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asus\Desktop\"/>
    </mc:Choice>
  </mc:AlternateContent>
  <xr:revisionPtr revIDLastSave="0" documentId="13_ncr:1_{A7BC06CF-34D0-41CA-9C4E-CB05872C9142}" xr6:coauthVersionLast="47" xr6:coauthVersionMax="47" xr10:uidLastSave="{00000000-0000-0000-0000-000000000000}"/>
  <bookViews>
    <workbookView xWindow="-108" yWindow="-108" windowWidth="23256" windowHeight="12720" xr2:uid="{00000000-000D-0000-FFFF-FFFF00000000}"/>
  </bookViews>
  <sheets>
    <sheet name="指标体系" sheetId="1" r:id="rId1"/>
    <sheet name="高层交流频繁度" sheetId="2" r:id="rId2"/>
    <sheet name="物流绩效指数" sheetId="8" r:id="rId3"/>
    <sheet name="营商环境" sheetId="3" r:id="rId4"/>
    <sheet name="货币稳健性" sheetId="6" r:id="rId5"/>
    <sheet name="百万人拥有孔子学院数量" sheetId="4" r:id="rId6"/>
    <sheet name="distwces" sheetId="9" r:id="rId7"/>
  </sheets>
  <definedNames>
    <definedName name="_xlnm._FilterDatabase" localSheetId="0" hidden="1">指标体系!$C$1:$C$242</definedName>
  </definedNames>
  <calcPr calcId="191029"/>
</workbook>
</file>

<file path=xl/calcChain.xml><?xml version="1.0" encoding="utf-8"?>
<calcChain xmlns="http://schemas.openxmlformats.org/spreadsheetml/2006/main">
  <c r="C19" i="4" l="1"/>
  <c r="D19" i="4"/>
  <c r="E19" i="4"/>
  <c r="F19" i="4"/>
  <c r="G19" i="4"/>
  <c r="H19" i="4"/>
  <c r="I19" i="4"/>
  <c r="J19" i="4"/>
  <c r="K19" i="4"/>
  <c r="L19" i="4"/>
  <c r="M19" i="4"/>
  <c r="N19" i="4"/>
  <c r="B19" i="4"/>
  <c r="C20" i="2"/>
  <c r="D20" i="2"/>
  <c r="E20" i="2"/>
  <c r="F20" i="2"/>
  <c r="G20" i="2"/>
  <c r="H20" i="2"/>
  <c r="I20" i="2"/>
  <c r="J20" i="2"/>
  <c r="K20" i="2"/>
  <c r="L20" i="2"/>
  <c r="M20" i="2"/>
  <c r="N20" i="2"/>
  <c r="B20" i="2"/>
  <c r="H3" i="9"/>
  <c r="H4" i="9"/>
  <c r="H5" i="9"/>
  <c r="H6" i="9"/>
  <c r="H7" i="9"/>
  <c r="H8" i="9"/>
  <c r="H9" i="9"/>
  <c r="H10" i="9"/>
  <c r="H11" i="9"/>
  <c r="H12" i="9"/>
  <c r="H13" i="9"/>
  <c r="H14" i="9"/>
  <c r="H15" i="9"/>
  <c r="H16" i="9"/>
  <c r="H17" i="9"/>
  <c r="H2" i="9"/>
  <c r="G21" i="9"/>
  <c r="G20" i="9"/>
  <c r="G19" i="9"/>
  <c r="Q31" i="1"/>
  <c r="Q32" i="1"/>
  <c r="Q33" i="1"/>
  <c r="Q34" i="1"/>
  <c r="Q35" i="1"/>
  <c r="Q36" i="1"/>
  <c r="Q37" i="1"/>
  <c r="Q38" i="1"/>
  <c r="Q39" i="1"/>
  <c r="Q40" i="1"/>
  <c r="Q41" i="1"/>
  <c r="Q44" i="1"/>
  <c r="Q45" i="1"/>
  <c r="Q46" i="1"/>
  <c r="Q47" i="1"/>
  <c r="Q48" i="1"/>
  <c r="Q49" i="1"/>
  <c r="Q50" i="1"/>
  <c r="Q51" i="1"/>
  <c r="Q52" i="1"/>
  <c r="Q53" i="1"/>
  <c r="Q54" i="1"/>
  <c r="Q55" i="1"/>
  <c r="Q56" i="1"/>
  <c r="Q57" i="1"/>
  <c r="Q58" i="1"/>
  <c r="Q59" i="1"/>
  <c r="Q62" i="1"/>
  <c r="Q63" i="1"/>
  <c r="Q64" i="1"/>
  <c r="Q65" i="1"/>
  <c r="Q66" i="1"/>
  <c r="Q67" i="1"/>
  <c r="Q68" i="1"/>
  <c r="Q69" i="1"/>
  <c r="Q70" i="1"/>
  <c r="Q71" i="1"/>
  <c r="Q72" i="1"/>
  <c r="Q73" i="1"/>
  <c r="Q74" i="1"/>
  <c r="Q75" i="1"/>
  <c r="Q76" i="1"/>
  <c r="Q77" i="1"/>
  <c r="Q80" i="1"/>
  <c r="Q81" i="1"/>
  <c r="Q82" i="1"/>
  <c r="Q83" i="1"/>
  <c r="Q84" i="1"/>
  <c r="Q85" i="1"/>
  <c r="Q86" i="1"/>
  <c r="Q87" i="1"/>
  <c r="Q88" i="1"/>
  <c r="Q89" i="1"/>
  <c r="Q90" i="1"/>
  <c r="Q91" i="1"/>
  <c r="Q92" i="1"/>
  <c r="Q93" i="1"/>
  <c r="Q94" i="1"/>
  <c r="Q95" i="1"/>
  <c r="Q98" i="1"/>
  <c r="Q99" i="1"/>
  <c r="Q100" i="1"/>
  <c r="Q101" i="1"/>
  <c r="Q102" i="1"/>
  <c r="Q103" i="1"/>
  <c r="Q104" i="1"/>
  <c r="Q105" i="1"/>
  <c r="Q106" i="1"/>
  <c r="Q107" i="1"/>
  <c r="Q108" i="1"/>
  <c r="Q109" i="1"/>
  <c r="Q110" i="1"/>
  <c r="Q111" i="1"/>
  <c r="Q112" i="1"/>
  <c r="Q113" i="1"/>
  <c r="Q117" i="1"/>
  <c r="Q118" i="1"/>
  <c r="Q119" i="1"/>
  <c r="Q120" i="1"/>
  <c r="Q121" i="1"/>
  <c r="Q122" i="1"/>
  <c r="Q123" i="1"/>
  <c r="Q124" i="1"/>
  <c r="Q125" i="1"/>
  <c r="Q126" i="1"/>
  <c r="Q127" i="1"/>
  <c r="Q128" i="1"/>
  <c r="Q129" i="1"/>
  <c r="Q130" i="1"/>
  <c r="Q131" i="1"/>
  <c r="Q132" i="1"/>
  <c r="Q135" i="1"/>
  <c r="Q136" i="1"/>
  <c r="Q137" i="1"/>
  <c r="Q138" i="1"/>
  <c r="Q139" i="1"/>
  <c r="Q140" i="1"/>
  <c r="Q141" i="1"/>
  <c r="Q142" i="1"/>
  <c r="Q143" i="1"/>
  <c r="Q144" i="1"/>
  <c r="Q145" i="1"/>
  <c r="Q146" i="1"/>
  <c r="Q147" i="1"/>
  <c r="Q148" i="1"/>
  <c r="Q149" i="1"/>
  <c r="Q150" i="1"/>
  <c r="Q153" i="1"/>
  <c r="Q154" i="1"/>
  <c r="Q155" i="1"/>
  <c r="Q156" i="1"/>
  <c r="Q157" i="1"/>
  <c r="Q158" i="1"/>
  <c r="Q159" i="1"/>
  <c r="Q160" i="1"/>
  <c r="Q161" i="1"/>
  <c r="Q162" i="1"/>
  <c r="Q163" i="1"/>
  <c r="Q164" i="1"/>
  <c r="Q165" i="1"/>
  <c r="Q166" i="1"/>
  <c r="Q167" i="1"/>
  <c r="Q168" i="1"/>
  <c r="Q172" i="1"/>
  <c r="Q173" i="1"/>
  <c r="Q174" i="1"/>
  <c r="Q175" i="1"/>
  <c r="Q176" i="1"/>
  <c r="Q177" i="1"/>
  <c r="Q178" i="1"/>
  <c r="Q179" i="1"/>
  <c r="Q180" i="1"/>
  <c r="Q181" i="1"/>
  <c r="Q182" i="1"/>
  <c r="Q183" i="1"/>
  <c r="Q184" i="1"/>
  <c r="Q185" i="1"/>
  <c r="Q186" i="1"/>
  <c r="Q187" i="1"/>
  <c r="Q190" i="1"/>
  <c r="Q191" i="1"/>
  <c r="Q192" i="1"/>
  <c r="Q193" i="1"/>
  <c r="Q194" i="1"/>
  <c r="Q195" i="1"/>
  <c r="Q196" i="1"/>
  <c r="Q197" i="1"/>
  <c r="Q198" i="1"/>
  <c r="Q199" i="1"/>
  <c r="Q200" i="1"/>
  <c r="Q201" i="1"/>
  <c r="Q202" i="1"/>
  <c r="Q203" i="1"/>
  <c r="Q204" i="1"/>
  <c r="Q205" i="1"/>
  <c r="Q209" i="1"/>
  <c r="Q210" i="1"/>
  <c r="Q211" i="1"/>
  <c r="Q212" i="1"/>
  <c r="Q213" i="1"/>
  <c r="Q214" i="1"/>
  <c r="Q215" i="1"/>
  <c r="Q216" i="1"/>
  <c r="Q217" i="1"/>
  <c r="Q218" i="1"/>
  <c r="Q219" i="1"/>
  <c r="Q220" i="1"/>
  <c r="Q221" i="1"/>
  <c r="Q222" i="1"/>
  <c r="Q223" i="1"/>
  <c r="Q224" i="1"/>
  <c r="Q227" i="1"/>
  <c r="Q228" i="1"/>
  <c r="Q229" i="1"/>
  <c r="Q230" i="1"/>
  <c r="Q231" i="1"/>
  <c r="Q232" i="1"/>
  <c r="Q233" i="1"/>
  <c r="Q234" i="1"/>
  <c r="Q235" i="1"/>
  <c r="Q236" i="1"/>
  <c r="Q237" i="1"/>
  <c r="Q238" i="1"/>
  <c r="Q239" i="1"/>
  <c r="Q240" i="1"/>
  <c r="Q241" i="1"/>
  <c r="Q242" i="1"/>
  <c r="Q26" i="1"/>
  <c r="Q27" i="1"/>
  <c r="Q28" i="1"/>
  <c r="Q29" i="1"/>
  <c r="Q30" i="1"/>
  <c r="Q9" i="1"/>
  <c r="Q10" i="1"/>
  <c r="Q11" i="1"/>
  <c r="Q12" i="1"/>
  <c r="Q13" i="1"/>
  <c r="Q14" i="1"/>
  <c r="Q15" i="1"/>
  <c r="Q16" i="1"/>
  <c r="Q17" i="1"/>
  <c r="Q18" i="1"/>
  <c r="Q19" i="1"/>
  <c r="Q20" i="1"/>
  <c r="Q21" i="1"/>
  <c r="Q22" i="1"/>
  <c r="Q23" i="1"/>
  <c r="Q8" i="1"/>
  <c r="I8" i="1"/>
  <c r="J8" i="1"/>
  <c r="K8" i="1"/>
  <c r="L8" i="1"/>
  <c r="M8" i="1"/>
  <c r="I9" i="1"/>
  <c r="J9" i="1"/>
  <c r="O9" i="1" s="1"/>
  <c r="K9" i="1"/>
  <c r="L9" i="1"/>
  <c r="M9" i="1"/>
  <c r="I10" i="1"/>
  <c r="J10" i="1"/>
  <c r="K10" i="1"/>
  <c r="L10" i="1"/>
  <c r="M10" i="1"/>
  <c r="I11" i="1"/>
  <c r="J11" i="1"/>
  <c r="K11" i="1"/>
  <c r="L11" i="1"/>
  <c r="M11" i="1"/>
  <c r="I12" i="1"/>
  <c r="J12" i="1"/>
  <c r="K12" i="1"/>
  <c r="L12" i="1"/>
  <c r="M12" i="1"/>
  <c r="I13" i="1"/>
  <c r="J13" i="1"/>
  <c r="K13" i="1"/>
  <c r="L13" i="1"/>
  <c r="M13" i="1"/>
  <c r="I14" i="1"/>
  <c r="O14" i="1" s="1"/>
  <c r="J14" i="1"/>
  <c r="K14" i="1"/>
  <c r="L14" i="1"/>
  <c r="M14" i="1"/>
  <c r="I15" i="1"/>
  <c r="J15" i="1"/>
  <c r="K15" i="1"/>
  <c r="L15" i="1"/>
  <c r="O15" i="1" s="1"/>
  <c r="M15" i="1"/>
  <c r="I16" i="1"/>
  <c r="J16" i="1"/>
  <c r="K16" i="1"/>
  <c r="L16" i="1"/>
  <c r="M16" i="1"/>
  <c r="I17" i="1"/>
  <c r="J17" i="1"/>
  <c r="O17" i="1" s="1"/>
  <c r="K17" i="1"/>
  <c r="L17" i="1"/>
  <c r="M17" i="1"/>
  <c r="I18" i="1"/>
  <c r="J18" i="1"/>
  <c r="K18" i="1"/>
  <c r="L18" i="1"/>
  <c r="M18" i="1"/>
  <c r="I19" i="1"/>
  <c r="J19" i="1"/>
  <c r="K19" i="1"/>
  <c r="L19" i="1"/>
  <c r="M19" i="1"/>
  <c r="I20" i="1"/>
  <c r="J20" i="1"/>
  <c r="K20" i="1"/>
  <c r="L20" i="1"/>
  <c r="M20" i="1"/>
  <c r="I21" i="1"/>
  <c r="J21" i="1"/>
  <c r="K21" i="1"/>
  <c r="L21" i="1"/>
  <c r="M21" i="1"/>
  <c r="I22" i="1"/>
  <c r="O22" i="1" s="1"/>
  <c r="J22" i="1"/>
  <c r="K22" i="1"/>
  <c r="L22" i="1"/>
  <c r="M22" i="1"/>
  <c r="I23" i="1"/>
  <c r="J23" i="1"/>
  <c r="K23" i="1"/>
  <c r="L23" i="1"/>
  <c r="O23" i="1" s="1"/>
  <c r="M23" i="1"/>
  <c r="I26" i="1"/>
  <c r="J26" i="1"/>
  <c r="K26" i="1"/>
  <c r="L26" i="1"/>
  <c r="M26" i="1"/>
  <c r="I27" i="1"/>
  <c r="J27" i="1"/>
  <c r="K27" i="1"/>
  <c r="O27" i="1" s="1"/>
  <c r="L27" i="1"/>
  <c r="M27" i="1"/>
  <c r="I28" i="1"/>
  <c r="J28" i="1"/>
  <c r="K28" i="1"/>
  <c r="L28" i="1"/>
  <c r="M28" i="1"/>
  <c r="I29" i="1"/>
  <c r="O29" i="1" s="1"/>
  <c r="J29" i="1"/>
  <c r="K29" i="1"/>
  <c r="L29" i="1"/>
  <c r="M29" i="1"/>
  <c r="I30" i="1"/>
  <c r="J30" i="1"/>
  <c r="K30" i="1"/>
  <c r="O30" i="1" s="1"/>
  <c r="L30" i="1"/>
  <c r="M30" i="1"/>
  <c r="I31" i="1"/>
  <c r="J31" i="1"/>
  <c r="K31" i="1"/>
  <c r="L31" i="1"/>
  <c r="M31" i="1"/>
  <c r="I32" i="1"/>
  <c r="O32" i="1" s="1"/>
  <c r="J32" i="1"/>
  <c r="K32" i="1"/>
  <c r="L32" i="1"/>
  <c r="M32" i="1"/>
  <c r="I33" i="1"/>
  <c r="J33" i="1"/>
  <c r="K33" i="1"/>
  <c r="L33" i="1"/>
  <c r="O33" i="1" s="1"/>
  <c r="M33" i="1"/>
  <c r="I34" i="1"/>
  <c r="J34" i="1"/>
  <c r="K34" i="1"/>
  <c r="L34" i="1"/>
  <c r="M34" i="1"/>
  <c r="I35" i="1"/>
  <c r="J35" i="1"/>
  <c r="K35" i="1"/>
  <c r="O35" i="1" s="1"/>
  <c r="L35" i="1"/>
  <c r="M35" i="1"/>
  <c r="I36" i="1"/>
  <c r="J36" i="1"/>
  <c r="K36" i="1"/>
  <c r="L36" i="1"/>
  <c r="M36" i="1"/>
  <c r="I37" i="1"/>
  <c r="O37" i="1" s="1"/>
  <c r="J37" i="1"/>
  <c r="K37" i="1"/>
  <c r="L37" i="1"/>
  <c r="M37" i="1"/>
  <c r="I38" i="1"/>
  <c r="J38" i="1"/>
  <c r="K38" i="1"/>
  <c r="O38" i="1" s="1"/>
  <c r="L38" i="1"/>
  <c r="M38" i="1"/>
  <c r="I39" i="1"/>
  <c r="J39" i="1"/>
  <c r="K39" i="1"/>
  <c r="L39" i="1"/>
  <c r="M39" i="1"/>
  <c r="I40" i="1"/>
  <c r="O40" i="1" s="1"/>
  <c r="J40" i="1"/>
  <c r="K40" i="1"/>
  <c r="L40" i="1"/>
  <c r="M40" i="1"/>
  <c r="I41" i="1"/>
  <c r="J41" i="1"/>
  <c r="K41" i="1"/>
  <c r="L41" i="1"/>
  <c r="O41" i="1" s="1"/>
  <c r="M41" i="1"/>
  <c r="I44" i="1"/>
  <c r="J44" i="1"/>
  <c r="K44" i="1"/>
  <c r="L44" i="1"/>
  <c r="M44" i="1"/>
  <c r="I45" i="1"/>
  <c r="J45" i="1"/>
  <c r="K45" i="1"/>
  <c r="O45" i="1" s="1"/>
  <c r="L45" i="1"/>
  <c r="M45" i="1"/>
  <c r="I46" i="1"/>
  <c r="J46" i="1"/>
  <c r="K46" i="1"/>
  <c r="L46" i="1"/>
  <c r="M46" i="1"/>
  <c r="I47" i="1"/>
  <c r="O47" i="1" s="1"/>
  <c r="J47" i="1"/>
  <c r="K47" i="1"/>
  <c r="L47" i="1"/>
  <c r="M47" i="1"/>
  <c r="I48" i="1"/>
  <c r="J48" i="1"/>
  <c r="K48" i="1"/>
  <c r="O48" i="1" s="1"/>
  <c r="L48" i="1"/>
  <c r="M48" i="1"/>
  <c r="I49" i="1"/>
  <c r="J49" i="1"/>
  <c r="K49" i="1"/>
  <c r="L49" i="1"/>
  <c r="M49" i="1"/>
  <c r="I50" i="1"/>
  <c r="O50" i="1" s="1"/>
  <c r="J50" i="1"/>
  <c r="K50" i="1"/>
  <c r="L50" i="1"/>
  <c r="M50" i="1"/>
  <c r="I51" i="1"/>
  <c r="J51" i="1"/>
  <c r="K51" i="1"/>
  <c r="L51" i="1"/>
  <c r="O51" i="1" s="1"/>
  <c r="M51" i="1"/>
  <c r="I52" i="1"/>
  <c r="J52" i="1"/>
  <c r="K52" i="1"/>
  <c r="L52" i="1"/>
  <c r="M52" i="1"/>
  <c r="I53" i="1"/>
  <c r="J53" i="1"/>
  <c r="K53" i="1"/>
  <c r="O53" i="1" s="1"/>
  <c r="L53" i="1"/>
  <c r="M53" i="1"/>
  <c r="I54" i="1"/>
  <c r="J54" i="1"/>
  <c r="K54" i="1"/>
  <c r="L54" i="1"/>
  <c r="M54" i="1"/>
  <c r="I55" i="1"/>
  <c r="O55" i="1" s="1"/>
  <c r="J55" i="1"/>
  <c r="K55" i="1"/>
  <c r="L55" i="1"/>
  <c r="M55" i="1"/>
  <c r="I56" i="1"/>
  <c r="J56" i="1"/>
  <c r="K56" i="1"/>
  <c r="O56" i="1" s="1"/>
  <c r="L56" i="1"/>
  <c r="M56" i="1"/>
  <c r="I57" i="1"/>
  <c r="J57" i="1"/>
  <c r="K57" i="1"/>
  <c r="L57" i="1"/>
  <c r="M57" i="1"/>
  <c r="I58" i="1"/>
  <c r="O58" i="1" s="1"/>
  <c r="J58" i="1"/>
  <c r="K58" i="1"/>
  <c r="L58" i="1"/>
  <c r="M58" i="1"/>
  <c r="I59" i="1"/>
  <c r="J59" i="1"/>
  <c r="K59" i="1"/>
  <c r="L59" i="1"/>
  <c r="O59" i="1" s="1"/>
  <c r="M59" i="1"/>
  <c r="I62" i="1"/>
  <c r="J62" i="1"/>
  <c r="K62" i="1"/>
  <c r="L62" i="1"/>
  <c r="M62" i="1"/>
  <c r="I63" i="1"/>
  <c r="J63" i="1"/>
  <c r="K63" i="1"/>
  <c r="O63" i="1" s="1"/>
  <c r="L63" i="1"/>
  <c r="M63" i="1"/>
  <c r="I64" i="1"/>
  <c r="J64" i="1"/>
  <c r="K64" i="1"/>
  <c r="L64" i="1"/>
  <c r="M64" i="1"/>
  <c r="I65" i="1"/>
  <c r="O65" i="1" s="1"/>
  <c r="J65" i="1"/>
  <c r="K65" i="1"/>
  <c r="L65" i="1"/>
  <c r="M65" i="1"/>
  <c r="I66" i="1"/>
  <c r="J66" i="1"/>
  <c r="K66" i="1"/>
  <c r="O66" i="1" s="1"/>
  <c r="L66" i="1"/>
  <c r="M66" i="1"/>
  <c r="I67" i="1"/>
  <c r="J67" i="1"/>
  <c r="K67" i="1"/>
  <c r="L67" i="1"/>
  <c r="M67" i="1"/>
  <c r="I68" i="1"/>
  <c r="O68" i="1" s="1"/>
  <c r="J68" i="1"/>
  <c r="K68" i="1"/>
  <c r="L68" i="1"/>
  <c r="M68" i="1"/>
  <c r="I69" i="1"/>
  <c r="J69" i="1"/>
  <c r="K69" i="1"/>
  <c r="L69" i="1"/>
  <c r="O69" i="1" s="1"/>
  <c r="M69" i="1"/>
  <c r="I70" i="1"/>
  <c r="J70" i="1"/>
  <c r="K70" i="1"/>
  <c r="L70" i="1"/>
  <c r="M70" i="1"/>
  <c r="I71" i="1"/>
  <c r="J71" i="1"/>
  <c r="K71" i="1"/>
  <c r="O71" i="1" s="1"/>
  <c r="L71" i="1"/>
  <c r="M71" i="1"/>
  <c r="I72" i="1"/>
  <c r="J72" i="1"/>
  <c r="K72" i="1"/>
  <c r="L72" i="1"/>
  <c r="M72" i="1"/>
  <c r="I73" i="1"/>
  <c r="O73" i="1" s="1"/>
  <c r="J73" i="1"/>
  <c r="K73" i="1"/>
  <c r="L73" i="1"/>
  <c r="M73" i="1"/>
  <c r="I74" i="1"/>
  <c r="J74" i="1"/>
  <c r="K74" i="1"/>
  <c r="O74" i="1" s="1"/>
  <c r="L74" i="1"/>
  <c r="M74" i="1"/>
  <c r="I75" i="1"/>
  <c r="J75" i="1"/>
  <c r="K75" i="1"/>
  <c r="L75" i="1"/>
  <c r="M75" i="1"/>
  <c r="I76" i="1"/>
  <c r="O76" i="1" s="1"/>
  <c r="J76" i="1"/>
  <c r="K76" i="1"/>
  <c r="L76" i="1"/>
  <c r="M76" i="1"/>
  <c r="I77" i="1"/>
  <c r="J77" i="1"/>
  <c r="K77" i="1"/>
  <c r="L77" i="1"/>
  <c r="O77" i="1" s="1"/>
  <c r="M77" i="1"/>
  <c r="I80" i="1"/>
  <c r="J80" i="1"/>
  <c r="K80" i="1"/>
  <c r="L80" i="1"/>
  <c r="M80" i="1"/>
  <c r="I81" i="1"/>
  <c r="J81" i="1"/>
  <c r="K81" i="1"/>
  <c r="O81" i="1" s="1"/>
  <c r="L81" i="1"/>
  <c r="M81" i="1"/>
  <c r="I82" i="1"/>
  <c r="J82" i="1"/>
  <c r="K82" i="1"/>
  <c r="L82" i="1"/>
  <c r="M82" i="1"/>
  <c r="I83" i="1"/>
  <c r="O83" i="1" s="1"/>
  <c r="J83" i="1"/>
  <c r="K83" i="1"/>
  <c r="L83" i="1"/>
  <c r="M83" i="1"/>
  <c r="I84" i="1"/>
  <c r="J84" i="1"/>
  <c r="K84" i="1"/>
  <c r="O84" i="1" s="1"/>
  <c r="L84" i="1"/>
  <c r="M84" i="1"/>
  <c r="I85" i="1"/>
  <c r="J85" i="1"/>
  <c r="K85" i="1"/>
  <c r="L85" i="1"/>
  <c r="M85" i="1"/>
  <c r="I86" i="1"/>
  <c r="O86" i="1" s="1"/>
  <c r="J86" i="1"/>
  <c r="K86" i="1"/>
  <c r="L86" i="1"/>
  <c r="M86" i="1"/>
  <c r="I87" i="1"/>
  <c r="J87" i="1"/>
  <c r="K87" i="1"/>
  <c r="L87" i="1"/>
  <c r="O87" i="1" s="1"/>
  <c r="M87" i="1"/>
  <c r="I88" i="1"/>
  <c r="J88" i="1"/>
  <c r="K88" i="1"/>
  <c r="L88" i="1"/>
  <c r="M88" i="1"/>
  <c r="I89" i="1"/>
  <c r="J89" i="1"/>
  <c r="K89" i="1"/>
  <c r="O89" i="1" s="1"/>
  <c r="L89" i="1"/>
  <c r="M89" i="1"/>
  <c r="I90" i="1"/>
  <c r="J90" i="1"/>
  <c r="K90" i="1"/>
  <c r="L90" i="1"/>
  <c r="M90" i="1"/>
  <c r="I91" i="1"/>
  <c r="O91" i="1" s="1"/>
  <c r="J91" i="1"/>
  <c r="K91" i="1"/>
  <c r="L91" i="1"/>
  <c r="M91" i="1"/>
  <c r="I92" i="1"/>
  <c r="J92" i="1"/>
  <c r="K92" i="1"/>
  <c r="O92" i="1" s="1"/>
  <c r="L92" i="1"/>
  <c r="M92" i="1"/>
  <c r="I93" i="1"/>
  <c r="J93" i="1"/>
  <c r="K93" i="1"/>
  <c r="L93" i="1"/>
  <c r="M93" i="1"/>
  <c r="I94" i="1"/>
  <c r="O94" i="1" s="1"/>
  <c r="J94" i="1"/>
  <c r="K94" i="1"/>
  <c r="L94" i="1"/>
  <c r="M94" i="1"/>
  <c r="I95" i="1"/>
  <c r="J95" i="1"/>
  <c r="K95" i="1"/>
  <c r="L95" i="1"/>
  <c r="O95" i="1" s="1"/>
  <c r="M95" i="1"/>
  <c r="I98" i="1"/>
  <c r="J98" i="1"/>
  <c r="K98" i="1"/>
  <c r="L98" i="1"/>
  <c r="M98" i="1"/>
  <c r="I99" i="1"/>
  <c r="J99" i="1"/>
  <c r="K99" i="1"/>
  <c r="O99" i="1" s="1"/>
  <c r="L99" i="1"/>
  <c r="M99" i="1"/>
  <c r="I100" i="1"/>
  <c r="J100" i="1"/>
  <c r="K100" i="1"/>
  <c r="L100" i="1"/>
  <c r="M100" i="1"/>
  <c r="I101" i="1"/>
  <c r="O101" i="1" s="1"/>
  <c r="J101" i="1"/>
  <c r="K101" i="1"/>
  <c r="L101" i="1"/>
  <c r="M101" i="1"/>
  <c r="I102" i="1"/>
  <c r="J102" i="1"/>
  <c r="K102" i="1"/>
  <c r="O102" i="1" s="1"/>
  <c r="L102" i="1"/>
  <c r="M102" i="1"/>
  <c r="I103" i="1"/>
  <c r="J103" i="1"/>
  <c r="K103" i="1"/>
  <c r="L103" i="1"/>
  <c r="M103" i="1"/>
  <c r="I104" i="1"/>
  <c r="O104" i="1" s="1"/>
  <c r="J104" i="1"/>
  <c r="K104" i="1"/>
  <c r="L104" i="1"/>
  <c r="M104" i="1"/>
  <c r="I105" i="1"/>
  <c r="J105" i="1"/>
  <c r="K105" i="1"/>
  <c r="L105" i="1"/>
  <c r="O105" i="1" s="1"/>
  <c r="M105" i="1"/>
  <c r="I106" i="1"/>
  <c r="J106" i="1"/>
  <c r="K106" i="1"/>
  <c r="L106" i="1"/>
  <c r="M106" i="1"/>
  <c r="I107" i="1"/>
  <c r="J107" i="1"/>
  <c r="K107" i="1"/>
  <c r="O107" i="1" s="1"/>
  <c r="L107" i="1"/>
  <c r="M107" i="1"/>
  <c r="I108" i="1"/>
  <c r="J108" i="1"/>
  <c r="K108" i="1"/>
  <c r="L108" i="1"/>
  <c r="M108" i="1"/>
  <c r="I109" i="1"/>
  <c r="O109" i="1" s="1"/>
  <c r="J109" i="1"/>
  <c r="K109" i="1"/>
  <c r="L109" i="1"/>
  <c r="M109" i="1"/>
  <c r="I110" i="1"/>
  <c r="J110" i="1"/>
  <c r="K110" i="1"/>
  <c r="O110" i="1" s="1"/>
  <c r="L110" i="1"/>
  <c r="M110" i="1"/>
  <c r="I111" i="1"/>
  <c r="J111" i="1"/>
  <c r="K111" i="1"/>
  <c r="L111" i="1"/>
  <c r="M111" i="1"/>
  <c r="I112" i="1"/>
  <c r="O112" i="1" s="1"/>
  <c r="J112" i="1"/>
  <c r="K112" i="1"/>
  <c r="L112" i="1"/>
  <c r="M112" i="1"/>
  <c r="I113" i="1"/>
  <c r="J113" i="1"/>
  <c r="K113" i="1"/>
  <c r="L113" i="1"/>
  <c r="O113" i="1" s="1"/>
  <c r="M113" i="1"/>
  <c r="I117" i="1"/>
  <c r="J117" i="1"/>
  <c r="K117" i="1"/>
  <c r="L117" i="1"/>
  <c r="M117" i="1"/>
  <c r="I118" i="1"/>
  <c r="J118" i="1"/>
  <c r="K118" i="1"/>
  <c r="O118" i="1" s="1"/>
  <c r="L118" i="1"/>
  <c r="M118" i="1"/>
  <c r="I119" i="1"/>
  <c r="J119" i="1"/>
  <c r="K119" i="1"/>
  <c r="L119" i="1"/>
  <c r="M119" i="1"/>
  <c r="I120" i="1"/>
  <c r="O120" i="1" s="1"/>
  <c r="J120" i="1"/>
  <c r="K120" i="1"/>
  <c r="L120" i="1"/>
  <c r="M120" i="1"/>
  <c r="I121" i="1"/>
  <c r="J121" i="1"/>
  <c r="K121" i="1"/>
  <c r="O121" i="1" s="1"/>
  <c r="L121" i="1"/>
  <c r="M121" i="1"/>
  <c r="I122" i="1"/>
  <c r="J122" i="1"/>
  <c r="K122" i="1"/>
  <c r="L122" i="1"/>
  <c r="M122" i="1"/>
  <c r="I123" i="1"/>
  <c r="O123" i="1" s="1"/>
  <c r="J123" i="1"/>
  <c r="K123" i="1"/>
  <c r="L123" i="1"/>
  <c r="M123" i="1"/>
  <c r="I124" i="1"/>
  <c r="J124" i="1"/>
  <c r="K124" i="1"/>
  <c r="L124" i="1"/>
  <c r="O124" i="1" s="1"/>
  <c r="M124" i="1"/>
  <c r="I125" i="1"/>
  <c r="J125" i="1"/>
  <c r="K125" i="1"/>
  <c r="L125" i="1"/>
  <c r="M125" i="1"/>
  <c r="I126" i="1"/>
  <c r="J126" i="1"/>
  <c r="K126" i="1"/>
  <c r="O126" i="1" s="1"/>
  <c r="L126" i="1"/>
  <c r="M126" i="1"/>
  <c r="I127" i="1"/>
  <c r="J127" i="1"/>
  <c r="K127" i="1"/>
  <c r="L127" i="1"/>
  <c r="M127" i="1"/>
  <c r="I128" i="1"/>
  <c r="O128" i="1" s="1"/>
  <c r="J128" i="1"/>
  <c r="K128" i="1"/>
  <c r="L128" i="1"/>
  <c r="M128" i="1"/>
  <c r="I129" i="1"/>
  <c r="J129" i="1"/>
  <c r="K129" i="1"/>
  <c r="O129" i="1" s="1"/>
  <c r="L129" i="1"/>
  <c r="M129" i="1"/>
  <c r="I130" i="1"/>
  <c r="J130" i="1"/>
  <c r="K130" i="1"/>
  <c r="L130" i="1"/>
  <c r="M130" i="1"/>
  <c r="I131" i="1"/>
  <c r="O131" i="1" s="1"/>
  <c r="J131" i="1"/>
  <c r="K131" i="1"/>
  <c r="L131" i="1"/>
  <c r="M131" i="1"/>
  <c r="I132" i="1"/>
  <c r="J132" i="1"/>
  <c r="K132" i="1"/>
  <c r="L132" i="1"/>
  <c r="O132" i="1" s="1"/>
  <c r="M132" i="1"/>
  <c r="I135" i="1"/>
  <c r="J135" i="1"/>
  <c r="K135" i="1"/>
  <c r="L135" i="1"/>
  <c r="M135" i="1"/>
  <c r="I136" i="1"/>
  <c r="J136" i="1"/>
  <c r="K136" i="1"/>
  <c r="O136" i="1" s="1"/>
  <c r="L136" i="1"/>
  <c r="M136" i="1"/>
  <c r="I137" i="1"/>
  <c r="J137" i="1"/>
  <c r="K137" i="1"/>
  <c r="L137" i="1"/>
  <c r="M137" i="1"/>
  <c r="I138" i="1"/>
  <c r="O138" i="1" s="1"/>
  <c r="J138" i="1"/>
  <c r="K138" i="1"/>
  <c r="L138" i="1"/>
  <c r="M138" i="1"/>
  <c r="I139" i="1"/>
  <c r="J139" i="1"/>
  <c r="K139" i="1"/>
  <c r="O139" i="1" s="1"/>
  <c r="L139" i="1"/>
  <c r="M139" i="1"/>
  <c r="I140" i="1"/>
  <c r="J140" i="1"/>
  <c r="K140" i="1"/>
  <c r="L140" i="1"/>
  <c r="M140" i="1"/>
  <c r="I141" i="1"/>
  <c r="O141" i="1" s="1"/>
  <c r="J141" i="1"/>
  <c r="K141" i="1"/>
  <c r="L141" i="1"/>
  <c r="M141" i="1"/>
  <c r="I142" i="1"/>
  <c r="J142" i="1"/>
  <c r="K142" i="1"/>
  <c r="L142" i="1"/>
  <c r="O142" i="1" s="1"/>
  <c r="M142" i="1"/>
  <c r="I143" i="1"/>
  <c r="J143" i="1"/>
  <c r="K143" i="1"/>
  <c r="L143" i="1"/>
  <c r="M143" i="1"/>
  <c r="I144" i="1"/>
  <c r="J144" i="1"/>
  <c r="K144" i="1"/>
  <c r="O144" i="1" s="1"/>
  <c r="L144" i="1"/>
  <c r="M144" i="1"/>
  <c r="I145" i="1"/>
  <c r="J145" i="1"/>
  <c r="K145" i="1"/>
  <c r="L145" i="1"/>
  <c r="M145" i="1"/>
  <c r="I146" i="1"/>
  <c r="O146" i="1" s="1"/>
  <c r="J146" i="1"/>
  <c r="K146" i="1"/>
  <c r="L146" i="1"/>
  <c r="M146" i="1"/>
  <c r="I147" i="1"/>
  <c r="J147" i="1"/>
  <c r="K147" i="1"/>
  <c r="O147" i="1" s="1"/>
  <c r="L147" i="1"/>
  <c r="M147" i="1"/>
  <c r="I148" i="1"/>
  <c r="J148" i="1"/>
  <c r="K148" i="1"/>
  <c r="L148" i="1"/>
  <c r="M148" i="1"/>
  <c r="I149" i="1"/>
  <c r="O149" i="1" s="1"/>
  <c r="J149" i="1"/>
  <c r="K149" i="1"/>
  <c r="L149" i="1"/>
  <c r="M149" i="1"/>
  <c r="I150" i="1"/>
  <c r="J150" i="1"/>
  <c r="K150" i="1"/>
  <c r="L150" i="1"/>
  <c r="O150" i="1" s="1"/>
  <c r="M150" i="1"/>
  <c r="I153" i="1"/>
  <c r="J153" i="1"/>
  <c r="K153" i="1"/>
  <c r="L153" i="1"/>
  <c r="M153" i="1"/>
  <c r="I154" i="1"/>
  <c r="J154" i="1"/>
  <c r="K154" i="1"/>
  <c r="O154" i="1" s="1"/>
  <c r="L154" i="1"/>
  <c r="M154" i="1"/>
  <c r="I155" i="1"/>
  <c r="J155" i="1"/>
  <c r="K155" i="1"/>
  <c r="L155" i="1"/>
  <c r="M155" i="1"/>
  <c r="I156" i="1"/>
  <c r="O156" i="1" s="1"/>
  <c r="J156" i="1"/>
  <c r="K156" i="1"/>
  <c r="L156" i="1"/>
  <c r="M156" i="1"/>
  <c r="I157" i="1"/>
  <c r="J157" i="1"/>
  <c r="K157" i="1"/>
  <c r="O157" i="1" s="1"/>
  <c r="L157" i="1"/>
  <c r="M157" i="1"/>
  <c r="I158" i="1"/>
  <c r="J158" i="1"/>
  <c r="K158" i="1"/>
  <c r="L158" i="1"/>
  <c r="M158" i="1"/>
  <c r="I159" i="1"/>
  <c r="O159" i="1" s="1"/>
  <c r="J159" i="1"/>
  <c r="K159" i="1"/>
  <c r="L159" i="1"/>
  <c r="M159" i="1"/>
  <c r="I160" i="1"/>
  <c r="J160" i="1"/>
  <c r="K160" i="1"/>
  <c r="L160" i="1"/>
  <c r="O160" i="1" s="1"/>
  <c r="M160" i="1"/>
  <c r="I161" i="1"/>
  <c r="J161" i="1"/>
  <c r="K161" i="1"/>
  <c r="L161" i="1"/>
  <c r="M161" i="1"/>
  <c r="I162" i="1"/>
  <c r="J162" i="1"/>
  <c r="K162" i="1"/>
  <c r="O162" i="1" s="1"/>
  <c r="L162" i="1"/>
  <c r="M162" i="1"/>
  <c r="I163" i="1"/>
  <c r="J163" i="1"/>
  <c r="K163" i="1"/>
  <c r="L163" i="1"/>
  <c r="M163" i="1"/>
  <c r="I164" i="1"/>
  <c r="O164" i="1" s="1"/>
  <c r="J164" i="1"/>
  <c r="K164" i="1"/>
  <c r="L164" i="1"/>
  <c r="M164" i="1"/>
  <c r="I165" i="1"/>
  <c r="J165" i="1"/>
  <c r="K165" i="1"/>
  <c r="O165" i="1" s="1"/>
  <c r="L165" i="1"/>
  <c r="M165" i="1"/>
  <c r="I166" i="1"/>
  <c r="J166" i="1"/>
  <c r="K166" i="1"/>
  <c r="L166" i="1"/>
  <c r="M166" i="1"/>
  <c r="I167" i="1"/>
  <c r="O167" i="1" s="1"/>
  <c r="J167" i="1"/>
  <c r="K167" i="1"/>
  <c r="L167" i="1"/>
  <c r="M167" i="1"/>
  <c r="I168" i="1"/>
  <c r="J168" i="1"/>
  <c r="K168" i="1"/>
  <c r="L168" i="1"/>
  <c r="O168" i="1" s="1"/>
  <c r="M168" i="1"/>
  <c r="I172" i="1"/>
  <c r="J172" i="1"/>
  <c r="K172" i="1"/>
  <c r="L172" i="1"/>
  <c r="M172" i="1"/>
  <c r="I173" i="1"/>
  <c r="J173" i="1"/>
  <c r="K173" i="1"/>
  <c r="O173" i="1" s="1"/>
  <c r="L173" i="1"/>
  <c r="M173" i="1"/>
  <c r="I174" i="1"/>
  <c r="J174" i="1"/>
  <c r="K174" i="1"/>
  <c r="L174" i="1"/>
  <c r="M174" i="1"/>
  <c r="I175" i="1"/>
  <c r="O175" i="1" s="1"/>
  <c r="J175" i="1"/>
  <c r="K175" i="1"/>
  <c r="L175" i="1"/>
  <c r="M175" i="1"/>
  <c r="I176" i="1"/>
  <c r="J176" i="1"/>
  <c r="K176" i="1"/>
  <c r="O176" i="1" s="1"/>
  <c r="L176" i="1"/>
  <c r="M176" i="1"/>
  <c r="I177" i="1"/>
  <c r="J177" i="1"/>
  <c r="K177" i="1"/>
  <c r="L177" i="1"/>
  <c r="M177" i="1"/>
  <c r="I178" i="1"/>
  <c r="O178" i="1" s="1"/>
  <c r="J178" i="1"/>
  <c r="K178" i="1"/>
  <c r="L178" i="1"/>
  <c r="M178" i="1"/>
  <c r="I179" i="1"/>
  <c r="J179" i="1"/>
  <c r="K179" i="1"/>
  <c r="L179" i="1"/>
  <c r="O179" i="1" s="1"/>
  <c r="M179" i="1"/>
  <c r="I180" i="1"/>
  <c r="J180" i="1"/>
  <c r="K180" i="1"/>
  <c r="L180" i="1"/>
  <c r="M180" i="1"/>
  <c r="I181" i="1"/>
  <c r="J181" i="1"/>
  <c r="K181" i="1"/>
  <c r="O181" i="1" s="1"/>
  <c r="L181" i="1"/>
  <c r="M181" i="1"/>
  <c r="I182" i="1"/>
  <c r="J182" i="1"/>
  <c r="K182" i="1"/>
  <c r="L182" i="1"/>
  <c r="M182" i="1"/>
  <c r="I183" i="1"/>
  <c r="O183" i="1" s="1"/>
  <c r="J183" i="1"/>
  <c r="K183" i="1"/>
  <c r="L183" i="1"/>
  <c r="M183" i="1"/>
  <c r="I184" i="1"/>
  <c r="J184" i="1"/>
  <c r="K184" i="1"/>
  <c r="O184" i="1" s="1"/>
  <c r="L184" i="1"/>
  <c r="M184" i="1"/>
  <c r="I185" i="1"/>
  <c r="J185" i="1"/>
  <c r="K185" i="1"/>
  <c r="L185" i="1"/>
  <c r="M185" i="1"/>
  <c r="I186" i="1"/>
  <c r="O186" i="1" s="1"/>
  <c r="J186" i="1"/>
  <c r="K186" i="1"/>
  <c r="L186" i="1"/>
  <c r="M186" i="1"/>
  <c r="I187" i="1"/>
  <c r="J187" i="1"/>
  <c r="K187" i="1"/>
  <c r="L187" i="1"/>
  <c r="O187" i="1" s="1"/>
  <c r="M187" i="1"/>
  <c r="I190" i="1"/>
  <c r="J190" i="1"/>
  <c r="K190" i="1"/>
  <c r="L190" i="1"/>
  <c r="M190" i="1"/>
  <c r="I191" i="1"/>
  <c r="J191" i="1"/>
  <c r="K191" i="1"/>
  <c r="O191" i="1" s="1"/>
  <c r="L191" i="1"/>
  <c r="M191" i="1"/>
  <c r="I192" i="1"/>
  <c r="J192" i="1"/>
  <c r="K192" i="1"/>
  <c r="L192" i="1"/>
  <c r="M192" i="1"/>
  <c r="I193" i="1"/>
  <c r="O193" i="1" s="1"/>
  <c r="J193" i="1"/>
  <c r="K193" i="1"/>
  <c r="L193" i="1"/>
  <c r="M193" i="1"/>
  <c r="I194" i="1"/>
  <c r="J194" i="1"/>
  <c r="K194" i="1"/>
  <c r="O194" i="1" s="1"/>
  <c r="L194" i="1"/>
  <c r="M194" i="1"/>
  <c r="I195" i="1"/>
  <c r="J195" i="1"/>
  <c r="K195" i="1"/>
  <c r="L195" i="1"/>
  <c r="M195" i="1"/>
  <c r="I196" i="1"/>
  <c r="O196" i="1" s="1"/>
  <c r="J196" i="1"/>
  <c r="K196" i="1"/>
  <c r="L196" i="1"/>
  <c r="M196" i="1"/>
  <c r="I197" i="1"/>
  <c r="J197" i="1"/>
  <c r="K197" i="1"/>
  <c r="L197" i="1"/>
  <c r="O197" i="1" s="1"/>
  <c r="M197" i="1"/>
  <c r="I198" i="1"/>
  <c r="J198" i="1"/>
  <c r="K198" i="1"/>
  <c r="L198" i="1"/>
  <c r="M198" i="1"/>
  <c r="I199" i="1"/>
  <c r="J199" i="1"/>
  <c r="K199" i="1"/>
  <c r="O199" i="1" s="1"/>
  <c r="L199" i="1"/>
  <c r="M199" i="1"/>
  <c r="I200" i="1"/>
  <c r="J200" i="1"/>
  <c r="K200" i="1"/>
  <c r="L200" i="1"/>
  <c r="M200" i="1"/>
  <c r="I201" i="1"/>
  <c r="O201" i="1" s="1"/>
  <c r="J201" i="1"/>
  <c r="K201" i="1"/>
  <c r="L201" i="1"/>
  <c r="M201" i="1"/>
  <c r="I202" i="1"/>
  <c r="J202" i="1"/>
  <c r="K202" i="1"/>
  <c r="O202" i="1" s="1"/>
  <c r="L202" i="1"/>
  <c r="M202" i="1"/>
  <c r="I203" i="1"/>
  <c r="J203" i="1"/>
  <c r="K203" i="1"/>
  <c r="L203" i="1"/>
  <c r="M203" i="1"/>
  <c r="I204" i="1"/>
  <c r="O204" i="1" s="1"/>
  <c r="J204" i="1"/>
  <c r="K204" i="1"/>
  <c r="L204" i="1"/>
  <c r="M204" i="1"/>
  <c r="I205" i="1"/>
  <c r="J205" i="1"/>
  <c r="K205" i="1"/>
  <c r="L205" i="1"/>
  <c r="O205" i="1" s="1"/>
  <c r="M205" i="1"/>
  <c r="I209" i="1"/>
  <c r="J209" i="1"/>
  <c r="K209" i="1"/>
  <c r="L209" i="1"/>
  <c r="M209" i="1"/>
  <c r="I210" i="1"/>
  <c r="J210" i="1"/>
  <c r="K210" i="1"/>
  <c r="O210" i="1" s="1"/>
  <c r="L210" i="1"/>
  <c r="M210" i="1"/>
  <c r="I211" i="1"/>
  <c r="J211" i="1"/>
  <c r="K211" i="1"/>
  <c r="L211" i="1"/>
  <c r="M211" i="1"/>
  <c r="I212" i="1"/>
  <c r="J212" i="1"/>
  <c r="K212" i="1"/>
  <c r="L212" i="1"/>
  <c r="M212" i="1"/>
  <c r="I213" i="1"/>
  <c r="J213" i="1"/>
  <c r="K213" i="1"/>
  <c r="O213" i="1" s="1"/>
  <c r="L213" i="1"/>
  <c r="M213" i="1"/>
  <c r="I214" i="1"/>
  <c r="J214" i="1"/>
  <c r="K214" i="1"/>
  <c r="L214" i="1"/>
  <c r="M214" i="1"/>
  <c r="I215" i="1"/>
  <c r="O215" i="1" s="1"/>
  <c r="J215" i="1"/>
  <c r="K215" i="1"/>
  <c r="L215" i="1"/>
  <c r="M215" i="1"/>
  <c r="I216" i="1"/>
  <c r="J216" i="1"/>
  <c r="K216" i="1"/>
  <c r="L216" i="1"/>
  <c r="O216" i="1" s="1"/>
  <c r="M216" i="1"/>
  <c r="I217" i="1"/>
  <c r="J217" i="1"/>
  <c r="K217" i="1"/>
  <c r="L217" i="1"/>
  <c r="M217" i="1"/>
  <c r="I218" i="1"/>
  <c r="J218" i="1"/>
  <c r="K218" i="1"/>
  <c r="O218" i="1" s="1"/>
  <c r="L218" i="1"/>
  <c r="M218" i="1"/>
  <c r="I219" i="1"/>
  <c r="J219" i="1"/>
  <c r="K219" i="1"/>
  <c r="L219" i="1"/>
  <c r="M219" i="1"/>
  <c r="I220" i="1"/>
  <c r="J220" i="1"/>
  <c r="K220" i="1"/>
  <c r="L220" i="1"/>
  <c r="M220" i="1"/>
  <c r="I221" i="1"/>
  <c r="J221" i="1"/>
  <c r="K221" i="1"/>
  <c r="O221" i="1" s="1"/>
  <c r="L221" i="1"/>
  <c r="M221" i="1"/>
  <c r="I222" i="1"/>
  <c r="J222" i="1"/>
  <c r="K222" i="1"/>
  <c r="L222" i="1"/>
  <c r="M222" i="1"/>
  <c r="I223" i="1"/>
  <c r="O223" i="1" s="1"/>
  <c r="J223" i="1"/>
  <c r="K223" i="1"/>
  <c r="L223" i="1"/>
  <c r="M223" i="1"/>
  <c r="I224" i="1"/>
  <c r="J224" i="1"/>
  <c r="K224" i="1"/>
  <c r="L224" i="1"/>
  <c r="O224" i="1" s="1"/>
  <c r="M224" i="1"/>
  <c r="I227" i="1"/>
  <c r="J227" i="1"/>
  <c r="K227" i="1"/>
  <c r="L227" i="1"/>
  <c r="M227" i="1"/>
  <c r="I228" i="1"/>
  <c r="J228" i="1"/>
  <c r="K228" i="1"/>
  <c r="O228" i="1" s="1"/>
  <c r="L228" i="1"/>
  <c r="M228" i="1"/>
  <c r="I229" i="1"/>
  <c r="J229" i="1"/>
  <c r="K229" i="1"/>
  <c r="L229" i="1"/>
  <c r="M229" i="1"/>
  <c r="I230" i="1"/>
  <c r="J230" i="1"/>
  <c r="K230" i="1"/>
  <c r="L230" i="1"/>
  <c r="M230" i="1"/>
  <c r="I231" i="1"/>
  <c r="J231" i="1"/>
  <c r="K231" i="1"/>
  <c r="O231" i="1" s="1"/>
  <c r="L231" i="1"/>
  <c r="M231" i="1"/>
  <c r="I232" i="1"/>
  <c r="J232" i="1"/>
  <c r="K232" i="1"/>
  <c r="L232" i="1"/>
  <c r="M232" i="1"/>
  <c r="I233" i="1"/>
  <c r="O233" i="1" s="1"/>
  <c r="J233" i="1"/>
  <c r="K233" i="1"/>
  <c r="L233" i="1"/>
  <c r="M233" i="1"/>
  <c r="I234" i="1"/>
  <c r="J234" i="1"/>
  <c r="K234" i="1"/>
  <c r="L234" i="1"/>
  <c r="O234" i="1" s="1"/>
  <c r="M234" i="1"/>
  <c r="I235" i="1"/>
  <c r="J235" i="1"/>
  <c r="K235" i="1"/>
  <c r="L235" i="1"/>
  <c r="M235" i="1"/>
  <c r="I236" i="1"/>
  <c r="J236" i="1"/>
  <c r="K236" i="1"/>
  <c r="O236" i="1" s="1"/>
  <c r="L236" i="1"/>
  <c r="M236" i="1"/>
  <c r="I237" i="1"/>
  <c r="J237" i="1"/>
  <c r="K237" i="1"/>
  <c r="L237" i="1"/>
  <c r="M237" i="1"/>
  <c r="I238" i="1"/>
  <c r="J238" i="1"/>
  <c r="K238" i="1"/>
  <c r="L238" i="1"/>
  <c r="M238" i="1"/>
  <c r="I239" i="1"/>
  <c r="J239" i="1"/>
  <c r="K239" i="1"/>
  <c r="L239" i="1"/>
  <c r="M239" i="1"/>
  <c r="I240" i="1"/>
  <c r="J240" i="1"/>
  <c r="K240" i="1"/>
  <c r="L240" i="1"/>
  <c r="M240" i="1"/>
  <c r="I241" i="1"/>
  <c r="O241" i="1" s="1"/>
  <c r="J241" i="1"/>
  <c r="K241" i="1"/>
  <c r="L241" i="1"/>
  <c r="M241" i="1"/>
  <c r="I242" i="1"/>
  <c r="J242" i="1"/>
  <c r="K242" i="1"/>
  <c r="L242" i="1"/>
  <c r="O242" i="1" s="1"/>
  <c r="M242" i="1"/>
  <c r="C246" i="1"/>
  <c r="D246" i="1"/>
  <c r="E246" i="1"/>
  <c r="F246" i="1"/>
  <c r="G246" i="1"/>
  <c r="O26" i="1"/>
  <c r="O28" i="1"/>
  <c r="O31" i="1"/>
  <c r="O34" i="1"/>
  <c r="O36" i="1"/>
  <c r="O39" i="1"/>
  <c r="O44" i="1"/>
  <c r="O46" i="1"/>
  <c r="O49" i="1"/>
  <c r="O52" i="1"/>
  <c r="O54" i="1"/>
  <c r="O57" i="1"/>
  <c r="O62" i="1"/>
  <c r="O64" i="1"/>
  <c r="O67" i="1"/>
  <c r="O70" i="1"/>
  <c r="O72" i="1"/>
  <c r="O75" i="1"/>
  <c r="O80" i="1"/>
  <c r="O82" i="1"/>
  <c r="O85" i="1"/>
  <c r="O88" i="1"/>
  <c r="O90" i="1"/>
  <c r="O93" i="1"/>
  <c r="O98" i="1"/>
  <c r="O100" i="1"/>
  <c r="O103" i="1"/>
  <c r="O106" i="1"/>
  <c r="O108" i="1"/>
  <c r="O111" i="1"/>
  <c r="O117" i="1"/>
  <c r="O119" i="1"/>
  <c r="O122" i="1"/>
  <c r="O125" i="1"/>
  <c r="O127" i="1"/>
  <c r="O130" i="1"/>
  <c r="O135" i="1"/>
  <c r="O137" i="1"/>
  <c r="O140" i="1"/>
  <c r="O143" i="1"/>
  <c r="O145" i="1"/>
  <c r="O148" i="1"/>
  <c r="O153" i="1"/>
  <c r="O155" i="1"/>
  <c r="O158" i="1"/>
  <c r="O161" i="1"/>
  <c r="O163" i="1"/>
  <c r="O166" i="1"/>
  <c r="O172" i="1"/>
  <c r="O174" i="1"/>
  <c r="O177" i="1"/>
  <c r="O180" i="1"/>
  <c r="O182" i="1"/>
  <c r="O185" i="1"/>
  <c r="O190" i="1"/>
  <c r="O192" i="1"/>
  <c r="O195" i="1"/>
  <c r="O198" i="1"/>
  <c r="O200" i="1"/>
  <c r="O203" i="1"/>
  <c r="O209" i="1"/>
  <c r="O211" i="1"/>
  <c r="O212" i="1"/>
  <c r="O214" i="1"/>
  <c r="O217" i="1"/>
  <c r="O219" i="1"/>
  <c r="O220" i="1"/>
  <c r="O222" i="1"/>
  <c r="O227" i="1"/>
  <c r="O229" i="1"/>
  <c r="O230" i="1"/>
  <c r="O232" i="1"/>
  <c r="O235" i="1"/>
  <c r="O237" i="1"/>
  <c r="O238" i="1"/>
  <c r="O239" i="1"/>
  <c r="O240" i="1"/>
  <c r="O10" i="1"/>
  <c r="O11" i="1"/>
  <c r="O12" i="1"/>
  <c r="O13" i="1"/>
  <c r="O16" i="1"/>
  <c r="O18" i="1"/>
  <c r="O19" i="1"/>
  <c r="O20" i="1"/>
  <c r="O21" i="1"/>
  <c r="O8" i="1"/>
  <c r="H23" i="2"/>
  <c r="I23" i="2"/>
  <c r="H23" i="4"/>
  <c r="G23" i="4"/>
  <c r="H23" i="6"/>
  <c r="G23" i="6"/>
  <c r="K24" i="3"/>
  <c r="J24" i="3"/>
  <c r="G24" i="8"/>
  <c r="F24" i="8"/>
</calcChain>
</file>

<file path=xl/sharedStrings.xml><?xml version="1.0" encoding="utf-8"?>
<sst xmlns="http://schemas.openxmlformats.org/spreadsheetml/2006/main" count="441" uniqueCount="85">
  <si>
    <t>互联互通程度</t>
  </si>
  <si>
    <t>政策沟通</t>
  </si>
  <si>
    <t>高层交流频繁度</t>
  </si>
  <si>
    <t>设施联通</t>
  </si>
  <si>
    <t>贸易流通</t>
  </si>
  <si>
    <t>营商环境</t>
  </si>
  <si>
    <t>民心相通</t>
  </si>
  <si>
    <t>也门</t>
  </si>
  <si>
    <t>以色列</t>
  </si>
  <si>
    <t>伊拉克</t>
  </si>
  <si>
    <t>伊朗</t>
  </si>
  <si>
    <t>卡塔尔</t>
  </si>
  <si>
    <t>巴林</t>
  </si>
  <si>
    <t>沙特阿拉伯</t>
  </si>
  <si>
    <t>科威特</t>
  </si>
  <si>
    <t>约旦</t>
  </si>
  <si>
    <t>阿拉伯联合酋长国</t>
  </si>
  <si>
    <t>阿曼</t>
  </si>
  <si>
    <t>黎巴嫩</t>
  </si>
  <si>
    <t>叙利亚</t>
  </si>
  <si>
    <t>土耳其</t>
  </si>
  <si>
    <t>塞浦路斯</t>
  </si>
  <si>
    <t>埃及</t>
  </si>
  <si>
    <t>阿联酋</t>
    <phoneticPr fontId="2" type="noConversion"/>
  </si>
  <si>
    <t>伊朗</t>
    <phoneticPr fontId="2" type="noConversion"/>
  </si>
  <si>
    <t>资金融通</t>
    <phoneticPr fontId="2" type="noConversion"/>
  </si>
  <si>
    <t>百万人拥有孔子学院数量</t>
    <phoneticPr fontId="2" type="noConversion"/>
  </si>
  <si>
    <t>营商环境排名</t>
    <phoneticPr fontId="2" type="noConversion"/>
  </si>
  <si>
    <t>货币稳健性</t>
    <phoneticPr fontId="2" type="noConversion"/>
  </si>
  <si>
    <t>货币稳健性</t>
    <phoneticPr fontId="4" type="noConversion"/>
  </si>
  <si>
    <t>世界经济自由年报</t>
    <phoneticPr fontId="4" type="noConversion"/>
  </si>
  <si>
    <t>中国外交部网站</t>
    <phoneticPr fontId="2" type="noConversion"/>
  </si>
  <si>
    <t>全球营商环境报告</t>
    <phoneticPr fontId="2" type="noConversion"/>
  </si>
  <si>
    <t>孔子学院</t>
    <phoneticPr fontId="2" type="noConversion"/>
  </si>
  <si>
    <t>WB</t>
    <phoneticPr fontId="2" type="noConversion"/>
  </si>
  <si>
    <t>物流绩效指数的综合分数反映出根据清关程序的效率、贸易和运输质量相关基础设施的质量、安排价格具有竞争力的货运的难易度、物流服务的质量、追踪查询货物的能力以及货物在预定时间内到达收货人的频率所建立的对一个国家的物流的认知。指数的范围从1至5，分数越高代表绩效越好。数据来源为物流绩效指数调查，该调查由世界银行联合学术机构、国际组织、私营企业以及国际物流从业人员共同完成。2009 年度的调查覆盖近 1,000 家国际货运代理商提交的5,000 多份国家评估问卷。受访者就六大核心领域对八个市场作出评估，评分采用五分制，1 分最差，5 分最好。市场的选择标准包括：受访者所在国最重要的出口市场和进口市场；随机选取；对于内陆国家，则选择将其与国际市场连通的邻国。六个方面的分数在全部受访者中进行了平均，并采用主成分分析法合计为一个分数。调查方法和指数建立方法的细节来自Arvis和其他人合著的《2010年连接与竞争：全球经济中的贸易物流》</t>
    <phoneticPr fontId="2" type="noConversion"/>
  </si>
  <si>
    <t>物流绩效指数</t>
    <phoneticPr fontId="2" type="noConversion"/>
  </si>
  <si>
    <t>阿联酋</t>
  </si>
  <si>
    <t>土耳其</t>
    <phoneticPr fontId="6" type="noConversion"/>
  </si>
  <si>
    <t>CHN</t>
  </si>
  <si>
    <t>TUR</t>
  </si>
  <si>
    <t>dist</t>
  </si>
  <si>
    <t>distcap</t>
  </si>
  <si>
    <t>distw</t>
  </si>
  <si>
    <t>distwces</t>
    <phoneticPr fontId="2" type="noConversion"/>
  </si>
  <si>
    <t>也门</t>
    <phoneticPr fontId="6" type="noConversion"/>
  </si>
  <si>
    <t>YEM</t>
  </si>
  <si>
    <t>以色列</t>
    <phoneticPr fontId="6" type="noConversion"/>
  </si>
  <si>
    <t>ISR</t>
  </si>
  <si>
    <t>伊拉克</t>
    <phoneticPr fontId="6" type="noConversion"/>
  </si>
  <si>
    <t>IRQ</t>
  </si>
  <si>
    <t>伊朗</t>
    <phoneticPr fontId="6" type="noConversion"/>
  </si>
  <si>
    <t>IRN</t>
  </si>
  <si>
    <t>卡塔尔</t>
    <phoneticPr fontId="6" type="noConversion"/>
  </si>
  <si>
    <t>QAT</t>
  </si>
  <si>
    <t>巴林</t>
    <phoneticPr fontId="6" type="noConversion"/>
  </si>
  <si>
    <t>BHR</t>
  </si>
  <si>
    <t>沙特阿拉伯</t>
    <phoneticPr fontId="6" type="noConversion"/>
  </si>
  <si>
    <t>SAU</t>
  </si>
  <si>
    <t>科威特</t>
    <phoneticPr fontId="6" type="noConversion"/>
  </si>
  <si>
    <t>KWT</t>
  </si>
  <si>
    <t>约旦</t>
    <phoneticPr fontId="6" type="noConversion"/>
  </si>
  <si>
    <t>JOR</t>
  </si>
  <si>
    <t>阿拉伯联合酋长国</t>
    <phoneticPr fontId="6" type="noConversion"/>
  </si>
  <si>
    <t>ARE</t>
  </si>
  <si>
    <t>阿曼</t>
    <phoneticPr fontId="6" type="noConversion"/>
  </si>
  <si>
    <t>OMN</t>
  </si>
  <si>
    <t>黎巴嫩</t>
    <phoneticPr fontId="6" type="noConversion"/>
  </si>
  <si>
    <t>LBN</t>
  </si>
  <si>
    <t>叙利亚</t>
    <phoneticPr fontId="6" type="noConversion"/>
  </si>
  <si>
    <t>SYR</t>
  </si>
  <si>
    <t>塞浦路斯</t>
    <phoneticPr fontId="6" type="noConversion"/>
  </si>
  <si>
    <t>CYP</t>
  </si>
  <si>
    <t>埃及</t>
    <phoneticPr fontId="6" type="noConversion"/>
  </si>
  <si>
    <t>EGY</t>
  </si>
  <si>
    <t>百万人拥有孔子学院数量</t>
  </si>
  <si>
    <t>货币稳健性</t>
  </si>
  <si>
    <t>物流绩效指数</t>
  </si>
  <si>
    <t>满意值</t>
    <phoneticPr fontId="2" type="noConversion"/>
  </si>
  <si>
    <t>不允许值</t>
    <phoneticPr fontId="2" type="noConversion"/>
  </si>
  <si>
    <t>营商环境排名（负向）</t>
    <phoneticPr fontId="2" type="noConversion"/>
  </si>
  <si>
    <t>五通指数</t>
    <phoneticPr fontId="2" type="noConversion"/>
  </si>
  <si>
    <t>单项指标评分</t>
    <phoneticPr fontId="2" type="noConversion"/>
  </si>
  <si>
    <t>空间距离</t>
    <phoneticPr fontId="2" type="noConversion"/>
  </si>
  <si>
    <t>高层交流频繁度差距太大（附基分差距小一点）？？？？</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</si>
</sst>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_ "/>
    <numFmt numFmtId="178" formatCode="0_);[Red]\(0\)"/>
    <numFmt numFmtId="179" formatCode="0.0000_ "/>
  </numFmts>
  <fonts count="7" x14ac:knownFonts="1">
    <font>
      <sz val="11"/>
      <color theme="1"/>
      <name val="等线"/>
      <charset val="134"/>
      <scheme val="minor"/>
    </font>
    <font>
      <sz val="11"/>
      <name val="等线"/>
      <family val="3"/>
      <charset val="134"/>
      <scheme val="minor"/>
    </font>
    <font>
      <sz val="9"/>
      <name val="等线"/>
      <family val="3"/>
      <charset val="134"/>
      <scheme val="minor"/>
    </font>
    <font>
      <sz val="11"/>
      <color theme="1"/>
      <name val="等线"/>
      <family val="3"/>
      <charset val="134"/>
      <scheme val="minor"/>
    </font>
    <font>
      <sz val="9"/>
      <name val="等线"/>
      <family val="3"/>
      <charset val="134"/>
      <scheme val="minor"/>
    </font>
    <font>
      <sz val="11"/>
      <name val="等线"/>
      <family val="3"/>
      <charset val="134"/>
      <scheme val="minor"/>
    </font>
    <font>
      <sz val="9"/>
      <name val="等线"/>
      <family val="3"/>
      <charset val="134"/>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3" fillId="0" borderId="0"/>
  </cellStyleXfs>
  <cellXfs count="18">
    <xf numFmtId="0" fontId="0" fillId="0" borderId="0" xfId="0"/>
    <xf numFmtId="0" fontId="0" fillId="2" borderId="0" xfId="0" applyFill="1"/>
    <xf numFmtId="0" fontId="0" fillId="0" borderId="0" xfId="0" applyAlignment="1">
      <alignment horizontal="center"/>
    </xf>
    <xf numFmtId="177" fontId="1" fillId="0" borderId="0" xfId="0" applyNumberFormat="1" applyFont="1"/>
    <xf numFmtId="177" fontId="0" fillId="0" borderId="0" xfId="0" applyNumberFormat="1"/>
    <xf numFmtId="176" fontId="1" fillId="0" borderId="0" xfId="0" applyNumberFormat="1" applyFont="1"/>
    <xf numFmtId="176" fontId="0" fillId="0" borderId="0" xfId="0" applyNumberFormat="1"/>
    <xf numFmtId="178" fontId="0" fillId="0" borderId="0" xfId="0" applyNumberFormat="1"/>
    <xf numFmtId="0" fontId="3" fillId="0" borderId="0" xfId="0" applyFont="1" applyAlignment="1">
      <alignment horizontal="center"/>
    </xf>
    <xf numFmtId="0" fontId="3" fillId="2" borderId="0" xfId="0" applyFont="1" applyFill="1"/>
    <xf numFmtId="0" fontId="3" fillId="0" borderId="0" xfId="0" applyFont="1"/>
    <xf numFmtId="178" fontId="5" fillId="0" borderId="0" xfId="0" applyNumberFormat="1" applyFont="1"/>
    <xf numFmtId="179" fontId="0" fillId="0" borderId="0" xfId="0" applyNumberFormat="1"/>
    <xf numFmtId="179" fontId="3" fillId="0" borderId="0" xfId="0" applyNumberFormat="1" applyFont="1"/>
    <xf numFmtId="177" fontId="5" fillId="0" borderId="0" xfId="0" applyNumberFormat="1" applyFont="1"/>
    <xf numFmtId="0" fontId="0" fillId="0" borderId="0" xfId="0" applyAlignment="1">
      <alignment horizontal="center" vertical="center"/>
    </xf>
    <xf numFmtId="0" fontId="3" fillId="0" borderId="0" xfId="0" applyFont="1" applyAlignment="1">
      <alignment horizontal="center"/>
    </xf>
    <xf numFmtId="0" fontId="0" fillId="0" borderId="0" xfId="0" applyAlignment="1">
      <alignment horizontal="center"/>
    </xf>
  </cellXfs>
  <cellStyles count="2">
    <cellStyle name="常规" xfId="0" builtinId="0"/>
    <cellStyle name="常规 2" xfId="1" xr:uid="{35293379-76F9-4BF4-87CC-23CAFFE8AD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6"/>
  <sheetViews>
    <sheetView tabSelected="1" topLeftCell="A20" workbookViewId="0">
      <selection activeCell="Q44" sqref="Q44:Q59"/>
    </sheetView>
  </sheetViews>
  <sheetFormatPr defaultColWidth="9" defaultRowHeight="13.8" x14ac:dyDescent="0.25"/>
  <cols>
    <col min="2" max="2" width="31.44140625" customWidth="1"/>
    <col min="3" max="3" width="13.5546875" customWidth="1"/>
    <col min="4" max="4" width="11.109375" customWidth="1"/>
    <col min="5" max="5" width="8.77734375" customWidth="1"/>
    <col min="6" max="6" width="10.109375" customWidth="1"/>
    <col min="7" max="7" width="12.6640625" customWidth="1"/>
    <col min="8" max="8" width="5.77734375" customWidth="1"/>
    <col min="9" max="9" width="11.109375" customWidth="1"/>
    <col min="10" max="10" width="9.77734375" customWidth="1"/>
    <col min="11" max="11" width="10.6640625" customWidth="1"/>
    <col min="12" max="14" width="9" customWidth="1"/>
  </cols>
  <sheetData>
    <row r="1" spans="1:18" x14ac:dyDescent="0.25">
      <c r="A1" t="s">
        <v>0</v>
      </c>
      <c r="C1" s="10"/>
    </row>
    <row r="2" spans="1:18" x14ac:dyDescent="0.25">
      <c r="A2" t="s">
        <v>1</v>
      </c>
      <c r="B2" s="1" t="s">
        <v>2</v>
      </c>
      <c r="C2">
        <v>0.2</v>
      </c>
    </row>
    <row r="3" spans="1:18" x14ac:dyDescent="0.25">
      <c r="A3" t="s">
        <v>3</v>
      </c>
      <c r="B3" s="9" t="s">
        <v>36</v>
      </c>
      <c r="C3">
        <v>0.2</v>
      </c>
    </row>
    <row r="4" spans="1:18" x14ac:dyDescent="0.25">
      <c r="A4" t="s">
        <v>4</v>
      </c>
      <c r="B4" s="9" t="s">
        <v>80</v>
      </c>
      <c r="C4">
        <v>0.2</v>
      </c>
      <c r="M4" s="10" t="s">
        <v>84</v>
      </c>
    </row>
    <row r="5" spans="1:18" x14ac:dyDescent="0.25">
      <c r="A5" s="10" t="s">
        <v>25</v>
      </c>
      <c r="B5" s="9" t="s">
        <v>28</v>
      </c>
      <c r="C5">
        <v>0.2</v>
      </c>
    </row>
    <row r="6" spans="1:18" x14ac:dyDescent="0.25">
      <c r="A6" t="s">
        <v>6</v>
      </c>
      <c r="B6" s="9" t="s">
        <v>26</v>
      </c>
      <c r="C6">
        <v>0.2</v>
      </c>
      <c r="I6" s="16" t="s">
        <v>82</v>
      </c>
      <c r="J6" s="17"/>
      <c r="K6" s="17"/>
      <c r="L6" s="17"/>
      <c r="M6" s="17"/>
    </row>
    <row r="7" spans="1:18" x14ac:dyDescent="0.25">
      <c r="A7" s="15">
        <v>2008</v>
      </c>
      <c r="B7" s="2"/>
      <c r="C7" s="1" t="s">
        <v>2</v>
      </c>
      <c r="D7" s="9" t="s">
        <v>36</v>
      </c>
      <c r="E7" s="1" t="s">
        <v>5</v>
      </c>
      <c r="F7" s="9" t="s">
        <v>28</v>
      </c>
      <c r="G7" s="9" t="s">
        <v>26</v>
      </c>
      <c r="H7" s="2"/>
      <c r="I7" s="2" t="s">
        <v>2</v>
      </c>
      <c r="J7" s="2" t="s">
        <v>77</v>
      </c>
      <c r="K7" s="2" t="s">
        <v>5</v>
      </c>
      <c r="L7" s="2" t="s">
        <v>76</v>
      </c>
      <c r="M7" s="2" t="s">
        <v>75</v>
      </c>
      <c r="N7" s="2"/>
      <c r="O7" s="8" t="s">
        <v>81</v>
      </c>
      <c r="P7" t="s">
        <v>44</v>
      </c>
      <c r="Q7" s="8" t="s">
        <v>83</v>
      </c>
      <c r="R7" s="2"/>
    </row>
    <row r="8" spans="1:18" x14ac:dyDescent="0.25">
      <c r="A8" s="15"/>
      <c r="B8" s="2" t="s">
        <v>7</v>
      </c>
      <c r="C8" s="3">
        <v>1.5</v>
      </c>
      <c r="D8" s="6">
        <v>2.3860000000000001</v>
      </c>
      <c r="E8" s="11">
        <v>123</v>
      </c>
      <c r="F8" s="3">
        <v>7.93</v>
      </c>
      <c r="G8" s="12">
        <v>0</v>
      </c>
      <c r="H8" s="3"/>
      <c r="I8">
        <f t="shared" ref="I8:I71" si="0">((C8-0)/2.5)*50+50</f>
        <v>80</v>
      </c>
      <c r="J8">
        <f t="shared" ref="J8:J71" si="1">((D8-1.6)/2.1)*50+50</f>
        <v>68.714285714285722</v>
      </c>
      <c r="K8">
        <f t="shared" ref="K8:K71" si="2">((E8-187)/(-177))*50+50</f>
        <v>68.079096045197744</v>
      </c>
      <c r="L8">
        <f t="shared" ref="L8:L71" si="3">((F8-4.8)/5.1)*50+50</f>
        <v>80.686274509803923</v>
      </c>
      <c r="M8">
        <f t="shared" ref="M8:M71" si="4">((G8-0)/0.9)*50+50</f>
        <v>50</v>
      </c>
      <c r="N8" s="3"/>
      <c r="O8" s="3">
        <f>0.2*I8+0.2*J8+0.2*K8+0.2*L8+0.2*M8</f>
        <v>69.495931253857478</v>
      </c>
      <c r="P8">
        <v>7490.3549999999996</v>
      </c>
      <c r="Q8" s="3">
        <f>P8*(1/O8)</f>
        <v>107.78120193308779</v>
      </c>
      <c r="R8" s="3"/>
    </row>
    <row r="9" spans="1:18" x14ac:dyDescent="0.25">
      <c r="A9" s="15"/>
      <c r="B9" s="2" t="s">
        <v>8</v>
      </c>
      <c r="C9" s="3">
        <v>0</v>
      </c>
      <c r="D9" s="6">
        <v>3.2766666666666668</v>
      </c>
      <c r="E9" s="11">
        <v>30</v>
      </c>
      <c r="F9" s="3">
        <v>9.57</v>
      </c>
      <c r="G9" s="12">
        <v>0.13682136602451839</v>
      </c>
      <c r="H9" s="6"/>
      <c r="I9">
        <f t="shared" si="0"/>
        <v>50</v>
      </c>
      <c r="J9">
        <f t="shared" si="1"/>
        <v>89.920634920634924</v>
      </c>
      <c r="K9">
        <f t="shared" si="2"/>
        <v>94.350282485875709</v>
      </c>
      <c r="L9">
        <f t="shared" si="3"/>
        <v>96.764705882352956</v>
      </c>
      <c r="M9">
        <f t="shared" si="4"/>
        <v>57.601187001362135</v>
      </c>
      <c r="N9" s="6"/>
      <c r="O9" s="3">
        <f t="shared" ref="O9:O72" si="5">0.2*I9+0.2*J9+0.2*K9+0.2*L9+0.2*M9</f>
        <v>77.727362058045145</v>
      </c>
      <c r="P9">
        <v>7348.5690000000004</v>
      </c>
      <c r="Q9" s="3">
        <f t="shared" ref="Q9:Q72" si="6">P9*(1/O9)</f>
        <v>94.542884325757058</v>
      </c>
      <c r="R9" s="6"/>
    </row>
    <row r="10" spans="1:18" x14ac:dyDescent="0.25">
      <c r="A10" s="15"/>
      <c r="B10" s="2" t="s">
        <v>9</v>
      </c>
      <c r="C10" s="3">
        <v>0</v>
      </c>
      <c r="D10" s="6">
        <v>2.11</v>
      </c>
      <c r="E10" s="11">
        <v>146</v>
      </c>
      <c r="F10" s="3">
        <v>8.1199999999999992</v>
      </c>
      <c r="G10" s="12">
        <v>0</v>
      </c>
      <c r="I10">
        <f t="shared" si="0"/>
        <v>50</v>
      </c>
      <c r="J10">
        <f t="shared" si="1"/>
        <v>62.142857142857139</v>
      </c>
      <c r="K10">
        <f t="shared" si="2"/>
        <v>61.581920903954803</v>
      </c>
      <c r="L10">
        <f t="shared" si="3"/>
        <v>82.549019607843135</v>
      </c>
      <c r="M10">
        <f t="shared" si="4"/>
        <v>50</v>
      </c>
      <c r="O10" s="3">
        <f t="shared" si="5"/>
        <v>61.254759530931025</v>
      </c>
      <c r="P10">
        <v>6454.1109999999999</v>
      </c>
      <c r="Q10" s="3">
        <f t="shared" si="6"/>
        <v>105.36505325338761</v>
      </c>
    </row>
    <row r="11" spans="1:18" x14ac:dyDescent="0.25">
      <c r="A11" s="15"/>
      <c r="B11" s="2" t="s">
        <v>10</v>
      </c>
      <c r="C11" s="3">
        <v>0</v>
      </c>
      <c r="D11" s="6">
        <v>2.5299999999999998</v>
      </c>
      <c r="E11" s="11">
        <v>138</v>
      </c>
      <c r="F11" s="3">
        <v>8.27</v>
      </c>
      <c r="G11" s="12">
        <v>0</v>
      </c>
      <c r="I11">
        <f t="shared" si="0"/>
        <v>50</v>
      </c>
      <c r="J11">
        <f t="shared" si="1"/>
        <v>72.142857142857139</v>
      </c>
      <c r="K11">
        <f t="shared" si="2"/>
        <v>63.841807909604519</v>
      </c>
      <c r="L11">
        <f t="shared" si="3"/>
        <v>84.019607843137265</v>
      </c>
      <c r="M11">
        <f t="shared" si="4"/>
        <v>50</v>
      </c>
      <c r="O11" s="3">
        <f t="shared" si="5"/>
        <v>64.000854579119789</v>
      </c>
      <c r="P11">
        <v>5811.0839999999998</v>
      </c>
      <c r="Q11" s="3">
        <f t="shared" si="6"/>
        <v>90.796975106264597</v>
      </c>
    </row>
    <row r="12" spans="1:18" x14ac:dyDescent="0.25">
      <c r="A12" s="15"/>
      <c r="B12" s="2" t="s">
        <v>11</v>
      </c>
      <c r="C12" s="3">
        <v>2</v>
      </c>
      <c r="D12" s="6">
        <v>2.97</v>
      </c>
      <c r="E12" s="11">
        <v>39</v>
      </c>
      <c r="F12" s="3">
        <v>8.15</v>
      </c>
      <c r="G12" s="12">
        <v>0</v>
      </c>
      <c r="I12">
        <f t="shared" si="0"/>
        <v>90</v>
      </c>
      <c r="J12">
        <f t="shared" si="1"/>
        <v>82.61904761904762</v>
      </c>
      <c r="K12">
        <f t="shared" si="2"/>
        <v>91.807909604519779</v>
      </c>
      <c r="L12">
        <f t="shared" si="3"/>
        <v>82.843137254901961</v>
      </c>
      <c r="M12">
        <f t="shared" si="4"/>
        <v>50</v>
      </c>
      <c r="O12" s="3">
        <f t="shared" si="5"/>
        <v>79.454018895693878</v>
      </c>
      <c r="P12">
        <v>6258.2039999999997</v>
      </c>
      <c r="Q12" s="3">
        <f t="shared" si="6"/>
        <v>78.765103225498038</v>
      </c>
    </row>
    <row r="13" spans="1:18" x14ac:dyDescent="0.25">
      <c r="A13" s="15"/>
      <c r="B13" s="2" t="s">
        <v>12</v>
      </c>
      <c r="C13" s="3">
        <v>0</v>
      </c>
      <c r="D13" s="6">
        <v>3.2233333333333332</v>
      </c>
      <c r="E13" s="11">
        <v>17</v>
      </c>
      <c r="F13" s="3">
        <v>8.98</v>
      </c>
      <c r="G13" s="12">
        <v>0</v>
      </c>
      <c r="I13">
        <f t="shared" si="0"/>
        <v>50</v>
      </c>
      <c r="J13">
        <f t="shared" si="1"/>
        <v>88.650793650793645</v>
      </c>
      <c r="K13">
        <f t="shared" si="2"/>
        <v>98.022598870056498</v>
      </c>
      <c r="L13">
        <f t="shared" si="3"/>
        <v>90.980392156862763</v>
      </c>
      <c r="M13">
        <f t="shared" si="4"/>
        <v>50</v>
      </c>
      <c r="O13" s="3">
        <f t="shared" si="5"/>
        <v>75.530756935542584</v>
      </c>
      <c r="P13">
        <v>6291.4740000000002</v>
      </c>
      <c r="Q13" s="3">
        <f t="shared" si="6"/>
        <v>83.296848267641479</v>
      </c>
    </row>
    <row r="14" spans="1:18" x14ac:dyDescent="0.25">
      <c r="A14" s="15"/>
      <c r="B14" s="2" t="s">
        <v>13</v>
      </c>
      <c r="C14" s="3">
        <v>0</v>
      </c>
      <c r="D14" s="6">
        <v>3.0866666666666669</v>
      </c>
      <c r="E14" s="11">
        <v>24</v>
      </c>
      <c r="F14" s="3">
        <v>8.06</v>
      </c>
      <c r="G14" s="12">
        <v>0</v>
      </c>
      <c r="I14">
        <f t="shared" si="0"/>
        <v>50</v>
      </c>
      <c r="J14">
        <f t="shared" si="1"/>
        <v>85.396825396825392</v>
      </c>
      <c r="K14">
        <f t="shared" si="2"/>
        <v>96.045197740112997</v>
      </c>
      <c r="L14">
        <f t="shared" si="3"/>
        <v>81.960784313725497</v>
      </c>
      <c r="M14">
        <f t="shared" si="4"/>
        <v>50</v>
      </c>
      <c r="O14" s="3">
        <f t="shared" si="5"/>
        <v>72.680561490132774</v>
      </c>
      <c r="P14">
        <v>7029.1930000000002</v>
      </c>
      <c r="Q14" s="3">
        <f t="shared" si="6"/>
        <v>96.71352086285539</v>
      </c>
    </row>
    <row r="15" spans="1:18" x14ac:dyDescent="0.25">
      <c r="A15" s="15"/>
      <c r="B15" s="2" t="s">
        <v>14</v>
      </c>
      <c r="C15" s="3">
        <v>0.5</v>
      </c>
      <c r="D15" s="6">
        <v>3.0866666666666669</v>
      </c>
      <c r="E15" s="11">
        <v>49</v>
      </c>
      <c r="F15" s="3">
        <v>8.39</v>
      </c>
      <c r="G15" s="12">
        <v>0</v>
      </c>
      <c r="I15">
        <f t="shared" si="0"/>
        <v>60</v>
      </c>
      <c r="J15">
        <f t="shared" si="1"/>
        <v>85.396825396825392</v>
      </c>
      <c r="K15">
        <f t="shared" si="2"/>
        <v>88.983050847457633</v>
      </c>
      <c r="L15">
        <f t="shared" si="3"/>
        <v>85.196078431372555</v>
      </c>
      <c r="M15">
        <f t="shared" si="4"/>
        <v>50</v>
      </c>
      <c r="O15" s="3">
        <f t="shared" si="5"/>
        <v>73.915190935131122</v>
      </c>
      <c r="P15">
        <v>6369.3879999999999</v>
      </c>
      <c r="Q15" s="3">
        <f t="shared" si="6"/>
        <v>86.171569327201667</v>
      </c>
    </row>
    <row r="16" spans="1:18" x14ac:dyDescent="0.25">
      <c r="A16" s="15"/>
      <c r="B16" s="2" t="s">
        <v>15</v>
      </c>
      <c r="C16" s="3">
        <v>1.5</v>
      </c>
      <c r="D16" s="6">
        <v>2.8400000000000003</v>
      </c>
      <c r="E16" s="11">
        <v>94</v>
      </c>
      <c r="F16" s="3">
        <v>8.33</v>
      </c>
      <c r="G16" s="12">
        <v>0</v>
      </c>
      <c r="I16">
        <f t="shared" si="0"/>
        <v>80</v>
      </c>
      <c r="J16">
        <f t="shared" si="1"/>
        <v>79.523809523809533</v>
      </c>
      <c r="K16">
        <f t="shared" si="2"/>
        <v>76.271186440677965</v>
      </c>
      <c r="L16">
        <f t="shared" si="3"/>
        <v>84.607843137254903</v>
      </c>
      <c r="M16">
        <f t="shared" si="4"/>
        <v>50</v>
      </c>
      <c r="O16" s="3">
        <f t="shared" si="5"/>
        <v>74.080567820348477</v>
      </c>
      <c r="P16">
        <v>7270.2950000000001</v>
      </c>
      <c r="Q16" s="3">
        <f t="shared" si="6"/>
        <v>98.140378967276121</v>
      </c>
    </row>
    <row r="17" spans="1:17" x14ac:dyDescent="0.25">
      <c r="A17" s="15"/>
      <c r="B17" s="2" t="s">
        <v>16</v>
      </c>
      <c r="C17" s="3">
        <v>0</v>
      </c>
      <c r="D17" s="6">
        <v>2.6521052631578943</v>
      </c>
      <c r="E17" s="11">
        <v>54</v>
      </c>
      <c r="F17" s="3">
        <v>8.19</v>
      </c>
      <c r="G17" s="12">
        <v>0</v>
      </c>
      <c r="I17">
        <f t="shared" si="0"/>
        <v>50</v>
      </c>
      <c r="J17">
        <f t="shared" si="1"/>
        <v>75.050125313283189</v>
      </c>
      <c r="K17">
        <f t="shared" si="2"/>
        <v>87.570621468926561</v>
      </c>
      <c r="L17">
        <f t="shared" si="3"/>
        <v>83.235294117647058</v>
      </c>
      <c r="M17">
        <f t="shared" si="4"/>
        <v>50</v>
      </c>
      <c r="O17" s="3">
        <f t="shared" si="5"/>
        <v>69.171208179971359</v>
      </c>
      <c r="P17">
        <v>5929.5609999999997</v>
      </c>
      <c r="Q17" s="3">
        <f t="shared" si="6"/>
        <v>85.722964164111772</v>
      </c>
    </row>
    <row r="18" spans="1:17" x14ac:dyDescent="0.25">
      <c r="A18" s="15"/>
      <c r="B18" s="2" t="s">
        <v>17</v>
      </c>
      <c r="C18" s="3">
        <v>0</v>
      </c>
      <c r="D18" s="6">
        <v>2.8933333333333331</v>
      </c>
      <c r="E18" s="11">
        <v>57</v>
      </c>
      <c r="F18" s="3">
        <v>7.71</v>
      </c>
      <c r="G18" s="12">
        <v>0</v>
      </c>
      <c r="I18">
        <f t="shared" si="0"/>
        <v>50</v>
      </c>
      <c r="J18">
        <f t="shared" si="1"/>
        <v>80.793650793650784</v>
      </c>
      <c r="K18">
        <f t="shared" si="2"/>
        <v>86.723163841807917</v>
      </c>
      <c r="L18">
        <f t="shared" si="3"/>
        <v>78.529411764705884</v>
      </c>
      <c r="M18">
        <f t="shared" si="4"/>
        <v>50</v>
      </c>
      <c r="O18" s="3">
        <f t="shared" si="5"/>
        <v>69.209245280032917</v>
      </c>
      <c r="P18">
        <v>5828.6760000000004</v>
      </c>
      <c r="Q18" s="3">
        <f t="shared" si="6"/>
        <v>84.218170223011981</v>
      </c>
    </row>
    <row r="19" spans="1:17" x14ac:dyDescent="0.25">
      <c r="A19" s="15"/>
      <c r="B19" s="2" t="s">
        <v>18</v>
      </c>
      <c r="C19" s="3">
        <v>0</v>
      </c>
      <c r="D19" s="6">
        <v>2.6933333333333334</v>
      </c>
      <c r="E19" s="11">
        <v>98</v>
      </c>
      <c r="F19" s="3">
        <v>9.33</v>
      </c>
      <c r="G19" s="12">
        <v>0.20459885019538168</v>
      </c>
      <c r="I19">
        <f t="shared" si="0"/>
        <v>50</v>
      </c>
      <c r="J19">
        <f t="shared" si="1"/>
        <v>76.031746031746025</v>
      </c>
      <c r="K19">
        <f t="shared" si="2"/>
        <v>75.141242937853107</v>
      </c>
      <c r="L19">
        <f t="shared" si="3"/>
        <v>94.411764705882348</v>
      </c>
      <c r="M19">
        <f t="shared" si="4"/>
        <v>61.366602788632314</v>
      </c>
      <c r="O19" s="3">
        <f t="shared" si="5"/>
        <v>71.390271292822774</v>
      </c>
      <c r="P19">
        <v>7200.3739999999998</v>
      </c>
      <c r="Q19" s="3">
        <f t="shared" si="6"/>
        <v>100.8593169574338</v>
      </c>
    </row>
    <row r="20" spans="1:17" x14ac:dyDescent="0.25">
      <c r="A20" s="15"/>
      <c r="B20" s="2" t="s">
        <v>19</v>
      </c>
      <c r="C20" s="3">
        <v>0.5</v>
      </c>
      <c r="D20" s="6">
        <v>2.3066666666666666</v>
      </c>
      <c r="E20" s="11">
        <v>140</v>
      </c>
      <c r="F20" s="3">
        <v>6.95</v>
      </c>
      <c r="G20" s="12">
        <v>0</v>
      </c>
      <c r="I20">
        <f t="shared" si="0"/>
        <v>60</v>
      </c>
      <c r="J20">
        <f t="shared" si="1"/>
        <v>66.825396825396822</v>
      </c>
      <c r="K20">
        <f t="shared" si="2"/>
        <v>63.27683615819209</v>
      </c>
      <c r="L20">
        <f t="shared" si="3"/>
        <v>71.078431372549034</v>
      </c>
      <c r="M20">
        <f t="shared" si="4"/>
        <v>50</v>
      </c>
      <c r="O20" s="3">
        <f t="shared" si="5"/>
        <v>62.236132871227596</v>
      </c>
      <c r="P20">
        <v>7011.3810000000003</v>
      </c>
      <c r="Q20" s="3">
        <f t="shared" si="6"/>
        <v>112.65772271723898</v>
      </c>
    </row>
    <row r="21" spans="1:17" x14ac:dyDescent="0.25">
      <c r="A21" s="15"/>
      <c r="B21" s="2" t="s">
        <v>20</v>
      </c>
      <c r="C21" s="3">
        <v>0</v>
      </c>
      <c r="D21" s="6">
        <v>3.1733333333333333</v>
      </c>
      <c r="E21" s="11">
        <v>60</v>
      </c>
      <c r="F21" s="3">
        <v>8.4600000000000009</v>
      </c>
      <c r="G21" s="12">
        <v>2.8042339333449854E-2</v>
      </c>
      <c r="I21">
        <f t="shared" si="0"/>
        <v>50</v>
      </c>
      <c r="J21">
        <f t="shared" si="1"/>
        <v>87.460317460317455</v>
      </c>
      <c r="K21">
        <f t="shared" si="2"/>
        <v>85.875706214689274</v>
      </c>
      <c r="L21">
        <f t="shared" si="3"/>
        <v>85.882352941176492</v>
      </c>
      <c r="M21">
        <f t="shared" si="4"/>
        <v>51.557907740747211</v>
      </c>
      <c r="O21" s="3">
        <f t="shared" si="5"/>
        <v>72.155256871386101</v>
      </c>
      <c r="P21">
        <v>7194.3450000000003</v>
      </c>
      <c r="Q21" s="3">
        <f t="shared" si="6"/>
        <v>99.706456770345042</v>
      </c>
    </row>
    <row r="22" spans="1:17" x14ac:dyDescent="0.25">
      <c r="A22" s="15"/>
      <c r="B22" s="2" t="s">
        <v>21</v>
      </c>
      <c r="C22" s="3">
        <v>2.5</v>
      </c>
      <c r="D22" s="6">
        <v>2.9899999999999998</v>
      </c>
      <c r="E22" s="11">
        <v>35</v>
      </c>
      <c r="F22" s="3">
        <v>9.3000000000000007</v>
      </c>
      <c r="G22" s="12">
        <v>0</v>
      </c>
      <c r="I22">
        <f t="shared" si="0"/>
        <v>100</v>
      </c>
      <c r="J22">
        <f t="shared" si="1"/>
        <v>83.095238095238088</v>
      </c>
      <c r="K22">
        <f t="shared" si="2"/>
        <v>92.937853107344637</v>
      </c>
      <c r="L22">
        <f t="shared" si="3"/>
        <v>94.117647058823536</v>
      </c>
      <c r="M22">
        <f t="shared" si="4"/>
        <v>50</v>
      </c>
      <c r="O22" s="3">
        <f t="shared" si="5"/>
        <v>84.030147652281258</v>
      </c>
      <c r="P22">
        <v>7324.0389999999998</v>
      </c>
      <c r="Q22" s="3">
        <f t="shared" si="6"/>
        <v>87.159658820392011</v>
      </c>
    </row>
    <row r="23" spans="1:17" x14ac:dyDescent="0.25">
      <c r="A23" s="15"/>
      <c r="B23" s="2" t="s">
        <v>22</v>
      </c>
      <c r="C23" s="3">
        <v>0</v>
      </c>
      <c r="D23" s="6">
        <v>2.4500000000000002</v>
      </c>
      <c r="E23" s="11">
        <v>125</v>
      </c>
      <c r="F23" s="3">
        <v>8.4600000000000009</v>
      </c>
      <c r="G23" s="12">
        <v>2.3853601004608718E-2</v>
      </c>
      <c r="I23">
        <f t="shared" si="0"/>
        <v>50</v>
      </c>
      <c r="J23">
        <f t="shared" si="1"/>
        <v>70.238095238095241</v>
      </c>
      <c r="K23">
        <f t="shared" si="2"/>
        <v>67.514124293785315</v>
      </c>
      <c r="L23">
        <f t="shared" si="3"/>
        <v>85.882352941176492</v>
      </c>
      <c r="M23">
        <f t="shared" si="4"/>
        <v>51.325200055811592</v>
      </c>
      <c r="O23" s="3">
        <f t="shared" si="5"/>
        <v>64.991954505773748</v>
      </c>
      <c r="P23">
        <v>7770.15</v>
      </c>
      <c r="Q23" s="3">
        <f t="shared" si="6"/>
        <v>119.55556744042397</v>
      </c>
    </row>
    <row r="24" spans="1:17" x14ac:dyDescent="0.25">
      <c r="G24" s="12"/>
      <c r="O24" s="3"/>
      <c r="Q24" s="3"/>
    </row>
    <row r="25" spans="1:17" x14ac:dyDescent="0.25">
      <c r="A25" s="15">
        <v>2009</v>
      </c>
      <c r="B25" s="2"/>
      <c r="C25" s="1" t="s">
        <v>2</v>
      </c>
      <c r="D25" s="9" t="s">
        <v>36</v>
      </c>
      <c r="E25" s="1" t="s">
        <v>5</v>
      </c>
      <c r="F25" s="9" t="s">
        <v>28</v>
      </c>
      <c r="G25" s="9" t="s">
        <v>26</v>
      </c>
      <c r="O25" s="3"/>
      <c r="Q25" s="3"/>
    </row>
    <row r="26" spans="1:17" x14ac:dyDescent="0.25">
      <c r="A26" s="15"/>
      <c r="B26" s="2" t="s">
        <v>7</v>
      </c>
      <c r="C26" s="3">
        <v>0</v>
      </c>
      <c r="D26" s="6">
        <v>2.4830000000000001</v>
      </c>
      <c r="E26" s="11">
        <v>98</v>
      </c>
      <c r="F26" s="3">
        <v>7.93</v>
      </c>
      <c r="G26" s="12">
        <v>0</v>
      </c>
      <c r="I26">
        <f t="shared" si="0"/>
        <v>50</v>
      </c>
      <c r="J26">
        <f t="shared" si="1"/>
        <v>71.023809523809518</v>
      </c>
      <c r="K26">
        <f t="shared" si="2"/>
        <v>75.141242937853107</v>
      </c>
      <c r="L26">
        <f t="shared" si="3"/>
        <v>80.686274509803923</v>
      </c>
      <c r="M26">
        <f t="shared" si="4"/>
        <v>50</v>
      </c>
      <c r="O26" s="3">
        <f t="shared" si="5"/>
        <v>65.370265394293313</v>
      </c>
      <c r="P26">
        <v>7490.3549999999996</v>
      </c>
      <c r="Q26" s="3">
        <f t="shared" si="6"/>
        <v>114.5835182834349</v>
      </c>
    </row>
    <row r="27" spans="1:17" x14ac:dyDescent="0.25">
      <c r="A27" s="15"/>
      <c r="B27" s="2" t="s">
        <v>8</v>
      </c>
      <c r="C27" s="3">
        <v>0</v>
      </c>
      <c r="D27" s="6">
        <v>3.3433333333333333</v>
      </c>
      <c r="E27" s="11">
        <v>30</v>
      </c>
      <c r="F27" s="3">
        <v>9.52</v>
      </c>
      <c r="G27" s="12">
        <v>0.13358982579886716</v>
      </c>
      <c r="I27">
        <f t="shared" si="0"/>
        <v>50</v>
      </c>
      <c r="J27">
        <f t="shared" si="1"/>
        <v>91.507936507936506</v>
      </c>
      <c r="K27">
        <f t="shared" si="2"/>
        <v>94.350282485875709</v>
      </c>
      <c r="L27">
        <f t="shared" si="3"/>
        <v>96.274509803921575</v>
      </c>
      <c r="M27">
        <f t="shared" si="4"/>
        <v>57.421656988825951</v>
      </c>
      <c r="O27" s="3">
        <f t="shared" si="5"/>
        <v>77.910877157311958</v>
      </c>
      <c r="P27">
        <v>7348.5690000000004</v>
      </c>
      <c r="Q27" s="3">
        <f t="shared" si="6"/>
        <v>94.320193381500587</v>
      </c>
    </row>
    <row r="28" spans="1:17" x14ac:dyDescent="0.25">
      <c r="A28" s="15"/>
      <c r="B28" s="2" t="s">
        <v>9</v>
      </c>
      <c r="C28" s="3">
        <v>0</v>
      </c>
      <c r="D28" s="6">
        <v>2.11</v>
      </c>
      <c r="E28" s="11">
        <v>152</v>
      </c>
      <c r="F28" s="3">
        <v>8.1199999999999992</v>
      </c>
      <c r="G28" s="12">
        <v>0</v>
      </c>
      <c r="I28">
        <f t="shared" si="0"/>
        <v>50</v>
      </c>
      <c r="J28">
        <f t="shared" si="1"/>
        <v>62.142857142857139</v>
      </c>
      <c r="K28">
        <f t="shared" si="2"/>
        <v>59.887005649717516</v>
      </c>
      <c r="L28">
        <f t="shared" si="3"/>
        <v>82.549019607843135</v>
      </c>
      <c r="M28">
        <f t="shared" si="4"/>
        <v>50</v>
      </c>
      <c r="O28" s="3">
        <f t="shared" si="5"/>
        <v>60.915776480083565</v>
      </c>
      <c r="P28">
        <v>6454.1109999999999</v>
      </c>
      <c r="Q28" s="3">
        <f t="shared" si="6"/>
        <v>105.95138686461911</v>
      </c>
    </row>
    <row r="29" spans="1:17" x14ac:dyDescent="0.25">
      <c r="A29" s="15"/>
      <c r="B29" s="2" t="s">
        <v>10</v>
      </c>
      <c r="C29" s="3">
        <v>0</v>
      </c>
      <c r="D29" s="6">
        <v>2.5499999999999998</v>
      </c>
      <c r="E29" s="11">
        <v>142</v>
      </c>
      <c r="F29" s="3">
        <v>8.52</v>
      </c>
      <c r="G29" s="12">
        <v>1.3454842219438115E-2</v>
      </c>
      <c r="I29">
        <f t="shared" si="0"/>
        <v>50</v>
      </c>
      <c r="J29">
        <f t="shared" si="1"/>
        <v>72.619047619047606</v>
      </c>
      <c r="K29">
        <f t="shared" si="2"/>
        <v>62.711864406779661</v>
      </c>
      <c r="L29">
        <f t="shared" si="3"/>
        <v>86.470588235294116</v>
      </c>
      <c r="M29">
        <f t="shared" si="4"/>
        <v>50.747491234413232</v>
      </c>
      <c r="O29" s="3">
        <f t="shared" si="5"/>
        <v>64.509798299106919</v>
      </c>
      <c r="P29">
        <v>5811.0839999999998</v>
      </c>
      <c r="Q29" s="3">
        <f t="shared" si="6"/>
        <v>90.080641285781994</v>
      </c>
    </row>
    <row r="30" spans="1:17" x14ac:dyDescent="0.25">
      <c r="A30" s="15"/>
      <c r="B30" s="2" t="s">
        <v>11</v>
      </c>
      <c r="C30" s="3">
        <v>0</v>
      </c>
      <c r="D30" s="6">
        <v>2.96</v>
      </c>
      <c r="E30" s="11">
        <v>39</v>
      </c>
      <c r="F30" s="3">
        <v>8.15</v>
      </c>
      <c r="G30" s="12">
        <v>0</v>
      </c>
      <c r="I30">
        <f t="shared" si="0"/>
        <v>50</v>
      </c>
      <c r="J30">
        <f t="shared" si="1"/>
        <v>82.38095238095238</v>
      </c>
      <c r="K30">
        <f t="shared" si="2"/>
        <v>91.807909604519779</v>
      </c>
      <c r="L30">
        <f t="shared" si="3"/>
        <v>82.843137254901961</v>
      </c>
      <c r="M30">
        <f t="shared" si="4"/>
        <v>50</v>
      </c>
      <c r="O30" s="3">
        <f t="shared" si="5"/>
        <v>71.406399848074827</v>
      </c>
      <c r="P30">
        <v>6258.2039999999997</v>
      </c>
      <c r="Q30" s="3">
        <f t="shared" si="6"/>
        <v>87.642060281921999</v>
      </c>
    </row>
    <row r="31" spans="1:17" x14ac:dyDescent="0.25">
      <c r="A31" s="15"/>
      <c r="B31" s="2" t="s">
        <v>12</v>
      </c>
      <c r="C31" s="3">
        <v>0</v>
      </c>
      <c r="D31" s="6">
        <v>3.2966666666666669</v>
      </c>
      <c r="E31" s="11">
        <v>18</v>
      </c>
      <c r="F31" s="3">
        <v>8.23</v>
      </c>
      <c r="G31" s="12">
        <v>0</v>
      </c>
      <c r="I31">
        <f t="shared" si="0"/>
        <v>50</v>
      </c>
      <c r="J31">
        <f t="shared" si="1"/>
        <v>90.396825396825392</v>
      </c>
      <c r="K31">
        <f t="shared" si="2"/>
        <v>97.740112994350284</v>
      </c>
      <c r="L31">
        <f t="shared" si="3"/>
        <v>83.627450980392155</v>
      </c>
      <c r="M31">
        <f t="shared" si="4"/>
        <v>50</v>
      </c>
      <c r="O31" s="3">
        <f t="shared" si="5"/>
        <v>74.352877874313577</v>
      </c>
      <c r="P31">
        <v>6291.4740000000002</v>
      </c>
      <c r="Q31" s="3">
        <f t="shared" si="6"/>
        <v>84.616415394641948</v>
      </c>
    </row>
    <row r="32" spans="1:17" x14ac:dyDescent="0.25">
      <c r="A32" s="15"/>
      <c r="B32" s="2" t="s">
        <v>13</v>
      </c>
      <c r="C32" s="3">
        <v>0</v>
      </c>
      <c r="D32" s="6">
        <v>3.1533333333333333</v>
      </c>
      <c r="E32" s="11">
        <v>16</v>
      </c>
      <c r="F32" s="3">
        <v>8.06</v>
      </c>
      <c r="G32" s="12">
        <v>0</v>
      </c>
      <c r="I32">
        <f t="shared" si="0"/>
        <v>50</v>
      </c>
      <c r="J32">
        <f t="shared" si="1"/>
        <v>86.984126984126988</v>
      </c>
      <c r="K32">
        <f t="shared" si="2"/>
        <v>98.305084745762713</v>
      </c>
      <c r="L32">
        <f t="shared" si="3"/>
        <v>81.960784313725497</v>
      </c>
      <c r="M32">
        <f t="shared" si="4"/>
        <v>50</v>
      </c>
      <c r="O32" s="3">
        <f t="shared" si="5"/>
        <v>73.449999208723042</v>
      </c>
      <c r="P32">
        <v>7029.1930000000002</v>
      </c>
      <c r="Q32" s="3">
        <f t="shared" si="6"/>
        <v>95.700382242689003</v>
      </c>
    </row>
    <row r="33" spans="1:17" x14ac:dyDescent="0.25">
      <c r="A33" s="15"/>
      <c r="B33" s="2" t="s">
        <v>14</v>
      </c>
      <c r="C33" s="3">
        <v>1</v>
      </c>
      <c r="D33" s="6">
        <v>3.1833333333333331</v>
      </c>
      <c r="E33" s="11">
        <v>52</v>
      </c>
      <c r="F33" s="3">
        <v>7.62</v>
      </c>
      <c r="G33" s="12">
        <v>0</v>
      </c>
      <c r="I33">
        <f t="shared" si="0"/>
        <v>70</v>
      </c>
      <c r="J33">
        <f t="shared" si="1"/>
        <v>87.698412698412682</v>
      </c>
      <c r="K33">
        <f t="shared" si="2"/>
        <v>88.13559322033899</v>
      </c>
      <c r="L33">
        <f t="shared" si="3"/>
        <v>77.64705882352942</v>
      </c>
      <c r="M33">
        <f t="shared" si="4"/>
        <v>50</v>
      </c>
      <c r="O33" s="3">
        <f t="shared" si="5"/>
        <v>74.696212948456221</v>
      </c>
      <c r="P33">
        <v>6369.3879999999999</v>
      </c>
      <c r="Q33" s="3">
        <f t="shared" si="6"/>
        <v>85.270561231734291</v>
      </c>
    </row>
    <row r="34" spans="1:17" x14ac:dyDescent="0.25">
      <c r="A34" s="15"/>
      <c r="B34" s="2" t="s">
        <v>15</v>
      </c>
      <c r="C34" s="3">
        <v>1.5</v>
      </c>
      <c r="D34" s="6">
        <v>2.79</v>
      </c>
      <c r="E34" s="11">
        <v>101</v>
      </c>
      <c r="F34" s="3">
        <v>8.99</v>
      </c>
      <c r="G34" s="12">
        <v>0.14748190138976619</v>
      </c>
      <c r="I34">
        <f t="shared" si="0"/>
        <v>80</v>
      </c>
      <c r="J34">
        <f t="shared" si="1"/>
        <v>78.333333333333329</v>
      </c>
      <c r="K34">
        <f t="shared" si="2"/>
        <v>74.293785310734464</v>
      </c>
      <c r="L34">
        <f t="shared" si="3"/>
        <v>91.078431372549034</v>
      </c>
      <c r="M34">
        <f t="shared" si="4"/>
        <v>58.193438966098121</v>
      </c>
      <c r="O34" s="3">
        <f t="shared" si="5"/>
        <v>76.379797796542988</v>
      </c>
      <c r="P34">
        <v>7270.2950000000001</v>
      </c>
      <c r="Q34" s="3">
        <f t="shared" si="6"/>
        <v>95.186099069891213</v>
      </c>
    </row>
    <row r="35" spans="1:17" x14ac:dyDescent="0.25">
      <c r="A35" s="15"/>
      <c r="B35" s="2" t="s">
        <v>16</v>
      </c>
      <c r="C35" s="3">
        <v>1</v>
      </c>
      <c r="D35" s="6">
        <v>2.6768421052631579</v>
      </c>
      <c r="E35" s="11">
        <v>46</v>
      </c>
      <c r="F35" s="3">
        <v>8.08</v>
      </c>
      <c r="G35" s="12">
        <v>0</v>
      </c>
      <c r="I35">
        <f t="shared" si="0"/>
        <v>70</v>
      </c>
      <c r="J35">
        <f t="shared" si="1"/>
        <v>75.639097744360896</v>
      </c>
      <c r="K35">
        <f t="shared" si="2"/>
        <v>89.830508474576277</v>
      </c>
      <c r="L35">
        <f t="shared" si="3"/>
        <v>82.156862745098039</v>
      </c>
      <c r="M35">
        <f t="shared" si="4"/>
        <v>50</v>
      </c>
      <c r="O35" s="3">
        <f t="shared" si="5"/>
        <v>73.525293792807048</v>
      </c>
      <c r="P35">
        <v>5929.5609999999997</v>
      </c>
      <c r="Q35" s="3">
        <f t="shared" si="6"/>
        <v>80.646546162867381</v>
      </c>
    </row>
    <row r="36" spans="1:17" x14ac:dyDescent="0.25">
      <c r="A36" s="15"/>
      <c r="B36" s="2" t="s">
        <v>17</v>
      </c>
      <c r="C36" s="3">
        <v>0</v>
      </c>
      <c r="D36" s="6">
        <v>2.8666666666666667</v>
      </c>
      <c r="E36" s="11">
        <v>57</v>
      </c>
      <c r="F36" s="3">
        <v>7.3</v>
      </c>
      <c r="G36" s="12">
        <v>0</v>
      </c>
      <c r="I36">
        <f t="shared" si="0"/>
        <v>50</v>
      </c>
      <c r="J36">
        <f t="shared" si="1"/>
        <v>80.158730158730151</v>
      </c>
      <c r="K36">
        <f t="shared" si="2"/>
        <v>86.723163841807917</v>
      </c>
      <c r="L36">
        <f t="shared" si="3"/>
        <v>74.509803921568633</v>
      </c>
      <c r="M36">
        <f t="shared" si="4"/>
        <v>50</v>
      </c>
      <c r="O36" s="3">
        <f t="shared" si="5"/>
        <v>68.278339584421346</v>
      </c>
      <c r="P36">
        <v>5828.6760000000004</v>
      </c>
      <c r="Q36" s="3">
        <f t="shared" si="6"/>
        <v>85.366399292608079</v>
      </c>
    </row>
    <row r="37" spans="1:17" x14ac:dyDescent="0.25">
      <c r="A37" s="15"/>
      <c r="B37" s="2" t="s">
        <v>18</v>
      </c>
      <c r="C37" s="3">
        <v>0</v>
      </c>
      <c r="D37" s="6">
        <v>3.0166666666666666</v>
      </c>
      <c r="E37" s="11">
        <v>99</v>
      </c>
      <c r="F37" s="3">
        <v>9.33</v>
      </c>
      <c r="G37" s="12">
        <v>0.20197389083513176</v>
      </c>
      <c r="I37">
        <f t="shared" si="0"/>
        <v>50</v>
      </c>
      <c r="J37">
        <f t="shared" si="1"/>
        <v>83.730158730158735</v>
      </c>
      <c r="K37">
        <f t="shared" si="2"/>
        <v>74.858757062146893</v>
      </c>
      <c r="L37">
        <f t="shared" si="3"/>
        <v>94.411764705882348</v>
      </c>
      <c r="M37">
        <f t="shared" si="4"/>
        <v>61.220771713062874</v>
      </c>
      <c r="O37" s="3">
        <f t="shared" si="5"/>
        <v>72.84429044225017</v>
      </c>
      <c r="P37">
        <v>7200.3739999999998</v>
      </c>
      <c r="Q37" s="3">
        <f t="shared" si="6"/>
        <v>98.84609975998525</v>
      </c>
    </row>
    <row r="38" spans="1:17" x14ac:dyDescent="0.25">
      <c r="A38" s="15"/>
      <c r="B38" s="2" t="s">
        <v>19</v>
      </c>
      <c r="C38" s="3">
        <v>2</v>
      </c>
      <c r="D38" s="6">
        <v>2.5233333333333334</v>
      </c>
      <c r="E38" s="11">
        <v>137</v>
      </c>
      <c r="F38" s="3">
        <v>7.23</v>
      </c>
      <c r="G38" s="12">
        <v>0</v>
      </c>
      <c r="I38">
        <f t="shared" si="0"/>
        <v>90</v>
      </c>
      <c r="J38">
        <f t="shared" si="1"/>
        <v>71.984126984126988</v>
      </c>
      <c r="K38">
        <f t="shared" si="2"/>
        <v>64.124293785310741</v>
      </c>
      <c r="L38">
        <f t="shared" si="3"/>
        <v>73.82352941176471</v>
      </c>
      <c r="M38">
        <f t="shared" si="4"/>
        <v>50</v>
      </c>
      <c r="O38" s="3">
        <f t="shared" si="5"/>
        <v>69.986390036240493</v>
      </c>
      <c r="P38">
        <v>7011.3810000000003</v>
      </c>
      <c r="Q38" s="3">
        <f t="shared" si="6"/>
        <v>100.18206391798967</v>
      </c>
    </row>
    <row r="39" spans="1:17" x14ac:dyDescent="0.25">
      <c r="A39" s="15"/>
      <c r="B39" s="2" t="s">
        <v>20</v>
      </c>
      <c r="C39" s="3">
        <v>0</v>
      </c>
      <c r="D39" s="6">
        <v>3.1966666666666668</v>
      </c>
      <c r="E39" s="11">
        <v>59</v>
      </c>
      <c r="F39" s="3">
        <v>8.7799999999999994</v>
      </c>
      <c r="G39" s="12">
        <v>2.7690997652509521E-2</v>
      </c>
      <c r="I39">
        <f t="shared" si="0"/>
        <v>50</v>
      </c>
      <c r="J39">
        <f t="shared" si="1"/>
        <v>88.015873015873012</v>
      </c>
      <c r="K39">
        <f t="shared" si="2"/>
        <v>86.158192090395488</v>
      </c>
      <c r="L39">
        <f t="shared" si="3"/>
        <v>89.019607843137265</v>
      </c>
      <c r="M39">
        <f t="shared" si="4"/>
        <v>51.538388758472749</v>
      </c>
      <c r="O39" s="3">
        <f t="shared" si="5"/>
        <v>72.946412341575709</v>
      </c>
      <c r="P39">
        <v>7194.3450000000003</v>
      </c>
      <c r="Q39" s="3">
        <f t="shared" si="6"/>
        <v>98.625069678712535</v>
      </c>
    </row>
    <row r="40" spans="1:17" x14ac:dyDescent="0.25">
      <c r="A40" s="15"/>
      <c r="B40" s="2" t="s">
        <v>21</v>
      </c>
      <c r="C40" s="3">
        <v>0</v>
      </c>
      <c r="D40" s="6">
        <v>3.06</v>
      </c>
      <c r="E40" s="11">
        <v>35</v>
      </c>
      <c r="F40" s="3">
        <v>9.42</v>
      </c>
      <c r="G40" s="12">
        <v>0</v>
      </c>
      <c r="I40">
        <f t="shared" si="0"/>
        <v>50</v>
      </c>
      <c r="J40">
        <f t="shared" si="1"/>
        <v>84.761904761904759</v>
      </c>
      <c r="K40">
        <f t="shared" si="2"/>
        <v>92.937853107344637</v>
      </c>
      <c r="L40">
        <f t="shared" si="3"/>
        <v>95.294117647058826</v>
      </c>
      <c r="M40">
        <f t="shared" si="4"/>
        <v>50</v>
      </c>
      <c r="O40" s="3">
        <f t="shared" si="5"/>
        <v>74.598775103261644</v>
      </c>
      <c r="P40">
        <v>7324.0389999999998</v>
      </c>
      <c r="Q40" s="3">
        <f t="shared" si="6"/>
        <v>98.179078541998393</v>
      </c>
    </row>
    <row r="41" spans="1:17" x14ac:dyDescent="0.25">
      <c r="A41" s="15"/>
      <c r="B41" s="2" t="s">
        <v>22</v>
      </c>
      <c r="C41" s="4">
        <v>0.5</v>
      </c>
      <c r="D41" s="6">
        <v>2.5299999999999998</v>
      </c>
      <c r="E41" s="11">
        <v>114</v>
      </c>
      <c r="F41" s="3">
        <v>8.82</v>
      </c>
      <c r="G41" s="12">
        <v>2.3391521771003926E-2</v>
      </c>
      <c r="I41">
        <f t="shared" si="0"/>
        <v>60</v>
      </c>
      <c r="J41">
        <f t="shared" si="1"/>
        <v>72.142857142857139</v>
      </c>
      <c r="K41">
        <f t="shared" si="2"/>
        <v>70.621468926553675</v>
      </c>
      <c r="L41">
        <f t="shared" si="3"/>
        <v>89.411764705882362</v>
      </c>
      <c r="M41">
        <f t="shared" si="4"/>
        <v>51.299528987277995</v>
      </c>
      <c r="O41" s="3">
        <f t="shared" si="5"/>
        <v>68.695123952514237</v>
      </c>
      <c r="P41">
        <v>7770.15</v>
      </c>
      <c r="Q41" s="3">
        <f t="shared" si="6"/>
        <v>113.11064822258921</v>
      </c>
    </row>
    <row r="42" spans="1:17" x14ac:dyDescent="0.25">
      <c r="O42" s="3"/>
      <c r="Q42" s="3"/>
    </row>
    <row r="43" spans="1:17" x14ac:dyDescent="0.25">
      <c r="A43" s="15">
        <v>2010</v>
      </c>
      <c r="B43" s="2"/>
      <c r="C43" s="1" t="s">
        <v>2</v>
      </c>
      <c r="D43" s="9" t="s">
        <v>36</v>
      </c>
      <c r="E43" s="1" t="s">
        <v>5</v>
      </c>
      <c r="F43" s="9" t="s">
        <v>28</v>
      </c>
      <c r="G43" s="9" t="s">
        <v>26</v>
      </c>
      <c r="O43" s="3"/>
      <c r="Q43" s="3"/>
    </row>
    <row r="44" spans="1:17" x14ac:dyDescent="0.25">
      <c r="A44" s="15"/>
      <c r="B44" s="2" t="s">
        <v>7</v>
      </c>
      <c r="C44" s="3">
        <v>0</v>
      </c>
      <c r="D44" s="6">
        <v>2.58</v>
      </c>
      <c r="E44" s="11">
        <v>104</v>
      </c>
      <c r="F44" s="3">
        <v>7.93</v>
      </c>
      <c r="G44" s="13">
        <v>0</v>
      </c>
      <c r="I44">
        <f t="shared" si="0"/>
        <v>50</v>
      </c>
      <c r="J44">
        <f t="shared" si="1"/>
        <v>73.333333333333329</v>
      </c>
      <c r="K44">
        <f t="shared" si="2"/>
        <v>73.44632768361582</v>
      </c>
      <c r="L44">
        <f t="shared" si="3"/>
        <v>80.686274509803923</v>
      </c>
      <c r="M44">
        <f t="shared" si="4"/>
        <v>50</v>
      </c>
      <c r="O44" s="3">
        <f t="shared" si="5"/>
        <v>65.493187105350614</v>
      </c>
      <c r="P44">
        <v>7490.3549999999996</v>
      </c>
      <c r="Q44" s="3">
        <f t="shared" si="6"/>
        <v>114.36846076754841</v>
      </c>
    </row>
    <row r="45" spans="1:17" x14ac:dyDescent="0.25">
      <c r="A45" s="15"/>
      <c r="B45" s="2" t="s">
        <v>8</v>
      </c>
      <c r="C45" s="3">
        <v>0</v>
      </c>
      <c r="D45" s="6">
        <v>3.41</v>
      </c>
      <c r="E45" s="11">
        <v>30</v>
      </c>
      <c r="F45" s="3">
        <v>9.49</v>
      </c>
      <c r="G45" s="13">
        <v>0.13117162495408993</v>
      </c>
      <c r="I45">
        <f t="shared" si="0"/>
        <v>50</v>
      </c>
      <c r="J45">
        <f t="shared" si="1"/>
        <v>93.095238095238102</v>
      </c>
      <c r="K45">
        <f t="shared" si="2"/>
        <v>94.350282485875709</v>
      </c>
      <c r="L45">
        <f t="shared" si="3"/>
        <v>95.980392156862763</v>
      </c>
      <c r="M45">
        <f t="shared" si="4"/>
        <v>57.287312497449442</v>
      </c>
      <c r="O45" s="3">
        <f t="shared" si="5"/>
        <v>78.14264504708521</v>
      </c>
      <c r="P45">
        <v>7348.5690000000004</v>
      </c>
      <c r="Q45" s="3">
        <f t="shared" si="6"/>
        <v>94.040443544905415</v>
      </c>
    </row>
    <row r="46" spans="1:17" x14ac:dyDescent="0.25">
      <c r="A46" s="15"/>
      <c r="B46" s="2" t="s">
        <v>9</v>
      </c>
      <c r="C46" s="3">
        <v>0</v>
      </c>
      <c r="D46" s="6">
        <v>2.11</v>
      </c>
      <c r="E46" s="11">
        <v>166</v>
      </c>
      <c r="F46" s="3">
        <v>8.1199999999999992</v>
      </c>
      <c r="G46" s="13">
        <v>0</v>
      </c>
      <c r="I46">
        <f t="shared" si="0"/>
        <v>50</v>
      </c>
      <c r="J46">
        <f t="shared" si="1"/>
        <v>62.142857142857139</v>
      </c>
      <c r="K46">
        <f t="shared" si="2"/>
        <v>55.932203389830505</v>
      </c>
      <c r="L46">
        <f t="shared" si="3"/>
        <v>82.549019607843135</v>
      </c>
      <c r="M46">
        <f t="shared" si="4"/>
        <v>50</v>
      </c>
      <c r="O46" s="3">
        <f t="shared" si="5"/>
        <v>60.124816028106167</v>
      </c>
      <c r="P46">
        <v>6454.1109999999999</v>
      </c>
      <c r="Q46" s="3">
        <f t="shared" si="6"/>
        <v>107.34520995428805</v>
      </c>
    </row>
    <row r="47" spans="1:17" x14ac:dyDescent="0.25">
      <c r="A47" s="15"/>
      <c r="B47" s="2" t="s">
        <v>10</v>
      </c>
      <c r="C47" s="3">
        <v>0</v>
      </c>
      <c r="D47" s="6">
        <v>2.57</v>
      </c>
      <c r="E47" s="11">
        <v>131</v>
      </c>
      <c r="F47" s="3">
        <v>8.61</v>
      </c>
      <c r="G47" s="13">
        <v>1.3267199879852237E-2</v>
      </c>
      <c r="I47">
        <f t="shared" si="0"/>
        <v>50</v>
      </c>
      <c r="J47">
        <f t="shared" si="1"/>
        <v>73.095238095238088</v>
      </c>
      <c r="K47">
        <f t="shared" si="2"/>
        <v>65.819209039548028</v>
      </c>
      <c r="L47">
        <f t="shared" si="3"/>
        <v>87.35294117647058</v>
      </c>
      <c r="M47">
        <f t="shared" si="4"/>
        <v>50.73706665999179</v>
      </c>
      <c r="O47" s="3">
        <f t="shared" si="5"/>
        <v>65.400890994249693</v>
      </c>
      <c r="P47">
        <v>5811.0839999999998</v>
      </c>
      <c r="Q47" s="3">
        <f t="shared" si="6"/>
        <v>88.85328489654573</v>
      </c>
    </row>
    <row r="48" spans="1:17" x14ac:dyDescent="0.25">
      <c r="A48" s="15"/>
      <c r="B48" s="2" t="s">
        <v>11</v>
      </c>
      <c r="C48" s="3">
        <v>0</v>
      </c>
      <c r="D48" s="6">
        <v>2.95</v>
      </c>
      <c r="E48" s="11">
        <v>39</v>
      </c>
      <c r="F48" s="3">
        <v>8.15</v>
      </c>
      <c r="G48" s="13">
        <v>0</v>
      </c>
      <c r="I48">
        <f t="shared" si="0"/>
        <v>50</v>
      </c>
      <c r="J48">
        <f t="shared" si="1"/>
        <v>82.142857142857139</v>
      </c>
      <c r="K48">
        <f t="shared" si="2"/>
        <v>91.807909604519779</v>
      </c>
      <c r="L48">
        <f t="shared" si="3"/>
        <v>82.843137254901961</v>
      </c>
      <c r="M48">
        <f t="shared" si="4"/>
        <v>50</v>
      </c>
      <c r="O48" s="3">
        <f t="shared" si="5"/>
        <v>71.358780800455776</v>
      </c>
      <c r="P48">
        <v>6258.2039999999997</v>
      </c>
      <c r="Q48" s="3">
        <f t="shared" si="6"/>
        <v>87.70054546615836</v>
      </c>
    </row>
    <row r="49" spans="1:17" x14ac:dyDescent="0.25">
      <c r="A49" s="15"/>
      <c r="B49" s="2" t="s">
        <v>12</v>
      </c>
      <c r="C49" s="3">
        <v>0</v>
      </c>
      <c r="D49" s="6">
        <v>3.37</v>
      </c>
      <c r="E49" s="11">
        <v>25</v>
      </c>
      <c r="F49" s="3">
        <v>8.3000000000000007</v>
      </c>
      <c r="G49" s="13">
        <v>0</v>
      </c>
      <c r="I49">
        <f t="shared" si="0"/>
        <v>50</v>
      </c>
      <c r="J49">
        <f t="shared" si="1"/>
        <v>92.142857142857139</v>
      </c>
      <c r="K49">
        <f t="shared" si="2"/>
        <v>95.762711864406782</v>
      </c>
      <c r="L49">
        <f t="shared" si="3"/>
        <v>84.313725490196092</v>
      </c>
      <c r="M49">
        <f t="shared" si="4"/>
        <v>50</v>
      </c>
      <c r="O49" s="3">
        <f t="shared" si="5"/>
        <v>74.443858899492</v>
      </c>
      <c r="P49">
        <v>6291.4740000000002</v>
      </c>
      <c r="Q49" s="3">
        <f t="shared" si="6"/>
        <v>84.513002052919276</v>
      </c>
    </row>
    <row r="50" spans="1:17" x14ac:dyDescent="0.25">
      <c r="A50" s="15"/>
      <c r="B50" s="2" t="s">
        <v>13</v>
      </c>
      <c r="C50" s="3">
        <v>0</v>
      </c>
      <c r="D50" s="6">
        <v>3.22</v>
      </c>
      <c r="E50" s="11">
        <v>12</v>
      </c>
      <c r="F50" s="3">
        <v>8.06</v>
      </c>
      <c r="G50" s="13">
        <v>0</v>
      </c>
      <c r="I50">
        <f t="shared" si="0"/>
        <v>50</v>
      </c>
      <c r="J50">
        <f t="shared" si="1"/>
        <v>88.571428571428584</v>
      </c>
      <c r="K50">
        <f t="shared" si="2"/>
        <v>99.435028248587571</v>
      </c>
      <c r="L50">
        <f t="shared" si="3"/>
        <v>81.960784313725497</v>
      </c>
      <c r="M50">
        <f t="shared" si="4"/>
        <v>50</v>
      </c>
      <c r="O50" s="3">
        <f t="shared" si="5"/>
        <v>73.993448226748328</v>
      </c>
      <c r="P50">
        <v>7029.1930000000002</v>
      </c>
      <c r="Q50" s="3">
        <f t="shared" si="6"/>
        <v>94.997505433987556</v>
      </c>
    </row>
    <row r="51" spans="1:17" x14ac:dyDescent="0.25">
      <c r="A51" s="15"/>
      <c r="B51" s="2" t="s">
        <v>14</v>
      </c>
      <c r="C51" s="3">
        <v>0</v>
      </c>
      <c r="D51" s="6">
        <v>3.28</v>
      </c>
      <c r="E51" s="11">
        <v>69</v>
      </c>
      <c r="F51" s="3">
        <v>8.02</v>
      </c>
      <c r="G51" s="13">
        <v>0</v>
      </c>
      <c r="I51">
        <f t="shared" si="0"/>
        <v>50</v>
      </c>
      <c r="J51">
        <f t="shared" si="1"/>
        <v>90</v>
      </c>
      <c r="K51">
        <f t="shared" si="2"/>
        <v>83.333333333333329</v>
      </c>
      <c r="L51">
        <f t="shared" si="3"/>
        <v>81.568627450980387</v>
      </c>
      <c r="M51">
        <f t="shared" si="4"/>
        <v>50</v>
      </c>
      <c r="O51" s="3">
        <f t="shared" si="5"/>
        <v>70.980392156862749</v>
      </c>
      <c r="P51">
        <v>6369.3879999999999</v>
      </c>
      <c r="Q51" s="3">
        <f t="shared" si="6"/>
        <v>89.734471823204416</v>
      </c>
    </row>
    <row r="52" spans="1:17" x14ac:dyDescent="0.25">
      <c r="A52" s="15"/>
      <c r="B52" s="2" t="s">
        <v>15</v>
      </c>
      <c r="C52" s="3">
        <v>0.5</v>
      </c>
      <c r="D52" s="6">
        <v>2.74</v>
      </c>
      <c r="E52" s="11">
        <v>107</v>
      </c>
      <c r="F52" s="3">
        <v>8.85</v>
      </c>
      <c r="G52" s="13">
        <v>0.14427395430959286</v>
      </c>
      <c r="I52">
        <f t="shared" si="0"/>
        <v>60</v>
      </c>
      <c r="J52">
        <f t="shared" si="1"/>
        <v>77.142857142857139</v>
      </c>
      <c r="K52">
        <f t="shared" si="2"/>
        <v>72.598870056497177</v>
      </c>
      <c r="L52">
        <f t="shared" si="3"/>
        <v>89.705882352941188</v>
      </c>
      <c r="M52">
        <f t="shared" si="4"/>
        <v>58.01521968386627</v>
      </c>
      <c r="O52" s="3">
        <f t="shared" si="5"/>
        <v>71.492565847232356</v>
      </c>
      <c r="P52">
        <v>7270.2950000000001</v>
      </c>
      <c r="Q52" s="3">
        <f t="shared" si="6"/>
        <v>101.69302099934983</v>
      </c>
    </row>
    <row r="53" spans="1:17" x14ac:dyDescent="0.25">
      <c r="A53" s="15"/>
      <c r="B53" s="2" t="s">
        <v>16</v>
      </c>
      <c r="C53" s="3">
        <v>0</v>
      </c>
      <c r="D53" s="6">
        <v>2.7015789473684211</v>
      </c>
      <c r="E53" s="11">
        <v>37</v>
      </c>
      <c r="F53" s="3">
        <v>8.3000000000000007</v>
      </c>
      <c r="G53" s="13">
        <v>0.23579981114793125</v>
      </c>
      <c r="I53">
        <f t="shared" si="0"/>
        <v>50</v>
      </c>
      <c r="J53">
        <f t="shared" si="1"/>
        <v>76.228070175438603</v>
      </c>
      <c r="K53">
        <f t="shared" si="2"/>
        <v>92.372881355932208</v>
      </c>
      <c r="L53">
        <f t="shared" si="3"/>
        <v>84.313725490196092</v>
      </c>
      <c r="M53">
        <f t="shared" si="4"/>
        <v>63.0999895082184</v>
      </c>
      <c r="O53" s="3">
        <f t="shared" si="5"/>
        <v>73.20293330595706</v>
      </c>
      <c r="P53">
        <v>5929.5609999999997</v>
      </c>
      <c r="Q53" s="3">
        <f t="shared" si="6"/>
        <v>81.001685755090733</v>
      </c>
    </row>
    <row r="54" spans="1:17" x14ac:dyDescent="0.25">
      <c r="A54" s="15"/>
      <c r="B54" s="2" t="s">
        <v>17</v>
      </c>
      <c r="C54" s="3">
        <v>0.5</v>
      </c>
      <c r="D54" s="6">
        <v>2.84</v>
      </c>
      <c r="E54" s="11">
        <v>57</v>
      </c>
      <c r="F54" s="3">
        <v>7.43</v>
      </c>
      <c r="G54" s="13">
        <v>0</v>
      </c>
      <c r="I54">
        <f t="shared" si="0"/>
        <v>60</v>
      </c>
      <c r="J54">
        <f t="shared" si="1"/>
        <v>79.523809523809518</v>
      </c>
      <c r="K54">
        <f t="shared" si="2"/>
        <v>86.723163841807917</v>
      </c>
      <c r="L54">
        <f t="shared" si="3"/>
        <v>75.784313725490193</v>
      </c>
      <c r="M54">
        <f t="shared" si="4"/>
        <v>50</v>
      </c>
      <c r="O54" s="3">
        <f t="shared" si="5"/>
        <v>70.406257418221529</v>
      </c>
      <c r="P54">
        <v>5828.6760000000004</v>
      </c>
      <c r="Q54" s="3">
        <f t="shared" si="6"/>
        <v>82.786334819318299</v>
      </c>
    </row>
    <row r="55" spans="1:17" x14ac:dyDescent="0.25">
      <c r="A55" s="15"/>
      <c r="B55" s="2" t="s">
        <v>18</v>
      </c>
      <c r="C55" s="3">
        <v>0</v>
      </c>
      <c r="D55" s="6">
        <v>3.34</v>
      </c>
      <c r="E55" s="11">
        <v>109</v>
      </c>
      <c r="F55" s="3">
        <v>9.33</v>
      </c>
      <c r="G55" s="13">
        <v>0.20016814123864046</v>
      </c>
      <c r="I55">
        <f t="shared" si="0"/>
        <v>50</v>
      </c>
      <c r="J55">
        <f t="shared" si="1"/>
        <v>91.428571428571416</v>
      </c>
      <c r="K55">
        <f t="shared" si="2"/>
        <v>72.033898305084747</v>
      </c>
      <c r="L55">
        <f t="shared" si="3"/>
        <v>94.411764705882348</v>
      </c>
      <c r="M55">
        <f t="shared" si="4"/>
        <v>61.120452291035576</v>
      </c>
      <c r="O55" s="3">
        <f t="shared" si="5"/>
        <v>73.798937346114826</v>
      </c>
      <c r="P55">
        <v>7200.3739999999998</v>
      </c>
      <c r="Q55" s="3">
        <f t="shared" si="6"/>
        <v>97.567448244281067</v>
      </c>
    </row>
    <row r="56" spans="1:17" x14ac:dyDescent="0.25">
      <c r="A56" s="15"/>
      <c r="B56" s="2" t="s">
        <v>19</v>
      </c>
      <c r="C56" s="3">
        <v>1.5</v>
      </c>
      <c r="D56" s="6">
        <v>2.74</v>
      </c>
      <c r="E56" s="11">
        <v>144</v>
      </c>
      <c r="F56" s="3">
        <v>7.14</v>
      </c>
      <c r="G56" s="13">
        <v>0</v>
      </c>
      <c r="I56">
        <f t="shared" si="0"/>
        <v>80</v>
      </c>
      <c r="J56">
        <f t="shared" si="1"/>
        <v>77.142857142857139</v>
      </c>
      <c r="K56">
        <f t="shared" si="2"/>
        <v>62.146892655367232</v>
      </c>
      <c r="L56">
        <f t="shared" si="3"/>
        <v>72.941176470588232</v>
      </c>
      <c r="M56">
        <f t="shared" si="4"/>
        <v>50</v>
      </c>
      <c r="O56" s="3">
        <f t="shared" si="5"/>
        <v>68.446185253762522</v>
      </c>
      <c r="P56">
        <v>7011.3810000000003</v>
      </c>
      <c r="Q56" s="3">
        <f t="shared" si="6"/>
        <v>102.43640275941574</v>
      </c>
    </row>
    <row r="57" spans="1:17" x14ac:dyDescent="0.25">
      <c r="A57" s="15"/>
      <c r="B57" s="2" t="s">
        <v>20</v>
      </c>
      <c r="C57" s="3">
        <v>0</v>
      </c>
      <c r="D57" s="6">
        <v>3.22</v>
      </c>
      <c r="E57" s="11">
        <v>60</v>
      </c>
      <c r="F57" s="3">
        <v>8.8000000000000007</v>
      </c>
      <c r="G57" s="13">
        <v>2.7324141992909522E-2</v>
      </c>
      <c r="I57">
        <f t="shared" si="0"/>
        <v>50</v>
      </c>
      <c r="J57">
        <f t="shared" si="1"/>
        <v>88.571428571428584</v>
      </c>
      <c r="K57">
        <f t="shared" si="2"/>
        <v>85.875706214689274</v>
      </c>
      <c r="L57">
        <f t="shared" si="3"/>
        <v>89.215686274509807</v>
      </c>
      <c r="M57">
        <f t="shared" si="4"/>
        <v>51.518007888494971</v>
      </c>
      <c r="O57" s="3">
        <f t="shared" si="5"/>
        <v>73.036165789824537</v>
      </c>
      <c r="P57">
        <v>7194.3450000000003</v>
      </c>
      <c r="Q57" s="3">
        <f t="shared" si="6"/>
        <v>98.503870270286328</v>
      </c>
    </row>
    <row r="58" spans="1:17" x14ac:dyDescent="0.25">
      <c r="A58" s="15"/>
      <c r="B58" s="2" t="s">
        <v>21</v>
      </c>
      <c r="C58" s="3">
        <v>0.5</v>
      </c>
      <c r="D58" s="6">
        <v>3.13</v>
      </c>
      <c r="E58" s="11">
        <v>35</v>
      </c>
      <c r="F58" s="3">
        <v>9.44</v>
      </c>
      <c r="G58" s="13">
        <v>0</v>
      </c>
      <c r="I58">
        <f t="shared" si="0"/>
        <v>60</v>
      </c>
      <c r="J58">
        <f t="shared" si="1"/>
        <v>86.428571428571416</v>
      </c>
      <c r="K58">
        <f t="shared" si="2"/>
        <v>92.937853107344637</v>
      </c>
      <c r="L58">
        <f t="shared" si="3"/>
        <v>95.490196078431381</v>
      </c>
      <c r="M58">
        <f t="shared" si="4"/>
        <v>50</v>
      </c>
      <c r="O58" s="3">
        <f t="shared" si="5"/>
        <v>76.97132412286949</v>
      </c>
      <c r="P58">
        <v>7324.0389999999998</v>
      </c>
      <c r="Q58" s="3">
        <f t="shared" si="6"/>
        <v>95.152825853802639</v>
      </c>
    </row>
    <row r="59" spans="1:17" x14ac:dyDescent="0.25">
      <c r="A59" s="15"/>
      <c r="B59" s="2" t="s">
        <v>22</v>
      </c>
      <c r="C59" s="4">
        <v>0</v>
      </c>
      <c r="D59" s="6">
        <v>2.61</v>
      </c>
      <c r="E59" s="11">
        <v>99</v>
      </c>
      <c r="F59" s="3">
        <v>8.9600000000000009</v>
      </c>
      <c r="G59" s="13">
        <v>2.2922002168581861E-2</v>
      </c>
      <c r="I59">
        <f t="shared" si="0"/>
        <v>50</v>
      </c>
      <c r="J59">
        <f t="shared" si="1"/>
        <v>74.047619047619037</v>
      </c>
      <c r="K59">
        <f t="shared" si="2"/>
        <v>74.858757062146893</v>
      </c>
      <c r="L59">
        <f t="shared" si="3"/>
        <v>90.784313725490208</v>
      </c>
      <c r="M59">
        <f t="shared" si="4"/>
        <v>51.273444564921213</v>
      </c>
      <c r="O59" s="3">
        <f t="shared" si="5"/>
        <v>68.192826880035483</v>
      </c>
      <c r="P59">
        <v>7770.15</v>
      </c>
      <c r="Q59" s="3">
        <f t="shared" si="6"/>
        <v>113.94380253027511</v>
      </c>
    </row>
    <row r="60" spans="1:17" x14ac:dyDescent="0.25">
      <c r="O60" s="3"/>
      <c r="Q60" s="3"/>
    </row>
    <row r="61" spans="1:17" x14ac:dyDescent="0.25">
      <c r="A61" s="15">
        <v>2011</v>
      </c>
      <c r="B61" s="2"/>
      <c r="C61" s="1" t="s">
        <v>2</v>
      </c>
      <c r="D61" s="9" t="s">
        <v>36</v>
      </c>
      <c r="E61" s="1" t="s">
        <v>5</v>
      </c>
      <c r="F61" s="9" t="s">
        <v>28</v>
      </c>
      <c r="G61" s="9" t="s">
        <v>26</v>
      </c>
      <c r="O61" s="3"/>
      <c r="Q61" s="3"/>
    </row>
    <row r="62" spans="1:17" x14ac:dyDescent="0.25">
      <c r="A62" s="15"/>
      <c r="B62" s="2" t="s">
        <v>7</v>
      </c>
      <c r="C62" s="3">
        <v>0</v>
      </c>
      <c r="D62" s="6">
        <v>2.7350000000000003</v>
      </c>
      <c r="E62" s="11">
        <v>94</v>
      </c>
      <c r="F62" s="3">
        <v>7.61</v>
      </c>
      <c r="G62" s="12">
        <v>0</v>
      </c>
      <c r="I62">
        <f t="shared" si="0"/>
        <v>50</v>
      </c>
      <c r="J62">
        <f t="shared" si="1"/>
        <v>77.023809523809533</v>
      </c>
      <c r="K62">
        <f t="shared" si="2"/>
        <v>76.271186440677965</v>
      </c>
      <c r="L62">
        <f t="shared" si="3"/>
        <v>77.54901960784315</v>
      </c>
      <c r="M62">
        <f t="shared" si="4"/>
        <v>50</v>
      </c>
      <c r="O62" s="3">
        <f t="shared" si="5"/>
        <v>66.16880311446613</v>
      </c>
      <c r="P62">
        <v>7490.3549999999996</v>
      </c>
      <c r="Q62" s="3">
        <f t="shared" si="6"/>
        <v>113.20070255830915</v>
      </c>
    </row>
    <row r="63" spans="1:17" x14ac:dyDescent="0.25">
      <c r="A63" s="15"/>
      <c r="B63" s="2" t="s">
        <v>8</v>
      </c>
      <c r="C63" s="3">
        <v>0</v>
      </c>
      <c r="D63" s="6">
        <v>3.3726115000000001</v>
      </c>
      <c r="E63" s="11">
        <v>32</v>
      </c>
      <c r="F63" s="3">
        <v>9.4600000000000009</v>
      </c>
      <c r="G63" s="12">
        <v>0.12876973396172964</v>
      </c>
      <c r="I63">
        <f t="shared" si="0"/>
        <v>50</v>
      </c>
      <c r="J63">
        <f t="shared" si="1"/>
        <v>92.205035714285714</v>
      </c>
      <c r="K63">
        <f t="shared" si="2"/>
        <v>93.78531073446328</v>
      </c>
      <c r="L63">
        <f t="shared" si="3"/>
        <v>95.686274509803937</v>
      </c>
      <c r="M63">
        <f t="shared" si="4"/>
        <v>57.153874108984979</v>
      </c>
      <c r="O63" s="3">
        <f t="shared" si="5"/>
        <v>77.766099013507585</v>
      </c>
      <c r="P63">
        <v>7348.5690000000004</v>
      </c>
      <c r="Q63" s="3">
        <f t="shared" si="6"/>
        <v>94.495790495079234</v>
      </c>
    </row>
    <row r="64" spans="1:17" x14ac:dyDescent="0.25">
      <c r="A64" s="15"/>
      <c r="B64" s="2" t="s">
        <v>9</v>
      </c>
      <c r="C64" s="3">
        <v>0.5</v>
      </c>
      <c r="D64" s="6">
        <v>2.1349999999999998</v>
      </c>
      <c r="E64" s="11">
        <v>159</v>
      </c>
      <c r="F64" s="3">
        <v>8.1199999999999992</v>
      </c>
      <c r="G64" s="12">
        <v>0</v>
      </c>
      <c r="I64">
        <f t="shared" si="0"/>
        <v>60</v>
      </c>
      <c r="J64">
        <f t="shared" si="1"/>
        <v>62.738095238095234</v>
      </c>
      <c r="K64">
        <f t="shared" si="2"/>
        <v>57.909604519774014</v>
      </c>
      <c r="L64">
        <f t="shared" si="3"/>
        <v>82.549019607843135</v>
      </c>
      <c r="M64">
        <f t="shared" si="4"/>
        <v>50</v>
      </c>
      <c r="O64" s="3">
        <f t="shared" si="5"/>
        <v>62.639343873142479</v>
      </c>
      <c r="P64">
        <v>6454.1109999999999</v>
      </c>
      <c r="Q64" s="3">
        <f t="shared" si="6"/>
        <v>103.03605690811351</v>
      </c>
    </row>
    <row r="65" spans="1:17" x14ac:dyDescent="0.25">
      <c r="A65" s="15"/>
      <c r="B65" s="2" t="s">
        <v>10</v>
      </c>
      <c r="C65" s="3">
        <v>0</v>
      </c>
      <c r="D65" s="6">
        <v>2.5300000000000002</v>
      </c>
      <c r="E65" s="11">
        <v>140</v>
      </c>
      <c r="F65" s="3">
        <v>7.58</v>
      </c>
      <c r="G65" s="12">
        <v>1.3098782859786792E-2</v>
      </c>
      <c r="I65">
        <f t="shared" si="0"/>
        <v>50</v>
      </c>
      <c r="J65">
        <f t="shared" si="1"/>
        <v>72.142857142857139</v>
      </c>
      <c r="K65">
        <f t="shared" si="2"/>
        <v>63.27683615819209</v>
      </c>
      <c r="L65">
        <f t="shared" si="3"/>
        <v>77.254901960784309</v>
      </c>
      <c r="M65">
        <f t="shared" si="4"/>
        <v>50.727710158877045</v>
      </c>
      <c r="O65" s="3">
        <f t="shared" si="5"/>
        <v>62.680461084142124</v>
      </c>
      <c r="P65">
        <v>5811.0839999999998</v>
      </c>
      <c r="Q65" s="3">
        <f t="shared" si="6"/>
        <v>92.709656238795247</v>
      </c>
    </row>
    <row r="66" spans="1:17" x14ac:dyDescent="0.25">
      <c r="A66" s="15"/>
      <c r="B66" s="2" t="s">
        <v>11</v>
      </c>
      <c r="C66" s="3">
        <v>0</v>
      </c>
      <c r="D66" s="6">
        <v>3.1349999999999998</v>
      </c>
      <c r="E66" s="11">
        <v>38</v>
      </c>
      <c r="F66" s="3">
        <v>8</v>
      </c>
      <c r="G66" s="12">
        <v>0</v>
      </c>
      <c r="I66">
        <f t="shared" si="0"/>
        <v>50</v>
      </c>
      <c r="J66">
        <f t="shared" si="1"/>
        <v>86.547619047619037</v>
      </c>
      <c r="K66">
        <f t="shared" si="2"/>
        <v>92.090395480225993</v>
      </c>
      <c r="L66">
        <f t="shared" si="3"/>
        <v>81.372549019607845</v>
      </c>
      <c r="M66">
        <f t="shared" si="4"/>
        <v>50</v>
      </c>
      <c r="O66" s="3">
        <f t="shared" si="5"/>
        <v>72.002112709490575</v>
      </c>
      <c r="P66">
        <v>6258.2039999999997</v>
      </c>
      <c r="Q66" s="3">
        <f t="shared" si="6"/>
        <v>86.916949579662926</v>
      </c>
    </row>
    <row r="67" spans="1:17" x14ac:dyDescent="0.25">
      <c r="A67" s="15"/>
      <c r="B67" s="2" t="s">
        <v>12</v>
      </c>
      <c r="C67" s="3">
        <v>0</v>
      </c>
      <c r="D67" s="6">
        <v>3.21</v>
      </c>
      <c r="E67" s="11">
        <v>33</v>
      </c>
      <c r="F67" s="3">
        <v>8.6999999999999993</v>
      </c>
      <c r="G67" s="12">
        <v>0</v>
      </c>
      <c r="I67">
        <f t="shared" si="0"/>
        <v>50</v>
      </c>
      <c r="J67">
        <f t="shared" si="1"/>
        <v>88.333333333333329</v>
      </c>
      <c r="K67">
        <f t="shared" si="2"/>
        <v>93.502824858757066</v>
      </c>
      <c r="L67">
        <f t="shared" si="3"/>
        <v>88.235294117647058</v>
      </c>
      <c r="M67">
        <f t="shared" si="4"/>
        <v>50</v>
      </c>
      <c r="O67" s="3">
        <f t="shared" si="5"/>
        <v>74.014290461947496</v>
      </c>
      <c r="P67">
        <v>6291.4740000000002</v>
      </c>
      <c r="Q67" s="3">
        <f t="shared" si="6"/>
        <v>85.003503522533876</v>
      </c>
    </row>
    <row r="68" spans="1:17" x14ac:dyDescent="0.25">
      <c r="A68" s="15"/>
      <c r="B68" s="2" t="s">
        <v>13</v>
      </c>
      <c r="C68" s="3">
        <v>0</v>
      </c>
      <c r="D68" s="6">
        <v>3.2</v>
      </c>
      <c r="E68" s="11">
        <v>10</v>
      </c>
      <c r="F68" s="3">
        <v>8.01</v>
      </c>
      <c r="G68" s="12">
        <v>0</v>
      </c>
      <c r="I68">
        <f t="shared" si="0"/>
        <v>50</v>
      </c>
      <c r="J68">
        <f t="shared" si="1"/>
        <v>88.095238095238102</v>
      </c>
      <c r="K68">
        <f t="shared" si="2"/>
        <v>100</v>
      </c>
      <c r="L68">
        <f t="shared" si="3"/>
        <v>81.470588235294116</v>
      </c>
      <c r="M68">
        <f t="shared" si="4"/>
        <v>50</v>
      </c>
      <c r="O68" s="3">
        <f t="shared" si="5"/>
        <v>73.913165266106446</v>
      </c>
      <c r="P68">
        <v>7029.1930000000002</v>
      </c>
      <c r="Q68" s="3">
        <f t="shared" si="6"/>
        <v>95.100689771478372</v>
      </c>
    </row>
    <row r="69" spans="1:17" x14ac:dyDescent="0.25">
      <c r="A69" s="15"/>
      <c r="B69" s="2" t="s">
        <v>14</v>
      </c>
      <c r="C69" s="3">
        <v>0</v>
      </c>
      <c r="D69" s="6">
        <v>3.0549999999999997</v>
      </c>
      <c r="E69" s="11">
        <v>71</v>
      </c>
      <c r="F69" s="3">
        <v>7.94</v>
      </c>
      <c r="G69" s="12">
        <v>0</v>
      </c>
      <c r="I69">
        <f t="shared" si="0"/>
        <v>50</v>
      </c>
      <c r="J69">
        <f t="shared" si="1"/>
        <v>84.642857142857139</v>
      </c>
      <c r="K69">
        <f t="shared" si="2"/>
        <v>82.7683615819209</v>
      </c>
      <c r="L69">
        <f t="shared" si="3"/>
        <v>80.784313725490208</v>
      </c>
      <c r="M69">
        <f t="shared" si="4"/>
        <v>50</v>
      </c>
      <c r="O69" s="3">
        <f t="shared" si="5"/>
        <v>69.639106490053649</v>
      </c>
      <c r="P69">
        <v>6369.3879999999999</v>
      </c>
      <c r="Q69" s="3">
        <f t="shared" si="6"/>
        <v>91.462804751949548</v>
      </c>
    </row>
    <row r="70" spans="1:17" x14ac:dyDescent="0.25">
      <c r="A70" s="15"/>
      <c r="B70" s="2" t="s">
        <v>15</v>
      </c>
      <c r="C70" s="3">
        <v>0.5</v>
      </c>
      <c r="D70" s="6">
        <v>2.6500000000000004</v>
      </c>
      <c r="E70" s="11">
        <v>95</v>
      </c>
      <c r="F70" s="3">
        <v>8.9700000000000006</v>
      </c>
      <c r="G70" s="12">
        <v>0.14064737172256461</v>
      </c>
      <c r="I70">
        <f t="shared" si="0"/>
        <v>60</v>
      </c>
      <c r="J70">
        <f t="shared" si="1"/>
        <v>75</v>
      </c>
      <c r="K70">
        <f t="shared" si="2"/>
        <v>75.988700564971751</v>
      </c>
      <c r="L70">
        <f t="shared" si="3"/>
        <v>90.882352941176478</v>
      </c>
      <c r="M70">
        <f t="shared" si="4"/>
        <v>57.81374287347581</v>
      </c>
      <c r="O70" s="3">
        <f t="shared" si="5"/>
        <v>71.936959275924806</v>
      </c>
      <c r="P70">
        <v>7270.2950000000001</v>
      </c>
      <c r="Q70" s="3">
        <f t="shared" si="6"/>
        <v>101.06480831520433</v>
      </c>
    </row>
    <row r="71" spans="1:17" x14ac:dyDescent="0.25">
      <c r="A71" s="15"/>
      <c r="B71" s="2" t="s">
        <v>16</v>
      </c>
      <c r="C71" s="3">
        <v>1</v>
      </c>
      <c r="D71" s="6">
        <v>2.7045394736842105</v>
      </c>
      <c r="E71" s="11">
        <v>35</v>
      </c>
      <c r="F71" s="3">
        <v>8.61</v>
      </c>
      <c r="G71" s="12">
        <v>0.23323057582879941</v>
      </c>
      <c r="I71">
        <f t="shared" si="0"/>
        <v>70</v>
      </c>
      <c r="J71">
        <f t="shared" si="1"/>
        <v>76.298558897243112</v>
      </c>
      <c r="K71">
        <f t="shared" si="2"/>
        <v>92.937853107344637</v>
      </c>
      <c r="L71">
        <f t="shared" si="3"/>
        <v>87.35294117647058</v>
      </c>
      <c r="M71">
        <f t="shared" si="4"/>
        <v>62.957254212711078</v>
      </c>
      <c r="O71" s="3">
        <f t="shared" si="5"/>
        <v>77.909321478753881</v>
      </c>
      <c r="P71">
        <v>5929.5609999999997</v>
      </c>
      <c r="Q71" s="3">
        <f t="shared" si="6"/>
        <v>76.108492378758683</v>
      </c>
    </row>
    <row r="72" spans="1:17" x14ac:dyDescent="0.25">
      <c r="A72" s="15"/>
      <c r="B72" s="2" t="s">
        <v>17</v>
      </c>
      <c r="C72" s="3">
        <v>0</v>
      </c>
      <c r="D72" s="6">
        <v>2.8650000000000002</v>
      </c>
      <c r="E72" s="11">
        <v>53</v>
      </c>
      <c r="F72" s="3">
        <v>7.56</v>
      </c>
      <c r="G72" s="12">
        <v>0</v>
      </c>
      <c r="I72">
        <f t="shared" ref="I72:I135" si="7">((C72-0)/2.5)*50+50</f>
        <v>50</v>
      </c>
      <c r="J72">
        <f t="shared" ref="J72:J135" si="8">((D72-1.6)/2.1)*50+50</f>
        <v>80.11904761904762</v>
      </c>
      <c r="K72">
        <f t="shared" ref="K72:K135" si="9">((E72-187)/(-177))*50+50</f>
        <v>87.853107344632775</v>
      </c>
      <c r="L72">
        <f t="shared" ref="L72:L135" si="10">((F72-4.8)/5.1)*50+50</f>
        <v>77.058823529411768</v>
      </c>
      <c r="M72">
        <f t="shared" ref="M72:M135" si="11">((G72-0)/0.9)*50+50</f>
        <v>50</v>
      </c>
      <c r="O72" s="3">
        <f t="shared" si="5"/>
        <v>69.006195698618427</v>
      </c>
      <c r="P72">
        <v>5828.6760000000004</v>
      </c>
      <c r="Q72" s="3">
        <f t="shared" si="6"/>
        <v>84.465980786080294</v>
      </c>
    </row>
    <row r="73" spans="1:17" x14ac:dyDescent="0.25">
      <c r="A73" s="15"/>
      <c r="B73" s="2" t="s">
        <v>18</v>
      </c>
      <c r="C73" s="3">
        <v>0.5</v>
      </c>
      <c r="D73" s="6">
        <v>2.96</v>
      </c>
      <c r="E73" s="11">
        <v>103</v>
      </c>
      <c r="F73" s="3">
        <v>9.4700000000000006</v>
      </c>
      <c r="G73" s="12">
        <v>0.19821385530705707</v>
      </c>
      <c r="I73">
        <f t="shared" si="7"/>
        <v>60</v>
      </c>
      <c r="J73">
        <f t="shared" si="8"/>
        <v>82.38095238095238</v>
      </c>
      <c r="K73">
        <f t="shared" si="9"/>
        <v>73.728813559322035</v>
      </c>
      <c r="L73">
        <f t="shared" si="10"/>
        <v>95.784313725490208</v>
      </c>
      <c r="M73">
        <f t="shared" si="11"/>
        <v>61.01188085039206</v>
      </c>
      <c r="O73" s="3">
        <f t="shared" ref="O73:O136" si="12">0.2*I73+0.2*J73+0.2*K73+0.2*L73+0.2*M73</f>
        <v>74.581192103231331</v>
      </c>
      <c r="P73">
        <v>7200.3739999999998</v>
      </c>
      <c r="Q73" s="3">
        <f t="shared" ref="Q73:Q136" si="13">P73*(1/O73)</f>
        <v>96.54409908108768</v>
      </c>
    </row>
    <row r="74" spans="1:17" x14ac:dyDescent="0.25">
      <c r="A74" s="15"/>
      <c r="B74" s="2" t="s">
        <v>19</v>
      </c>
      <c r="C74" s="3">
        <v>0.5</v>
      </c>
      <c r="D74" s="6">
        <v>2.67</v>
      </c>
      <c r="E74" s="11">
        <v>136</v>
      </c>
      <c r="F74" s="3">
        <v>8.5500000000000007</v>
      </c>
      <c r="G74" s="12">
        <v>0</v>
      </c>
      <c r="I74">
        <f t="shared" si="7"/>
        <v>60</v>
      </c>
      <c r="J74">
        <f t="shared" si="8"/>
        <v>75.476190476190467</v>
      </c>
      <c r="K74">
        <f t="shared" si="9"/>
        <v>64.406779661016955</v>
      </c>
      <c r="L74">
        <f t="shared" si="10"/>
        <v>86.764705882352956</v>
      </c>
      <c r="M74">
        <f t="shared" si="11"/>
        <v>50</v>
      </c>
      <c r="O74" s="3">
        <f t="shared" si="12"/>
        <v>67.329535203912073</v>
      </c>
      <c r="P74">
        <v>7011.3810000000003</v>
      </c>
      <c r="Q74" s="3">
        <f t="shared" si="13"/>
        <v>104.13529484149201</v>
      </c>
    </row>
    <row r="75" spans="1:17" x14ac:dyDescent="0.25">
      <c r="A75" s="15"/>
      <c r="B75" s="2" t="s">
        <v>20</v>
      </c>
      <c r="C75" s="3">
        <v>0</v>
      </c>
      <c r="D75" s="6">
        <v>3.3650000000000002</v>
      </c>
      <c r="E75" s="11">
        <v>73</v>
      </c>
      <c r="F75" s="3">
        <v>8.9600000000000009</v>
      </c>
      <c r="G75" s="12">
        <v>2.6963679142248693E-2</v>
      </c>
      <c r="I75">
        <f t="shared" si="7"/>
        <v>50</v>
      </c>
      <c r="J75">
        <f t="shared" si="8"/>
        <v>92.023809523809518</v>
      </c>
      <c r="K75">
        <f t="shared" si="9"/>
        <v>82.20338983050847</v>
      </c>
      <c r="L75">
        <f t="shared" si="10"/>
        <v>90.784313725490208</v>
      </c>
      <c r="M75">
        <f t="shared" si="11"/>
        <v>51.497982174569373</v>
      </c>
      <c r="O75" s="3">
        <f t="shared" si="12"/>
        <v>73.301899050875519</v>
      </c>
      <c r="P75">
        <v>7194.3450000000003</v>
      </c>
      <c r="Q75" s="3">
        <f t="shared" si="13"/>
        <v>98.146775092507937</v>
      </c>
    </row>
    <row r="76" spans="1:17" x14ac:dyDescent="0.25">
      <c r="A76" s="15"/>
      <c r="B76" s="2" t="s">
        <v>21</v>
      </c>
      <c r="C76" s="3">
        <v>0</v>
      </c>
      <c r="D76" s="6">
        <v>3.1850000000000001</v>
      </c>
      <c r="E76" s="11">
        <v>49</v>
      </c>
      <c r="F76" s="3">
        <v>9.5</v>
      </c>
      <c r="G76" s="12">
        <v>0</v>
      </c>
      <c r="I76">
        <f t="shared" si="7"/>
        <v>50</v>
      </c>
      <c r="J76">
        <f t="shared" si="8"/>
        <v>87.738095238095241</v>
      </c>
      <c r="K76">
        <f t="shared" si="9"/>
        <v>88.983050847457633</v>
      </c>
      <c r="L76">
        <f t="shared" si="10"/>
        <v>96.078431372549019</v>
      </c>
      <c r="M76">
        <f t="shared" si="11"/>
        <v>50</v>
      </c>
      <c r="O76" s="3">
        <f t="shared" si="12"/>
        <v>74.559915491620387</v>
      </c>
      <c r="P76">
        <v>7324.0389999999998</v>
      </c>
      <c r="Q76" s="3">
        <f t="shared" si="13"/>
        <v>98.230248139472891</v>
      </c>
    </row>
    <row r="77" spans="1:17" x14ac:dyDescent="0.25">
      <c r="A77" s="15"/>
      <c r="B77" s="2" t="s">
        <v>22</v>
      </c>
      <c r="C77" s="4">
        <v>0.5</v>
      </c>
      <c r="D77" s="6">
        <v>2.7949999999999999</v>
      </c>
      <c r="E77" s="11">
        <v>108</v>
      </c>
      <c r="F77" s="3">
        <v>9.24</v>
      </c>
      <c r="G77" s="12">
        <v>2.2421511090116607E-2</v>
      </c>
      <c r="I77">
        <f t="shared" si="7"/>
        <v>60</v>
      </c>
      <c r="J77">
        <f t="shared" si="8"/>
        <v>78.452380952380949</v>
      </c>
      <c r="K77">
        <f t="shared" si="9"/>
        <v>72.316384180790962</v>
      </c>
      <c r="L77">
        <f t="shared" si="10"/>
        <v>93.529411764705884</v>
      </c>
      <c r="M77">
        <f t="shared" si="11"/>
        <v>51.24563950500648</v>
      </c>
      <c r="O77" s="3">
        <f t="shared" si="12"/>
        <v>71.108763280576866</v>
      </c>
      <c r="P77">
        <v>7770.15</v>
      </c>
      <c r="Q77" s="3">
        <f t="shared" si="13"/>
        <v>109.27134211772167</v>
      </c>
    </row>
    <row r="78" spans="1:17" x14ac:dyDescent="0.25">
      <c r="O78" s="3"/>
      <c r="Q78" s="3"/>
    </row>
    <row r="79" spans="1:17" x14ac:dyDescent="0.25">
      <c r="A79" s="15">
        <v>2012</v>
      </c>
      <c r="B79" s="2"/>
      <c r="C79" s="1" t="s">
        <v>2</v>
      </c>
      <c r="D79" s="9" t="s">
        <v>36</v>
      </c>
      <c r="E79" s="1" t="s">
        <v>5</v>
      </c>
      <c r="F79" s="9" t="s">
        <v>28</v>
      </c>
      <c r="G79" s="9" t="s">
        <v>26</v>
      </c>
      <c r="O79" s="3"/>
      <c r="Q79" s="3"/>
    </row>
    <row r="80" spans="1:17" x14ac:dyDescent="0.25">
      <c r="A80" s="15"/>
      <c r="B80" s="2" t="s">
        <v>7</v>
      </c>
      <c r="C80" s="3">
        <v>0</v>
      </c>
      <c r="D80" s="6">
        <v>2.89</v>
      </c>
      <c r="E80" s="11">
        <v>99</v>
      </c>
      <c r="F80" s="3">
        <v>7.68</v>
      </c>
      <c r="G80" s="12">
        <v>0</v>
      </c>
      <c r="I80">
        <f t="shared" si="7"/>
        <v>50</v>
      </c>
      <c r="J80">
        <f t="shared" si="8"/>
        <v>80.714285714285722</v>
      </c>
      <c r="K80">
        <f t="shared" si="9"/>
        <v>74.858757062146893</v>
      </c>
      <c r="L80">
        <f t="shared" si="10"/>
        <v>78.235294117647058</v>
      </c>
      <c r="M80">
        <f t="shared" si="11"/>
        <v>50</v>
      </c>
      <c r="O80" s="3">
        <f t="shared" si="12"/>
        <v>66.761667378815929</v>
      </c>
      <c r="P80">
        <v>7490.3549999999996</v>
      </c>
      <c r="Q80" s="3">
        <f t="shared" si="13"/>
        <v>112.1954452919604</v>
      </c>
    </row>
    <row r="81" spans="1:17" x14ac:dyDescent="0.25">
      <c r="A81" s="15"/>
      <c r="B81" s="2" t="s">
        <v>8</v>
      </c>
      <c r="C81" s="3">
        <v>0</v>
      </c>
      <c r="D81" s="6">
        <v>3.335223</v>
      </c>
      <c r="E81" s="11">
        <v>34</v>
      </c>
      <c r="F81" s="3">
        <v>9.64</v>
      </c>
      <c r="G81" s="12">
        <v>0.12641425952847482</v>
      </c>
      <c r="I81">
        <f t="shared" si="7"/>
        <v>50</v>
      </c>
      <c r="J81">
        <f t="shared" si="8"/>
        <v>91.314833333333326</v>
      </c>
      <c r="K81">
        <f t="shared" si="9"/>
        <v>93.220338983050851</v>
      </c>
      <c r="L81">
        <f t="shared" si="10"/>
        <v>97.450980392156879</v>
      </c>
      <c r="M81">
        <f t="shared" si="11"/>
        <v>57.0230144182486</v>
      </c>
      <c r="O81" s="3">
        <f t="shared" si="12"/>
        <v>77.801833425357927</v>
      </c>
      <c r="P81">
        <v>7348.5690000000004</v>
      </c>
      <c r="Q81" s="3">
        <f t="shared" si="13"/>
        <v>94.452388542361561</v>
      </c>
    </row>
    <row r="82" spans="1:17" x14ac:dyDescent="0.25">
      <c r="A82" s="15"/>
      <c r="B82" s="2" t="s">
        <v>9</v>
      </c>
      <c r="C82" s="3">
        <v>0</v>
      </c>
      <c r="D82" s="6">
        <v>2.16</v>
      </c>
      <c r="E82" s="11">
        <v>164</v>
      </c>
      <c r="F82" s="3">
        <v>8.1199999999999992</v>
      </c>
      <c r="G82" s="12">
        <v>0</v>
      </c>
      <c r="I82">
        <f t="shared" si="7"/>
        <v>50</v>
      </c>
      <c r="J82">
        <f t="shared" si="8"/>
        <v>63.333333333333336</v>
      </c>
      <c r="K82">
        <f t="shared" si="9"/>
        <v>56.497175141242934</v>
      </c>
      <c r="L82">
        <f t="shared" si="10"/>
        <v>82.549019607843135</v>
      </c>
      <c r="M82">
        <f t="shared" si="11"/>
        <v>50</v>
      </c>
      <c r="O82" s="3">
        <f t="shared" si="12"/>
        <v>60.475905616483885</v>
      </c>
      <c r="P82">
        <v>6454.1109999999999</v>
      </c>
      <c r="Q82" s="3">
        <f t="shared" si="13"/>
        <v>106.72202316290418</v>
      </c>
    </row>
    <row r="83" spans="1:17" x14ac:dyDescent="0.25">
      <c r="A83" s="15"/>
      <c r="B83" s="2" t="s">
        <v>10</v>
      </c>
      <c r="C83" s="3">
        <v>0</v>
      </c>
      <c r="D83" s="6">
        <v>2.4900000000000002</v>
      </c>
      <c r="E83" s="11">
        <v>144</v>
      </c>
      <c r="F83" s="3">
        <v>8.65</v>
      </c>
      <c r="G83" s="12">
        <v>1.2932519883005702E-2</v>
      </c>
      <c r="I83">
        <f t="shared" si="7"/>
        <v>50</v>
      </c>
      <c r="J83">
        <f t="shared" si="8"/>
        <v>71.19047619047619</v>
      </c>
      <c r="K83">
        <f t="shared" si="9"/>
        <v>62.146892655367232</v>
      </c>
      <c r="L83">
        <f t="shared" si="10"/>
        <v>87.745098039215691</v>
      </c>
      <c r="M83">
        <f t="shared" si="11"/>
        <v>50.718473326833653</v>
      </c>
      <c r="O83" s="3">
        <f t="shared" si="12"/>
        <v>64.360188042378553</v>
      </c>
      <c r="P83">
        <v>5811.0839999999998</v>
      </c>
      <c r="Q83" s="3">
        <f t="shared" si="13"/>
        <v>90.290040734089203</v>
      </c>
    </row>
    <row r="84" spans="1:17" x14ac:dyDescent="0.25">
      <c r="A84" s="15"/>
      <c r="B84" s="2" t="s">
        <v>11</v>
      </c>
      <c r="C84" s="3">
        <v>0</v>
      </c>
      <c r="D84" s="6">
        <v>3.32</v>
      </c>
      <c r="E84" s="11">
        <v>36</v>
      </c>
      <c r="F84" s="3">
        <v>8.1199999999999992</v>
      </c>
      <c r="G84" s="12">
        <v>0</v>
      </c>
      <c r="I84">
        <f t="shared" si="7"/>
        <v>50</v>
      </c>
      <c r="J84">
        <f t="shared" si="8"/>
        <v>90.952380952380949</v>
      </c>
      <c r="K84">
        <f t="shared" si="9"/>
        <v>92.655367231638422</v>
      </c>
      <c r="L84">
        <f t="shared" si="10"/>
        <v>82.549019607843135</v>
      </c>
      <c r="M84">
        <f t="shared" si="11"/>
        <v>50</v>
      </c>
      <c r="O84" s="3">
        <f t="shared" si="12"/>
        <v>73.231353558372504</v>
      </c>
      <c r="P84">
        <v>6258.2039999999997</v>
      </c>
      <c r="Q84" s="3">
        <f t="shared" si="13"/>
        <v>85.457986175437867</v>
      </c>
    </row>
    <row r="85" spans="1:17" x14ac:dyDescent="0.25">
      <c r="A85" s="15"/>
      <c r="B85" s="2" t="s">
        <v>12</v>
      </c>
      <c r="C85" s="3">
        <v>0</v>
      </c>
      <c r="D85" s="6">
        <v>3.05</v>
      </c>
      <c r="E85" s="11">
        <v>38</v>
      </c>
      <c r="F85" s="3">
        <v>8.6999999999999993</v>
      </c>
      <c r="G85" s="12">
        <v>0</v>
      </c>
      <c r="I85">
        <f t="shared" si="7"/>
        <v>50</v>
      </c>
      <c r="J85">
        <f t="shared" si="8"/>
        <v>84.523809523809518</v>
      </c>
      <c r="K85">
        <f t="shared" si="9"/>
        <v>92.090395480225993</v>
      </c>
      <c r="L85">
        <f t="shared" si="10"/>
        <v>88.235294117647058</v>
      </c>
      <c r="M85">
        <f t="shared" si="11"/>
        <v>50</v>
      </c>
      <c r="O85" s="3">
        <f t="shared" si="12"/>
        <v>72.969899824336522</v>
      </c>
      <c r="P85">
        <v>6291.4740000000002</v>
      </c>
      <c r="Q85" s="3">
        <f t="shared" si="13"/>
        <v>86.220126588438902</v>
      </c>
    </row>
    <row r="86" spans="1:17" x14ac:dyDescent="0.25">
      <c r="A86" s="15"/>
      <c r="B86" s="2" t="s">
        <v>13</v>
      </c>
      <c r="C86" s="3">
        <v>0</v>
      </c>
      <c r="D86" s="6">
        <v>3.18</v>
      </c>
      <c r="E86" s="11">
        <v>12</v>
      </c>
      <c r="F86" s="3">
        <v>8.08</v>
      </c>
      <c r="G86" s="12">
        <v>0</v>
      </c>
      <c r="I86">
        <f t="shared" si="7"/>
        <v>50</v>
      </c>
      <c r="J86">
        <f t="shared" si="8"/>
        <v>87.61904761904762</v>
      </c>
      <c r="K86">
        <f t="shared" si="9"/>
        <v>99.435028248587571</v>
      </c>
      <c r="L86">
        <f t="shared" si="10"/>
        <v>82.156862745098039</v>
      </c>
      <c r="M86">
        <f t="shared" si="11"/>
        <v>50</v>
      </c>
      <c r="O86" s="3">
        <f t="shared" si="12"/>
        <v>73.842187722546655</v>
      </c>
      <c r="P86">
        <v>7029.1930000000002</v>
      </c>
      <c r="Q86" s="3">
        <f t="shared" si="13"/>
        <v>95.192101111784055</v>
      </c>
    </row>
    <row r="87" spans="1:17" x14ac:dyDescent="0.25">
      <c r="A87" s="15"/>
      <c r="B87" s="2" t="s">
        <v>14</v>
      </c>
      <c r="C87" s="3">
        <v>0</v>
      </c>
      <c r="D87" s="6">
        <v>2.83</v>
      </c>
      <c r="E87" s="11">
        <v>67</v>
      </c>
      <c r="F87" s="3">
        <v>8.1</v>
      </c>
      <c r="G87" s="12">
        <v>0</v>
      </c>
      <c r="I87">
        <f t="shared" si="7"/>
        <v>50</v>
      </c>
      <c r="J87">
        <f t="shared" si="8"/>
        <v>79.285714285714278</v>
      </c>
      <c r="K87">
        <f t="shared" si="9"/>
        <v>83.898305084745758</v>
      </c>
      <c r="L87">
        <f t="shared" si="10"/>
        <v>82.35294117647058</v>
      </c>
      <c r="M87">
        <f t="shared" si="11"/>
        <v>50</v>
      </c>
      <c r="O87" s="3">
        <f t="shared" si="12"/>
        <v>69.107392109386126</v>
      </c>
      <c r="P87">
        <v>6369.3879999999999</v>
      </c>
      <c r="Q87" s="3">
        <f t="shared" si="13"/>
        <v>92.166522358682855</v>
      </c>
    </row>
    <row r="88" spans="1:17" x14ac:dyDescent="0.25">
      <c r="A88" s="15"/>
      <c r="B88" s="2" t="s">
        <v>15</v>
      </c>
      <c r="C88" s="3">
        <v>1</v>
      </c>
      <c r="D88" s="6">
        <v>2.56</v>
      </c>
      <c r="E88" s="11">
        <v>96</v>
      </c>
      <c r="F88" s="3">
        <v>9.16</v>
      </c>
      <c r="G88" s="12">
        <v>0.2773208531554191</v>
      </c>
      <c r="I88">
        <f t="shared" si="7"/>
        <v>70</v>
      </c>
      <c r="J88">
        <f t="shared" si="8"/>
        <v>72.857142857142861</v>
      </c>
      <c r="K88">
        <f t="shared" si="9"/>
        <v>75.706214689265536</v>
      </c>
      <c r="L88">
        <f t="shared" si="10"/>
        <v>92.745098039215691</v>
      </c>
      <c r="M88">
        <f t="shared" si="11"/>
        <v>65.406714064189956</v>
      </c>
      <c r="O88" s="3">
        <f t="shared" si="12"/>
        <v>75.3430339299628</v>
      </c>
      <c r="P88">
        <v>7270.2950000000001</v>
      </c>
      <c r="Q88" s="3">
        <f t="shared" si="13"/>
        <v>96.495915027238013</v>
      </c>
    </row>
    <row r="89" spans="1:17" x14ac:dyDescent="0.25">
      <c r="A89" s="15"/>
      <c r="B89" s="2" t="s">
        <v>16</v>
      </c>
      <c r="C89" s="3">
        <v>1</v>
      </c>
      <c r="D89" s="6">
        <v>2.7075</v>
      </c>
      <c r="E89" s="11">
        <v>33</v>
      </c>
      <c r="F89" s="3">
        <v>8.77</v>
      </c>
      <c r="G89" s="12">
        <v>0.23081444376777346</v>
      </c>
      <c r="I89">
        <f t="shared" si="7"/>
        <v>70</v>
      </c>
      <c r="J89">
        <f t="shared" si="8"/>
        <v>76.36904761904762</v>
      </c>
      <c r="K89">
        <f t="shared" si="9"/>
        <v>93.502824858757066</v>
      </c>
      <c r="L89">
        <f t="shared" si="10"/>
        <v>88.921568627450981</v>
      </c>
      <c r="M89">
        <f t="shared" si="11"/>
        <v>62.823024653765188</v>
      </c>
      <c r="O89" s="3">
        <f t="shared" si="12"/>
        <v>78.323293151804165</v>
      </c>
      <c r="P89">
        <v>5929.5609999999997</v>
      </c>
      <c r="Q89" s="3">
        <f t="shared" si="13"/>
        <v>75.706226862901161</v>
      </c>
    </row>
    <row r="90" spans="1:17" x14ac:dyDescent="0.25">
      <c r="A90" s="15"/>
      <c r="B90" s="2" t="s">
        <v>17</v>
      </c>
      <c r="C90" s="3">
        <v>0</v>
      </c>
      <c r="D90" s="6">
        <v>2.89</v>
      </c>
      <c r="E90" s="11">
        <v>49</v>
      </c>
      <c r="F90" s="3">
        <v>7.75</v>
      </c>
      <c r="G90" s="12">
        <v>0</v>
      </c>
      <c r="I90">
        <f t="shared" si="7"/>
        <v>50</v>
      </c>
      <c r="J90">
        <f t="shared" si="8"/>
        <v>80.714285714285722</v>
      </c>
      <c r="K90">
        <f t="shared" si="9"/>
        <v>88.983050847457633</v>
      </c>
      <c r="L90">
        <f t="shared" si="10"/>
        <v>78.921568627450981</v>
      </c>
      <c r="M90">
        <f t="shared" si="11"/>
        <v>50</v>
      </c>
      <c r="O90" s="3">
        <f t="shared" si="12"/>
        <v>69.723781037838862</v>
      </c>
      <c r="P90">
        <v>5828.6760000000004</v>
      </c>
      <c r="Q90" s="3">
        <f t="shared" si="13"/>
        <v>83.596671225227979</v>
      </c>
    </row>
    <row r="91" spans="1:17" x14ac:dyDescent="0.25">
      <c r="A91" s="15"/>
      <c r="B91" s="2" t="s">
        <v>18</v>
      </c>
      <c r="C91" s="3">
        <v>1</v>
      </c>
      <c r="D91" s="6">
        <v>2.58</v>
      </c>
      <c r="E91" s="11">
        <v>104</v>
      </c>
      <c r="F91" s="3">
        <v>9.4700000000000006</v>
      </c>
      <c r="G91" s="12">
        <v>0.19311219026494414</v>
      </c>
      <c r="I91">
        <f t="shared" si="7"/>
        <v>70</v>
      </c>
      <c r="J91">
        <f t="shared" si="8"/>
        <v>73.333333333333329</v>
      </c>
      <c r="K91">
        <f t="shared" si="9"/>
        <v>73.44632768361582</v>
      </c>
      <c r="L91">
        <f t="shared" si="10"/>
        <v>95.784313725490208</v>
      </c>
      <c r="M91">
        <f t="shared" si="11"/>
        <v>60.728455014719117</v>
      </c>
      <c r="O91" s="3">
        <f t="shared" si="12"/>
        <v>74.658485951431686</v>
      </c>
      <c r="P91">
        <v>7200.3739999999998</v>
      </c>
      <c r="Q91" s="3">
        <f t="shared" si="13"/>
        <v>96.444147081741377</v>
      </c>
    </row>
    <row r="92" spans="1:17" x14ac:dyDescent="0.25">
      <c r="A92" s="15"/>
      <c r="B92" s="2" t="s">
        <v>19</v>
      </c>
      <c r="C92" s="3">
        <v>0</v>
      </c>
      <c r="D92" s="6">
        <v>2.6</v>
      </c>
      <c r="E92" s="11">
        <v>134</v>
      </c>
      <c r="F92" s="3">
        <v>6.41</v>
      </c>
      <c r="G92" s="12">
        <v>0</v>
      </c>
      <c r="I92">
        <f t="shared" si="7"/>
        <v>50</v>
      </c>
      <c r="J92">
        <f t="shared" si="8"/>
        <v>73.80952380952381</v>
      </c>
      <c r="K92">
        <f t="shared" si="9"/>
        <v>64.971751412429384</v>
      </c>
      <c r="L92">
        <f t="shared" si="10"/>
        <v>65.784313725490193</v>
      </c>
      <c r="M92">
        <f t="shared" si="11"/>
        <v>50</v>
      </c>
      <c r="O92" s="3">
        <f t="shared" si="12"/>
        <v>60.91311778948868</v>
      </c>
      <c r="P92">
        <v>7011.3810000000003</v>
      </c>
      <c r="Q92" s="3">
        <f t="shared" si="13"/>
        <v>115.10461546609426</v>
      </c>
    </row>
    <row r="93" spans="1:17" x14ac:dyDescent="0.25">
      <c r="A93" s="15"/>
      <c r="B93" s="2" t="s">
        <v>20</v>
      </c>
      <c r="C93" s="3">
        <v>0</v>
      </c>
      <c r="D93" s="6">
        <v>3.51</v>
      </c>
      <c r="E93" s="11">
        <v>71</v>
      </c>
      <c r="F93" s="3">
        <v>8.9499999999999993</v>
      </c>
      <c r="G93" s="12">
        <v>3.985257787529143E-2</v>
      </c>
      <c r="I93">
        <f t="shared" si="7"/>
        <v>50</v>
      </c>
      <c r="J93">
        <f t="shared" si="8"/>
        <v>95.476190476190467</v>
      </c>
      <c r="K93">
        <f t="shared" si="9"/>
        <v>82.7683615819209</v>
      </c>
      <c r="L93">
        <f t="shared" si="10"/>
        <v>90.686274509803923</v>
      </c>
      <c r="M93">
        <f t="shared" si="11"/>
        <v>52.214032104182856</v>
      </c>
      <c r="O93" s="3">
        <f t="shared" si="12"/>
        <v>74.22897173441963</v>
      </c>
      <c r="P93">
        <v>7194.3450000000003</v>
      </c>
      <c r="Q93" s="3">
        <f t="shared" si="13"/>
        <v>96.920984245077662</v>
      </c>
    </row>
    <row r="94" spans="1:17" x14ac:dyDescent="0.25">
      <c r="A94" s="15"/>
      <c r="B94" s="2" t="s">
        <v>21</v>
      </c>
      <c r="C94" s="3">
        <v>0.5</v>
      </c>
      <c r="D94" s="6">
        <v>3.24</v>
      </c>
      <c r="E94" s="11">
        <v>40</v>
      </c>
      <c r="F94" s="3">
        <v>9.52</v>
      </c>
      <c r="G94" s="12">
        <v>0</v>
      </c>
      <c r="I94">
        <f t="shared" si="7"/>
        <v>60</v>
      </c>
      <c r="J94">
        <f t="shared" si="8"/>
        <v>89.047619047619051</v>
      </c>
      <c r="K94">
        <f t="shared" si="9"/>
        <v>91.525423728813564</v>
      </c>
      <c r="L94">
        <f t="shared" si="10"/>
        <v>96.274509803921575</v>
      </c>
      <c r="M94">
        <f t="shared" si="11"/>
        <v>50</v>
      </c>
      <c r="O94" s="3">
        <f t="shared" si="12"/>
        <v>77.369510516070847</v>
      </c>
      <c r="P94">
        <v>7324.0389999999998</v>
      </c>
      <c r="Q94" s="3">
        <f t="shared" si="13"/>
        <v>94.663116661164395</v>
      </c>
    </row>
    <row r="95" spans="1:17" x14ac:dyDescent="0.25">
      <c r="A95" s="15"/>
      <c r="B95" s="2" t="s">
        <v>22</v>
      </c>
      <c r="C95" s="4">
        <v>0</v>
      </c>
      <c r="D95" s="6">
        <v>2.98</v>
      </c>
      <c r="E95" s="11">
        <v>110</v>
      </c>
      <c r="F95" s="3">
        <v>9.3699999999999992</v>
      </c>
      <c r="G95" s="12">
        <v>2.192012010121484E-2</v>
      </c>
      <c r="I95">
        <f t="shared" si="7"/>
        <v>50</v>
      </c>
      <c r="J95">
        <f t="shared" si="8"/>
        <v>82.857142857142861</v>
      </c>
      <c r="K95">
        <f t="shared" si="9"/>
        <v>71.751412429378533</v>
      </c>
      <c r="L95">
        <f t="shared" si="10"/>
        <v>94.803921568627445</v>
      </c>
      <c r="M95">
        <f t="shared" si="11"/>
        <v>51.217784450067491</v>
      </c>
      <c r="O95" s="3">
        <f t="shared" si="12"/>
        <v>70.12605226104327</v>
      </c>
      <c r="P95">
        <v>7770.15</v>
      </c>
      <c r="Q95" s="3">
        <f t="shared" si="13"/>
        <v>110.8026154256584</v>
      </c>
    </row>
    <row r="96" spans="1:17" x14ac:dyDescent="0.25">
      <c r="O96" s="3"/>
      <c r="Q96" s="3"/>
    </row>
    <row r="97" spans="1:17" x14ac:dyDescent="0.25">
      <c r="A97" s="15">
        <v>2013</v>
      </c>
      <c r="B97" s="2"/>
      <c r="C97" s="1" t="s">
        <v>2</v>
      </c>
      <c r="D97" s="9" t="s">
        <v>36</v>
      </c>
      <c r="E97" s="1" t="s">
        <v>5</v>
      </c>
      <c r="F97" s="9" t="s">
        <v>28</v>
      </c>
      <c r="G97" s="9" t="s">
        <v>26</v>
      </c>
      <c r="O97" s="3"/>
      <c r="Q97" s="3"/>
    </row>
    <row r="98" spans="1:17" x14ac:dyDescent="0.25">
      <c r="A98" s="15"/>
      <c r="B98" s="2" t="s">
        <v>7</v>
      </c>
      <c r="C98" s="3">
        <v>1</v>
      </c>
      <c r="D98" s="6">
        <v>2.536975</v>
      </c>
      <c r="E98" s="11">
        <v>118</v>
      </c>
      <c r="F98" s="3">
        <v>8.16</v>
      </c>
      <c r="G98" s="12">
        <v>0</v>
      </c>
      <c r="I98">
        <f t="shared" si="7"/>
        <v>70</v>
      </c>
      <c r="J98">
        <f t="shared" si="8"/>
        <v>72.308928571428567</v>
      </c>
      <c r="K98">
        <f t="shared" si="9"/>
        <v>69.491525423728817</v>
      </c>
      <c r="L98">
        <f t="shared" si="10"/>
        <v>82.941176470588232</v>
      </c>
      <c r="M98">
        <f t="shared" si="11"/>
        <v>50</v>
      </c>
      <c r="O98" s="3">
        <f t="shared" si="12"/>
        <v>68.948326093149134</v>
      </c>
      <c r="P98">
        <v>7490.3549999999996</v>
      </c>
      <c r="Q98" s="3">
        <f t="shared" si="13"/>
        <v>108.63722768092347</v>
      </c>
    </row>
    <row r="99" spans="1:17" x14ac:dyDescent="0.25">
      <c r="A99" s="15"/>
      <c r="B99" s="2" t="s">
        <v>8</v>
      </c>
      <c r="C99" s="3">
        <v>2</v>
      </c>
      <c r="D99" s="6">
        <v>3.2978345</v>
      </c>
      <c r="E99" s="11">
        <v>38</v>
      </c>
      <c r="F99" s="3">
        <v>9.6300000000000008</v>
      </c>
      <c r="G99" s="12">
        <v>0.24815435200694833</v>
      </c>
      <c r="I99">
        <f t="shared" si="7"/>
        <v>90</v>
      </c>
      <c r="J99">
        <f t="shared" si="8"/>
        <v>90.424630952380937</v>
      </c>
      <c r="K99">
        <f t="shared" si="9"/>
        <v>92.090395480225993</v>
      </c>
      <c r="L99">
        <f t="shared" si="10"/>
        <v>97.352941176470608</v>
      </c>
      <c r="M99">
        <f t="shared" si="11"/>
        <v>63.786352889274909</v>
      </c>
      <c r="O99" s="3">
        <f t="shared" si="12"/>
        <v>86.730864099670484</v>
      </c>
      <c r="P99">
        <v>7348.5690000000004</v>
      </c>
      <c r="Q99" s="3">
        <f t="shared" si="13"/>
        <v>84.728419072996644</v>
      </c>
    </row>
    <row r="100" spans="1:17" x14ac:dyDescent="0.25">
      <c r="A100" s="15"/>
      <c r="B100" s="2" t="s">
        <v>9</v>
      </c>
      <c r="C100" s="3">
        <v>0</v>
      </c>
      <c r="D100" s="6">
        <v>2.22892</v>
      </c>
      <c r="E100" s="11">
        <v>165</v>
      </c>
      <c r="F100" s="3">
        <v>8.1199999999999992</v>
      </c>
      <c r="G100" s="12">
        <v>0</v>
      </c>
      <c r="I100">
        <f t="shared" si="7"/>
        <v>50</v>
      </c>
      <c r="J100">
        <f t="shared" si="8"/>
        <v>64.974285714285713</v>
      </c>
      <c r="K100">
        <f t="shared" si="9"/>
        <v>56.21468926553672</v>
      </c>
      <c r="L100">
        <f t="shared" si="10"/>
        <v>82.549019607843135</v>
      </c>
      <c r="M100">
        <f t="shared" si="11"/>
        <v>50</v>
      </c>
      <c r="O100" s="3">
        <f t="shared" si="12"/>
        <v>60.747598917533111</v>
      </c>
      <c r="P100">
        <v>6454.1109999999999</v>
      </c>
      <c r="Q100" s="3">
        <f t="shared" si="13"/>
        <v>106.2447095030319</v>
      </c>
    </row>
    <row r="101" spans="1:17" x14ac:dyDescent="0.25">
      <c r="A101" s="15"/>
      <c r="B101" s="2" t="s">
        <v>10</v>
      </c>
      <c r="C101" s="3">
        <v>0</v>
      </c>
      <c r="D101" s="6">
        <v>2.5178134999999999</v>
      </c>
      <c r="E101" s="11">
        <v>145</v>
      </c>
      <c r="F101" s="3">
        <v>8.49</v>
      </c>
      <c r="G101" s="12">
        <v>1.2745522090232993E-2</v>
      </c>
      <c r="I101">
        <f t="shared" si="7"/>
        <v>50</v>
      </c>
      <c r="J101">
        <f t="shared" si="8"/>
        <v>71.85270238095238</v>
      </c>
      <c r="K101">
        <f t="shared" si="9"/>
        <v>61.864406779661017</v>
      </c>
      <c r="L101">
        <f t="shared" si="10"/>
        <v>86.176470588235304</v>
      </c>
      <c r="M101">
        <f t="shared" si="11"/>
        <v>50.708084560568501</v>
      </c>
      <c r="O101" s="3">
        <f t="shared" si="12"/>
        <v>64.120332861883441</v>
      </c>
      <c r="P101">
        <v>5811.0839999999998</v>
      </c>
      <c r="Q101" s="3">
        <f t="shared" si="13"/>
        <v>90.627789043409962</v>
      </c>
    </row>
    <row r="102" spans="1:17" x14ac:dyDescent="0.25">
      <c r="A102" s="15"/>
      <c r="B102" s="2" t="s">
        <v>11</v>
      </c>
      <c r="C102" s="3">
        <v>0</v>
      </c>
      <c r="D102" s="6">
        <v>3.4183284999999999</v>
      </c>
      <c r="E102" s="11">
        <v>40</v>
      </c>
      <c r="F102" s="3">
        <v>8.27</v>
      </c>
      <c r="G102" s="12">
        <v>0</v>
      </c>
      <c r="I102">
        <f t="shared" si="7"/>
        <v>50</v>
      </c>
      <c r="J102">
        <f t="shared" si="8"/>
        <v>93.29353571428571</v>
      </c>
      <c r="K102">
        <f t="shared" si="9"/>
        <v>91.525423728813564</v>
      </c>
      <c r="L102">
        <f t="shared" si="10"/>
        <v>84.019607843137265</v>
      </c>
      <c r="M102">
        <f t="shared" si="11"/>
        <v>50</v>
      </c>
      <c r="O102" s="3">
        <f t="shared" si="12"/>
        <v>73.767713457247311</v>
      </c>
      <c r="P102">
        <v>6258.2039999999997</v>
      </c>
      <c r="Q102" s="3">
        <f t="shared" si="13"/>
        <v>84.836627119085009</v>
      </c>
    </row>
    <row r="103" spans="1:17" x14ac:dyDescent="0.25">
      <c r="A103" s="15"/>
      <c r="B103" s="2" t="s">
        <v>12</v>
      </c>
      <c r="C103" s="3">
        <v>1</v>
      </c>
      <c r="D103" s="6">
        <v>3.0665579999999997</v>
      </c>
      <c r="E103" s="11">
        <v>42</v>
      </c>
      <c r="F103" s="3">
        <v>8.7200000000000006</v>
      </c>
      <c r="G103" s="12">
        <v>0</v>
      </c>
      <c r="I103">
        <f t="shared" si="7"/>
        <v>70</v>
      </c>
      <c r="J103">
        <f t="shared" si="8"/>
        <v>84.918047619047613</v>
      </c>
      <c r="K103">
        <f t="shared" si="9"/>
        <v>90.960451977401135</v>
      </c>
      <c r="L103">
        <f t="shared" si="10"/>
        <v>88.431372549019613</v>
      </c>
      <c r="M103">
        <f t="shared" si="11"/>
        <v>50</v>
      </c>
      <c r="O103" s="3">
        <f t="shared" si="12"/>
        <v>76.861974429093678</v>
      </c>
      <c r="P103">
        <v>6291.4740000000002</v>
      </c>
      <c r="Q103" s="3">
        <f t="shared" si="13"/>
        <v>81.854181430168424</v>
      </c>
    </row>
    <row r="104" spans="1:17" x14ac:dyDescent="0.25">
      <c r="A104" s="15"/>
      <c r="B104" s="2" t="s">
        <v>13</v>
      </c>
      <c r="C104" s="3">
        <v>0.5</v>
      </c>
      <c r="D104" s="6">
        <v>3.1642185</v>
      </c>
      <c r="E104" s="11">
        <v>22</v>
      </c>
      <c r="F104" s="3">
        <v>8.14</v>
      </c>
      <c r="G104" s="12">
        <v>0</v>
      </c>
      <c r="I104">
        <f t="shared" si="7"/>
        <v>60</v>
      </c>
      <c r="J104">
        <f t="shared" si="8"/>
        <v>87.24329761904761</v>
      </c>
      <c r="K104">
        <f t="shared" si="9"/>
        <v>96.610169491525426</v>
      </c>
      <c r="L104">
        <f t="shared" si="10"/>
        <v>82.745098039215691</v>
      </c>
      <c r="M104">
        <f t="shared" si="11"/>
        <v>50</v>
      </c>
      <c r="O104" s="3">
        <f t="shared" si="12"/>
        <v>75.31971302995774</v>
      </c>
      <c r="P104">
        <v>7029.1930000000002</v>
      </c>
      <c r="Q104" s="3">
        <f t="shared" si="13"/>
        <v>93.324744840759038</v>
      </c>
    </row>
    <row r="105" spans="1:17" x14ac:dyDescent="0.25">
      <c r="A105" s="15"/>
      <c r="B105" s="2" t="s">
        <v>14</v>
      </c>
      <c r="C105" s="3">
        <v>0</v>
      </c>
      <c r="D105" s="6">
        <v>2.9206500000000002</v>
      </c>
      <c r="E105" s="11">
        <v>82</v>
      </c>
      <c r="F105" s="3">
        <v>8.1300000000000008</v>
      </c>
      <c r="G105" s="12">
        <v>0</v>
      </c>
      <c r="I105">
        <f t="shared" si="7"/>
        <v>50</v>
      </c>
      <c r="J105">
        <f t="shared" si="8"/>
        <v>81.444047619047623</v>
      </c>
      <c r="K105">
        <f t="shared" si="9"/>
        <v>79.66101694915254</v>
      </c>
      <c r="L105">
        <f t="shared" si="10"/>
        <v>82.64705882352942</v>
      </c>
      <c r="M105">
        <f t="shared" si="11"/>
        <v>50</v>
      </c>
      <c r="O105" s="3">
        <f t="shared" si="12"/>
        <v>68.750424678345922</v>
      </c>
      <c r="P105">
        <v>6369.3879999999999</v>
      </c>
      <c r="Q105" s="3">
        <f t="shared" si="13"/>
        <v>92.64507135482674</v>
      </c>
    </row>
    <row r="106" spans="1:17" x14ac:dyDescent="0.25">
      <c r="A106" s="15"/>
      <c r="B106" s="2" t="s">
        <v>15</v>
      </c>
      <c r="C106" s="3">
        <v>1.5</v>
      </c>
      <c r="D106" s="6">
        <v>2.7169620000000001</v>
      </c>
      <c r="E106" s="11">
        <v>106</v>
      </c>
      <c r="F106" s="3">
        <v>9.49</v>
      </c>
      <c r="G106" s="12">
        <v>0.25991531439226473</v>
      </c>
      <c r="I106">
        <f t="shared" si="7"/>
        <v>80</v>
      </c>
      <c r="J106">
        <f t="shared" si="8"/>
        <v>76.594333333333338</v>
      </c>
      <c r="K106">
        <f t="shared" si="9"/>
        <v>72.881355932203391</v>
      </c>
      <c r="L106">
        <f t="shared" si="10"/>
        <v>95.980392156862763</v>
      </c>
      <c r="M106">
        <f t="shared" si="11"/>
        <v>64.439739688459156</v>
      </c>
      <c r="O106" s="3">
        <f t="shared" si="12"/>
        <v>77.979164222171732</v>
      </c>
      <c r="P106">
        <v>7270.2950000000001</v>
      </c>
      <c r="Q106" s="3">
        <f t="shared" si="13"/>
        <v>93.233815372604937</v>
      </c>
    </row>
    <row r="107" spans="1:17" x14ac:dyDescent="0.25">
      <c r="A107" s="15"/>
      <c r="B107" s="2" t="s">
        <v>16</v>
      </c>
      <c r="C107" s="3">
        <v>0</v>
      </c>
      <c r="D107" s="6">
        <v>2.6748601000000001</v>
      </c>
      <c r="E107" s="11">
        <v>26</v>
      </c>
      <c r="F107" s="3">
        <v>8.8000000000000007</v>
      </c>
      <c r="G107" s="12">
        <v>0.22852319059051193</v>
      </c>
      <c r="I107">
        <f t="shared" si="7"/>
        <v>50</v>
      </c>
      <c r="J107">
        <f t="shared" si="8"/>
        <v>75.591907142857139</v>
      </c>
      <c r="K107">
        <f t="shared" si="9"/>
        <v>95.480225988700568</v>
      </c>
      <c r="L107">
        <f t="shared" si="10"/>
        <v>89.215686274509807</v>
      </c>
      <c r="M107">
        <f t="shared" si="11"/>
        <v>62.695732810583998</v>
      </c>
      <c r="O107" s="3">
        <f t="shared" si="12"/>
        <v>74.596710443330309</v>
      </c>
      <c r="P107">
        <v>5929.5609999999997</v>
      </c>
      <c r="Q107" s="3">
        <f t="shared" si="13"/>
        <v>79.48823701153114</v>
      </c>
    </row>
    <row r="108" spans="1:17" x14ac:dyDescent="0.25">
      <c r="A108" s="15"/>
      <c r="B108" s="2" t="s">
        <v>17</v>
      </c>
      <c r="C108" s="3">
        <v>0</v>
      </c>
      <c r="D108" s="6">
        <v>2.9425129999999999</v>
      </c>
      <c r="E108" s="11">
        <v>47</v>
      </c>
      <c r="F108" s="3">
        <v>8.06</v>
      </c>
      <c r="G108" s="12">
        <v>0</v>
      </c>
      <c r="I108">
        <f t="shared" si="7"/>
        <v>50</v>
      </c>
      <c r="J108">
        <f t="shared" si="8"/>
        <v>81.964595238095228</v>
      </c>
      <c r="K108">
        <f t="shared" si="9"/>
        <v>89.548022598870062</v>
      </c>
      <c r="L108">
        <f t="shared" si="10"/>
        <v>81.960784313725497</v>
      </c>
      <c r="M108">
        <f t="shared" si="11"/>
        <v>50</v>
      </c>
      <c r="O108" s="3">
        <f t="shared" si="12"/>
        <v>70.694680430138163</v>
      </c>
      <c r="P108">
        <v>5828.6760000000004</v>
      </c>
      <c r="Q108" s="3">
        <f t="shared" si="13"/>
        <v>82.448579787555715</v>
      </c>
    </row>
    <row r="109" spans="1:17" x14ac:dyDescent="0.25">
      <c r="A109" s="15"/>
      <c r="B109" s="2" t="s">
        <v>18</v>
      </c>
      <c r="C109" s="3">
        <v>0</v>
      </c>
      <c r="D109" s="6">
        <v>2.6529024999999997</v>
      </c>
      <c r="E109" s="11">
        <v>115</v>
      </c>
      <c r="F109" s="3">
        <v>9.73</v>
      </c>
      <c r="G109" s="12">
        <v>0.17609195944743047</v>
      </c>
      <c r="I109">
        <f t="shared" si="7"/>
        <v>50</v>
      </c>
      <c r="J109">
        <f t="shared" si="8"/>
        <v>75.069107142857135</v>
      </c>
      <c r="K109">
        <f t="shared" si="9"/>
        <v>70.33898305084746</v>
      </c>
      <c r="L109">
        <f t="shared" si="10"/>
        <v>98.333333333333343</v>
      </c>
      <c r="M109">
        <f t="shared" si="11"/>
        <v>59.78288663596836</v>
      </c>
      <c r="O109" s="3">
        <f t="shared" si="12"/>
        <v>70.70486203260127</v>
      </c>
      <c r="P109">
        <v>7200.3739999999998</v>
      </c>
      <c r="Q109" s="3">
        <f t="shared" si="13"/>
        <v>101.83704193751177</v>
      </c>
    </row>
    <row r="110" spans="1:17" x14ac:dyDescent="0.25">
      <c r="A110" s="15"/>
      <c r="B110" s="2" t="s">
        <v>19</v>
      </c>
      <c r="C110" s="3">
        <v>0</v>
      </c>
      <c r="D110" s="6">
        <v>2.3454610000000002</v>
      </c>
      <c r="E110" s="11">
        <v>144</v>
      </c>
      <c r="F110" s="3">
        <v>4.8099999999999996</v>
      </c>
      <c r="G110" s="12">
        <v>0</v>
      </c>
      <c r="I110">
        <f t="shared" si="7"/>
        <v>50</v>
      </c>
      <c r="J110">
        <f t="shared" si="8"/>
        <v>67.749071428571426</v>
      </c>
      <c r="K110">
        <f t="shared" si="9"/>
        <v>62.146892655367232</v>
      </c>
      <c r="L110">
        <f t="shared" si="10"/>
        <v>50.098039215686271</v>
      </c>
      <c r="M110">
        <f t="shared" si="11"/>
        <v>50</v>
      </c>
      <c r="O110" s="3">
        <f t="shared" si="12"/>
        <v>55.998800659924981</v>
      </c>
      <c r="P110">
        <v>7011.3810000000003</v>
      </c>
      <c r="Q110" s="3">
        <f t="shared" si="13"/>
        <v>125.20591365124771</v>
      </c>
    </row>
    <row r="111" spans="1:17" x14ac:dyDescent="0.25">
      <c r="A111" s="15"/>
      <c r="B111" s="2" t="s">
        <v>20</v>
      </c>
      <c r="C111" s="3">
        <v>0</v>
      </c>
      <c r="D111" s="6">
        <v>3.5051125000000001</v>
      </c>
      <c r="E111" s="11">
        <v>71</v>
      </c>
      <c r="F111" s="3">
        <v>9.0299999999999994</v>
      </c>
      <c r="G111" s="12">
        <v>3.9176705708386855E-2</v>
      </c>
      <c r="I111">
        <f t="shared" si="7"/>
        <v>50</v>
      </c>
      <c r="J111">
        <f t="shared" si="8"/>
        <v>95.359821428571422</v>
      </c>
      <c r="K111">
        <f t="shared" si="9"/>
        <v>82.7683615819209</v>
      </c>
      <c r="L111">
        <f t="shared" si="10"/>
        <v>91.470588235294116</v>
      </c>
      <c r="M111">
        <f t="shared" si="11"/>
        <v>52.17648365046594</v>
      </c>
      <c r="O111" s="3">
        <f t="shared" si="12"/>
        <v>74.355050979250478</v>
      </c>
      <c r="P111">
        <v>7194.3450000000003</v>
      </c>
      <c r="Q111" s="3">
        <f t="shared" si="13"/>
        <v>96.756641347844067</v>
      </c>
    </row>
    <row r="112" spans="1:17" x14ac:dyDescent="0.25">
      <c r="A112" s="15"/>
      <c r="B112" s="2" t="s">
        <v>21</v>
      </c>
      <c r="C112" s="3">
        <v>0</v>
      </c>
      <c r="D112" s="6">
        <v>3.1202885</v>
      </c>
      <c r="E112" s="11">
        <v>36</v>
      </c>
      <c r="F112" s="3">
        <v>7.29</v>
      </c>
      <c r="G112" s="12">
        <v>0</v>
      </c>
      <c r="I112">
        <f t="shared" si="7"/>
        <v>50</v>
      </c>
      <c r="J112">
        <f t="shared" si="8"/>
        <v>86.197345238095238</v>
      </c>
      <c r="K112">
        <f t="shared" si="9"/>
        <v>92.655367231638422</v>
      </c>
      <c r="L112">
        <f t="shared" si="10"/>
        <v>74.411764705882362</v>
      </c>
      <c r="M112">
        <f t="shared" si="11"/>
        <v>50</v>
      </c>
      <c r="O112" s="3">
        <f t="shared" si="12"/>
        <v>70.652895435123213</v>
      </c>
      <c r="P112">
        <v>7324.0389999999998</v>
      </c>
      <c r="Q112" s="3">
        <f t="shared" si="13"/>
        <v>103.66226259934774</v>
      </c>
    </row>
    <row r="113" spans="1:17" x14ac:dyDescent="0.25">
      <c r="A113" s="15"/>
      <c r="B113" s="2" t="s">
        <v>22</v>
      </c>
      <c r="C113" s="4">
        <v>0</v>
      </c>
      <c r="D113" s="6">
        <v>2.9729555000000003</v>
      </c>
      <c r="E113" s="11">
        <v>109</v>
      </c>
      <c r="F113" s="3">
        <v>9.11</v>
      </c>
      <c r="G113" s="12">
        <v>2.1418346462958201E-2</v>
      </c>
      <c r="I113">
        <f t="shared" si="7"/>
        <v>50</v>
      </c>
      <c r="J113">
        <f t="shared" si="8"/>
        <v>82.689416666666673</v>
      </c>
      <c r="K113">
        <f t="shared" si="9"/>
        <v>72.033898305084747</v>
      </c>
      <c r="L113">
        <f t="shared" si="10"/>
        <v>92.254901960784309</v>
      </c>
      <c r="M113">
        <f t="shared" si="11"/>
        <v>51.189908136831008</v>
      </c>
      <c r="O113" s="3">
        <f t="shared" si="12"/>
        <v>69.633625013873342</v>
      </c>
      <c r="P113">
        <v>7770.15</v>
      </c>
      <c r="Q113" s="3">
        <f t="shared" si="13"/>
        <v>111.58617691455711</v>
      </c>
    </row>
    <row r="114" spans="1:17" x14ac:dyDescent="0.25">
      <c r="O114" s="3"/>
      <c r="Q114" s="3"/>
    </row>
    <row r="115" spans="1:17" x14ac:dyDescent="0.25">
      <c r="O115" s="3"/>
      <c r="Q115" s="3"/>
    </row>
    <row r="116" spans="1:17" x14ac:dyDescent="0.25">
      <c r="A116" s="15">
        <v>2014</v>
      </c>
      <c r="B116" s="2"/>
      <c r="C116" s="1" t="s">
        <v>2</v>
      </c>
      <c r="D116" s="9" t="s">
        <v>36</v>
      </c>
      <c r="E116" s="1" t="s">
        <v>5</v>
      </c>
      <c r="F116" s="9" t="s">
        <v>28</v>
      </c>
      <c r="G116" s="9" t="s">
        <v>26</v>
      </c>
      <c r="O116" s="3"/>
      <c r="Q116" s="3"/>
    </row>
    <row r="117" spans="1:17" x14ac:dyDescent="0.25">
      <c r="A117" s="15"/>
      <c r="B117" s="2" t="s">
        <v>7</v>
      </c>
      <c r="C117" s="3">
        <v>0.5</v>
      </c>
      <c r="D117" s="6">
        <v>2.1839499999999998</v>
      </c>
      <c r="E117" s="11">
        <v>133</v>
      </c>
      <c r="F117" s="3">
        <v>8.75</v>
      </c>
      <c r="G117" s="12">
        <v>0</v>
      </c>
      <c r="I117">
        <f t="shared" si="7"/>
        <v>60</v>
      </c>
      <c r="J117">
        <f t="shared" si="8"/>
        <v>63.903571428571425</v>
      </c>
      <c r="K117">
        <f t="shared" si="9"/>
        <v>65.254237288135599</v>
      </c>
      <c r="L117">
        <f t="shared" si="10"/>
        <v>88.725490196078439</v>
      </c>
      <c r="M117">
        <f t="shared" si="11"/>
        <v>50</v>
      </c>
      <c r="O117" s="3">
        <f t="shared" si="12"/>
        <v>65.576659782557101</v>
      </c>
      <c r="P117">
        <v>7490.3549999999996</v>
      </c>
      <c r="Q117" s="3">
        <f t="shared" si="13"/>
        <v>114.2228808975168</v>
      </c>
    </row>
    <row r="118" spans="1:17" x14ac:dyDescent="0.25">
      <c r="A118" s="15"/>
      <c r="B118" s="2" t="s">
        <v>8</v>
      </c>
      <c r="C118" s="3">
        <v>1.5</v>
      </c>
      <c r="D118" s="6">
        <v>3.260446</v>
      </c>
      <c r="E118" s="11">
        <v>35</v>
      </c>
      <c r="F118" s="3">
        <v>9.6199999999999992</v>
      </c>
      <c r="G118" s="12">
        <v>0.2434363474810424</v>
      </c>
      <c r="I118">
        <f t="shared" si="7"/>
        <v>80</v>
      </c>
      <c r="J118">
        <f t="shared" si="8"/>
        <v>89.534428571428563</v>
      </c>
      <c r="K118">
        <f t="shared" si="9"/>
        <v>92.937853107344637</v>
      </c>
      <c r="L118">
        <f t="shared" si="10"/>
        <v>97.254901960784309</v>
      </c>
      <c r="M118">
        <f t="shared" si="11"/>
        <v>63.52424152672458</v>
      </c>
      <c r="O118" s="3">
        <f t="shared" si="12"/>
        <v>84.650285033256409</v>
      </c>
      <c r="P118">
        <v>7348.5690000000004</v>
      </c>
      <c r="Q118" s="3">
        <f t="shared" si="13"/>
        <v>86.810918558785488</v>
      </c>
    </row>
    <row r="119" spans="1:17" x14ac:dyDescent="0.25">
      <c r="A119" s="15"/>
      <c r="B119" s="2" t="s">
        <v>9</v>
      </c>
      <c r="C119" s="3">
        <v>0.5</v>
      </c>
      <c r="D119" s="6">
        <v>2.2978399999999999</v>
      </c>
      <c r="E119" s="11">
        <v>151</v>
      </c>
      <c r="F119" s="3">
        <v>8.1199999999999992</v>
      </c>
      <c r="G119" s="12">
        <v>0</v>
      </c>
      <c r="I119">
        <f t="shared" si="7"/>
        <v>60</v>
      </c>
      <c r="J119">
        <f t="shared" si="8"/>
        <v>66.615238095238084</v>
      </c>
      <c r="K119">
        <f t="shared" si="9"/>
        <v>60.16949152542373</v>
      </c>
      <c r="L119">
        <f t="shared" si="10"/>
        <v>82.549019607843135</v>
      </c>
      <c r="M119">
        <f t="shared" si="11"/>
        <v>50</v>
      </c>
      <c r="O119" s="3">
        <f t="shared" si="12"/>
        <v>63.866749845700994</v>
      </c>
      <c r="P119">
        <v>6454.1109999999999</v>
      </c>
      <c r="Q119" s="3">
        <f t="shared" si="13"/>
        <v>101.0558861315602</v>
      </c>
    </row>
    <row r="120" spans="1:17" x14ac:dyDescent="0.25">
      <c r="A120" s="15"/>
      <c r="B120" s="2" t="s">
        <v>10</v>
      </c>
      <c r="C120" s="3">
        <v>0</v>
      </c>
      <c r="D120" s="6">
        <v>2.5456270000000001</v>
      </c>
      <c r="E120" s="11">
        <v>152</v>
      </c>
      <c r="F120" s="3">
        <v>7.83</v>
      </c>
      <c r="G120" s="12">
        <v>1.2505991620585424E-2</v>
      </c>
      <c r="I120">
        <f t="shared" si="7"/>
        <v>50</v>
      </c>
      <c r="J120">
        <f t="shared" si="8"/>
        <v>72.51492857142857</v>
      </c>
      <c r="K120">
        <f t="shared" si="9"/>
        <v>59.887005649717516</v>
      </c>
      <c r="L120">
        <f t="shared" si="10"/>
        <v>79.705882352941188</v>
      </c>
      <c r="M120">
        <f t="shared" si="11"/>
        <v>50.694777312254743</v>
      </c>
      <c r="O120" s="3">
        <f t="shared" si="12"/>
        <v>62.560518777268406</v>
      </c>
      <c r="P120">
        <v>5811.0839999999998</v>
      </c>
      <c r="Q120" s="3">
        <f t="shared" si="13"/>
        <v>92.887401088999255</v>
      </c>
    </row>
    <row r="121" spans="1:17" x14ac:dyDescent="0.25">
      <c r="A121" s="15"/>
      <c r="B121" s="2" t="s">
        <v>11</v>
      </c>
      <c r="C121" s="3">
        <v>1</v>
      </c>
      <c r="D121" s="6">
        <v>3.5166569999999999</v>
      </c>
      <c r="E121" s="11">
        <v>48</v>
      </c>
      <c r="F121" s="3">
        <v>9.1999999999999993</v>
      </c>
      <c r="G121" s="12">
        <v>0</v>
      </c>
      <c r="I121">
        <f t="shared" si="7"/>
        <v>70</v>
      </c>
      <c r="J121">
        <f t="shared" si="8"/>
        <v>95.634690476190471</v>
      </c>
      <c r="K121">
        <f t="shared" si="9"/>
        <v>89.265536723163848</v>
      </c>
      <c r="L121">
        <f t="shared" si="10"/>
        <v>93.137254901960773</v>
      </c>
      <c r="M121">
        <f t="shared" si="11"/>
        <v>50</v>
      </c>
      <c r="O121" s="3">
        <f t="shared" si="12"/>
        <v>79.607496420263018</v>
      </c>
      <c r="P121">
        <v>6258.2039999999997</v>
      </c>
      <c r="Q121" s="3">
        <f t="shared" si="13"/>
        <v>78.61324977439007</v>
      </c>
    </row>
    <row r="122" spans="1:17" x14ac:dyDescent="0.25">
      <c r="A122" s="15"/>
      <c r="B122" s="2" t="s">
        <v>12</v>
      </c>
      <c r="C122" s="3">
        <v>2</v>
      </c>
      <c r="D122" s="6">
        <v>3.083116</v>
      </c>
      <c r="E122" s="11">
        <v>46</v>
      </c>
      <c r="F122" s="3">
        <v>9.1999999999999993</v>
      </c>
      <c r="G122" s="12">
        <v>0.76269854949989857</v>
      </c>
      <c r="I122">
        <f t="shared" si="7"/>
        <v>90</v>
      </c>
      <c r="J122">
        <f t="shared" si="8"/>
        <v>85.312285714285707</v>
      </c>
      <c r="K122">
        <f t="shared" si="9"/>
        <v>89.830508474576277</v>
      </c>
      <c r="L122">
        <f t="shared" si="10"/>
        <v>93.137254901960773</v>
      </c>
      <c r="M122">
        <f t="shared" si="11"/>
        <v>92.372141638883249</v>
      </c>
      <c r="O122" s="3">
        <f t="shared" si="12"/>
        <v>90.130438145941199</v>
      </c>
      <c r="P122">
        <v>6291.4740000000002</v>
      </c>
      <c r="Q122" s="3">
        <f t="shared" si="13"/>
        <v>69.804098697630948</v>
      </c>
    </row>
    <row r="123" spans="1:17" x14ac:dyDescent="0.25">
      <c r="A123" s="15"/>
      <c r="B123" s="2" t="s">
        <v>13</v>
      </c>
      <c r="C123" s="3">
        <v>0</v>
      </c>
      <c r="D123" s="6">
        <v>3.1484369999999999</v>
      </c>
      <c r="E123" s="11">
        <v>26</v>
      </c>
      <c r="F123" s="3">
        <v>8.6300000000000008</v>
      </c>
      <c r="G123" s="12">
        <v>0</v>
      </c>
      <c r="I123">
        <f t="shared" si="7"/>
        <v>50</v>
      </c>
      <c r="J123">
        <f t="shared" si="8"/>
        <v>86.867547619047613</v>
      </c>
      <c r="K123">
        <f t="shared" si="9"/>
        <v>95.480225988700568</v>
      </c>
      <c r="L123">
        <f t="shared" si="10"/>
        <v>87.54901960784315</v>
      </c>
      <c r="M123">
        <f t="shared" si="11"/>
        <v>50</v>
      </c>
      <c r="O123" s="3">
        <f t="shared" si="12"/>
        <v>73.979358643118275</v>
      </c>
      <c r="P123">
        <v>7029.1930000000002</v>
      </c>
      <c r="Q123" s="3">
        <f t="shared" si="13"/>
        <v>95.015597984693684</v>
      </c>
    </row>
    <row r="124" spans="1:17" x14ac:dyDescent="0.25">
      <c r="A124" s="15"/>
      <c r="B124" s="2" t="s">
        <v>14</v>
      </c>
      <c r="C124" s="3">
        <v>0.5</v>
      </c>
      <c r="D124" s="6">
        <v>3.0112999999999999</v>
      </c>
      <c r="E124" s="11">
        <v>104</v>
      </c>
      <c r="F124" s="3">
        <v>8.5299999999999994</v>
      </c>
      <c r="G124" s="12">
        <v>0</v>
      </c>
      <c r="I124">
        <f t="shared" si="7"/>
        <v>60</v>
      </c>
      <c r="J124">
        <f t="shared" si="8"/>
        <v>83.60238095238094</v>
      </c>
      <c r="K124">
        <f t="shared" si="9"/>
        <v>73.44632768361582</v>
      </c>
      <c r="L124">
        <f t="shared" si="10"/>
        <v>86.568627450980387</v>
      </c>
      <c r="M124">
        <f t="shared" si="11"/>
        <v>50</v>
      </c>
      <c r="O124" s="3">
        <f t="shared" si="12"/>
        <v>70.723467217395438</v>
      </c>
      <c r="P124">
        <v>6369.3879999999999</v>
      </c>
      <c r="Q124" s="3">
        <f t="shared" si="13"/>
        <v>90.060460135831107</v>
      </c>
    </row>
    <row r="125" spans="1:17" x14ac:dyDescent="0.25">
      <c r="A125" s="15"/>
      <c r="B125" s="2" t="s">
        <v>15</v>
      </c>
      <c r="C125" s="3">
        <v>0.5</v>
      </c>
      <c r="D125" s="6">
        <v>2.8739240000000001</v>
      </c>
      <c r="E125" s="11">
        <v>119</v>
      </c>
      <c r="F125" s="3">
        <v>9.58</v>
      </c>
      <c r="G125" s="12">
        <v>0.23099953730792677</v>
      </c>
      <c r="I125">
        <f t="shared" si="7"/>
        <v>60</v>
      </c>
      <c r="J125">
        <f t="shared" si="8"/>
        <v>80.331523809523816</v>
      </c>
      <c r="K125">
        <f t="shared" si="9"/>
        <v>69.209039548022602</v>
      </c>
      <c r="L125">
        <f t="shared" si="10"/>
        <v>96.862745098039227</v>
      </c>
      <c r="M125">
        <f t="shared" si="11"/>
        <v>62.833307628218151</v>
      </c>
      <c r="O125" s="3">
        <f t="shared" si="12"/>
        <v>73.84732321676077</v>
      </c>
      <c r="P125">
        <v>7270.2950000000001</v>
      </c>
      <c r="Q125" s="3">
        <f t="shared" si="13"/>
        <v>98.450352474656739</v>
      </c>
    </row>
    <row r="126" spans="1:17" x14ac:dyDescent="0.25">
      <c r="A126" s="15"/>
      <c r="B126" s="2" t="s">
        <v>16</v>
      </c>
      <c r="C126" s="3">
        <v>0</v>
      </c>
      <c r="D126" s="6">
        <v>2.6422201999999997</v>
      </c>
      <c r="E126" s="11">
        <v>23</v>
      </c>
      <c r="F126" s="3">
        <v>9.02</v>
      </c>
      <c r="G126" s="12">
        <v>0.22634801845324856</v>
      </c>
      <c r="I126">
        <f t="shared" si="7"/>
        <v>50</v>
      </c>
      <c r="J126">
        <f t="shared" si="8"/>
        <v>74.814766666666657</v>
      </c>
      <c r="K126">
        <f t="shared" si="9"/>
        <v>96.327683615819211</v>
      </c>
      <c r="L126">
        <f t="shared" si="10"/>
        <v>91.372549019607845</v>
      </c>
      <c r="M126">
        <f t="shared" si="11"/>
        <v>62.574889914069367</v>
      </c>
      <c r="O126" s="3">
        <f t="shared" si="12"/>
        <v>75.017977843232629</v>
      </c>
      <c r="P126">
        <v>5929.5609999999997</v>
      </c>
      <c r="Q126" s="3">
        <f t="shared" si="13"/>
        <v>79.041866636170667</v>
      </c>
    </row>
    <row r="127" spans="1:17" x14ac:dyDescent="0.25">
      <c r="A127" s="15"/>
      <c r="B127" s="2" t="s">
        <v>17</v>
      </c>
      <c r="C127" s="3">
        <v>0.5</v>
      </c>
      <c r="D127" s="6">
        <v>2.9950260000000002</v>
      </c>
      <c r="E127" s="11">
        <v>47</v>
      </c>
      <c r="F127" s="3">
        <v>8.85</v>
      </c>
      <c r="G127" s="12">
        <v>0</v>
      </c>
      <c r="I127">
        <f t="shared" si="7"/>
        <v>60</v>
      </c>
      <c r="J127">
        <f t="shared" si="8"/>
        <v>83.214904761904762</v>
      </c>
      <c r="K127">
        <f t="shared" si="9"/>
        <v>89.548022598870062</v>
      </c>
      <c r="L127">
        <f t="shared" si="10"/>
        <v>89.705882352941188</v>
      </c>
      <c r="M127">
        <f t="shared" si="11"/>
        <v>50</v>
      </c>
      <c r="O127" s="3">
        <f t="shared" si="12"/>
        <v>74.493761942743205</v>
      </c>
      <c r="P127">
        <v>5828.6760000000004</v>
      </c>
      <c r="Q127" s="3">
        <f t="shared" si="13"/>
        <v>78.243813280365544</v>
      </c>
    </row>
    <row r="128" spans="1:17" x14ac:dyDescent="0.25">
      <c r="A128" s="15"/>
      <c r="B128" s="2" t="s">
        <v>18</v>
      </c>
      <c r="C128" s="3">
        <v>0.5</v>
      </c>
      <c r="D128" s="6">
        <v>2.7258049999999998</v>
      </c>
      <c r="E128" s="11">
        <v>111</v>
      </c>
      <c r="F128" s="3">
        <v>9.68</v>
      </c>
      <c r="G128" s="12">
        <v>0.15937926239914876</v>
      </c>
      <c r="I128">
        <f t="shared" si="7"/>
        <v>60</v>
      </c>
      <c r="J128">
        <f t="shared" si="8"/>
        <v>76.804880952380941</v>
      </c>
      <c r="K128">
        <f t="shared" si="9"/>
        <v>71.468926553672318</v>
      </c>
      <c r="L128">
        <f t="shared" si="10"/>
        <v>97.843137254901961</v>
      </c>
      <c r="M128">
        <f t="shared" si="11"/>
        <v>58.854403466619374</v>
      </c>
      <c r="O128" s="3">
        <f t="shared" si="12"/>
        <v>72.994269645514919</v>
      </c>
      <c r="P128">
        <v>7200.3739999999998</v>
      </c>
      <c r="Q128" s="3">
        <f t="shared" si="13"/>
        <v>98.643003553120991</v>
      </c>
    </row>
    <row r="129" spans="1:17" x14ac:dyDescent="0.25">
      <c r="A129" s="15"/>
      <c r="B129" s="2" t="s">
        <v>19</v>
      </c>
      <c r="C129" s="3">
        <v>0</v>
      </c>
      <c r="D129" s="6">
        <v>2.0909219999999999</v>
      </c>
      <c r="E129" s="11">
        <v>165</v>
      </c>
      <c r="F129" s="3">
        <v>5.0599999999999996</v>
      </c>
      <c r="G129" s="12">
        <v>0</v>
      </c>
      <c r="I129">
        <f t="shared" si="7"/>
        <v>50</v>
      </c>
      <c r="J129">
        <f t="shared" si="8"/>
        <v>61.688619047619042</v>
      </c>
      <c r="K129">
        <f t="shared" si="9"/>
        <v>56.21468926553672</v>
      </c>
      <c r="L129">
        <f t="shared" si="10"/>
        <v>52.549019607843135</v>
      </c>
      <c r="M129">
        <f t="shared" si="11"/>
        <v>50</v>
      </c>
      <c r="O129" s="3">
        <f t="shared" si="12"/>
        <v>54.090465584199777</v>
      </c>
      <c r="P129">
        <v>7011.3810000000003</v>
      </c>
      <c r="Q129" s="3">
        <f t="shared" si="13"/>
        <v>129.62323256555729</v>
      </c>
    </row>
    <row r="130" spans="1:17" x14ac:dyDescent="0.25">
      <c r="A130" s="15"/>
      <c r="B130" s="2" t="s">
        <v>20</v>
      </c>
      <c r="C130" s="3">
        <v>0</v>
      </c>
      <c r="D130" s="6">
        <v>3.5002249999999999</v>
      </c>
      <c r="E130" s="11">
        <v>69</v>
      </c>
      <c r="F130" s="3">
        <v>9.0299999999999994</v>
      </c>
      <c r="G130" s="12">
        <v>3.8406354930562402E-2</v>
      </c>
      <c r="I130">
        <f t="shared" si="7"/>
        <v>50</v>
      </c>
      <c r="J130">
        <f t="shared" si="8"/>
        <v>95.243452380952377</v>
      </c>
      <c r="K130">
        <f t="shared" si="9"/>
        <v>83.333333333333329</v>
      </c>
      <c r="L130">
        <f t="shared" si="10"/>
        <v>91.470588235294116</v>
      </c>
      <c r="M130">
        <f t="shared" si="11"/>
        <v>52.133686385031247</v>
      </c>
      <c r="O130" s="3">
        <f t="shared" si="12"/>
        <v>74.436212066922224</v>
      </c>
      <c r="P130">
        <v>7194.3450000000003</v>
      </c>
      <c r="Q130" s="3">
        <f t="shared" si="13"/>
        <v>96.651143310891356</v>
      </c>
    </row>
    <row r="131" spans="1:17" x14ac:dyDescent="0.25">
      <c r="A131" s="15"/>
      <c r="B131" s="2" t="s">
        <v>21</v>
      </c>
      <c r="C131" s="3">
        <v>1</v>
      </c>
      <c r="D131" s="6">
        <v>3.0005769999999998</v>
      </c>
      <c r="E131" s="11">
        <v>39</v>
      </c>
      <c r="F131" s="3">
        <v>7.23</v>
      </c>
      <c r="G131" s="12">
        <v>0.84962128131385439</v>
      </c>
      <c r="I131">
        <f t="shared" si="7"/>
        <v>70</v>
      </c>
      <c r="J131">
        <f t="shared" si="8"/>
        <v>83.347071428571425</v>
      </c>
      <c r="K131">
        <f t="shared" si="9"/>
        <v>91.807909604519779</v>
      </c>
      <c r="L131">
        <f t="shared" si="10"/>
        <v>73.82352941176471</v>
      </c>
      <c r="M131">
        <f t="shared" si="11"/>
        <v>97.201182295214124</v>
      </c>
      <c r="O131" s="3">
        <f t="shared" si="12"/>
        <v>83.235938548014005</v>
      </c>
      <c r="P131">
        <v>7324.0389999999998</v>
      </c>
      <c r="Q131" s="3">
        <f t="shared" si="13"/>
        <v>87.991306733150907</v>
      </c>
    </row>
    <row r="132" spans="1:17" x14ac:dyDescent="0.25">
      <c r="A132" s="15"/>
      <c r="B132" s="2" t="s">
        <v>22</v>
      </c>
      <c r="C132" s="4">
        <v>1</v>
      </c>
      <c r="D132" s="6">
        <v>2.9659110000000002</v>
      </c>
      <c r="E132" s="11">
        <v>128</v>
      </c>
      <c r="F132" s="3">
        <v>9.0299999999999994</v>
      </c>
      <c r="G132" s="12">
        <v>2.0922181994445493E-2</v>
      </c>
      <c r="I132">
        <f t="shared" si="7"/>
        <v>70</v>
      </c>
      <c r="J132">
        <f t="shared" si="8"/>
        <v>82.521690476190486</v>
      </c>
      <c r="K132">
        <f t="shared" si="9"/>
        <v>66.666666666666657</v>
      </c>
      <c r="L132">
        <f t="shared" si="10"/>
        <v>91.470588235294116</v>
      </c>
      <c r="M132">
        <f t="shared" si="11"/>
        <v>51.162343444135864</v>
      </c>
      <c r="O132" s="3">
        <f t="shared" si="12"/>
        <v>72.36425776445742</v>
      </c>
      <c r="P132">
        <v>7770.15</v>
      </c>
      <c r="Q132" s="3">
        <f t="shared" si="13"/>
        <v>107.37552266882231</v>
      </c>
    </row>
    <row r="133" spans="1:17" x14ac:dyDescent="0.25">
      <c r="O133" s="3"/>
      <c r="Q133" s="3"/>
    </row>
    <row r="134" spans="1:17" x14ac:dyDescent="0.25">
      <c r="A134" s="15">
        <v>2015</v>
      </c>
      <c r="B134" s="2"/>
      <c r="C134" s="1" t="s">
        <v>2</v>
      </c>
      <c r="D134" s="9" t="s">
        <v>36</v>
      </c>
      <c r="E134" s="1" t="s">
        <v>5</v>
      </c>
      <c r="F134" s="9" t="s">
        <v>28</v>
      </c>
      <c r="G134" s="9" t="s">
        <v>26</v>
      </c>
      <c r="O134" s="3"/>
      <c r="Q134" s="3"/>
    </row>
    <row r="135" spans="1:17" x14ac:dyDescent="0.25">
      <c r="A135" s="15"/>
      <c r="B135" s="2" t="s">
        <v>7</v>
      </c>
      <c r="C135" s="3">
        <v>0</v>
      </c>
      <c r="D135" s="6">
        <v>2.2054624999999999</v>
      </c>
      <c r="E135" s="11">
        <v>137</v>
      </c>
      <c r="F135" s="3">
        <v>8.07</v>
      </c>
      <c r="G135" s="12">
        <v>0</v>
      </c>
      <c r="I135">
        <f t="shared" si="7"/>
        <v>50</v>
      </c>
      <c r="J135">
        <f t="shared" si="8"/>
        <v>64.415773809523799</v>
      </c>
      <c r="K135">
        <f t="shared" si="9"/>
        <v>64.124293785310741</v>
      </c>
      <c r="L135">
        <f t="shared" si="10"/>
        <v>82.058823529411768</v>
      </c>
      <c r="M135">
        <f t="shared" si="11"/>
        <v>50</v>
      </c>
      <c r="O135" s="3">
        <f t="shared" si="12"/>
        <v>62.119778224849263</v>
      </c>
      <c r="P135">
        <v>7490.3549999999996</v>
      </c>
      <c r="Q135" s="3">
        <f t="shared" si="13"/>
        <v>120.57922957947224</v>
      </c>
    </row>
    <row r="136" spans="1:17" x14ac:dyDescent="0.25">
      <c r="A136" s="15"/>
      <c r="B136" s="2" t="s">
        <v>8</v>
      </c>
      <c r="C136" s="3">
        <v>1.5</v>
      </c>
      <c r="D136" s="6">
        <v>3.460388</v>
      </c>
      <c r="E136" s="11">
        <v>40</v>
      </c>
      <c r="F136" s="3">
        <v>9.69</v>
      </c>
      <c r="G136" s="12">
        <v>0.23866063650791755</v>
      </c>
      <c r="I136">
        <f t="shared" ref="I136:I199" si="14">((C136-0)/2.5)*50+50</f>
        <v>80</v>
      </c>
      <c r="J136">
        <f t="shared" ref="J136:J199" si="15">((D136-1.6)/2.1)*50+50</f>
        <v>94.294952380952381</v>
      </c>
      <c r="K136">
        <f t="shared" ref="K136:K199" si="16">((E136-187)/(-177))*50+50</f>
        <v>91.525423728813564</v>
      </c>
      <c r="L136">
        <f t="shared" ref="L136:L199" si="17">((F136-4.8)/5.1)*50+50</f>
        <v>97.941176470588232</v>
      </c>
      <c r="M136">
        <f t="shared" ref="M136:M199" si="18">((G136-0)/0.9)*50+50</f>
        <v>63.258924250439861</v>
      </c>
      <c r="O136" s="3">
        <f t="shared" si="12"/>
        <v>85.404095366158813</v>
      </c>
      <c r="P136">
        <v>7348.5690000000004</v>
      </c>
      <c r="Q136" s="3">
        <f t="shared" si="13"/>
        <v>86.044691047823633</v>
      </c>
    </row>
    <row r="137" spans="1:17" x14ac:dyDescent="0.25">
      <c r="A137" s="15"/>
      <c r="B137" s="2" t="s">
        <v>9</v>
      </c>
      <c r="C137" s="3">
        <v>1</v>
      </c>
      <c r="D137" s="6">
        <v>2.2238709999999999</v>
      </c>
      <c r="E137" s="11">
        <v>156</v>
      </c>
      <c r="F137" s="3">
        <v>8.1199999999999992</v>
      </c>
      <c r="G137" s="12">
        <v>0</v>
      </c>
      <c r="I137">
        <f t="shared" si="14"/>
        <v>70</v>
      </c>
      <c r="J137">
        <f t="shared" si="15"/>
        <v>64.85407142857143</v>
      </c>
      <c r="K137">
        <f t="shared" si="16"/>
        <v>58.757062146892657</v>
      </c>
      <c r="L137">
        <f t="shared" si="17"/>
        <v>82.549019607843135</v>
      </c>
      <c r="M137">
        <f t="shared" si="18"/>
        <v>50</v>
      </c>
      <c r="O137" s="3">
        <f t="shared" ref="O137:O200" si="19">0.2*I137+0.2*J137+0.2*K137+0.2*L137+0.2*M137</f>
        <v>65.232030636661449</v>
      </c>
      <c r="P137">
        <v>6454.1109999999999</v>
      </c>
      <c r="Q137" s="3">
        <f t="shared" ref="Q137:Q200" si="20">P137*(1/O137)</f>
        <v>98.940826109630351</v>
      </c>
    </row>
    <row r="138" spans="1:17" x14ac:dyDescent="0.25">
      <c r="A138" s="15"/>
      <c r="B138" s="2" t="s">
        <v>10</v>
      </c>
      <c r="C138" s="3">
        <v>0</v>
      </c>
      <c r="D138" s="6">
        <v>2.57</v>
      </c>
      <c r="E138" s="11">
        <v>130</v>
      </c>
      <c r="F138" s="3">
        <v>7.58</v>
      </c>
      <c r="G138" s="12">
        <v>1.2226307833171687E-2</v>
      </c>
      <c r="I138">
        <f t="shared" si="14"/>
        <v>50</v>
      </c>
      <c r="J138">
        <f t="shared" si="15"/>
        <v>73.095238095238088</v>
      </c>
      <c r="K138">
        <f t="shared" si="16"/>
        <v>66.101694915254228</v>
      </c>
      <c r="L138">
        <f t="shared" si="17"/>
        <v>77.254901960784309</v>
      </c>
      <c r="M138">
        <f t="shared" si="18"/>
        <v>50.679239324065094</v>
      </c>
      <c r="O138" s="3">
        <f t="shared" si="19"/>
        <v>63.426214859068352</v>
      </c>
      <c r="P138">
        <v>5811.0839999999998</v>
      </c>
      <c r="Q138" s="3">
        <f t="shared" si="20"/>
        <v>91.619593143183778</v>
      </c>
    </row>
    <row r="139" spans="1:17" x14ac:dyDescent="0.25">
      <c r="A139" s="15"/>
      <c r="B139" s="2" t="s">
        <v>11</v>
      </c>
      <c r="C139" s="3">
        <v>0</v>
      </c>
      <c r="D139" s="6">
        <v>3.5579445000000001</v>
      </c>
      <c r="E139" s="11">
        <v>50</v>
      </c>
      <c r="F139" s="3">
        <v>8.51</v>
      </c>
      <c r="G139" s="12">
        <v>0</v>
      </c>
      <c r="I139">
        <f t="shared" si="14"/>
        <v>50</v>
      </c>
      <c r="J139">
        <f t="shared" si="15"/>
        <v>96.617726190476191</v>
      </c>
      <c r="K139">
        <f t="shared" si="16"/>
        <v>88.700564971751419</v>
      </c>
      <c r="L139">
        <f t="shared" si="17"/>
        <v>86.372549019607845</v>
      </c>
      <c r="M139">
        <f t="shared" si="18"/>
        <v>50</v>
      </c>
      <c r="O139" s="3">
        <f t="shared" si="19"/>
        <v>74.338168036367094</v>
      </c>
      <c r="P139">
        <v>6258.2039999999997</v>
      </c>
      <c r="Q139" s="3">
        <f t="shared" si="20"/>
        <v>84.185609698350575</v>
      </c>
    </row>
    <row r="140" spans="1:17" x14ac:dyDescent="0.25">
      <c r="A140" s="15"/>
      <c r="B140" s="2" t="s">
        <v>12</v>
      </c>
      <c r="C140" s="3">
        <v>0</v>
      </c>
      <c r="D140" s="6">
        <v>3.1985684999999999</v>
      </c>
      <c r="E140" s="11">
        <v>53</v>
      </c>
      <c r="F140" s="3">
        <v>9.18</v>
      </c>
      <c r="G140" s="12">
        <v>0.73413785053247016</v>
      </c>
      <c r="I140">
        <f t="shared" si="14"/>
        <v>50</v>
      </c>
      <c r="J140">
        <f t="shared" si="15"/>
        <v>88.06115476190476</v>
      </c>
      <c r="K140">
        <f t="shared" si="16"/>
        <v>87.853107344632775</v>
      </c>
      <c r="L140">
        <f t="shared" si="17"/>
        <v>92.941176470588232</v>
      </c>
      <c r="M140">
        <f t="shared" si="18"/>
        <v>90.785436140692781</v>
      </c>
      <c r="O140" s="3">
        <f t="shared" si="19"/>
        <v>81.928174943563704</v>
      </c>
      <c r="P140">
        <v>6291.4740000000002</v>
      </c>
      <c r="Q140" s="3">
        <f t="shared" si="20"/>
        <v>76.792556459775739</v>
      </c>
    </row>
    <row r="141" spans="1:17" x14ac:dyDescent="0.25">
      <c r="A141" s="15"/>
      <c r="B141" s="2" t="s">
        <v>13</v>
      </c>
      <c r="C141" s="3">
        <v>0</v>
      </c>
      <c r="D141" s="6">
        <v>3.1524064999999997</v>
      </c>
      <c r="E141" s="11">
        <v>49</v>
      </c>
      <c r="F141" s="3">
        <v>8.4</v>
      </c>
      <c r="G141" s="12">
        <v>0</v>
      </c>
      <c r="I141">
        <f t="shared" si="14"/>
        <v>50</v>
      </c>
      <c r="J141">
        <f t="shared" si="15"/>
        <v>86.962059523809501</v>
      </c>
      <c r="K141">
        <f t="shared" si="16"/>
        <v>88.983050847457633</v>
      </c>
      <c r="L141">
        <f t="shared" si="17"/>
        <v>85.29411764705884</v>
      </c>
      <c r="M141">
        <f t="shared" si="18"/>
        <v>50</v>
      </c>
      <c r="O141" s="3">
        <f t="shared" si="19"/>
        <v>72.247845603665198</v>
      </c>
      <c r="P141">
        <v>7029.1930000000002</v>
      </c>
      <c r="Q141" s="3">
        <f t="shared" si="20"/>
        <v>97.292769649637876</v>
      </c>
    </row>
    <row r="142" spans="1:17" x14ac:dyDescent="0.25">
      <c r="A142" s="15"/>
      <c r="B142" s="2" t="s">
        <v>14</v>
      </c>
      <c r="C142" s="3">
        <v>0</v>
      </c>
      <c r="D142" s="6">
        <v>3.0814595000000002</v>
      </c>
      <c r="E142" s="11">
        <v>86</v>
      </c>
      <c r="F142" s="3">
        <v>7.77</v>
      </c>
      <c r="G142" s="12">
        <v>0</v>
      </c>
      <c r="I142">
        <f t="shared" si="14"/>
        <v>50</v>
      </c>
      <c r="J142">
        <f t="shared" si="15"/>
        <v>85.272845238095243</v>
      </c>
      <c r="K142">
        <f t="shared" si="16"/>
        <v>78.531073446327682</v>
      </c>
      <c r="L142">
        <f t="shared" si="17"/>
        <v>79.117647058823536</v>
      </c>
      <c r="M142">
        <f t="shared" si="18"/>
        <v>50</v>
      </c>
      <c r="O142" s="3">
        <f t="shared" si="19"/>
        <v>68.584313148649301</v>
      </c>
      <c r="P142">
        <v>6369.3879999999999</v>
      </c>
      <c r="Q142" s="3">
        <f t="shared" si="20"/>
        <v>92.86945815430154</v>
      </c>
    </row>
    <row r="143" spans="1:17" x14ac:dyDescent="0.25">
      <c r="A143" s="15"/>
      <c r="B143" s="2" t="s">
        <v>15</v>
      </c>
      <c r="C143" s="3">
        <v>1.5</v>
      </c>
      <c r="D143" s="6">
        <v>2.9152675000000001</v>
      </c>
      <c r="E143" s="11">
        <v>117</v>
      </c>
      <c r="F143" s="3">
        <v>9.77</v>
      </c>
      <c r="G143" s="12">
        <v>0.21065390553394128</v>
      </c>
      <c r="I143">
        <f t="shared" si="14"/>
        <v>80</v>
      </c>
      <c r="J143">
        <f t="shared" si="15"/>
        <v>81.315892857142856</v>
      </c>
      <c r="K143">
        <f t="shared" si="16"/>
        <v>69.774011299435031</v>
      </c>
      <c r="L143">
        <f t="shared" si="17"/>
        <v>98.725490196078425</v>
      </c>
      <c r="M143">
        <f t="shared" si="18"/>
        <v>61.702994751885626</v>
      </c>
      <c r="O143" s="3">
        <f t="shared" si="19"/>
        <v>78.303677820908391</v>
      </c>
      <c r="P143">
        <v>7270.2950000000001</v>
      </c>
      <c r="Q143" s="3">
        <f t="shared" si="20"/>
        <v>92.847426868354702</v>
      </c>
    </row>
    <row r="144" spans="1:17" x14ac:dyDescent="0.25">
      <c r="A144" s="15"/>
      <c r="B144" s="2" t="s">
        <v>16</v>
      </c>
      <c r="C144" s="3">
        <v>1</v>
      </c>
      <c r="D144" s="6">
        <v>2.6772707000000002</v>
      </c>
      <c r="E144" s="11">
        <v>22</v>
      </c>
      <c r="F144" s="3">
        <v>8.61</v>
      </c>
      <c r="G144" s="12">
        <v>0.22429322121961909</v>
      </c>
      <c r="I144">
        <f t="shared" si="14"/>
        <v>70</v>
      </c>
      <c r="J144">
        <f t="shared" si="15"/>
        <v>75.649302380952378</v>
      </c>
      <c r="K144">
        <f t="shared" si="16"/>
        <v>96.610169491525426</v>
      </c>
      <c r="L144">
        <f t="shared" si="17"/>
        <v>87.35294117647058</v>
      </c>
      <c r="M144">
        <f t="shared" si="18"/>
        <v>62.460734512201057</v>
      </c>
      <c r="O144" s="3">
        <f t="shared" si="19"/>
        <v>78.414629512229894</v>
      </c>
      <c r="P144">
        <v>5929.5609999999997</v>
      </c>
      <c r="Q144" s="3">
        <f t="shared" si="20"/>
        <v>75.618045215340828</v>
      </c>
    </row>
    <row r="145" spans="1:17" x14ac:dyDescent="0.25">
      <c r="A145" s="15"/>
      <c r="B145" s="2" t="s">
        <v>17</v>
      </c>
      <c r="C145" s="3">
        <v>0</v>
      </c>
      <c r="D145" s="6">
        <v>3.1146669999999999</v>
      </c>
      <c r="E145" s="11">
        <v>66</v>
      </c>
      <c r="F145" s="3">
        <v>8.48</v>
      </c>
      <c r="G145" s="12">
        <v>0</v>
      </c>
      <c r="I145">
        <f t="shared" si="14"/>
        <v>50</v>
      </c>
      <c r="J145">
        <f t="shared" si="15"/>
        <v>86.063499999999991</v>
      </c>
      <c r="K145">
        <f t="shared" si="16"/>
        <v>84.180790960451986</v>
      </c>
      <c r="L145">
        <f t="shared" si="17"/>
        <v>86.078431372549034</v>
      </c>
      <c r="M145">
        <f t="shared" si="18"/>
        <v>50</v>
      </c>
      <c r="O145" s="3">
        <f t="shared" si="19"/>
        <v>71.264544466600199</v>
      </c>
      <c r="P145">
        <v>5828.6760000000004</v>
      </c>
      <c r="Q145" s="3">
        <f t="shared" si="20"/>
        <v>81.789283066725361</v>
      </c>
    </row>
    <row r="146" spans="1:17" x14ac:dyDescent="0.25">
      <c r="A146" s="15"/>
      <c r="B146" s="2" t="s">
        <v>18</v>
      </c>
      <c r="C146" s="3">
        <v>0.5</v>
      </c>
      <c r="D146" s="6">
        <v>2.72153</v>
      </c>
      <c r="E146" s="11">
        <v>104</v>
      </c>
      <c r="F146" s="3">
        <v>9.52</v>
      </c>
      <c r="G146" s="12">
        <v>0.15627588319315389</v>
      </c>
      <c r="I146">
        <f t="shared" si="14"/>
        <v>60</v>
      </c>
      <c r="J146">
        <f t="shared" si="15"/>
        <v>76.703095238095244</v>
      </c>
      <c r="K146">
        <f t="shared" si="16"/>
        <v>73.44632768361582</v>
      </c>
      <c r="L146">
        <f t="shared" si="17"/>
        <v>96.274509803921575</v>
      </c>
      <c r="M146">
        <f t="shared" si="18"/>
        <v>58.68199351073077</v>
      </c>
      <c r="O146" s="3">
        <f t="shared" si="19"/>
        <v>73.021185247272683</v>
      </c>
      <c r="P146">
        <v>7200.3739999999998</v>
      </c>
      <c r="Q146" s="3">
        <f t="shared" si="20"/>
        <v>98.606643751635502</v>
      </c>
    </row>
    <row r="147" spans="1:17" x14ac:dyDescent="0.25">
      <c r="A147" s="15"/>
      <c r="B147" s="2" t="s">
        <v>19</v>
      </c>
      <c r="C147" s="3">
        <v>1</v>
      </c>
      <c r="D147" s="6">
        <v>1.844622</v>
      </c>
      <c r="E147" s="11">
        <v>175</v>
      </c>
      <c r="F147" s="3">
        <v>4.8099999999999996</v>
      </c>
      <c r="G147" s="12">
        <v>0</v>
      </c>
      <c r="I147">
        <f t="shared" si="14"/>
        <v>70</v>
      </c>
      <c r="J147">
        <f t="shared" si="15"/>
        <v>55.824333333333328</v>
      </c>
      <c r="K147">
        <f t="shared" si="16"/>
        <v>53.389830508474574</v>
      </c>
      <c r="L147">
        <f t="shared" si="17"/>
        <v>50.098039215686271</v>
      </c>
      <c r="M147">
        <f t="shared" si="18"/>
        <v>50</v>
      </c>
      <c r="O147" s="3">
        <f t="shared" si="19"/>
        <v>55.86244061149884</v>
      </c>
      <c r="P147">
        <v>7011.3810000000003</v>
      </c>
      <c r="Q147" s="3">
        <f t="shared" si="20"/>
        <v>125.51154090744762</v>
      </c>
    </row>
    <row r="148" spans="1:17" x14ac:dyDescent="0.25">
      <c r="A148" s="15"/>
      <c r="B148" s="2" t="s">
        <v>20</v>
      </c>
      <c r="C148" s="3">
        <v>1</v>
      </c>
      <c r="D148" s="6">
        <v>3.4619590000000002</v>
      </c>
      <c r="E148" s="11">
        <v>55</v>
      </c>
      <c r="F148" s="3">
        <v>9.08</v>
      </c>
      <c r="G148" s="12">
        <v>3.7666590856374797E-2</v>
      </c>
      <c r="I148">
        <f t="shared" si="14"/>
        <v>70</v>
      </c>
      <c r="J148">
        <f t="shared" si="15"/>
        <v>94.332357142857148</v>
      </c>
      <c r="K148">
        <f t="shared" si="16"/>
        <v>87.288135593220346</v>
      </c>
      <c r="L148">
        <f t="shared" si="17"/>
        <v>91.960784313725497</v>
      </c>
      <c r="M148">
        <f t="shared" si="18"/>
        <v>52.09258838090971</v>
      </c>
      <c r="O148" s="3">
        <f t="shared" si="19"/>
        <v>79.13477308614253</v>
      </c>
      <c r="P148">
        <v>7194.3450000000003</v>
      </c>
      <c r="Q148" s="3">
        <f t="shared" si="20"/>
        <v>90.912562447971666</v>
      </c>
    </row>
    <row r="149" spans="1:17" x14ac:dyDescent="0.25">
      <c r="A149" s="15"/>
      <c r="B149" s="2" t="s">
        <v>21</v>
      </c>
      <c r="C149" s="3">
        <v>2</v>
      </c>
      <c r="D149" s="6">
        <v>2.999819</v>
      </c>
      <c r="E149" s="11">
        <v>64</v>
      </c>
      <c r="F149" s="3">
        <v>9.69</v>
      </c>
      <c r="G149" s="12">
        <v>0.84226130314668834</v>
      </c>
      <c r="I149">
        <f t="shared" si="14"/>
        <v>90</v>
      </c>
      <c r="J149">
        <f t="shared" si="15"/>
        <v>83.329023809523804</v>
      </c>
      <c r="K149">
        <f t="shared" si="16"/>
        <v>84.745762711864415</v>
      </c>
      <c r="L149">
        <f t="shared" si="17"/>
        <v>97.941176470588232</v>
      </c>
      <c r="M149">
        <f t="shared" si="18"/>
        <v>96.79229461926046</v>
      </c>
      <c r="O149" s="3">
        <f t="shared" si="19"/>
        <v>90.561651522247402</v>
      </c>
      <c r="P149">
        <v>7324.0389999999998</v>
      </c>
      <c r="Q149" s="3">
        <f t="shared" si="20"/>
        <v>80.873514085603603</v>
      </c>
    </row>
    <row r="150" spans="1:17" x14ac:dyDescent="0.25">
      <c r="A150" s="15"/>
      <c r="B150" s="2" t="s">
        <v>22</v>
      </c>
      <c r="C150" s="3">
        <v>0.5</v>
      </c>
      <c r="D150" s="6">
        <v>3.0754375</v>
      </c>
      <c r="E150" s="11">
        <v>112</v>
      </c>
      <c r="F150" s="3">
        <v>7.64</v>
      </c>
      <c r="G150" s="12">
        <v>3.0698765609797875E-2</v>
      </c>
      <c r="I150">
        <f t="shared" si="14"/>
        <v>60</v>
      </c>
      <c r="J150">
        <f t="shared" si="15"/>
        <v>85.129464285714278</v>
      </c>
      <c r="K150">
        <f t="shared" si="16"/>
        <v>71.186440677966104</v>
      </c>
      <c r="L150">
        <f t="shared" si="17"/>
        <v>77.843137254901961</v>
      </c>
      <c r="M150">
        <f t="shared" si="18"/>
        <v>51.705486978322106</v>
      </c>
      <c r="O150" s="3">
        <f t="shared" si="19"/>
        <v>69.172905839380903</v>
      </c>
      <c r="P150">
        <v>7770.15</v>
      </c>
      <c r="Q150" s="3">
        <f t="shared" si="20"/>
        <v>112.32938541055719</v>
      </c>
    </row>
    <row r="151" spans="1:17" x14ac:dyDescent="0.25">
      <c r="O151" s="3"/>
      <c r="Q151" s="3"/>
    </row>
    <row r="152" spans="1:17" x14ac:dyDescent="0.25">
      <c r="A152" s="15">
        <v>2016</v>
      </c>
      <c r="B152" s="2"/>
      <c r="C152" s="1" t="s">
        <v>2</v>
      </c>
      <c r="D152" s="9" t="s">
        <v>36</v>
      </c>
      <c r="E152" s="1" t="s">
        <v>5</v>
      </c>
      <c r="F152" s="9" t="s">
        <v>28</v>
      </c>
      <c r="G152" s="9" t="s">
        <v>26</v>
      </c>
      <c r="O152" s="3"/>
      <c r="Q152" s="3"/>
    </row>
    <row r="153" spans="1:17" x14ac:dyDescent="0.25">
      <c r="A153" s="15"/>
      <c r="B153" s="2" t="s">
        <v>7</v>
      </c>
      <c r="C153" s="3">
        <v>0</v>
      </c>
      <c r="D153" s="6">
        <v>2.2269749999999999</v>
      </c>
      <c r="E153" s="11">
        <v>170</v>
      </c>
      <c r="F153" s="3">
        <v>9.0500000000000007</v>
      </c>
      <c r="G153" s="12">
        <v>0</v>
      </c>
      <c r="I153">
        <f t="shared" si="14"/>
        <v>50</v>
      </c>
      <c r="J153">
        <f t="shared" si="15"/>
        <v>64.927976190476187</v>
      </c>
      <c r="K153">
        <f t="shared" si="16"/>
        <v>54.802259887005647</v>
      </c>
      <c r="L153">
        <f t="shared" si="17"/>
        <v>91.666666666666686</v>
      </c>
      <c r="M153">
        <f t="shared" si="18"/>
        <v>50</v>
      </c>
      <c r="O153" s="3">
        <f t="shared" si="19"/>
        <v>62.279380548829707</v>
      </c>
      <c r="P153">
        <v>7490.3549999999996</v>
      </c>
      <c r="Q153" s="3">
        <f t="shared" si="20"/>
        <v>120.27022321018815</v>
      </c>
    </row>
    <row r="154" spans="1:17" x14ac:dyDescent="0.25">
      <c r="A154" s="15"/>
      <c r="B154" s="2" t="s">
        <v>8</v>
      </c>
      <c r="C154" s="3">
        <v>1.5</v>
      </c>
      <c r="D154" s="6">
        <v>3.6603300000000001</v>
      </c>
      <c r="E154" s="11">
        <v>53</v>
      </c>
      <c r="F154" s="3">
        <v>9.67</v>
      </c>
      <c r="G154" s="12">
        <v>0.23402761525860052</v>
      </c>
      <c r="I154">
        <f t="shared" si="14"/>
        <v>80</v>
      </c>
      <c r="J154">
        <f t="shared" si="15"/>
        <v>99.055476190476185</v>
      </c>
      <c r="K154">
        <f t="shared" si="16"/>
        <v>87.853107344632775</v>
      </c>
      <c r="L154">
        <f t="shared" si="17"/>
        <v>97.745098039215691</v>
      </c>
      <c r="M154">
        <f t="shared" si="18"/>
        <v>63.001534181033364</v>
      </c>
      <c r="O154" s="3">
        <f t="shared" si="19"/>
        <v>85.5310431510716</v>
      </c>
      <c r="P154">
        <v>7348.5690000000004</v>
      </c>
      <c r="Q154" s="3">
        <f t="shared" si="20"/>
        <v>85.91698089102438</v>
      </c>
    </row>
    <row r="155" spans="1:17" x14ac:dyDescent="0.25">
      <c r="A155" s="15"/>
      <c r="B155" s="2" t="s">
        <v>9</v>
      </c>
      <c r="C155" s="3">
        <v>0</v>
      </c>
      <c r="D155" s="6">
        <v>2.149902</v>
      </c>
      <c r="E155" s="11">
        <v>161</v>
      </c>
      <c r="F155" s="3">
        <v>8.57</v>
      </c>
      <c r="G155" s="12">
        <v>0</v>
      </c>
      <c r="I155">
        <f t="shared" si="14"/>
        <v>50</v>
      </c>
      <c r="J155">
        <f t="shared" si="15"/>
        <v>63.092904761904762</v>
      </c>
      <c r="K155">
        <f t="shared" si="16"/>
        <v>57.344632768361585</v>
      </c>
      <c r="L155">
        <f t="shared" si="17"/>
        <v>86.960784313725497</v>
      </c>
      <c r="M155">
        <f t="shared" si="18"/>
        <v>50</v>
      </c>
      <c r="O155" s="3">
        <f t="shared" si="19"/>
        <v>61.479664368798367</v>
      </c>
      <c r="P155">
        <v>6454.1109999999999</v>
      </c>
      <c r="Q155" s="3">
        <f t="shared" si="20"/>
        <v>104.97960693610318</v>
      </c>
    </row>
    <row r="156" spans="1:17" x14ac:dyDescent="0.25">
      <c r="A156" s="15"/>
      <c r="B156" s="2" t="s">
        <v>10</v>
      </c>
      <c r="C156" s="3">
        <v>1</v>
      </c>
      <c r="D156" s="6">
        <v>2.601254</v>
      </c>
      <c r="E156" s="11">
        <v>118</v>
      </c>
      <c r="F156" s="3">
        <v>7.83</v>
      </c>
      <c r="G156" s="12">
        <v>1.2003904005691962E-2</v>
      </c>
      <c r="I156">
        <f t="shared" si="14"/>
        <v>70</v>
      </c>
      <c r="J156">
        <f t="shared" si="15"/>
        <v>73.839380952380949</v>
      </c>
      <c r="K156">
        <f t="shared" si="16"/>
        <v>69.491525423728817</v>
      </c>
      <c r="L156">
        <f t="shared" si="17"/>
        <v>79.705882352941188</v>
      </c>
      <c r="M156">
        <f t="shared" si="18"/>
        <v>50.666883555871777</v>
      </c>
      <c r="O156" s="3">
        <f t="shared" si="19"/>
        <v>68.740734456984555</v>
      </c>
      <c r="P156">
        <v>5811.0839999999998</v>
      </c>
      <c r="Q156" s="3">
        <f t="shared" si="20"/>
        <v>84.536251262144489</v>
      </c>
    </row>
    <row r="157" spans="1:17" x14ac:dyDescent="0.25">
      <c r="A157" s="15"/>
      <c r="B157" s="2" t="s">
        <v>11</v>
      </c>
      <c r="C157" s="3">
        <v>1</v>
      </c>
      <c r="D157" s="6">
        <v>3.5992320000000002</v>
      </c>
      <c r="E157" s="11">
        <v>68</v>
      </c>
      <c r="F157" s="3">
        <v>8.64</v>
      </c>
      <c r="G157" s="12">
        <v>0</v>
      </c>
      <c r="I157">
        <f t="shared" si="14"/>
        <v>70</v>
      </c>
      <c r="J157">
        <f t="shared" si="15"/>
        <v>97.60076190476191</v>
      </c>
      <c r="K157">
        <f t="shared" si="16"/>
        <v>83.615819209039557</v>
      </c>
      <c r="L157">
        <f t="shared" si="17"/>
        <v>87.64705882352942</v>
      </c>
      <c r="M157">
        <f t="shared" si="18"/>
        <v>50</v>
      </c>
      <c r="O157" s="3">
        <f t="shared" si="19"/>
        <v>77.772727987466183</v>
      </c>
      <c r="P157">
        <v>6258.2039999999997</v>
      </c>
      <c r="Q157" s="3">
        <f t="shared" si="20"/>
        <v>80.467847302573318</v>
      </c>
    </row>
    <row r="158" spans="1:17" x14ac:dyDescent="0.25">
      <c r="A158" s="15"/>
      <c r="B158" s="2" t="s">
        <v>12</v>
      </c>
      <c r="C158" s="3">
        <v>0</v>
      </c>
      <c r="D158" s="6">
        <v>3.3140209999999999</v>
      </c>
      <c r="E158" s="11">
        <v>65</v>
      </c>
      <c r="F158" s="3">
        <v>9.4</v>
      </c>
      <c r="G158" s="12">
        <v>0.70939041372358314</v>
      </c>
      <c r="I158">
        <f t="shared" si="14"/>
        <v>50</v>
      </c>
      <c r="J158">
        <f t="shared" si="15"/>
        <v>90.810023809523813</v>
      </c>
      <c r="K158">
        <f t="shared" si="16"/>
        <v>84.463276836158201</v>
      </c>
      <c r="L158">
        <f t="shared" si="17"/>
        <v>95.098039215686271</v>
      </c>
      <c r="M158">
        <f t="shared" si="18"/>
        <v>89.410578540199054</v>
      </c>
      <c r="O158" s="3">
        <f t="shared" si="19"/>
        <v>81.956383680313479</v>
      </c>
      <c r="P158">
        <v>6291.4740000000002</v>
      </c>
      <c r="Q158" s="3">
        <f t="shared" si="20"/>
        <v>76.766125071368393</v>
      </c>
    </row>
    <row r="159" spans="1:17" x14ac:dyDescent="0.25">
      <c r="A159" s="15"/>
      <c r="B159" s="2" t="s">
        <v>13</v>
      </c>
      <c r="C159" s="3">
        <v>1.5</v>
      </c>
      <c r="D159" s="6">
        <v>3.1563759999999998</v>
      </c>
      <c r="E159" s="11">
        <v>82</v>
      </c>
      <c r="F159" s="3">
        <v>9.0500000000000007</v>
      </c>
      <c r="G159" s="12">
        <v>0</v>
      </c>
      <c r="I159">
        <f t="shared" si="14"/>
        <v>80</v>
      </c>
      <c r="J159">
        <f t="shared" si="15"/>
        <v>87.056571428571431</v>
      </c>
      <c r="K159">
        <f t="shared" si="16"/>
        <v>79.66101694915254</v>
      </c>
      <c r="L159">
        <f t="shared" si="17"/>
        <v>91.666666666666686</v>
      </c>
      <c r="M159">
        <f t="shared" si="18"/>
        <v>50</v>
      </c>
      <c r="O159" s="3">
        <f t="shared" si="19"/>
        <v>77.676851008878131</v>
      </c>
      <c r="P159">
        <v>7029.1930000000002</v>
      </c>
      <c r="Q159" s="3">
        <f t="shared" si="20"/>
        <v>90.492764687340298</v>
      </c>
    </row>
    <row r="160" spans="1:17" x14ac:dyDescent="0.25">
      <c r="A160" s="15"/>
      <c r="B160" s="2" t="s">
        <v>14</v>
      </c>
      <c r="C160" s="3">
        <v>0</v>
      </c>
      <c r="D160" s="6">
        <v>3.1516190000000002</v>
      </c>
      <c r="E160" s="11">
        <v>101</v>
      </c>
      <c r="F160" s="3">
        <v>8.41</v>
      </c>
      <c r="G160" s="12">
        <v>0</v>
      </c>
      <c r="I160">
        <f t="shared" si="14"/>
        <v>50</v>
      </c>
      <c r="J160">
        <f t="shared" si="15"/>
        <v>86.943309523809518</v>
      </c>
      <c r="K160">
        <f t="shared" si="16"/>
        <v>74.293785310734464</v>
      </c>
      <c r="L160">
        <f t="shared" si="17"/>
        <v>85.392156862745111</v>
      </c>
      <c r="M160">
        <f t="shared" si="18"/>
        <v>50</v>
      </c>
      <c r="O160" s="3">
        <f t="shared" si="19"/>
        <v>69.325850339457816</v>
      </c>
      <c r="P160">
        <v>6369.3879999999999</v>
      </c>
      <c r="Q160" s="3">
        <f t="shared" si="20"/>
        <v>91.876089060746366</v>
      </c>
    </row>
    <row r="161" spans="1:17" x14ac:dyDescent="0.25">
      <c r="A161" s="15"/>
      <c r="B161" s="2" t="s">
        <v>15</v>
      </c>
      <c r="C161" s="3">
        <v>1</v>
      </c>
      <c r="D161" s="6">
        <v>2.9566110000000001</v>
      </c>
      <c r="E161" s="11">
        <v>113</v>
      </c>
      <c r="F161" s="3">
        <v>9.7100000000000009</v>
      </c>
      <c r="G161" s="12">
        <v>0.20070938725832582</v>
      </c>
      <c r="I161">
        <f t="shared" si="14"/>
        <v>70</v>
      </c>
      <c r="J161">
        <f t="shared" si="15"/>
        <v>82.300261904761896</v>
      </c>
      <c r="K161">
        <f t="shared" si="16"/>
        <v>70.903954802259889</v>
      </c>
      <c r="L161">
        <f t="shared" si="17"/>
        <v>98.137254901960802</v>
      </c>
      <c r="M161">
        <f t="shared" si="18"/>
        <v>61.150521514351432</v>
      </c>
      <c r="O161" s="3">
        <f t="shared" si="19"/>
        <v>76.49839862466682</v>
      </c>
      <c r="P161">
        <v>7270.2950000000001</v>
      </c>
      <c r="Q161" s="3">
        <f t="shared" si="20"/>
        <v>95.03852539019951</v>
      </c>
    </row>
    <row r="162" spans="1:17" x14ac:dyDescent="0.25">
      <c r="A162" s="15"/>
      <c r="B162" s="2" t="s">
        <v>16</v>
      </c>
      <c r="C162" s="3">
        <v>0</v>
      </c>
      <c r="D162" s="6">
        <v>2.7123212000000003</v>
      </c>
      <c r="E162" s="11">
        <v>31</v>
      </c>
      <c r="F162" s="3">
        <v>9.09</v>
      </c>
      <c r="G162" s="12">
        <v>0.22236396689756571</v>
      </c>
      <c r="I162">
        <f t="shared" si="14"/>
        <v>50</v>
      </c>
      <c r="J162">
        <f t="shared" si="15"/>
        <v>76.483838095238099</v>
      </c>
      <c r="K162">
        <f t="shared" si="16"/>
        <v>94.067796610169495</v>
      </c>
      <c r="L162">
        <f t="shared" si="17"/>
        <v>92.058823529411768</v>
      </c>
      <c r="M162">
        <f t="shared" si="18"/>
        <v>62.35355371653143</v>
      </c>
      <c r="O162" s="3">
        <f t="shared" si="19"/>
        <v>74.992802390270171</v>
      </c>
      <c r="P162">
        <v>5929.5609999999997</v>
      </c>
      <c r="Q162" s="3">
        <f t="shared" si="20"/>
        <v>79.068401379934585</v>
      </c>
    </row>
    <row r="163" spans="1:17" x14ac:dyDescent="0.25">
      <c r="A163" s="15"/>
      <c r="B163" s="2" t="s">
        <v>17</v>
      </c>
      <c r="C163" s="3">
        <v>1.5</v>
      </c>
      <c r="D163" s="6">
        <v>3.234308</v>
      </c>
      <c r="E163" s="11">
        <v>70</v>
      </c>
      <c r="F163" s="3">
        <v>8.84</v>
      </c>
      <c r="G163" s="12">
        <v>0</v>
      </c>
      <c r="I163">
        <f t="shared" si="14"/>
        <v>80</v>
      </c>
      <c r="J163">
        <f t="shared" si="15"/>
        <v>88.912095238095233</v>
      </c>
      <c r="K163">
        <f t="shared" si="16"/>
        <v>83.050847457627128</v>
      </c>
      <c r="L163">
        <f t="shared" si="17"/>
        <v>89.607843137254903</v>
      </c>
      <c r="M163">
        <f t="shared" si="18"/>
        <v>50</v>
      </c>
      <c r="O163" s="3">
        <f t="shared" si="19"/>
        <v>78.31415716659545</v>
      </c>
      <c r="P163">
        <v>5828.6760000000004</v>
      </c>
      <c r="Q163" s="3">
        <f t="shared" si="20"/>
        <v>74.426849638448203</v>
      </c>
    </row>
    <row r="164" spans="1:17" x14ac:dyDescent="0.25">
      <c r="A164" s="15"/>
      <c r="B164" s="2" t="s">
        <v>18</v>
      </c>
      <c r="C164" s="3">
        <v>0.5</v>
      </c>
      <c r="D164" s="6">
        <v>2.7172550000000002</v>
      </c>
      <c r="E164" s="11">
        <v>123</v>
      </c>
      <c r="F164" s="3">
        <v>9.67</v>
      </c>
      <c r="G164" s="12">
        <v>0.15977965746117476</v>
      </c>
      <c r="I164">
        <f t="shared" si="14"/>
        <v>60</v>
      </c>
      <c r="J164">
        <f t="shared" si="15"/>
        <v>76.601309523809533</v>
      </c>
      <c r="K164">
        <f t="shared" si="16"/>
        <v>68.079096045197744</v>
      </c>
      <c r="L164">
        <f t="shared" si="17"/>
        <v>97.745098039215691</v>
      </c>
      <c r="M164">
        <f t="shared" si="18"/>
        <v>58.876647636731931</v>
      </c>
      <c r="O164" s="3">
        <f t="shared" si="19"/>
        <v>72.260430248990986</v>
      </c>
      <c r="P164">
        <v>7200.3739999999998</v>
      </c>
      <c r="Q164" s="3">
        <f t="shared" si="20"/>
        <v>99.644770660641655</v>
      </c>
    </row>
    <row r="165" spans="1:17" x14ac:dyDescent="0.25">
      <c r="A165" s="15"/>
      <c r="B165" s="2" t="s">
        <v>19</v>
      </c>
      <c r="C165" s="3">
        <v>0</v>
      </c>
      <c r="D165" s="6">
        <v>1.598322</v>
      </c>
      <c r="E165" s="11">
        <v>175</v>
      </c>
      <c r="F165" s="3">
        <v>5.0599999999999996</v>
      </c>
      <c r="G165" s="12">
        <v>0</v>
      </c>
      <c r="I165">
        <f t="shared" si="14"/>
        <v>50</v>
      </c>
      <c r="J165">
        <f t="shared" si="15"/>
        <v>49.960047619047614</v>
      </c>
      <c r="K165">
        <f t="shared" si="16"/>
        <v>53.389830508474574</v>
      </c>
      <c r="L165">
        <f t="shared" si="17"/>
        <v>52.549019607843135</v>
      </c>
      <c r="M165">
        <f t="shared" si="18"/>
        <v>50</v>
      </c>
      <c r="O165" s="3">
        <f t="shared" si="19"/>
        <v>51.179779547073061</v>
      </c>
      <c r="P165">
        <v>7011.3810000000003</v>
      </c>
      <c r="Q165" s="3">
        <f t="shared" si="20"/>
        <v>136.99513874519957</v>
      </c>
    </row>
    <row r="166" spans="1:17" x14ac:dyDescent="0.25">
      <c r="A166" s="15"/>
      <c r="B166" s="2" t="s">
        <v>20</v>
      </c>
      <c r="C166" s="3">
        <v>1.5</v>
      </c>
      <c r="D166" s="6">
        <v>3.4236930000000001</v>
      </c>
      <c r="E166" s="11">
        <v>55</v>
      </c>
      <c r="F166" s="3">
        <v>9.02</v>
      </c>
      <c r="G166" s="12">
        <v>3.7028171304268206E-2</v>
      </c>
      <c r="I166">
        <f t="shared" si="14"/>
        <v>80</v>
      </c>
      <c r="J166">
        <f t="shared" si="15"/>
        <v>93.421261904761906</v>
      </c>
      <c r="K166">
        <f t="shared" si="16"/>
        <v>87.288135593220346</v>
      </c>
      <c r="L166">
        <f t="shared" si="17"/>
        <v>91.372549019607845</v>
      </c>
      <c r="M166">
        <f t="shared" si="18"/>
        <v>52.0571206280149</v>
      </c>
      <c r="O166" s="3">
        <f t="shared" si="19"/>
        <v>80.827813429121008</v>
      </c>
      <c r="P166">
        <v>7194.3450000000003</v>
      </c>
      <c r="Q166" s="3">
        <f t="shared" si="20"/>
        <v>89.008284336539901</v>
      </c>
    </row>
    <row r="167" spans="1:17" x14ac:dyDescent="0.25">
      <c r="A167" s="15"/>
      <c r="B167" s="2" t="s">
        <v>21</v>
      </c>
      <c r="C167" s="3">
        <v>0</v>
      </c>
      <c r="D167" s="6">
        <v>2.9990610000000002</v>
      </c>
      <c r="E167" s="11">
        <v>47</v>
      </c>
      <c r="F167" s="3">
        <v>9.49</v>
      </c>
      <c r="G167" s="12">
        <v>0.83480746418049878</v>
      </c>
      <c r="I167">
        <f t="shared" si="14"/>
        <v>50</v>
      </c>
      <c r="J167">
        <f t="shared" si="15"/>
        <v>83.310976190476197</v>
      </c>
      <c r="K167">
        <f t="shared" si="16"/>
        <v>89.548022598870062</v>
      </c>
      <c r="L167">
        <f t="shared" si="17"/>
        <v>95.980392156862763</v>
      </c>
      <c r="M167">
        <f t="shared" si="18"/>
        <v>96.378192454472156</v>
      </c>
      <c r="O167" s="3">
        <f t="shared" si="19"/>
        <v>83.04351668013625</v>
      </c>
      <c r="P167">
        <v>7324.0389999999998</v>
      </c>
      <c r="Q167" s="3">
        <f t="shared" si="20"/>
        <v>88.195193228755528</v>
      </c>
    </row>
    <row r="168" spans="1:17" x14ac:dyDescent="0.25">
      <c r="A168" s="15"/>
      <c r="B168" s="2" t="s">
        <v>22</v>
      </c>
      <c r="C168" s="3">
        <v>2.5</v>
      </c>
      <c r="D168" s="6">
        <v>3.1849639999999999</v>
      </c>
      <c r="E168" s="11">
        <v>131</v>
      </c>
      <c r="F168" s="3">
        <v>7.09</v>
      </c>
      <c r="G168" s="12">
        <v>3.0064931231981711E-2</v>
      </c>
      <c r="I168">
        <f t="shared" si="14"/>
        <v>100</v>
      </c>
      <c r="J168">
        <f t="shared" si="15"/>
        <v>87.737238095238098</v>
      </c>
      <c r="K168">
        <f t="shared" si="16"/>
        <v>65.819209039548028</v>
      </c>
      <c r="L168">
        <f t="shared" si="17"/>
        <v>72.450980392156865</v>
      </c>
      <c r="M168">
        <f t="shared" si="18"/>
        <v>51.67027395733232</v>
      </c>
      <c r="O168" s="3">
        <f t="shared" si="19"/>
        <v>75.535540296855061</v>
      </c>
      <c r="P168">
        <v>7770.15</v>
      </c>
      <c r="Q168" s="3">
        <f t="shared" si="20"/>
        <v>102.86747098734278</v>
      </c>
    </row>
    <row r="169" spans="1:17" x14ac:dyDescent="0.25">
      <c r="O169" s="3"/>
      <c r="Q169" s="3"/>
    </row>
    <row r="170" spans="1:17" x14ac:dyDescent="0.25">
      <c r="O170" s="3"/>
      <c r="Q170" s="3"/>
    </row>
    <row r="171" spans="1:17" x14ac:dyDescent="0.25">
      <c r="A171" s="15">
        <v>2017</v>
      </c>
      <c r="B171" s="2"/>
      <c r="C171" s="1" t="s">
        <v>2</v>
      </c>
      <c r="D171" s="9" t="s">
        <v>36</v>
      </c>
      <c r="E171" s="1" t="s">
        <v>5</v>
      </c>
      <c r="F171" s="9" t="s">
        <v>28</v>
      </c>
      <c r="G171" s="9" t="s">
        <v>26</v>
      </c>
      <c r="O171" s="3"/>
      <c r="Q171" s="3"/>
    </row>
    <row r="172" spans="1:17" x14ac:dyDescent="0.25">
      <c r="A172" s="15"/>
      <c r="B172" s="2" t="s">
        <v>7</v>
      </c>
      <c r="C172" s="3">
        <v>0</v>
      </c>
      <c r="D172" s="6">
        <v>2.25</v>
      </c>
      <c r="E172" s="11">
        <v>179</v>
      </c>
      <c r="F172" s="3">
        <v>7.97</v>
      </c>
      <c r="G172" s="12">
        <v>0</v>
      </c>
      <c r="I172">
        <f t="shared" si="14"/>
        <v>50</v>
      </c>
      <c r="J172">
        <f t="shared" si="15"/>
        <v>65.476190476190482</v>
      </c>
      <c r="K172">
        <f t="shared" si="16"/>
        <v>52.259887005649716</v>
      </c>
      <c r="L172">
        <f t="shared" si="17"/>
        <v>81.078431372549019</v>
      </c>
      <c r="M172">
        <f t="shared" si="18"/>
        <v>50</v>
      </c>
      <c r="O172" s="3">
        <f t="shared" si="19"/>
        <v>59.762901770877846</v>
      </c>
      <c r="P172">
        <v>7490.3549999999996</v>
      </c>
      <c r="Q172" s="3">
        <f t="shared" si="20"/>
        <v>125.33452657163329</v>
      </c>
    </row>
    <row r="173" spans="1:17" x14ac:dyDescent="0.25">
      <c r="A173" s="15"/>
      <c r="B173" s="2" t="s">
        <v>8</v>
      </c>
      <c r="C173" s="3">
        <v>1.5</v>
      </c>
      <c r="D173" s="6">
        <v>3.4851650000000003</v>
      </c>
      <c r="E173" s="11">
        <v>52</v>
      </c>
      <c r="F173" s="3">
        <v>9.74</v>
      </c>
      <c r="G173" s="12">
        <v>0.22953416042142472</v>
      </c>
      <c r="I173">
        <f t="shared" si="14"/>
        <v>80</v>
      </c>
      <c r="J173">
        <f t="shared" si="15"/>
        <v>94.884880952380954</v>
      </c>
      <c r="K173">
        <f t="shared" si="16"/>
        <v>88.13559322033899</v>
      </c>
      <c r="L173">
        <f t="shared" si="17"/>
        <v>98.431372549019613</v>
      </c>
      <c r="M173">
        <f t="shared" si="18"/>
        <v>62.75189780119026</v>
      </c>
      <c r="O173" s="3">
        <f t="shared" si="19"/>
        <v>84.840748904585965</v>
      </c>
      <c r="P173">
        <v>7348.5690000000004</v>
      </c>
      <c r="Q173" s="3">
        <f t="shared" si="20"/>
        <v>86.61603174041268</v>
      </c>
    </row>
    <row r="174" spans="1:17" x14ac:dyDescent="0.25">
      <c r="A174" s="15"/>
      <c r="B174" s="2" t="s">
        <v>9</v>
      </c>
      <c r="C174" s="3">
        <v>0</v>
      </c>
      <c r="D174" s="6">
        <v>2.1649510000000003</v>
      </c>
      <c r="E174" s="11">
        <v>165</v>
      </c>
      <c r="F174" s="3">
        <v>8.25</v>
      </c>
      <c r="G174" s="12">
        <v>0</v>
      </c>
      <c r="I174">
        <f t="shared" si="14"/>
        <v>50</v>
      </c>
      <c r="J174">
        <f t="shared" si="15"/>
        <v>63.451214285714293</v>
      </c>
      <c r="K174">
        <f t="shared" si="16"/>
        <v>56.21468926553672</v>
      </c>
      <c r="L174">
        <f t="shared" si="17"/>
        <v>83.82352941176471</v>
      </c>
      <c r="M174">
        <f t="shared" si="18"/>
        <v>50</v>
      </c>
      <c r="O174" s="3">
        <f t="shared" si="19"/>
        <v>60.697886592603147</v>
      </c>
      <c r="P174">
        <v>6454.1109999999999</v>
      </c>
      <c r="Q174" s="3">
        <f t="shared" si="20"/>
        <v>106.33172524307493</v>
      </c>
    </row>
    <row r="175" spans="1:17" x14ac:dyDescent="0.25">
      <c r="A175" s="15"/>
      <c r="B175" s="2" t="s">
        <v>10</v>
      </c>
      <c r="C175" s="3">
        <v>0.5</v>
      </c>
      <c r="D175" s="6">
        <v>2.7256270000000002</v>
      </c>
      <c r="E175" s="11">
        <v>120</v>
      </c>
      <c r="F175" s="3">
        <v>7.79</v>
      </c>
      <c r="G175" s="12">
        <v>1.183360866985079E-2</v>
      </c>
      <c r="I175">
        <f t="shared" si="14"/>
        <v>60</v>
      </c>
      <c r="J175">
        <f t="shared" si="15"/>
        <v>76.800642857142861</v>
      </c>
      <c r="K175">
        <f t="shared" si="16"/>
        <v>68.926553672316388</v>
      </c>
      <c r="L175">
        <f t="shared" si="17"/>
        <v>79.313725490196077</v>
      </c>
      <c r="M175">
        <f t="shared" si="18"/>
        <v>50.657422703880599</v>
      </c>
      <c r="O175" s="3">
        <f t="shared" si="19"/>
        <v>67.139668944707182</v>
      </c>
      <c r="P175">
        <v>5811.0839999999998</v>
      </c>
      <c r="Q175" s="3">
        <f t="shared" si="20"/>
        <v>86.552169400562775</v>
      </c>
    </row>
    <row r="176" spans="1:17" x14ac:dyDescent="0.25">
      <c r="A176" s="15"/>
      <c r="B176" s="2" t="s">
        <v>11</v>
      </c>
      <c r="C176" s="3">
        <v>0.5</v>
      </c>
      <c r="D176" s="6">
        <v>3.5346160000000002</v>
      </c>
      <c r="E176" s="11">
        <v>83</v>
      </c>
      <c r="F176" s="3">
        <v>8.7100000000000009</v>
      </c>
      <c r="G176" s="12">
        <v>0</v>
      </c>
      <c r="I176">
        <f t="shared" si="14"/>
        <v>60</v>
      </c>
      <c r="J176">
        <f t="shared" si="15"/>
        <v>96.062285714285707</v>
      </c>
      <c r="K176">
        <f t="shared" si="16"/>
        <v>79.378531073446325</v>
      </c>
      <c r="L176">
        <f t="shared" si="17"/>
        <v>88.333333333333343</v>
      </c>
      <c r="M176">
        <f t="shared" si="18"/>
        <v>50</v>
      </c>
      <c r="O176" s="3">
        <f t="shared" si="19"/>
        <v>74.754830024213078</v>
      </c>
      <c r="P176">
        <v>6258.2039999999997</v>
      </c>
      <c r="Q176" s="3">
        <f t="shared" si="20"/>
        <v>83.71638324872076</v>
      </c>
    </row>
    <row r="177" spans="1:17" x14ac:dyDescent="0.25">
      <c r="A177" s="15"/>
      <c r="B177" s="2" t="s">
        <v>12</v>
      </c>
      <c r="C177" s="3">
        <v>0.5</v>
      </c>
      <c r="D177" s="6">
        <v>3.1220105</v>
      </c>
      <c r="E177" s="11">
        <v>63</v>
      </c>
      <c r="F177" s="3">
        <v>9.36</v>
      </c>
      <c r="G177" s="12">
        <v>0.68642000392632241</v>
      </c>
      <c r="I177">
        <f t="shared" si="14"/>
        <v>60</v>
      </c>
      <c r="J177">
        <f t="shared" si="15"/>
        <v>86.238345238095235</v>
      </c>
      <c r="K177">
        <f t="shared" si="16"/>
        <v>85.02824858757063</v>
      </c>
      <c r="L177">
        <f t="shared" si="17"/>
        <v>94.705882352941174</v>
      </c>
      <c r="M177">
        <f t="shared" si="18"/>
        <v>88.134444662573458</v>
      </c>
      <c r="O177" s="3">
        <f t="shared" si="19"/>
        <v>82.821384168236094</v>
      </c>
      <c r="P177">
        <v>6291.4740000000002</v>
      </c>
      <c r="Q177" s="3">
        <f t="shared" si="20"/>
        <v>75.964366729491658</v>
      </c>
    </row>
    <row r="178" spans="1:17" x14ac:dyDescent="0.25">
      <c r="A178" s="15"/>
      <c r="B178" s="2" t="s">
        <v>13</v>
      </c>
      <c r="C178" s="3">
        <v>2</v>
      </c>
      <c r="D178" s="6">
        <v>3.0831879999999998</v>
      </c>
      <c r="E178" s="11">
        <v>94</v>
      </c>
      <c r="F178" s="3">
        <v>8.99</v>
      </c>
      <c r="G178" s="12">
        <v>0</v>
      </c>
      <c r="I178">
        <f t="shared" si="14"/>
        <v>90</v>
      </c>
      <c r="J178">
        <f t="shared" si="15"/>
        <v>85.313999999999993</v>
      </c>
      <c r="K178">
        <f t="shared" si="16"/>
        <v>76.271186440677965</v>
      </c>
      <c r="L178">
        <f t="shared" si="17"/>
        <v>91.078431372549034</v>
      </c>
      <c r="M178">
        <f t="shared" si="18"/>
        <v>50</v>
      </c>
      <c r="O178" s="3">
        <f t="shared" si="19"/>
        <v>78.532723562645401</v>
      </c>
      <c r="P178">
        <v>7029.1930000000002</v>
      </c>
      <c r="Q178" s="3">
        <f t="shared" si="20"/>
        <v>89.506548112938262</v>
      </c>
    </row>
    <row r="179" spans="1:17" x14ac:dyDescent="0.25">
      <c r="A179" s="15"/>
      <c r="B179" s="2" t="s">
        <v>14</v>
      </c>
      <c r="C179" s="3">
        <v>1</v>
      </c>
      <c r="D179" s="6">
        <v>3.0058094999999998</v>
      </c>
      <c r="E179" s="11">
        <v>102</v>
      </c>
      <c r="F179" s="3">
        <v>8.3800000000000008</v>
      </c>
      <c r="G179" s="12">
        <v>0</v>
      </c>
      <c r="I179">
        <f t="shared" si="14"/>
        <v>70</v>
      </c>
      <c r="J179">
        <f t="shared" si="15"/>
        <v>83.471654761904745</v>
      </c>
      <c r="K179">
        <f t="shared" si="16"/>
        <v>74.011299435028249</v>
      </c>
      <c r="L179">
        <f t="shared" si="17"/>
        <v>85.098039215686299</v>
      </c>
      <c r="M179">
        <f t="shared" si="18"/>
        <v>50</v>
      </c>
      <c r="O179" s="3">
        <f t="shared" si="19"/>
        <v>72.516198682523864</v>
      </c>
      <c r="P179">
        <v>6369.3879999999999</v>
      </c>
      <c r="Q179" s="3">
        <f t="shared" si="20"/>
        <v>87.834002825840329</v>
      </c>
    </row>
    <row r="180" spans="1:17" x14ac:dyDescent="0.25">
      <c r="A180" s="15"/>
      <c r="B180" s="2" t="s">
        <v>15</v>
      </c>
      <c r="C180" s="3">
        <v>2</v>
      </c>
      <c r="D180" s="6">
        <v>2.8233055</v>
      </c>
      <c r="E180" s="11">
        <v>118</v>
      </c>
      <c r="F180" s="3">
        <v>9.61</v>
      </c>
      <c r="G180" s="12">
        <v>0.19578320182086206</v>
      </c>
      <c r="I180">
        <f t="shared" si="14"/>
        <v>90</v>
      </c>
      <c r="J180">
        <f t="shared" si="15"/>
        <v>79.12632142857143</v>
      </c>
      <c r="K180">
        <f t="shared" si="16"/>
        <v>69.491525423728817</v>
      </c>
      <c r="L180">
        <f t="shared" si="17"/>
        <v>97.156862745098039</v>
      </c>
      <c r="M180">
        <f t="shared" si="18"/>
        <v>60.876844545603447</v>
      </c>
      <c r="O180" s="3">
        <f t="shared" si="19"/>
        <v>79.330310828600346</v>
      </c>
      <c r="P180">
        <v>7270.2950000000001</v>
      </c>
      <c r="Q180" s="3">
        <f t="shared" si="20"/>
        <v>91.645865547004718</v>
      </c>
    </row>
    <row r="181" spans="1:17" x14ac:dyDescent="0.25">
      <c r="A181" s="15"/>
      <c r="B181" s="2" t="s">
        <v>16</v>
      </c>
      <c r="C181" s="3">
        <v>0</v>
      </c>
      <c r="D181" s="6">
        <v>2.6952082190476192</v>
      </c>
      <c r="E181" s="11">
        <v>26</v>
      </c>
      <c r="F181" s="3">
        <v>9.19</v>
      </c>
      <c r="G181" s="12">
        <v>0.22054860141309898</v>
      </c>
      <c r="I181">
        <f t="shared" si="14"/>
        <v>50</v>
      </c>
      <c r="J181">
        <f t="shared" si="15"/>
        <v>76.07638616780045</v>
      </c>
      <c r="K181">
        <f t="shared" si="16"/>
        <v>95.480225988700568</v>
      </c>
      <c r="L181">
        <f t="shared" si="17"/>
        <v>93.039215686274503</v>
      </c>
      <c r="M181">
        <f t="shared" si="18"/>
        <v>62.252700078505498</v>
      </c>
      <c r="O181" s="3">
        <f t="shared" si="19"/>
        <v>75.369705584256195</v>
      </c>
      <c r="P181">
        <v>5929.5609999999997</v>
      </c>
      <c r="Q181" s="3">
        <f t="shared" si="20"/>
        <v>78.673002024285637</v>
      </c>
    </row>
    <row r="182" spans="1:17" x14ac:dyDescent="0.25">
      <c r="A182" s="15"/>
      <c r="B182" s="2" t="s">
        <v>17</v>
      </c>
      <c r="C182" s="3">
        <v>0</v>
      </c>
      <c r="D182" s="6">
        <v>3.2171539999999998</v>
      </c>
      <c r="E182" s="11">
        <v>66</v>
      </c>
      <c r="F182" s="3">
        <v>8.74</v>
      </c>
      <c r="G182" s="12">
        <v>0</v>
      </c>
      <c r="I182">
        <f t="shared" si="14"/>
        <v>50</v>
      </c>
      <c r="J182">
        <f t="shared" si="15"/>
        <v>88.50366666666666</v>
      </c>
      <c r="K182">
        <f t="shared" si="16"/>
        <v>84.180790960451986</v>
      </c>
      <c r="L182">
        <f t="shared" si="17"/>
        <v>88.627450980392155</v>
      </c>
      <c r="M182">
        <f t="shared" si="18"/>
        <v>50</v>
      </c>
      <c r="O182" s="3">
        <f t="shared" si="19"/>
        <v>72.262381721502152</v>
      </c>
      <c r="P182">
        <v>5828.6760000000004</v>
      </c>
      <c r="Q182" s="3">
        <f t="shared" si="20"/>
        <v>80.659893310237223</v>
      </c>
    </row>
    <row r="183" spans="1:17" x14ac:dyDescent="0.25">
      <c r="A183" s="15"/>
      <c r="B183" s="2" t="s">
        <v>18</v>
      </c>
      <c r="C183" s="3">
        <v>1.5</v>
      </c>
      <c r="D183" s="6">
        <v>2.7186275000000002</v>
      </c>
      <c r="E183" s="11">
        <v>126</v>
      </c>
      <c r="F183" s="3">
        <v>9.59</v>
      </c>
      <c r="G183" s="12">
        <v>0.16368615994233007</v>
      </c>
      <c r="I183">
        <f t="shared" si="14"/>
        <v>80</v>
      </c>
      <c r="J183">
        <f t="shared" si="15"/>
        <v>76.633988095238095</v>
      </c>
      <c r="K183">
        <f t="shared" si="16"/>
        <v>67.2316384180791</v>
      </c>
      <c r="L183">
        <f t="shared" si="17"/>
        <v>96.960784313725497</v>
      </c>
      <c r="M183">
        <f t="shared" si="18"/>
        <v>59.093675552351669</v>
      </c>
      <c r="O183" s="3">
        <f t="shared" si="19"/>
        <v>75.98401727587887</v>
      </c>
      <c r="P183">
        <v>7200.3739999999998</v>
      </c>
      <c r="Q183" s="3">
        <f t="shared" si="20"/>
        <v>94.761691446995385</v>
      </c>
    </row>
    <row r="184" spans="1:17" x14ac:dyDescent="0.25">
      <c r="A184" s="15"/>
      <c r="B184" s="2" t="s">
        <v>19</v>
      </c>
      <c r="C184" s="3">
        <v>1</v>
      </c>
      <c r="D184" s="6">
        <v>1.9491609999999999</v>
      </c>
      <c r="E184" s="11">
        <v>173</v>
      </c>
      <c r="F184" s="3">
        <v>5.87</v>
      </c>
      <c r="G184" s="12">
        <v>0</v>
      </c>
      <c r="I184">
        <f t="shared" si="14"/>
        <v>70</v>
      </c>
      <c r="J184">
        <f t="shared" si="15"/>
        <v>58.313357142857143</v>
      </c>
      <c r="K184">
        <f t="shared" si="16"/>
        <v>53.954802259887003</v>
      </c>
      <c r="L184">
        <f t="shared" si="17"/>
        <v>60.490196078431374</v>
      </c>
      <c r="M184">
        <f t="shared" si="18"/>
        <v>50</v>
      </c>
      <c r="O184" s="3">
        <f t="shared" si="19"/>
        <v>58.551671096235104</v>
      </c>
      <c r="P184">
        <v>7011.3810000000003</v>
      </c>
      <c r="Q184" s="3">
        <f t="shared" si="20"/>
        <v>119.74689823072933</v>
      </c>
    </row>
    <row r="185" spans="1:17" x14ac:dyDescent="0.25">
      <c r="A185" s="15"/>
      <c r="B185" s="2" t="s">
        <v>20</v>
      </c>
      <c r="C185" s="3">
        <v>2</v>
      </c>
      <c r="D185" s="6">
        <v>3.2868465000000002</v>
      </c>
      <c r="E185" s="11">
        <v>69</v>
      </c>
      <c r="F185" s="3">
        <v>8.84</v>
      </c>
      <c r="G185" s="12">
        <v>4.8727110226789869E-2</v>
      </c>
      <c r="I185">
        <f t="shared" si="14"/>
        <v>90</v>
      </c>
      <c r="J185">
        <f t="shared" si="15"/>
        <v>90.163011904761902</v>
      </c>
      <c r="K185">
        <f t="shared" si="16"/>
        <v>83.333333333333329</v>
      </c>
      <c r="L185">
        <f t="shared" si="17"/>
        <v>89.607843137254903</v>
      </c>
      <c r="M185">
        <f t="shared" si="18"/>
        <v>52.707061679266104</v>
      </c>
      <c r="O185" s="3">
        <f t="shared" si="19"/>
        <v>81.162250010923259</v>
      </c>
      <c r="P185">
        <v>7194.3450000000003</v>
      </c>
      <c r="Q185" s="3">
        <f t="shared" si="20"/>
        <v>88.641517442305329</v>
      </c>
    </row>
    <row r="186" spans="1:17" x14ac:dyDescent="0.25">
      <c r="A186" s="15"/>
      <c r="B186" s="2" t="s">
        <v>21</v>
      </c>
      <c r="C186" s="3">
        <v>1</v>
      </c>
      <c r="D186" s="6">
        <v>3.0745304999999998</v>
      </c>
      <c r="E186" s="11">
        <v>45</v>
      </c>
      <c r="F186" s="3">
        <v>9.16</v>
      </c>
      <c r="G186" s="12">
        <v>0.82745632478653697</v>
      </c>
      <c r="I186">
        <f t="shared" si="14"/>
        <v>70</v>
      </c>
      <c r="J186">
        <f t="shared" si="15"/>
        <v>85.107869047619033</v>
      </c>
      <c r="K186">
        <f t="shared" si="16"/>
        <v>90.112994350282491</v>
      </c>
      <c r="L186">
        <f t="shared" si="17"/>
        <v>92.745098039215691</v>
      </c>
      <c r="M186">
        <f t="shared" si="18"/>
        <v>95.969795821474264</v>
      </c>
      <c r="O186" s="3">
        <f t="shared" si="19"/>
        <v>86.787151451718302</v>
      </c>
      <c r="P186">
        <v>7324.0389999999998</v>
      </c>
      <c r="Q186" s="3">
        <f t="shared" si="20"/>
        <v>84.390821423313241</v>
      </c>
    </row>
    <row r="187" spans="1:17" x14ac:dyDescent="0.25">
      <c r="A187" s="15"/>
      <c r="B187" s="2" t="s">
        <v>22</v>
      </c>
      <c r="C187" s="3">
        <v>0.5</v>
      </c>
      <c r="D187" s="6">
        <v>3.0024819999999997</v>
      </c>
      <c r="E187" s="11">
        <v>122</v>
      </c>
      <c r="F187" s="3">
        <v>5.88</v>
      </c>
      <c r="G187" s="12">
        <v>2.947262104518442E-2</v>
      </c>
      <c r="I187">
        <f t="shared" si="14"/>
        <v>60</v>
      </c>
      <c r="J187">
        <f t="shared" si="15"/>
        <v>83.392428571428553</v>
      </c>
      <c r="K187">
        <f t="shared" si="16"/>
        <v>68.361581920903959</v>
      </c>
      <c r="L187">
        <f t="shared" si="17"/>
        <v>60.588235294117652</v>
      </c>
      <c r="M187">
        <f t="shared" si="18"/>
        <v>51.637367835843577</v>
      </c>
      <c r="O187" s="3">
        <f t="shared" si="19"/>
        <v>64.795922724458748</v>
      </c>
      <c r="P187">
        <v>7770.15</v>
      </c>
      <c r="Q187" s="3">
        <f t="shared" si="20"/>
        <v>119.91726752688056</v>
      </c>
    </row>
    <row r="188" spans="1:17" x14ac:dyDescent="0.25">
      <c r="O188" s="3"/>
      <c r="Q188" s="3"/>
    </row>
    <row r="189" spans="1:17" x14ac:dyDescent="0.25">
      <c r="A189" s="15">
        <v>2018</v>
      </c>
      <c r="B189" s="2"/>
      <c r="C189" s="1" t="s">
        <v>2</v>
      </c>
      <c r="D189" s="9" t="s">
        <v>36</v>
      </c>
      <c r="E189" s="1" t="s">
        <v>5</v>
      </c>
      <c r="F189" s="9" t="s">
        <v>28</v>
      </c>
      <c r="G189" s="9" t="s">
        <v>26</v>
      </c>
      <c r="O189" s="3"/>
      <c r="Q189" s="3"/>
    </row>
    <row r="190" spans="1:17" x14ac:dyDescent="0.25">
      <c r="A190" s="15"/>
      <c r="B190" s="2" t="s">
        <v>7</v>
      </c>
      <c r="C190" s="3">
        <v>0.5</v>
      </c>
      <c r="D190" s="6">
        <v>2.27</v>
      </c>
      <c r="E190" s="11">
        <v>186</v>
      </c>
      <c r="F190" s="3">
        <v>6.91</v>
      </c>
      <c r="G190" s="12">
        <v>0</v>
      </c>
      <c r="I190">
        <f t="shared" si="14"/>
        <v>60</v>
      </c>
      <c r="J190">
        <f t="shared" si="15"/>
        <v>65.952380952380949</v>
      </c>
      <c r="K190">
        <f t="shared" si="16"/>
        <v>50.282485875706215</v>
      </c>
      <c r="L190">
        <f t="shared" si="17"/>
        <v>70.686274509803923</v>
      </c>
      <c r="M190">
        <f t="shared" si="18"/>
        <v>50</v>
      </c>
      <c r="O190" s="3">
        <f t="shared" si="19"/>
        <v>59.384228267578223</v>
      </c>
      <c r="P190">
        <v>7490.3549999999996</v>
      </c>
      <c r="Q190" s="3">
        <f t="shared" si="20"/>
        <v>126.1337432263893</v>
      </c>
    </row>
    <row r="191" spans="1:17" x14ac:dyDescent="0.25">
      <c r="A191" s="15"/>
      <c r="B191" s="2" t="s">
        <v>8</v>
      </c>
      <c r="C191" s="3">
        <v>0.5</v>
      </c>
      <c r="D191" s="6">
        <v>3.31</v>
      </c>
      <c r="E191" s="11">
        <v>54</v>
      </c>
      <c r="F191" s="3">
        <v>9.81</v>
      </c>
      <c r="G191" s="12">
        <v>0.22515423064799389</v>
      </c>
      <c r="I191">
        <f t="shared" si="14"/>
        <v>60</v>
      </c>
      <c r="J191">
        <f t="shared" si="15"/>
        <v>90.714285714285722</v>
      </c>
      <c r="K191">
        <f t="shared" si="16"/>
        <v>87.570621468926561</v>
      </c>
      <c r="L191">
        <f t="shared" si="17"/>
        <v>99.117647058823536</v>
      </c>
      <c r="M191">
        <f t="shared" si="18"/>
        <v>62.508568369332991</v>
      </c>
      <c r="O191" s="3">
        <f t="shared" si="19"/>
        <v>79.982224522273768</v>
      </c>
      <c r="P191">
        <v>7348.5690000000004</v>
      </c>
      <c r="Q191" s="3">
        <f t="shared" si="20"/>
        <v>91.877527086703395</v>
      </c>
    </row>
    <row r="192" spans="1:17" x14ac:dyDescent="0.25">
      <c r="A192" s="15"/>
      <c r="B192" s="2" t="s">
        <v>9</v>
      </c>
      <c r="C192" s="3">
        <v>0.5</v>
      </c>
      <c r="D192" s="6">
        <v>2.1800000000000002</v>
      </c>
      <c r="E192" s="11">
        <v>168</v>
      </c>
      <c r="F192" s="3">
        <v>7.81</v>
      </c>
      <c r="G192" s="12">
        <v>0</v>
      </c>
      <c r="I192">
        <f t="shared" si="14"/>
        <v>60</v>
      </c>
      <c r="J192">
        <f t="shared" si="15"/>
        <v>63.80952380952381</v>
      </c>
      <c r="K192">
        <f t="shared" si="16"/>
        <v>55.367231638418076</v>
      </c>
      <c r="L192">
        <f t="shared" si="17"/>
        <v>79.509803921568633</v>
      </c>
      <c r="M192">
        <f t="shared" si="18"/>
        <v>50</v>
      </c>
      <c r="O192" s="3">
        <f t="shared" si="19"/>
        <v>61.737311873902108</v>
      </c>
      <c r="P192">
        <v>6454.1109999999999</v>
      </c>
      <c r="Q192" s="3">
        <f t="shared" si="20"/>
        <v>104.54149693434113</v>
      </c>
    </row>
    <row r="193" spans="1:17" x14ac:dyDescent="0.25">
      <c r="A193" s="15"/>
      <c r="B193" s="2" t="s">
        <v>10</v>
      </c>
      <c r="C193" s="3">
        <v>1</v>
      </c>
      <c r="D193" s="6">
        <v>2.85</v>
      </c>
      <c r="E193" s="11">
        <v>124</v>
      </c>
      <c r="F193" s="3">
        <v>7.46</v>
      </c>
      <c r="G193" s="12">
        <v>1.167984671182298E-2</v>
      </c>
      <c r="I193">
        <f t="shared" si="14"/>
        <v>70</v>
      </c>
      <c r="J193">
        <f t="shared" si="15"/>
        <v>79.761904761904759</v>
      </c>
      <c r="K193">
        <f t="shared" si="16"/>
        <v>67.79661016949153</v>
      </c>
      <c r="L193">
        <f t="shared" si="17"/>
        <v>76.078431372549019</v>
      </c>
      <c r="M193">
        <f t="shared" si="18"/>
        <v>50.648880372879056</v>
      </c>
      <c r="O193" s="3">
        <f t="shared" si="19"/>
        <v>68.857165335364883</v>
      </c>
      <c r="P193">
        <v>5811.0839999999998</v>
      </c>
      <c r="Q193" s="3">
        <f t="shared" si="20"/>
        <v>84.393308549625118</v>
      </c>
    </row>
    <row r="194" spans="1:17" x14ac:dyDescent="0.25">
      <c r="A194" s="15"/>
      <c r="B194" s="2" t="s">
        <v>11</v>
      </c>
      <c r="C194" s="3">
        <v>1</v>
      </c>
      <c r="D194" s="6">
        <v>3.47</v>
      </c>
      <c r="E194" s="11">
        <v>83</v>
      </c>
      <c r="F194" s="3">
        <v>8.3699999999999992</v>
      </c>
      <c r="G194" s="12">
        <v>0</v>
      </c>
      <c r="I194">
        <f t="shared" si="14"/>
        <v>70</v>
      </c>
      <c r="J194">
        <f t="shared" si="15"/>
        <v>94.523809523809518</v>
      </c>
      <c r="K194">
        <f t="shared" si="16"/>
        <v>79.378531073446325</v>
      </c>
      <c r="L194">
        <f t="shared" si="17"/>
        <v>85</v>
      </c>
      <c r="M194">
        <f t="shared" si="18"/>
        <v>50</v>
      </c>
      <c r="O194" s="3">
        <f t="shared" si="19"/>
        <v>75.780468119451172</v>
      </c>
      <c r="P194">
        <v>6258.2039999999997</v>
      </c>
      <c r="Q194" s="3">
        <f t="shared" si="20"/>
        <v>82.583337834959309</v>
      </c>
    </row>
    <row r="195" spans="1:17" x14ac:dyDescent="0.25">
      <c r="A195" s="15"/>
      <c r="B195" s="2" t="s">
        <v>12</v>
      </c>
      <c r="C195" s="3">
        <v>0.5</v>
      </c>
      <c r="D195" s="6">
        <v>2.93</v>
      </c>
      <c r="E195" s="11">
        <v>66</v>
      </c>
      <c r="F195" s="3">
        <v>9.2799999999999994</v>
      </c>
      <c r="G195" s="12">
        <v>0.67234122661933382</v>
      </c>
      <c r="I195">
        <f t="shared" si="14"/>
        <v>60</v>
      </c>
      <c r="J195">
        <f t="shared" si="15"/>
        <v>81.666666666666657</v>
      </c>
      <c r="K195">
        <f t="shared" si="16"/>
        <v>84.180790960451986</v>
      </c>
      <c r="L195">
        <f t="shared" si="17"/>
        <v>93.921568627450981</v>
      </c>
      <c r="M195">
        <f t="shared" si="18"/>
        <v>87.352290367740764</v>
      </c>
      <c r="O195" s="3">
        <f t="shared" si="19"/>
        <v>81.424263324462089</v>
      </c>
      <c r="P195">
        <v>6291.4740000000002</v>
      </c>
      <c r="Q195" s="3">
        <f t="shared" si="20"/>
        <v>77.267803761754976</v>
      </c>
    </row>
    <row r="196" spans="1:17" x14ac:dyDescent="0.25">
      <c r="A196" s="15"/>
      <c r="B196" s="2" t="s">
        <v>13</v>
      </c>
      <c r="C196" s="3">
        <v>0.5</v>
      </c>
      <c r="D196" s="6">
        <v>3.01</v>
      </c>
      <c r="E196" s="11">
        <v>92</v>
      </c>
      <c r="F196" s="3">
        <v>8.69</v>
      </c>
      <c r="G196" s="12">
        <v>0</v>
      </c>
      <c r="I196">
        <f t="shared" si="14"/>
        <v>60</v>
      </c>
      <c r="J196">
        <f t="shared" si="15"/>
        <v>83.571428571428555</v>
      </c>
      <c r="K196">
        <f t="shared" si="16"/>
        <v>76.836158192090394</v>
      </c>
      <c r="L196">
        <f t="shared" si="17"/>
        <v>88.137254901960773</v>
      </c>
      <c r="M196">
        <f t="shared" si="18"/>
        <v>50</v>
      </c>
      <c r="O196" s="3">
        <f t="shared" si="19"/>
        <v>71.708968333095953</v>
      </c>
      <c r="P196">
        <v>7029.1930000000002</v>
      </c>
      <c r="Q196" s="3">
        <f t="shared" si="20"/>
        <v>98.023903612008951</v>
      </c>
    </row>
    <row r="197" spans="1:17" x14ac:dyDescent="0.25">
      <c r="A197" s="15"/>
      <c r="B197" s="2" t="s">
        <v>14</v>
      </c>
      <c r="C197" s="3">
        <v>1.5</v>
      </c>
      <c r="D197" s="6">
        <v>2.86</v>
      </c>
      <c r="E197" s="11">
        <v>96</v>
      </c>
      <c r="F197" s="3">
        <v>8.24</v>
      </c>
      <c r="G197" s="12">
        <v>0</v>
      </c>
      <c r="I197">
        <f t="shared" si="14"/>
        <v>80</v>
      </c>
      <c r="J197">
        <f t="shared" si="15"/>
        <v>80</v>
      </c>
      <c r="K197">
        <f t="shared" si="16"/>
        <v>75.706214689265536</v>
      </c>
      <c r="L197">
        <f t="shared" si="17"/>
        <v>83.725490196078439</v>
      </c>
      <c r="M197">
        <f t="shared" si="18"/>
        <v>50</v>
      </c>
      <c r="O197" s="3">
        <f t="shared" si="19"/>
        <v>73.886340977068798</v>
      </c>
      <c r="P197">
        <v>6369.3879999999999</v>
      </c>
      <c r="Q197" s="3">
        <f t="shared" si="20"/>
        <v>86.205216224968964</v>
      </c>
    </row>
    <row r="198" spans="1:17" x14ac:dyDescent="0.25">
      <c r="A198" s="15"/>
      <c r="B198" s="2" t="s">
        <v>15</v>
      </c>
      <c r="C198" s="3">
        <v>1</v>
      </c>
      <c r="D198" s="6">
        <v>2.69</v>
      </c>
      <c r="E198" s="11">
        <v>103</v>
      </c>
      <c r="F198" s="3">
        <v>9.68</v>
      </c>
      <c r="G198" s="12">
        <v>0.1912070566876341</v>
      </c>
      <c r="I198">
        <f t="shared" si="14"/>
        <v>70</v>
      </c>
      <c r="J198">
        <f t="shared" si="15"/>
        <v>75.952380952380949</v>
      </c>
      <c r="K198">
        <f t="shared" si="16"/>
        <v>73.728813559322035</v>
      </c>
      <c r="L198">
        <f t="shared" si="17"/>
        <v>97.843137254901961</v>
      </c>
      <c r="M198">
        <f t="shared" si="18"/>
        <v>60.622614260424115</v>
      </c>
      <c r="O198" s="3">
        <f t="shared" si="19"/>
        <v>75.629389205405815</v>
      </c>
      <c r="P198">
        <v>7270.2950000000001</v>
      </c>
      <c r="Q198" s="3">
        <f t="shared" si="20"/>
        <v>96.130552902578984</v>
      </c>
    </row>
    <row r="199" spans="1:17" x14ac:dyDescent="0.25">
      <c r="A199" s="15"/>
      <c r="B199" s="2" t="s">
        <v>16</v>
      </c>
      <c r="C199" s="3">
        <v>1.5</v>
      </c>
      <c r="D199" s="6">
        <v>2.6780952380952381</v>
      </c>
      <c r="E199" s="11">
        <v>21</v>
      </c>
      <c r="F199" s="3">
        <v>9.0399999999999991</v>
      </c>
      <c r="G199" s="12">
        <v>0.218814334833415</v>
      </c>
      <c r="I199">
        <f t="shared" si="14"/>
        <v>80</v>
      </c>
      <c r="J199">
        <f t="shared" si="15"/>
        <v>75.668934240362802</v>
      </c>
      <c r="K199">
        <f t="shared" si="16"/>
        <v>96.89265536723164</v>
      </c>
      <c r="L199">
        <f t="shared" si="17"/>
        <v>91.568627450980387</v>
      </c>
      <c r="M199">
        <f t="shared" si="18"/>
        <v>62.156351935189718</v>
      </c>
      <c r="O199" s="3">
        <f t="shared" si="19"/>
        <v>81.257313798752904</v>
      </c>
      <c r="P199">
        <v>5929.5609999999997</v>
      </c>
      <c r="Q199" s="3">
        <f t="shared" si="20"/>
        <v>72.97264360332575</v>
      </c>
    </row>
    <row r="200" spans="1:17" x14ac:dyDescent="0.25">
      <c r="A200" s="15"/>
      <c r="B200" s="2" t="s">
        <v>17</v>
      </c>
      <c r="C200" s="3">
        <v>1.5</v>
      </c>
      <c r="D200" s="6">
        <v>3.2</v>
      </c>
      <c r="E200" s="11">
        <v>71</v>
      </c>
      <c r="F200" s="3">
        <v>8.59</v>
      </c>
      <c r="G200" s="12">
        <v>0</v>
      </c>
      <c r="I200">
        <f t="shared" ref="I200:I205" si="21">((C200-0)/2.5)*50+50</f>
        <v>80</v>
      </c>
      <c r="J200">
        <f t="shared" ref="J200:J241" si="22">((D200-1.6)/2.1)*50+50</f>
        <v>88.095238095238102</v>
      </c>
      <c r="K200">
        <f t="shared" ref="K200:K224" si="23">((E200-187)/(-177))*50+50</f>
        <v>82.7683615819209</v>
      </c>
      <c r="L200">
        <f t="shared" ref="L200:L241" si="24">((F200-4.8)/5.1)*50+50</f>
        <v>87.156862745098039</v>
      </c>
      <c r="M200">
        <f t="shared" ref="M200:M241" si="25">((G200-0)/0.9)*50+50</f>
        <v>50</v>
      </c>
      <c r="O200" s="3">
        <f t="shared" si="19"/>
        <v>77.604092484451414</v>
      </c>
      <c r="P200">
        <v>5828.6760000000004</v>
      </c>
      <c r="Q200" s="3">
        <f t="shared" si="20"/>
        <v>75.107843071134695</v>
      </c>
    </row>
    <row r="201" spans="1:17" x14ac:dyDescent="0.25">
      <c r="A201" s="15"/>
      <c r="B201" s="2" t="s">
        <v>18</v>
      </c>
      <c r="C201" s="3">
        <v>1</v>
      </c>
      <c r="D201" s="6">
        <v>2.72</v>
      </c>
      <c r="E201" s="11">
        <v>133</v>
      </c>
      <c r="F201" s="3">
        <v>9.39</v>
      </c>
      <c r="G201" s="12">
        <v>0.16804353134070676</v>
      </c>
      <c r="I201">
        <f t="shared" si="21"/>
        <v>70</v>
      </c>
      <c r="J201">
        <f t="shared" si="22"/>
        <v>76.666666666666671</v>
      </c>
      <c r="K201">
        <f t="shared" si="23"/>
        <v>65.254237288135599</v>
      </c>
      <c r="L201">
        <f t="shared" si="24"/>
        <v>95.000000000000014</v>
      </c>
      <c r="M201">
        <f t="shared" si="25"/>
        <v>59.335751741150375</v>
      </c>
      <c r="O201" s="3">
        <f t="shared" ref="O201:O242" si="26">0.2*I201+0.2*J201+0.2*K201+0.2*L201+0.2*M201</f>
        <v>73.25133113919054</v>
      </c>
      <c r="P201">
        <v>7200.3739999999998</v>
      </c>
      <c r="Q201" s="3">
        <f t="shared" ref="Q201:Q242" si="27">P201*(1/O201)</f>
        <v>98.296834856393389</v>
      </c>
    </row>
    <row r="202" spans="1:17" x14ac:dyDescent="0.25">
      <c r="A202" s="15"/>
      <c r="B202" s="2" t="s">
        <v>19</v>
      </c>
      <c r="C202" s="3">
        <v>0.5</v>
      </c>
      <c r="D202" s="6">
        <v>2.2999999999999998</v>
      </c>
      <c r="E202" s="11">
        <v>174</v>
      </c>
      <c r="F202" s="3">
        <v>8.0299999999999994</v>
      </c>
      <c r="G202" s="12">
        <v>0</v>
      </c>
      <c r="I202">
        <f t="shared" si="21"/>
        <v>60</v>
      </c>
      <c r="J202">
        <f t="shared" si="22"/>
        <v>66.666666666666657</v>
      </c>
      <c r="K202">
        <f t="shared" si="23"/>
        <v>53.672316384180789</v>
      </c>
      <c r="L202">
        <f t="shared" si="24"/>
        <v>81.666666666666657</v>
      </c>
      <c r="M202">
        <f t="shared" si="25"/>
        <v>50</v>
      </c>
      <c r="O202" s="3">
        <f t="shared" si="26"/>
        <v>62.401129943502823</v>
      </c>
      <c r="P202">
        <v>7011.3810000000003</v>
      </c>
      <c r="Q202" s="3">
        <f t="shared" si="27"/>
        <v>112.35984038026257</v>
      </c>
    </row>
    <row r="203" spans="1:17" x14ac:dyDescent="0.25">
      <c r="A203" s="15"/>
      <c r="B203" s="2" t="s">
        <v>20</v>
      </c>
      <c r="C203" s="3">
        <v>2.5</v>
      </c>
      <c r="D203" s="6">
        <v>3.15</v>
      </c>
      <c r="E203" s="11">
        <v>60</v>
      </c>
      <c r="F203" s="3">
        <v>8.35</v>
      </c>
      <c r="G203" s="12">
        <v>4.8303750989140061E-2</v>
      </c>
      <c r="I203">
        <f t="shared" si="21"/>
        <v>100</v>
      </c>
      <c r="J203">
        <f t="shared" si="22"/>
        <v>86.904761904761898</v>
      </c>
      <c r="K203">
        <f t="shared" si="23"/>
        <v>85.875706214689274</v>
      </c>
      <c r="L203">
        <f t="shared" si="24"/>
        <v>84.803921568627459</v>
      </c>
      <c r="M203">
        <f t="shared" si="25"/>
        <v>52.683541721618894</v>
      </c>
      <c r="O203" s="3">
        <f t="shared" si="26"/>
        <v>82.053586281939516</v>
      </c>
      <c r="P203">
        <v>7194.3450000000003</v>
      </c>
      <c r="Q203" s="3">
        <f t="shared" si="27"/>
        <v>87.678617425446021</v>
      </c>
    </row>
    <row r="204" spans="1:17" x14ac:dyDescent="0.25">
      <c r="A204" s="15"/>
      <c r="B204" s="2" t="s">
        <v>21</v>
      </c>
      <c r="C204" s="3">
        <v>1</v>
      </c>
      <c r="D204" s="6">
        <v>3.15</v>
      </c>
      <c r="E204" s="11">
        <v>53</v>
      </c>
      <c r="F204" s="3">
        <v>9.2200000000000006</v>
      </c>
      <c r="G204" s="12">
        <v>0.82045829159251771</v>
      </c>
      <c r="I204">
        <f t="shared" si="21"/>
        <v>70</v>
      </c>
      <c r="J204">
        <f t="shared" si="22"/>
        <v>86.904761904761898</v>
      </c>
      <c r="K204">
        <f t="shared" si="23"/>
        <v>87.853107344632775</v>
      </c>
      <c r="L204">
        <f t="shared" si="24"/>
        <v>93.333333333333343</v>
      </c>
      <c r="M204">
        <f t="shared" si="25"/>
        <v>95.581016199584326</v>
      </c>
      <c r="O204" s="3">
        <f t="shared" si="26"/>
        <v>86.734443756462483</v>
      </c>
      <c r="P204">
        <v>7324.0389999999998</v>
      </c>
      <c r="Q204" s="3">
        <f t="shared" si="27"/>
        <v>84.44210492160208</v>
      </c>
    </row>
    <row r="205" spans="1:17" x14ac:dyDescent="0.25">
      <c r="A205" s="15"/>
      <c r="B205" s="2" t="s">
        <v>22</v>
      </c>
      <c r="C205" s="3">
        <v>0.5</v>
      </c>
      <c r="D205" s="6">
        <v>2.82</v>
      </c>
      <c r="E205" s="11">
        <v>128</v>
      </c>
      <c r="F205" s="3">
        <v>7.83</v>
      </c>
      <c r="G205" s="12">
        <v>2.8918236722083168E-2</v>
      </c>
      <c r="I205">
        <f t="shared" si="21"/>
        <v>60</v>
      </c>
      <c r="J205">
        <f t="shared" si="22"/>
        <v>79.047619047619037</v>
      </c>
      <c r="K205">
        <f t="shared" si="23"/>
        <v>66.666666666666657</v>
      </c>
      <c r="L205">
        <f t="shared" si="24"/>
        <v>79.705882352941188</v>
      </c>
      <c r="M205">
        <f t="shared" si="25"/>
        <v>51.606568706782397</v>
      </c>
      <c r="O205" s="3">
        <f t="shared" si="26"/>
        <v>67.405347354801862</v>
      </c>
      <c r="P205">
        <v>7770.15</v>
      </c>
      <c r="Q205" s="3">
        <f t="shared" si="27"/>
        <v>115.2749789879462</v>
      </c>
    </row>
    <row r="206" spans="1:17" x14ac:dyDescent="0.25">
      <c r="O206" s="3"/>
      <c r="Q206" s="3"/>
    </row>
    <row r="207" spans="1:17" x14ac:dyDescent="0.25">
      <c r="O207" s="3"/>
      <c r="Q207" s="3"/>
    </row>
    <row r="208" spans="1:17" x14ac:dyDescent="0.25">
      <c r="A208" s="15">
        <v>2019</v>
      </c>
      <c r="B208" s="2"/>
      <c r="C208" s="1" t="s">
        <v>2</v>
      </c>
      <c r="D208" s="9" t="s">
        <v>36</v>
      </c>
      <c r="E208" s="1" t="s">
        <v>5</v>
      </c>
      <c r="F208" s="9" t="s">
        <v>28</v>
      </c>
      <c r="G208" s="9" t="s">
        <v>26</v>
      </c>
      <c r="O208" s="3"/>
      <c r="Q208" s="3"/>
    </row>
    <row r="209" spans="1:17" x14ac:dyDescent="0.25">
      <c r="A209" s="15"/>
      <c r="B209" s="2" t="s">
        <v>7</v>
      </c>
      <c r="C209" s="3">
        <v>0.5</v>
      </c>
      <c r="D209" s="6">
        <v>2.27</v>
      </c>
      <c r="E209" s="11">
        <v>187</v>
      </c>
      <c r="F209" s="3">
        <v>8.73</v>
      </c>
      <c r="G209" s="12">
        <v>0</v>
      </c>
      <c r="I209">
        <f t="shared" ref="I209:I224" si="28">((C209-0)/2.5)*50+50</f>
        <v>60</v>
      </c>
      <c r="J209">
        <f t="shared" si="22"/>
        <v>65.952380952380949</v>
      </c>
      <c r="K209">
        <f t="shared" si="23"/>
        <v>50</v>
      </c>
      <c r="L209">
        <f t="shared" si="24"/>
        <v>88.529411764705884</v>
      </c>
      <c r="M209">
        <f t="shared" si="25"/>
        <v>50</v>
      </c>
      <c r="O209" s="3">
        <f t="shared" si="26"/>
        <v>62.896358543417364</v>
      </c>
      <c r="P209">
        <v>7490.3549999999996</v>
      </c>
      <c r="Q209" s="3">
        <f t="shared" si="27"/>
        <v>119.09043978801105</v>
      </c>
    </row>
    <row r="210" spans="1:17" x14ac:dyDescent="0.25">
      <c r="A210" s="15"/>
      <c r="B210" s="2" t="s">
        <v>8</v>
      </c>
      <c r="C210" s="3">
        <v>0</v>
      </c>
      <c r="D210" s="6">
        <v>3.31</v>
      </c>
      <c r="E210" s="11">
        <v>49</v>
      </c>
      <c r="F210" s="3">
        <v>9.76</v>
      </c>
      <c r="G210" s="12">
        <v>0.22089684117517119</v>
      </c>
      <c r="I210">
        <f t="shared" si="28"/>
        <v>50</v>
      </c>
      <c r="J210">
        <f t="shared" si="22"/>
        <v>90.714285714285722</v>
      </c>
      <c r="K210">
        <f t="shared" si="23"/>
        <v>88.983050847457633</v>
      </c>
      <c r="L210">
        <f t="shared" si="24"/>
        <v>98.627450980392155</v>
      </c>
      <c r="M210">
        <f t="shared" si="25"/>
        <v>62.272046731953957</v>
      </c>
      <c r="O210" s="3">
        <f t="shared" si="26"/>
        <v>78.119366854817898</v>
      </c>
      <c r="P210">
        <v>7348.5690000000004</v>
      </c>
      <c r="Q210" s="3">
        <f t="shared" si="27"/>
        <v>94.068465936968707</v>
      </c>
    </row>
    <row r="211" spans="1:17" x14ac:dyDescent="0.25">
      <c r="A211" s="15"/>
      <c r="B211" s="2" t="s">
        <v>9</v>
      </c>
      <c r="C211" s="3">
        <v>0.5</v>
      </c>
      <c r="D211" s="6">
        <v>2.1800000000000002</v>
      </c>
      <c r="E211" s="11">
        <v>171</v>
      </c>
      <c r="F211" s="3">
        <v>7.82</v>
      </c>
      <c r="G211" s="12">
        <v>0</v>
      </c>
      <c r="I211">
        <f t="shared" si="28"/>
        <v>60</v>
      </c>
      <c r="J211">
        <f t="shared" si="22"/>
        <v>63.80952380952381</v>
      </c>
      <c r="K211">
        <f t="shared" si="23"/>
        <v>54.519774011299432</v>
      </c>
      <c r="L211">
        <f t="shared" si="24"/>
        <v>79.607843137254903</v>
      </c>
      <c r="M211">
        <f t="shared" si="25"/>
        <v>50</v>
      </c>
      <c r="O211" s="3">
        <f t="shared" si="26"/>
        <v>61.587428191615629</v>
      </c>
      <c r="P211">
        <v>6454.1109999999999</v>
      </c>
      <c r="Q211" s="3">
        <f t="shared" si="27"/>
        <v>104.79591678872293</v>
      </c>
    </row>
    <row r="212" spans="1:17" x14ac:dyDescent="0.25">
      <c r="A212" s="15"/>
      <c r="B212" s="2" t="s">
        <v>10</v>
      </c>
      <c r="C212" s="3">
        <v>0.5</v>
      </c>
      <c r="D212" s="6">
        <v>2.85</v>
      </c>
      <c r="E212" s="11">
        <v>128</v>
      </c>
      <c r="F212" s="3">
        <v>5.94</v>
      </c>
      <c r="G212" s="12">
        <v>2.3104238863081068E-2</v>
      </c>
      <c r="I212">
        <f t="shared" si="28"/>
        <v>60</v>
      </c>
      <c r="J212">
        <f t="shared" si="22"/>
        <v>79.761904761904759</v>
      </c>
      <c r="K212">
        <f t="shared" si="23"/>
        <v>66.666666666666657</v>
      </c>
      <c r="L212">
        <f t="shared" si="24"/>
        <v>61.176470588235304</v>
      </c>
      <c r="M212">
        <f t="shared" si="25"/>
        <v>51.283568825726725</v>
      </c>
      <c r="O212" s="3">
        <f t="shared" si="26"/>
        <v>63.777722168506699</v>
      </c>
      <c r="P212">
        <v>5811.0839999999998</v>
      </c>
      <c r="Q212" s="3">
        <f t="shared" si="27"/>
        <v>91.114636936179267</v>
      </c>
    </row>
    <row r="213" spans="1:17" x14ac:dyDescent="0.25">
      <c r="A213" s="15"/>
      <c r="B213" s="2" t="s">
        <v>11</v>
      </c>
      <c r="C213" s="3">
        <v>1</v>
      </c>
      <c r="D213" s="6">
        <v>3.47</v>
      </c>
      <c r="E213" s="11">
        <v>83</v>
      </c>
      <c r="F213" s="3">
        <v>8.42</v>
      </c>
      <c r="G213" s="12">
        <v>0</v>
      </c>
      <c r="I213">
        <f t="shared" si="28"/>
        <v>70</v>
      </c>
      <c r="J213">
        <f t="shared" si="22"/>
        <v>94.523809523809518</v>
      </c>
      <c r="K213">
        <f t="shared" si="23"/>
        <v>79.378531073446325</v>
      </c>
      <c r="L213">
        <f t="shared" si="24"/>
        <v>85.490196078431381</v>
      </c>
      <c r="M213">
        <f t="shared" si="25"/>
        <v>50</v>
      </c>
      <c r="O213" s="3">
        <f t="shared" si="26"/>
        <v>75.878507335137442</v>
      </c>
      <c r="P213">
        <v>6258.2039999999997</v>
      </c>
      <c r="Q213" s="3">
        <f t="shared" si="27"/>
        <v>82.476635608539198</v>
      </c>
    </row>
    <row r="214" spans="1:17" x14ac:dyDescent="0.25">
      <c r="A214" s="15"/>
      <c r="B214" s="2" t="s">
        <v>12</v>
      </c>
      <c r="C214" s="3">
        <v>0.5</v>
      </c>
      <c r="D214" s="6">
        <v>2.93</v>
      </c>
      <c r="E214" s="11">
        <v>62</v>
      </c>
      <c r="F214" s="3">
        <v>9.34</v>
      </c>
      <c r="G214" s="12">
        <v>0.66925982540349671</v>
      </c>
      <c r="I214">
        <f t="shared" si="28"/>
        <v>60</v>
      </c>
      <c r="J214">
        <f t="shared" si="22"/>
        <v>81.666666666666657</v>
      </c>
      <c r="K214">
        <f t="shared" si="23"/>
        <v>85.310734463276845</v>
      </c>
      <c r="L214">
        <f t="shared" si="24"/>
        <v>94.509803921568633</v>
      </c>
      <c r="M214">
        <f t="shared" si="25"/>
        <v>87.181101411305377</v>
      </c>
      <c r="O214" s="3">
        <f t="shared" si="26"/>
        <v>81.733661292563511</v>
      </c>
      <c r="P214">
        <v>6291.4740000000002</v>
      </c>
      <c r="Q214" s="3">
        <f t="shared" si="27"/>
        <v>76.975311034701264</v>
      </c>
    </row>
    <row r="215" spans="1:17" x14ac:dyDescent="0.25">
      <c r="A215" s="15"/>
      <c r="B215" s="2" t="s">
        <v>13</v>
      </c>
      <c r="C215" s="3">
        <v>1</v>
      </c>
      <c r="D215" s="6">
        <v>3.01</v>
      </c>
      <c r="E215" s="11">
        <v>92</v>
      </c>
      <c r="F215" s="3">
        <v>8.7100000000000009</v>
      </c>
      <c r="G215" s="12">
        <v>0</v>
      </c>
      <c r="I215">
        <f t="shared" si="28"/>
        <v>70</v>
      </c>
      <c r="J215">
        <f t="shared" si="22"/>
        <v>83.571428571428555</v>
      </c>
      <c r="K215">
        <f t="shared" si="23"/>
        <v>76.836158192090394</v>
      </c>
      <c r="L215">
        <f t="shared" si="24"/>
        <v>88.333333333333343</v>
      </c>
      <c r="M215">
        <f t="shared" si="25"/>
        <v>50</v>
      </c>
      <c r="O215" s="3">
        <f t="shared" si="26"/>
        <v>73.748184019370456</v>
      </c>
      <c r="P215">
        <v>7029.1930000000002</v>
      </c>
      <c r="Q215" s="3">
        <f t="shared" si="27"/>
        <v>95.313438472650873</v>
      </c>
    </row>
    <row r="216" spans="1:17" x14ac:dyDescent="0.25">
      <c r="A216" s="15"/>
      <c r="B216" s="2" t="s">
        <v>14</v>
      </c>
      <c r="C216" s="3">
        <v>0.5</v>
      </c>
      <c r="D216" s="6">
        <v>2.86</v>
      </c>
      <c r="E216" s="11">
        <v>97</v>
      </c>
      <c r="F216" s="3">
        <v>8.23</v>
      </c>
      <c r="G216" s="12">
        <v>0</v>
      </c>
      <c r="I216">
        <f t="shared" si="28"/>
        <v>60</v>
      </c>
      <c r="J216">
        <f t="shared" si="22"/>
        <v>80</v>
      </c>
      <c r="K216">
        <f t="shared" si="23"/>
        <v>75.423728813559322</v>
      </c>
      <c r="L216">
        <f t="shared" si="24"/>
        <v>83.627450980392155</v>
      </c>
      <c r="M216">
        <f t="shared" si="25"/>
        <v>50</v>
      </c>
      <c r="O216" s="3">
        <f t="shared" si="26"/>
        <v>69.810235958790287</v>
      </c>
      <c r="P216">
        <v>6369.3879999999999</v>
      </c>
      <c r="Q216" s="3">
        <f t="shared" si="27"/>
        <v>91.238597213163928</v>
      </c>
    </row>
    <row r="217" spans="1:17" x14ac:dyDescent="0.25">
      <c r="A217" s="15"/>
      <c r="B217" s="2" t="s">
        <v>15</v>
      </c>
      <c r="C217" s="3">
        <v>0</v>
      </c>
      <c r="D217" s="6">
        <v>2.69</v>
      </c>
      <c r="E217" s="11">
        <v>104</v>
      </c>
      <c r="F217" s="3">
        <v>9.9</v>
      </c>
      <c r="G217" s="12">
        <v>0.18693889705863795</v>
      </c>
      <c r="I217">
        <f t="shared" si="28"/>
        <v>50</v>
      </c>
      <c r="J217">
        <f t="shared" si="22"/>
        <v>75.952380952380949</v>
      </c>
      <c r="K217">
        <f t="shared" si="23"/>
        <v>73.44632768361582</v>
      </c>
      <c r="L217">
        <f t="shared" si="24"/>
        <v>100.00000000000001</v>
      </c>
      <c r="M217">
        <f t="shared" si="25"/>
        <v>60.385494281035442</v>
      </c>
      <c r="O217" s="3">
        <f t="shared" si="26"/>
        <v>71.956840583406446</v>
      </c>
      <c r="P217">
        <v>7270.2950000000001</v>
      </c>
      <c r="Q217" s="3">
        <f t="shared" si="27"/>
        <v>101.03688462492836</v>
      </c>
    </row>
    <row r="218" spans="1:17" x14ac:dyDescent="0.25">
      <c r="A218" s="15"/>
      <c r="B218" s="2" t="s">
        <v>16</v>
      </c>
      <c r="C218" s="3">
        <v>2</v>
      </c>
      <c r="D218" s="6">
        <v>2.6780952380952381</v>
      </c>
      <c r="E218" s="11">
        <v>11</v>
      </c>
      <c r="F218" s="3">
        <v>9.07</v>
      </c>
      <c r="G218" s="12">
        <v>0.21711620395765929</v>
      </c>
      <c r="I218">
        <f t="shared" si="28"/>
        <v>90</v>
      </c>
      <c r="J218">
        <f t="shared" si="22"/>
        <v>75.668934240362802</v>
      </c>
      <c r="K218">
        <f t="shared" si="23"/>
        <v>99.717514124293785</v>
      </c>
      <c r="L218">
        <f t="shared" si="24"/>
        <v>91.862745098039227</v>
      </c>
      <c r="M218">
        <f t="shared" si="25"/>
        <v>62.062011330981072</v>
      </c>
      <c r="O218" s="3">
        <f t="shared" si="26"/>
        <v>83.86224095873537</v>
      </c>
      <c r="P218">
        <v>5929.5609999999997</v>
      </c>
      <c r="Q218" s="3">
        <f t="shared" si="27"/>
        <v>70.705968886732407</v>
      </c>
    </row>
    <row r="219" spans="1:17" x14ac:dyDescent="0.25">
      <c r="A219" s="15"/>
      <c r="B219" s="2" t="s">
        <v>17</v>
      </c>
      <c r="C219" s="3">
        <v>0.5</v>
      </c>
      <c r="D219" s="6">
        <v>3.2</v>
      </c>
      <c r="E219" s="11">
        <v>78</v>
      </c>
      <c r="F219" s="3">
        <v>8.64</v>
      </c>
      <c r="G219" s="12">
        <v>0</v>
      </c>
      <c r="I219">
        <f t="shared" si="28"/>
        <v>60</v>
      </c>
      <c r="J219">
        <f t="shared" si="22"/>
        <v>88.095238095238102</v>
      </c>
      <c r="K219">
        <f t="shared" si="23"/>
        <v>80.790960451977398</v>
      </c>
      <c r="L219">
        <f t="shared" si="24"/>
        <v>87.64705882352942</v>
      </c>
      <c r="M219">
        <f t="shared" si="25"/>
        <v>50</v>
      </c>
      <c r="O219" s="3">
        <f t="shared" si="26"/>
        <v>73.306651474148993</v>
      </c>
      <c r="P219">
        <v>5828.6760000000004</v>
      </c>
      <c r="Q219" s="3">
        <f t="shared" si="27"/>
        <v>79.510874972313218</v>
      </c>
    </row>
    <row r="220" spans="1:17" x14ac:dyDescent="0.25">
      <c r="A220" s="15"/>
      <c r="B220" s="2" t="s">
        <v>18</v>
      </c>
      <c r="C220" s="3">
        <v>0.5</v>
      </c>
      <c r="D220" s="6">
        <v>2.72</v>
      </c>
      <c r="E220" s="11">
        <v>142</v>
      </c>
      <c r="F220" s="3">
        <v>9.5299999999999994</v>
      </c>
      <c r="G220" s="12">
        <v>0.1729533179969861</v>
      </c>
      <c r="I220">
        <f t="shared" si="28"/>
        <v>60</v>
      </c>
      <c r="J220">
        <f t="shared" si="22"/>
        <v>76.666666666666671</v>
      </c>
      <c r="K220">
        <f t="shared" si="23"/>
        <v>62.711864406779661</v>
      </c>
      <c r="L220">
        <f t="shared" si="24"/>
        <v>96.372549019607845</v>
      </c>
      <c r="M220">
        <f t="shared" si="25"/>
        <v>59.608517666499225</v>
      </c>
      <c r="O220" s="3">
        <f t="shared" si="26"/>
        <v>71.071919551910682</v>
      </c>
      <c r="P220">
        <v>7200.3739999999998</v>
      </c>
      <c r="Q220" s="3">
        <f t="shared" si="27"/>
        <v>101.311095090669</v>
      </c>
    </row>
    <row r="221" spans="1:17" x14ac:dyDescent="0.25">
      <c r="A221" s="15"/>
      <c r="B221" s="2" t="s">
        <v>19</v>
      </c>
      <c r="C221" s="3">
        <v>2</v>
      </c>
      <c r="D221" s="6">
        <v>2.2999999999999998</v>
      </c>
      <c r="E221" s="11">
        <v>179</v>
      </c>
      <c r="F221" s="3">
        <v>6.05</v>
      </c>
      <c r="G221" s="12">
        <v>0</v>
      </c>
      <c r="I221">
        <f t="shared" si="28"/>
        <v>90</v>
      </c>
      <c r="J221">
        <f t="shared" si="22"/>
        <v>66.666666666666657</v>
      </c>
      <c r="K221">
        <f t="shared" si="23"/>
        <v>52.259887005649716</v>
      </c>
      <c r="L221">
        <f t="shared" si="24"/>
        <v>62.254901960784316</v>
      </c>
      <c r="M221">
        <f t="shared" si="25"/>
        <v>50</v>
      </c>
      <c r="O221" s="3">
        <f t="shared" si="26"/>
        <v>64.236291126620145</v>
      </c>
      <c r="P221">
        <v>7011.3810000000003</v>
      </c>
      <c r="Q221" s="3">
        <f t="shared" si="27"/>
        <v>109.14984157755048</v>
      </c>
    </row>
    <row r="222" spans="1:17" x14ac:dyDescent="0.25">
      <c r="A222" s="15"/>
      <c r="B222" s="2" t="s">
        <v>20</v>
      </c>
      <c r="C222" s="3">
        <v>2</v>
      </c>
      <c r="D222" s="6">
        <v>3.15</v>
      </c>
      <c r="E222" s="11">
        <v>43</v>
      </c>
      <c r="F222" s="3">
        <v>8.26</v>
      </c>
      <c r="G222" s="12">
        <v>4.7914701864423336E-2</v>
      </c>
      <c r="I222">
        <f t="shared" si="28"/>
        <v>90</v>
      </c>
      <c r="J222">
        <f t="shared" si="22"/>
        <v>86.904761904761898</v>
      </c>
      <c r="K222">
        <f t="shared" si="23"/>
        <v>90.677966101694921</v>
      </c>
      <c r="L222">
        <f t="shared" si="24"/>
        <v>83.921568627450981</v>
      </c>
      <c r="M222">
        <f t="shared" si="25"/>
        <v>52.661927881356853</v>
      </c>
      <c r="O222" s="3">
        <f t="shared" si="26"/>
        <v>80.833244903052929</v>
      </c>
      <c r="P222">
        <v>7194.3450000000003</v>
      </c>
      <c r="Q222" s="3">
        <f t="shared" si="27"/>
        <v>89.002303552560747</v>
      </c>
    </row>
    <row r="223" spans="1:17" x14ac:dyDescent="0.25">
      <c r="A223" s="15"/>
      <c r="B223" s="2" t="s">
        <v>21</v>
      </c>
      <c r="C223" s="3">
        <v>2.5</v>
      </c>
      <c r="D223" s="6">
        <v>3.15</v>
      </c>
      <c r="E223" s="11">
        <v>57</v>
      </c>
      <c r="F223" s="3">
        <v>9.34</v>
      </c>
      <c r="G223" s="12">
        <v>0.81377824217389461</v>
      </c>
      <c r="I223">
        <f t="shared" si="28"/>
        <v>100</v>
      </c>
      <c r="J223">
        <f t="shared" si="22"/>
        <v>86.904761904761898</v>
      </c>
      <c r="K223">
        <f t="shared" si="23"/>
        <v>86.723163841807917</v>
      </c>
      <c r="L223">
        <f t="shared" si="24"/>
        <v>94.509803921568633</v>
      </c>
      <c r="M223">
        <f t="shared" si="25"/>
        <v>95.209902342994155</v>
      </c>
      <c r="O223" s="3">
        <f t="shared" si="26"/>
        <v>92.669526402226523</v>
      </c>
      <c r="P223">
        <v>7324.0389999999998</v>
      </c>
      <c r="Q223" s="3">
        <f t="shared" si="27"/>
        <v>79.033953062525086</v>
      </c>
    </row>
    <row r="224" spans="1:17" x14ac:dyDescent="0.25">
      <c r="A224" s="15"/>
      <c r="B224" s="2" t="s">
        <v>22</v>
      </c>
      <c r="C224" s="3">
        <v>1.5</v>
      </c>
      <c r="D224" s="6">
        <v>2.82</v>
      </c>
      <c r="E224" s="11">
        <v>120</v>
      </c>
      <c r="F224" s="3">
        <v>8.16</v>
      </c>
      <c r="G224" s="12">
        <v>3.7872091763017923E-2</v>
      </c>
      <c r="I224">
        <f t="shared" si="28"/>
        <v>80</v>
      </c>
      <c r="J224">
        <f t="shared" si="22"/>
        <v>79.047619047619037</v>
      </c>
      <c r="K224">
        <f t="shared" si="23"/>
        <v>68.926553672316388</v>
      </c>
      <c r="L224">
        <f t="shared" si="24"/>
        <v>82.941176470588232</v>
      </c>
      <c r="M224">
        <f t="shared" si="25"/>
        <v>52.104005097945439</v>
      </c>
      <c r="O224" s="3">
        <f t="shared" si="26"/>
        <v>72.603870857693835</v>
      </c>
      <c r="P224">
        <v>7770.15</v>
      </c>
      <c r="Q224" s="3">
        <f t="shared" si="27"/>
        <v>107.02115339318161</v>
      </c>
    </row>
    <row r="225" spans="1:17" x14ac:dyDescent="0.25">
      <c r="O225" s="3"/>
      <c r="Q225" s="3"/>
    </row>
    <row r="226" spans="1:17" x14ac:dyDescent="0.25">
      <c r="A226" s="15">
        <v>2020</v>
      </c>
      <c r="B226" s="2"/>
      <c r="C226" s="1" t="s">
        <v>2</v>
      </c>
      <c r="D226" s="9" t="s">
        <v>36</v>
      </c>
      <c r="E226" s="1" t="s">
        <v>5</v>
      </c>
      <c r="F226" s="9" t="s">
        <v>28</v>
      </c>
      <c r="G226" s="9" t="s">
        <v>26</v>
      </c>
      <c r="O226" s="3"/>
      <c r="Q226" s="3"/>
    </row>
    <row r="227" spans="1:17" x14ac:dyDescent="0.25">
      <c r="A227" s="15"/>
      <c r="B227" s="2" t="s">
        <v>7</v>
      </c>
      <c r="C227" s="3">
        <v>0</v>
      </c>
      <c r="D227" s="6">
        <v>2.27</v>
      </c>
      <c r="E227" s="11">
        <v>187</v>
      </c>
      <c r="F227" s="3">
        <v>8.2100000000000009</v>
      </c>
      <c r="G227" s="12">
        <v>0</v>
      </c>
      <c r="I227">
        <f>((C227-0)/2.5)*50+50</f>
        <v>50</v>
      </c>
      <c r="J227">
        <f t="shared" si="22"/>
        <v>65.952380952380949</v>
      </c>
      <c r="K227">
        <f t="shared" ref="K227:K241" si="29">((E227-187)/(-177))*50+50</f>
        <v>50</v>
      </c>
      <c r="L227">
        <f t="shared" si="24"/>
        <v>83.431372549019613</v>
      </c>
      <c r="M227">
        <f t="shared" si="25"/>
        <v>50</v>
      </c>
      <c r="O227" s="3">
        <f t="shared" si="26"/>
        <v>59.876750700280112</v>
      </c>
      <c r="P227">
        <v>7490.3549999999996</v>
      </c>
      <c r="Q227" s="3">
        <f t="shared" si="27"/>
        <v>125.09621701908681</v>
      </c>
    </row>
    <row r="228" spans="1:17" x14ac:dyDescent="0.25">
      <c r="A228" s="15"/>
      <c r="B228" s="2" t="s">
        <v>8</v>
      </c>
      <c r="C228" s="3">
        <v>0</v>
      </c>
      <c r="D228" s="6">
        <v>3.31</v>
      </c>
      <c r="E228" s="11">
        <v>35</v>
      </c>
      <c r="F228" s="3">
        <v>9.64</v>
      </c>
      <c r="G228" s="12">
        <v>0.21703508372128355</v>
      </c>
      <c r="I228">
        <f t="shared" ref="I228:I242" si="30">((C228-0)/2.5)*50+50</f>
        <v>50</v>
      </c>
      <c r="J228">
        <f t="shared" si="22"/>
        <v>90.714285714285722</v>
      </c>
      <c r="K228">
        <f t="shared" si="29"/>
        <v>92.937853107344637</v>
      </c>
      <c r="L228">
        <f t="shared" si="24"/>
        <v>97.450980392156879</v>
      </c>
      <c r="M228">
        <f t="shared" si="25"/>
        <v>62.05750465118242</v>
      </c>
      <c r="O228" s="3">
        <f t="shared" si="26"/>
        <v>78.632124772993933</v>
      </c>
      <c r="P228">
        <v>7348.5690000000004</v>
      </c>
      <c r="Q228" s="3">
        <f t="shared" si="27"/>
        <v>93.455048063560071</v>
      </c>
    </row>
    <row r="229" spans="1:17" x14ac:dyDescent="0.25">
      <c r="A229" s="15"/>
      <c r="B229" s="2" t="s">
        <v>9</v>
      </c>
      <c r="C229" s="3">
        <v>0</v>
      </c>
      <c r="D229" s="6">
        <v>2.1800000000000002</v>
      </c>
      <c r="E229" s="11">
        <v>172</v>
      </c>
      <c r="F229" s="3">
        <v>8.16</v>
      </c>
      <c r="G229" s="12">
        <v>0</v>
      </c>
      <c r="I229">
        <f t="shared" si="30"/>
        <v>50</v>
      </c>
      <c r="J229">
        <f t="shared" si="22"/>
        <v>63.80952380952381</v>
      </c>
      <c r="K229">
        <f t="shared" si="29"/>
        <v>54.237288135593218</v>
      </c>
      <c r="L229">
        <f t="shared" si="24"/>
        <v>82.941176470588232</v>
      </c>
      <c r="M229">
        <f t="shared" si="25"/>
        <v>50</v>
      </c>
      <c r="O229" s="3">
        <f t="shared" si="26"/>
        <v>60.197597683141055</v>
      </c>
      <c r="P229">
        <v>6454.1109999999999</v>
      </c>
      <c r="Q229" s="3">
        <f t="shared" si="27"/>
        <v>107.21542467478795</v>
      </c>
    </row>
    <row r="230" spans="1:17" x14ac:dyDescent="0.25">
      <c r="A230" s="15"/>
      <c r="B230" s="2" t="s">
        <v>10</v>
      </c>
      <c r="C230" s="3">
        <v>0</v>
      </c>
      <c r="D230" s="6">
        <v>2.85</v>
      </c>
      <c r="E230" s="11">
        <v>127</v>
      </c>
      <c r="F230" s="3">
        <v>6.17</v>
      </c>
      <c r="G230" s="12">
        <v>2.2912081314793289E-2</v>
      </c>
      <c r="I230">
        <f t="shared" si="30"/>
        <v>50</v>
      </c>
      <c r="J230">
        <f t="shared" si="22"/>
        <v>79.761904761904759</v>
      </c>
      <c r="K230">
        <f t="shared" si="29"/>
        <v>66.949152542372872</v>
      </c>
      <c r="L230">
        <f t="shared" si="24"/>
        <v>63.431372549019613</v>
      </c>
      <c r="M230">
        <f t="shared" si="25"/>
        <v>51.272893406377406</v>
      </c>
      <c r="O230" s="3">
        <f t="shared" si="26"/>
        <v>62.283064651934929</v>
      </c>
      <c r="P230">
        <v>5811.0839999999998</v>
      </c>
      <c r="Q230" s="3">
        <f t="shared" si="27"/>
        <v>93.301189215316953</v>
      </c>
    </row>
    <row r="231" spans="1:17" x14ac:dyDescent="0.25">
      <c r="A231" s="15"/>
      <c r="B231" s="2" t="s">
        <v>11</v>
      </c>
      <c r="C231" s="3">
        <v>0</v>
      </c>
      <c r="D231" s="6">
        <v>3.47</v>
      </c>
      <c r="E231" s="11">
        <v>77</v>
      </c>
      <c r="F231" s="3">
        <v>8.6</v>
      </c>
      <c r="G231" s="12">
        <v>0</v>
      </c>
      <c r="I231">
        <f t="shared" si="30"/>
        <v>50</v>
      </c>
      <c r="J231">
        <f t="shared" si="22"/>
        <v>94.523809523809518</v>
      </c>
      <c r="K231">
        <f t="shared" si="29"/>
        <v>81.073446327683627</v>
      </c>
      <c r="L231">
        <f t="shared" si="24"/>
        <v>87.254901960784309</v>
      </c>
      <c r="M231">
        <f t="shared" si="25"/>
        <v>50</v>
      </c>
      <c r="O231" s="3">
        <f t="shared" si="26"/>
        <v>72.570431562455497</v>
      </c>
      <c r="P231">
        <v>6258.2039999999997</v>
      </c>
      <c r="Q231" s="3">
        <f t="shared" si="27"/>
        <v>86.236279229152302</v>
      </c>
    </row>
    <row r="232" spans="1:17" x14ac:dyDescent="0.25">
      <c r="A232" s="15"/>
      <c r="B232" s="2" t="s">
        <v>12</v>
      </c>
      <c r="C232" s="3">
        <v>0</v>
      </c>
      <c r="D232" s="6">
        <v>2.93</v>
      </c>
      <c r="E232" s="11">
        <v>43</v>
      </c>
      <c r="F232" s="3">
        <v>9.43</v>
      </c>
      <c r="G232" s="12">
        <v>0.67683315182924308</v>
      </c>
      <c r="I232">
        <f t="shared" si="30"/>
        <v>50</v>
      </c>
      <c r="J232">
        <f t="shared" si="22"/>
        <v>81.666666666666657</v>
      </c>
      <c r="K232">
        <f t="shared" si="29"/>
        <v>90.677966101694921</v>
      </c>
      <c r="L232">
        <f t="shared" si="24"/>
        <v>95.392156862745097</v>
      </c>
      <c r="M232">
        <f t="shared" si="25"/>
        <v>87.60184176829128</v>
      </c>
      <c r="O232" s="3">
        <f t="shared" si="26"/>
        <v>81.067726279879594</v>
      </c>
      <c r="P232">
        <v>6291.4740000000002</v>
      </c>
      <c r="Q232" s="3">
        <f t="shared" si="27"/>
        <v>77.607628691585703</v>
      </c>
    </row>
    <row r="233" spans="1:17" x14ac:dyDescent="0.25">
      <c r="A233" s="15"/>
      <c r="B233" s="2" t="s">
        <v>13</v>
      </c>
      <c r="C233" s="3">
        <v>0</v>
      </c>
      <c r="D233" s="6">
        <v>3.01</v>
      </c>
      <c r="E233" s="11">
        <v>62</v>
      </c>
      <c r="F233" s="3">
        <v>8.9700000000000006</v>
      </c>
      <c r="G233" s="12">
        <v>2.7780010210264952E-2</v>
      </c>
      <c r="I233">
        <f t="shared" si="30"/>
        <v>50</v>
      </c>
      <c r="J233">
        <f t="shared" si="22"/>
        <v>83.571428571428555</v>
      </c>
      <c r="K233">
        <f t="shared" si="29"/>
        <v>85.310734463276845</v>
      </c>
      <c r="L233">
        <f t="shared" si="24"/>
        <v>90.882352941176478</v>
      </c>
      <c r="M233">
        <f t="shared" si="25"/>
        <v>51.543333900570275</v>
      </c>
      <c r="O233" s="3">
        <f t="shared" si="26"/>
        <v>72.261569975290442</v>
      </c>
      <c r="P233">
        <v>7029.1930000000002</v>
      </c>
      <c r="Q233" s="3">
        <f t="shared" si="27"/>
        <v>97.274291195217657</v>
      </c>
    </row>
    <row r="234" spans="1:17" x14ac:dyDescent="0.25">
      <c r="A234" s="15"/>
      <c r="B234" s="2" t="s">
        <v>14</v>
      </c>
      <c r="C234" s="3">
        <v>0</v>
      </c>
      <c r="D234" s="6">
        <v>2.86</v>
      </c>
      <c r="E234" s="11">
        <v>83</v>
      </c>
      <c r="F234" s="3">
        <v>8.58</v>
      </c>
      <c r="G234" s="12">
        <v>0</v>
      </c>
      <c r="I234">
        <f t="shared" si="30"/>
        <v>50</v>
      </c>
      <c r="J234">
        <f t="shared" si="22"/>
        <v>80</v>
      </c>
      <c r="K234">
        <f t="shared" si="29"/>
        <v>79.378531073446325</v>
      </c>
      <c r="L234">
        <f t="shared" si="24"/>
        <v>87.058823529411768</v>
      </c>
      <c r="M234">
        <f t="shared" si="25"/>
        <v>50</v>
      </c>
      <c r="O234" s="3">
        <f t="shared" si="26"/>
        <v>69.287470920571621</v>
      </c>
      <c r="P234">
        <v>6369.3879999999999</v>
      </c>
      <c r="Q234" s="3">
        <f t="shared" si="27"/>
        <v>91.926980670164895</v>
      </c>
    </row>
    <row r="235" spans="1:17" x14ac:dyDescent="0.25">
      <c r="A235" s="15"/>
      <c r="B235" s="2" t="s">
        <v>15</v>
      </c>
      <c r="C235" s="3">
        <v>0.4</v>
      </c>
      <c r="D235" s="6">
        <v>2.69</v>
      </c>
      <c r="E235" s="11">
        <v>75</v>
      </c>
      <c r="F235" s="3">
        <v>9.8800000000000008</v>
      </c>
      <c r="G235" s="12">
        <v>0.18300403130430357</v>
      </c>
      <c r="I235">
        <f t="shared" si="30"/>
        <v>58</v>
      </c>
      <c r="J235">
        <f t="shared" si="22"/>
        <v>75.952380952380949</v>
      </c>
      <c r="K235">
        <f t="shared" si="29"/>
        <v>81.638418079096056</v>
      </c>
      <c r="L235">
        <f t="shared" si="24"/>
        <v>99.803921568627459</v>
      </c>
      <c r="M235">
        <f t="shared" si="25"/>
        <v>60.166890628016866</v>
      </c>
      <c r="O235" s="3">
        <f t="shared" si="26"/>
        <v>75.11232224562427</v>
      </c>
      <c r="P235">
        <v>7270.2950000000001</v>
      </c>
      <c r="Q235" s="3">
        <f t="shared" si="27"/>
        <v>96.792307608669859</v>
      </c>
    </row>
    <row r="236" spans="1:17" x14ac:dyDescent="0.25">
      <c r="A236" s="15"/>
      <c r="B236" s="2" t="s">
        <v>16</v>
      </c>
      <c r="C236" s="3">
        <v>0.5</v>
      </c>
      <c r="D236" s="6">
        <v>2.6780952380952381</v>
      </c>
      <c r="E236" s="11">
        <v>16</v>
      </c>
      <c r="F236" s="3">
        <v>9.08</v>
      </c>
      <c r="G236" s="12">
        <v>0.21534809566063898</v>
      </c>
      <c r="I236">
        <f t="shared" si="30"/>
        <v>60</v>
      </c>
      <c r="J236">
        <f t="shared" si="22"/>
        <v>75.668934240362802</v>
      </c>
      <c r="K236">
        <f t="shared" si="29"/>
        <v>98.305084745762713</v>
      </c>
      <c r="L236">
        <f t="shared" si="24"/>
        <v>91.960784313725497</v>
      </c>
      <c r="M236">
        <f t="shared" si="25"/>
        <v>61.963783092257721</v>
      </c>
      <c r="O236" s="3">
        <f t="shared" si="26"/>
        <v>77.579717278421739</v>
      </c>
      <c r="P236">
        <v>5929.5609999999997</v>
      </c>
      <c r="Q236" s="3">
        <f t="shared" si="27"/>
        <v>76.431845951690079</v>
      </c>
    </row>
    <row r="237" spans="1:17" x14ac:dyDescent="0.25">
      <c r="A237" s="15"/>
      <c r="B237" s="2" t="s">
        <v>17</v>
      </c>
      <c r="C237" s="3">
        <v>0</v>
      </c>
      <c r="D237" s="6">
        <v>3.2</v>
      </c>
      <c r="E237" s="11">
        <v>68</v>
      </c>
      <c r="F237" s="3">
        <v>8.77</v>
      </c>
      <c r="G237" s="12">
        <v>0</v>
      </c>
      <c r="I237">
        <f t="shared" si="30"/>
        <v>50</v>
      </c>
      <c r="J237">
        <f t="shared" si="22"/>
        <v>88.095238095238102</v>
      </c>
      <c r="K237">
        <f t="shared" si="29"/>
        <v>83.615819209039557</v>
      </c>
      <c r="L237">
        <f t="shared" si="24"/>
        <v>88.921568627450981</v>
      </c>
      <c r="M237">
        <f t="shared" si="25"/>
        <v>50</v>
      </c>
      <c r="O237" s="3">
        <f t="shared" si="26"/>
        <v>72.126525186345731</v>
      </c>
      <c r="P237">
        <v>5828.6760000000004</v>
      </c>
      <c r="Q237" s="3">
        <f t="shared" si="27"/>
        <v>80.811823180737761</v>
      </c>
    </row>
    <row r="238" spans="1:17" x14ac:dyDescent="0.25">
      <c r="A238" s="15"/>
      <c r="B238" s="2" t="s">
        <v>18</v>
      </c>
      <c r="C238" s="3">
        <v>0.5</v>
      </c>
      <c r="D238" s="6">
        <v>2.72</v>
      </c>
      <c r="E238" s="11">
        <v>143</v>
      </c>
      <c r="F238" s="3">
        <v>4.97</v>
      </c>
      <c r="G238" s="12">
        <v>0.176587250082687</v>
      </c>
      <c r="I238">
        <f t="shared" si="30"/>
        <v>60</v>
      </c>
      <c r="J238">
        <f t="shared" si="22"/>
        <v>76.666666666666671</v>
      </c>
      <c r="K238">
        <f t="shared" si="29"/>
        <v>62.429378531073446</v>
      </c>
      <c r="L238">
        <f t="shared" si="24"/>
        <v>51.666666666666664</v>
      </c>
      <c r="M238">
        <f t="shared" si="25"/>
        <v>59.810402782371497</v>
      </c>
      <c r="O238" s="3">
        <f t="shared" si="26"/>
        <v>62.114622929355662</v>
      </c>
      <c r="P238">
        <v>7200.3739999999998</v>
      </c>
      <c r="Q238" s="3">
        <f t="shared" si="27"/>
        <v>115.92075521715948</v>
      </c>
    </row>
    <row r="239" spans="1:17" x14ac:dyDescent="0.25">
      <c r="A239" s="15"/>
      <c r="B239" s="2" t="s">
        <v>19</v>
      </c>
      <c r="C239" s="3">
        <v>0</v>
      </c>
      <c r="D239" s="6">
        <v>2.2999999999999998</v>
      </c>
      <c r="E239" s="11">
        <v>176</v>
      </c>
      <c r="F239" s="3">
        <v>6.28</v>
      </c>
      <c r="G239" s="12">
        <v>0</v>
      </c>
      <c r="I239">
        <f t="shared" si="30"/>
        <v>50</v>
      </c>
      <c r="J239">
        <f t="shared" si="22"/>
        <v>66.666666666666657</v>
      </c>
      <c r="K239">
        <f t="shared" si="29"/>
        <v>53.10734463276836</v>
      </c>
      <c r="L239">
        <f t="shared" si="24"/>
        <v>64.509803921568633</v>
      </c>
      <c r="M239">
        <f t="shared" si="25"/>
        <v>50</v>
      </c>
      <c r="O239" s="3">
        <f t="shared" si="26"/>
        <v>56.856763044200733</v>
      </c>
      <c r="P239">
        <v>7011.3810000000003</v>
      </c>
      <c r="Q239" s="3">
        <f t="shared" si="27"/>
        <v>123.31657000151975</v>
      </c>
    </row>
    <row r="240" spans="1:17" x14ac:dyDescent="0.25">
      <c r="A240" s="15"/>
      <c r="B240" s="2" t="s">
        <v>20</v>
      </c>
      <c r="C240" s="3">
        <v>1</v>
      </c>
      <c r="D240" s="6">
        <v>3.15</v>
      </c>
      <c r="E240" s="11">
        <v>33</v>
      </c>
      <c r="F240" s="3">
        <v>8.27</v>
      </c>
      <c r="G240" s="12">
        <v>4.7542397953927333E-2</v>
      </c>
      <c r="I240">
        <f t="shared" si="30"/>
        <v>70</v>
      </c>
      <c r="J240">
        <f t="shared" si="22"/>
        <v>86.904761904761898</v>
      </c>
      <c r="K240">
        <f t="shared" si="29"/>
        <v>93.502824858757066</v>
      </c>
      <c r="L240">
        <f t="shared" si="24"/>
        <v>84.019607843137265</v>
      </c>
      <c r="M240">
        <f t="shared" si="25"/>
        <v>52.641244330773738</v>
      </c>
      <c r="O240" s="3">
        <f t="shared" si="26"/>
        <v>77.413687787485998</v>
      </c>
      <c r="P240">
        <v>7194.3450000000003</v>
      </c>
      <c r="Q240" s="3">
        <f t="shared" si="27"/>
        <v>92.933758946476303</v>
      </c>
    </row>
    <row r="241" spans="1:17" x14ac:dyDescent="0.25">
      <c r="A241" s="15"/>
      <c r="B241" s="2" t="s">
        <v>21</v>
      </c>
      <c r="C241" s="3">
        <v>0</v>
      </c>
      <c r="D241" s="6">
        <v>3.15</v>
      </c>
      <c r="E241" s="11">
        <v>54</v>
      </c>
      <c r="F241" s="3">
        <v>9.1</v>
      </c>
      <c r="G241" s="12">
        <v>0.80805664800325172</v>
      </c>
      <c r="I241">
        <f t="shared" si="30"/>
        <v>50</v>
      </c>
      <c r="J241">
        <f t="shared" si="22"/>
        <v>86.904761904761898</v>
      </c>
      <c r="K241">
        <f t="shared" si="29"/>
        <v>87.570621468926561</v>
      </c>
      <c r="L241">
        <f t="shared" si="24"/>
        <v>92.156862745098039</v>
      </c>
      <c r="M241">
        <f t="shared" si="25"/>
        <v>94.892036000180653</v>
      </c>
      <c r="O241" s="3">
        <f t="shared" si="26"/>
        <v>82.304856423793439</v>
      </c>
      <c r="P241">
        <v>7324.0389999999998</v>
      </c>
      <c r="Q241" s="3">
        <f t="shared" si="27"/>
        <v>88.986717409335029</v>
      </c>
    </row>
    <row r="242" spans="1:17" x14ac:dyDescent="0.25">
      <c r="A242" s="15"/>
      <c r="B242" s="2" t="s">
        <v>22</v>
      </c>
      <c r="C242" s="3">
        <v>0.5</v>
      </c>
      <c r="D242" s="6">
        <v>2.82</v>
      </c>
      <c r="E242" s="11">
        <v>114</v>
      </c>
      <c r="F242" s="3">
        <v>8.4600000000000009</v>
      </c>
      <c r="G242" s="12">
        <v>3.7221374515756897E-2</v>
      </c>
      <c r="I242">
        <f t="shared" si="30"/>
        <v>60</v>
      </c>
      <c r="J242">
        <f>((D242-1.6)/2.1)*50+50</f>
        <v>79.047619047619037</v>
      </c>
      <c r="K242">
        <f>((E242-187)/(-177))*50+50</f>
        <v>70.621468926553675</v>
      </c>
      <c r="L242">
        <f>((F242-4.8)/5.1)*50+50</f>
        <v>85.882352941176492</v>
      </c>
      <c r="M242">
        <f>((G242-0)/0.9)*50+50</f>
        <v>52.067854139764272</v>
      </c>
      <c r="O242" s="3">
        <f t="shared" si="26"/>
        <v>69.523859011022694</v>
      </c>
      <c r="P242">
        <v>7770.15</v>
      </c>
      <c r="Q242" s="3">
        <f t="shared" si="27"/>
        <v>111.76235195414105</v>
      </c>
    </row>
    <row r="244" spans="1:17" x14ac:dyDescent="0.25">
      <c r="B244" s="8" t="s">
        <v>78</v>
      </c>
      <c r="C244" s="14">
        <v>2.5</v>
      </c>
      <c r="D244" s="6">
        <v>3.66</v>
      </c>
      <c r="E244" s="11">
        <v>187</v>
      </c>
      <c r="F244" s="14">
        <v>9.9</v>
      </c>
      <c r="G244" s="12">
        <v>0.85</v>
      </c>
    </row>
    <row r="245" spans="1:17" x14ac:dyDescent="0.25">
      <c r="B245" s="8" t="s">
        <v>79</v>
      </c>
      <c r="C245" s="14">
        <v>0</v>
      </c>
      <c r="D245" s="6">
        <v>1.6</v>
      </c>
      <c r="E245" s="11">
        <v>10</v>
      </c>
      <c r="F245" s="14">
        <v>4.8099999999999996</v>
      </c>
      <c r="G245" s="12">
        <v>0</v>
      </c>
    </row>
    <row r="246" spans="1:17" x14ac:dyDescent="0.25">
      <c r="B246" s="8"/>
      <c r="C246" s="4">
        <f>C244-C245</f>
        <v>2.5</v>
      </c>
      <c r="D246" s="4">
        <f t="shared" ref="D246:G246" si="31">D244-D245</f>
        <v>2.06</v>
      </c>
      <c r="E246" s="4">
        <f t="shared" si="31"/>
        <v>177</v>
      </c>
      <c r="F246" s="4">
        <f t="shared" si="31"/>
        <v>5.0900000000000007</v>
      </c>
      <c r="G246" s="4">
        <f t="shared" si="31"/>
        <v>0.85</v>
      </c>
    </row>
  </sheetData>
  <mergeCells count="14">
    <mergeCell ref="A189:A205"/>
    <mergeCell ref="A208:A224"/>
    <mergeCell ref="A226:A242"/>
    <mergeCell ref="I6:M6"/>
    <mergeCell ref="A79:A95"/>
    <mergeCell ref="A97:A113"/>
    <mergeCell ref="A116:A132"/>
    <mergeCell ref="A134:A150"/>
    <mergeCell ref="A152:A168"/>
    <mergeCell ref="A171:A187"/>
    <mergeCell ref="A7:A23"/>
    <mergeCell ref="A25:A41"/>
    <mergeCell ref="A43:A59"/>
    <mergeCell ref="A61:A77"/>
  </mergeCells>
  <phoneticPr fontId="2" type="noConversion"/>
  <pageMargins left="0.69930555555555596" right="0.69930555555555596"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3"/>
  <sheetViews>
    <sheetView workbookViewId="0">
      <selection activeCell="R22" sqref="R22"/>
    </sheetView>
  </sheetViews>
  <sheetFormatPr defaultColWidth="9" defaultRowHeight="13.8" x14ac:dyDescent="0.25"/>
  <sheetData>
    <row r="1" spans="1:14" x14ac:dyDescent="0.25">
      <c r="A1" s="1" t="s">
        <v>2</v>
      </c>
      <c r="D1" s="10" t="s">
        <v>31</v>
      </c>
    </row>
    <row r="3" spans="1:14" x14ac:dyDescent="0.25">
      <c r="A3" s="1" t="s">
        <v>2</v>
      </c>
      <c r="B3">
        <v>2008</v>
      </c>
      <c r="C3">
        <v>2009</v>
      </c>
      <c r="D3">
        <v>2010</v>
      </c>
      <c r="E3">
        <v>2011</v>
      </c>
      <c r="F3">
        <v>2012</v>
      </c>
      <c r="G3">
        <v>2013</v>
      </c>
      <c r="H3">
        <v>2014</v>
      </c>
      <c r="I3">
        <v>2015</v>
      </c>
      <c r="J3">
        <v>2016</v>
      </c>
      <c r="K3">
        <v>2017</v>
      </c>
      <c r="L3">
        <v>2018</v>
      </c>
      <c r="M3">
        <v>2019</v>
      </c>
      <c r="N3">
        <v>2020</v>
      </c>
    </row>
    <row r="4" spans="1:14" x14ac:dyDescent="0.25">
      <c r="A4" s="2" t="s">
        <v>7</v>
      </c>
      <c r="B4" s="3">
        <v>1.5</v>
      </c>
      <c r="C4" s="3">
        <v>0</v>
      </c>
      <c r="D4" s="3">
        <v>0</v>
      </c>
      <c r="E4" s="3">
        <v>0</v>
      </c>
      <c r="F4" s="3">
        <v>0</v>
      </c>
      <c r="G4" s="3">
        <v>1</v>
      </c>
      <c r="H4" s="3">
        <v>0.5</v>
      </c>
      <c r="I4" s="3">
        <v>0</v>
      </c>
      <c r="J4" s="3">
        <v>0</v>
      </c>
      <c r="K4" s="3">
        <v>0</v>
      </c>
      <c r="L4" s="3">
        <v>0.5</v>
      </c>
      <c r="M4" s="3">
        <v>0.5</v>
      </c>
      <c r="N4" s="3">
        <v>0</v>
      </c>
    </row>
    <row r="5" spans="1:14" x14ac:dyDescent="0.25">
      <c r="A5" s="2" t="s">
        <v>8</v>
      </c>
      <c r="B5" s="3">
        <v>0</v>
      </c>
      <c r="C5" s="3">
        <v>0</v>
      </c>
      <c r="D5" s="3">
        <v>0</v>
      </c>
      <c r="E5" s="3">
        <v>0</v>
      </c>
      <c r="F5" s="3">
        <v>0</v>
      </c>
      <c r="G5" s="3">
        <v>2</v>
      </c>
      <c r="H5" s="3">
        <v>1.5</v>
      </c>
      <c r="I5" s="3">
        <v>1.5</v>
      </c>
      <c r="J5" s="3">
        <v>1.5</v>
      </c>
      <c r="K5" s="3">
        <v>1.5</v>
      </c>
      <c r="L5" s="3">
        <v>0.5</v>
      </c>
      <c r="M5" s="3">
        <v>0</v>
      </c>
      <c r="N5" s="3">
        <v>0</v>
      </c>
    </row>
    <row r="6" spans="1:14" x14ac:dyDescent="0.25">
      <c r="A6" s="2" t="s">
        <v>9</v>
      </c>
      <c r="B6" s="3">
        <v>0</v>
      </c>
      <c r="C6" s="3">
        <v>0</v>
      </c>
      <c r="D6" s="3">
        <v>0</v>
      </c>
      <c r="E6" s="3">
        <v>0.5</v>
      </c>
      <c r="F6" s="3">
        <v>0</v>
      </c>
      <c r="G6" s="3">
        <v>0</v>
      </c>
      <c r="H6" s="3">
        <v>0.5</v>
      </c>
      <c r="I6" s="3">
        <v>1</v>
      </c>
      <c r="J6" s="3">
        <v>0</v>
      </c>
      <c r="K6" s="3">
        <v>0</v>
      </c>
      <c r="L6" s="3">
        <v>0.5</v>
      </c>
      <c r="M6" s="3">
        <v>0.5</v>
      </c>
      <c r="N6" s="3">
        <v>0</v>
      </c>
    </row>
    <row r="7" spans="1:14" x14ac:dyDescent="0.25">
      <c r="A7" s="2" t="s">
        <v>10</v>
      </c>
      <c r="B7" s="3">
        <v>0</v>
      </c>
      <c r="C7" s="3">
        <v>0</v>
      </c>
      <c r="D7" s="3">
        <v>0</v>
      </c>
      <c r="E7" s="3">
        <v>0</v>
      </c>
      <c r="F7" s="3">
        <v>0</v>
      </c>
      <c r="G7" s="3">
        <v>0</v>
      </c>
      <c r="H7" s="3">
        <v>0</v>
      </c>
      <c r="I7" s="3">
        <v>0</v>
      </c>
      <c r="J7" s="3">
        <v>1</v>
      </c>
      <c r="K7" s="3">
        <v>0.5</v>
      </c>
      <c r="L7" s="3">
        <v>1</v>
      </c>
      <c r="M7" s="3">
        <v>0.5</v>
      </c>
      <c r="N7" s="3">
        <v>0</v>
      </c>
    </row>
    <row r="8" spans="1:14" x14ac:dyDescent="0.25">
      <c r="A8" s="2" t="s">
        <v>11</v>
      </c>
      <c r="B8" s="3">
        <v>2</v>
      </c>
      <c r="C8" s="3">
        <v>0</v>
      </c>
      <c r="D8" s="3">
        <v>0</v>
      </c>
      <c r="E8" s="3">
        <v>0</v>
      </c>
      <c r="F8" s="3">
        <v>0</v>
      </c>
      <c r="G8" s="3">
        <v>0</v>
      </c>
      <c r="H8" s="3">
        <v>1</v>
      </c>
      <c r="I8" s="3">
        <v>0</v>
      </c>
      <c r="J8" s="3">
        <v>1</v>
      </c>
      <c r="K8" s="3">
        <v>0.5</v>
      </c>
      <c r="L8" s="3">
        <v>1</v>
      </c>
      <c r="M8" s="3">
        <v>1</v>
      </c>
      <c r="N8" s="3">
        <v>0</v>
      </c>
    </row>
    <row r="9" spans="1:14" x14ac:dyDescent="0.25">
      <c r="A9" s="2" t="s">
        <v>12</v>
      </c>
      <c r="B9" s="3">
        <v>0</v>
      </c>
      <c r="C9" s="3">
        <v>0</v>
      </c>
      <c r="D9" s="3">
        <v>0</v>
      </c>
      <c r="E9" s="3">
        <v>0</v>
      </c>
      <c r="F9" s="3">
        <v>0</v>
      </c>
      <c r="G9" s="3">
        <v>1</v>
      </c>
      <c r="H9" s="3">
        <v>2</v>
      </c>
      <c r="I9" s="3">
        <v>0</v>
      </c>
      <c r="J9" s="3">
        <v>0</v>
      </c>
      <c r="K9" s="3">
        <v>0.5</v>
      </c>
      <c r="L9" s="3">
        <v>0.5</v>
      </c>
      <c r="M9" s="3">
        <v>0.5</v>
      </c>
      <c r="N9" s="3">
        <v>0</v>
      </c>
    </row>
    <row r="10" spans="1:14" x14ac:dyDescent="0.25">
      <c r="A10" s="2" t="s">
        <v>13</v>
      </c>
      <c r="B10" s="3">
        <v>0</v>
      </c>
      <c r="C10" s="3">
        <v>0</v>
      </c>
      <c r="D10" s="3">
        <v>0</v>
      </c>
      <c r="E10" s="3">
        <v>0</v>
      </c>
      <c r="F10" s="3">
        <v>0</v>
      </c>
      <c r="G10" s="3">
        <v>0.5</v>
      </c>
      <c r="H10" s="3">
        <v>0</v>
      </c>
      <c r="I10" s="3">
        <v>0</v>
      </c>
      <c r="J10" s="3">
        <v>1.5</v>
      </c>
      <c r="K10" s="3">
        <v>2</v>
      </c>
      <c r="L10" s="3">
        <v>0.5</v>
      </c>
      <c r="M10" s="3">
        <v>1</v>
      </c>
      <c r="N10" s="3">
        <v>0</v>
      </c>
    </row>
    <row r="11" spans="1:14" x14ac:dyDescent="0.25">
      <c r="A11" s="2" t="s">
        <v>14</v>
      </c>
      <c r="B11" s="3">
        <v>0.5</v>
      </c>
      <c r="C11" s="3">
        <v>1</v>
      </c>
      <c r="D11" s="3">
        <v>0</v>
      </c>
      <c r="E11" s="3">
        <v>0</v>
      </c>
      <c r="F11" s="3">
        <v>0</v>
      </c>
      <c r="G11" s="3">
        <v>0</v>
      </c>
      <c r="H11" s="3">
        <v>0.5</v>
      </c>
      <c r="I11" s="3">
        <v>0</v>
      </c>
      <c r="J11" s="3">
        <v>0</v>
      </c>
      <c r="K11" s="3">
        <v>1</v>
      </c>
      <c r="L11" s="3">
        <v>1.5</v>
      </c>
      <c r="M11" s="3">
        <v>0.5</v>
      </c>
      <c r="N11" s="3">
        <v>0</v>
      </c>
    </row>
    <row r="12" spans="1:14" x14ac:dyDescent="0.25">
      <c r="A12" s="2" t="s">
        <v>15</v>
      </c>
      <c r="B12" s="3">
        <v>1.5</v>
      </c>
      <c r="C12" s="3">
        <v>1.5</v>
      </c>
      <c r="D12" s="3">
        <v>0.5</v>
      </c>
      <c r="E12" s="3">
        <v>0.5</v>
      </c>
      <c r="F12" s="3">
        <v>1</v>
      </c>
      <c r="G12" s="3">
        <v>1.5</v>
      </c>
      <c r="H12" s="3">
        <v>0.5</v>
      </c>
      <c r="I12" s="3">
        <v>1.5</v>
      </c>
      <c r="J12" s="3">
        <v>1</v>
      </c>
      <c r="K12" s="3">
        <v>2</v>
      </c>
      <c r="L12" s="3">
        <v>1</v>
      </c>
      <c r="M12" s="3">
        <v>0</v>
      </c>
      <c r="N12" s="3">
        <v>0.4</v>
      </c>
    </row>
    <row r="13" spans="1:14" x14ac:dyDescent="0.25">
      <c r="A13" s="2" t="s">
        <v>16</v>
      </c>
      <c r="B13" s="3">
        <v>0</v>
      </c>
      <c r="C13" s="3">
        <v>1</v>
      </c>
      <c r="D13" s="3">
        <v>0</v>
      </c>
      <c r="E13" s="3">
        <v>1</v>
      </c>
      <c r="F13" s="3">
        <v>1</v>
      </c>
      <c r="G13" s="3">
        <v>0</v>
      </c>
      <c r="H13" s="3">
        <v>0</v>
      </c>
      <c r="I13" s="3">
        <v>1</v>
      </c>
      <c r="J13" s="3">
        <v>0</v>
      </c>
      <c r="K13" s="3">
        <v>0</v>
      </c>
      <c r="L13" s="3">
        <v>1.5</v>
      </c>
      <c r="M13" s="3">
        <v>2</v>
      </c>
      <c r="N13" s="3">
        <v>0.5</v>
      </c>
    </row>
    <row r="14" spans="1:14" x14ac:dyDescent="0.25">
      <c r="A14" s="2" t="s">
        <v>17</v>
      </c>
      <c r="B14" s="3">
        <v>0</v>
      </c>
      <c r="C14" s="3">
        <v>0</v>
      </c>
      <c r="D14" s="3">
        <v>0.5</v>
      </c>
      <c r="E14" s="3">
        <v>0</v>
      </c>
      <c r="F14" s="3">
        <v>0</v>
      </c>
      <c r="G14" s="3">
        <v>0</v>
      </c>
      <c r="H14" s="3">
        <v>0.5</v>
      </c>
      <c r="I14" s="3">
        <v>0</v>
      </c>
      <c r="J14" s="3">
        <v>1.5</v>
      </c>
      <c r="K14" s="3">
        <v>0</v>
      </c>
      <c r="L14" s="3">
        <v>1.5</v>
      </c>
      <c r="M14" s="3">
        <v>0.5</v>
      </c>
      <c r="N14" s="3">
        <v>0</v>
      </c>
    </row>
    <row r="15" spans="1:14" x14ac:dyDescent="0.25">
      <c r="A15" s="2" t="s">
        <v>18</v>
      </c>
      <c r="B15" s="3">
        <v>0</v>
      </c>
      <c r="C15" s="3">
        <v>0</v>
      </c>
      <c r="D15" s="3">
        <v>0</v>
      </c>
      <c r="E15" s="3">
        <v>0.5</v>
      </c>
      <c r="F15" s="3">
        <v>1</v>
      </c>
      <c r="G15" s="3">
        <v>0</v>
      </c>
      <c r="H15" s="3">
        <v>0.5</v>
      </c>
      <c r="I15" s="3">
        <v>0.5</v>
      </c>
      <c r="J15" s="3">
        <v>0.5</v>
      </c>
      <c r="K15" s="3">
        <v>1.5</v>
      </c>
      <c r="L15" s="3">
        <v>1</v>
      </c>
      <c r="M15" s="3">
        <v>0.5</v>
      </c>
      <c r="N15" s="3">
        <v>0.5</v>
      </c>
    </row>
    <row r="16" spans="1:14" x14ac:dyDescent="0.25">
      <c r="A16" s="2" t="s">
        <v>19</v>
      </c>
      <c r="B16" s="3">
        <v>0.5</v>
      </c>
      <c r="C16" s="3">
        <v>2</v>
      </c>
      <c r="D16" s="3">
        <v>1.5</v>
      </c>
      <c r="E16" s="3">
        <v>0.5</v>
      </c>
      <c r="F16" s="3">
        <v>0</v>
      </c>
      <c r="G16" s="3">
        <v>0</v>
      </c>
      <c r="H16" s="3">
        <v>0</v>
      </c>
      <c r="I16" s="3">
        <v>1</v>
      </c>
      <c r="J16" s="3">
        <v>0</v>
      </c>
      <c r="K16" s="3">
        <v>1</v>
      </c>
      <c r="L16" s="3">
        <v>0.5</v>
      </c>
      <c r="M16" s="3">
        <v>2</v>
      </c>
      <c r="N16" s="3">
        <v>0</v>
      </c>
    </row>
    <row r="17" spans="1:14" x14ac:dyDescent="0.25">
      <c r="A17" s="2" t="s">
        <v>20</v>
      </c>
      <c r="B17" s="3">
        <v>0</v>
      </c>
      <c r="C17" s="3">
        <v>0</v>
      </c>
      <c r="D17" s="3">
        <v>0</v>
      </c>
      <c r="E17" s="3">
        <v>0</v>
      </c>
      <c r="F17" s="3">
        <v>0</v>
      </c>
      <c r="G17" s="3">
        <v>0</v>
      </c>
      <c r="H17" s="3">
        <v>0</v>
      </c>
      <c r="I17" s="3">
        <v>1</v>
      </c>
      <c r="J17" s="3">
        <v>1.5</v>
      </c>
      <c r="K17" s="3">
        <v>2</v>
      </c>
      <c r="L17" s="3">
        <v>2.5</v>
      </c>
      <c r="M17" s="3">
        <v>2</v>
      </c>
      <c r="N17" s="3">
        <v>1</v>
      </c>
    </row>
    <row r="18" spans="1:14" x14ac:dyDescent="0.25">
      <c r="A18" s="2" t="s">
        <v>21</v>
      </c>
      <c r="B18" s="3">
        <v>2.5</v>
      </c>
      <c r="C18" s="3">
        <v>0</v>
      </c>
      <c r="D18" s="3">
        <v>0.5</v>
      </c>
      <c r="E18" s="3">
        <v>0</v>
      </c>
      <c r="F18" s="3">
        <v>0.5</v>
      </c>
      <c r="G18" s="3">
        <v>0</v>
      </c>
      <c r="H18" s="3">
        <v>1</v>
      </c>
      <c r="I18" s="3">
        <v>2</v>
      </c>
      <c r="J18" s="3">
        <v>0</v>
      </c>
      <c r="K18" s="3">
        <v>1</v>
      </c>
      <c r="L18" s="3">
        <v>1</v>
      </c>
      <c r="M18" s="3">
        <v>2.5</v>
      </c>
      <c r="N18" s="3">
        <v>0</v>
      </c>
    </row>
    <row r="19" spans="1:14" x14ac:dyDescent="0.25">
      <c r="A19" s="2" t="s">
        <v>22</v>
      </c>
      <c r="B19" s="3">
        <v>0</v>
      </c>
      <c r="C19" s="4">
        <v>0.5</v>
      </c>
      <c r="D19" s="4">
        <v>0</v>
      </c>
      <c r="E19" s="4">
        <v>0.5</v>
      </c>
      <c r="F19" s="4">
        <v>0</v>
      </c>
      <c r="G19" s="4">
        <v>0</v>
      </c>
      <c r="H19" s="4">
        <v>1</v>
      </c>
      <c r="I19" s="3">
        <v>0.5</v>
      </c>
      <c r="J19" s="3">
        <v>2.5</v>
      </c>
      <c r="K19" s="3">
        <v>0.5</v>
      </c>
      <c r="L19" s="3">
        <v>0.5</v>
      </c>
      <c r="M19" s="3">
        <v>1.5</v>
      </c>
      <c r="N19" s="3">
        <v>0.5</v>
      </c>
    </row>
    <row r="20" spans="1:14" x14ac:dyDescent="0.25">
      <c r="A20" s="2"/>
      <c r="B20" s="6">
        <f>SUM(B4:B19)</f>
        <v>8.5</v>
      </c>
      <c r="C20" s="6">
        <f t="shared" ref="C20:N20" si="0">SUM(C4:C19)</f>
        <v>6</v>
      </c>
      <c r="D20" s="6">
        <f t="shared" si="0"/>
        <v>3</v>
      </c>
      <c r="E20" s="6">
        <f t="shared" si="0"/>
        <v>3.5</v>
      </c>
      <c r="F20" s="6">
        <f t="shared" si="0"/>
        <v>3.5</v>
      </c>
      <c r="G20" s="6">
        <f t="shared" si="0"/>
        <v>6</v>
      </c>
      <c r="H20" s="6">
        <f t="shared" si="0"/>
        <v>9.5</v>
      </c>
      <c r="I20" s="6">
        <f t="shared" si="0"/>
        <v>10</v>
      </c>
      <c r="J20" s="6">
        <f t="shared" si="0"/>
        <v>12</v>
      </c>
      <c r="K20" s="6">
        <f t="shared" si="0"/>
        <v>14</v>
      </c>
      <c r="L20" s="6">
        <f t="shared" si="0"/>
        <v>15.5</v>
      </c>
      <c r="M20" s="6">
        <f t="shared" si="0"/>
        <v>15.5</v>
      </c>
      <c r="N20" s="6">
        <f t="shared" si="0"/>
        <v>2.9</v>
      </c>
    </row>
    <row r="23" spans="1:14" x14ac:dyDescent="0.25">
      <c r="H23" s="6">
        <f>MAX(B4:N19)</f>
        <v>2.5</v>
      </c>
      <c r="I23" s="6">
        <f>MIN(D4:P19)</f>
        <v>0</v>
      </c>
    </row>
  </sheetData>
  <phoneticPr fontId="2"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0B6C2-CFB0-4B41-9645-AAB5E71F2C1D}">
  <dimension ref="A1:N24"/>
  <sheetViews>
    <sheetView workbookViewId="0">
      <selection activeCell="F24" sqref="F24:G24"/>
    </sheetView>
  </sheetViews>
  <sheetFormatPr defaultRowHeight="13.8" x14ac:dyDescent="0.25"/>
  <sheetData>
    <row r="1" spans="1:14" x14ac:dyDescent="0.25">
      <c r="A1" s="9" t="s">
        <v>36</v>
      </c>
      <c r="D1" s="10" t="s">
        <v>34</v>
      </c>
      <c r="E1" s="10" t="s">
        <v>35</v>
      </c>
    </row>
    <row r="4" spans="1:14" x14ac:dyDescent="0.25">
      <c r="A4" s="9" t="s">
        <v>36</v>
      </c>
      <c r="B4">
        <v>2008</v>
      </c>
      <c r="C4">
        <v>2009</v>
      </c>
      <c r="D4">
        <v>2010</v>
      </c>
      <c r="E4">
        <v>2011</v>
      </c>
      <c r="F4">
        <v>2012</v>
      </c>
      <c r="G4">
        <v>2013</v>
      </c>
      <c r="H4">
        <v>2014</v>
      </c>
      <c r="I4">
        <v>2015</v>
      </c>
      <c r="J4">
        <v>2016</v>
      </c>
      <c r="K4">
        <v>2017</v>
      </c>
      <c r="L4">
        <v>2018</v>
      </c>
      <c r="M4">
        <v>2019</v>
      </c>
      <c r="N4">
        <v>2020</v>
      </c>
    </row>
    <row r="5" spans="1:14" x14ac:dyDescent="0.25">
      <c r="A5" t="s">
        <v>7</v>
      </c>
      <c r="B5" s="6">
        <v>2.3860000000000001</v>
      </c>
      <c r="C5" s="6">
        <v>2.4830000000000001</v>
      </c>
      <c r="D5" s="6">
        <v>2.58</v>
      </c>
      <c r="E5" s="6">
        <v>2.7350000000000003</v>
      </c>
      <c r="F5" s="6">
        <v>2.89</v>
      </c>
      <c r="G5" s="6">
        <v>2.536975</v>
      </c>
      <c r="H5" s="6">
        <v>2.1839499999999998</v>
      </c>
      <c r="I5" s="6">
        <v>2.2054624999999999</v>
      </c>
      <c r="J5" s="6">
        <v>2.2269749999999999</v>
      </c>
      <c r="K5" s="6">
        <v>2.25</v>
      </c>
      <c r="L5" s="6">
        <v>2.27</v>
      </c>
      <c r="M5" s="6">
        <v>2.27</v>
      </c>
      <c r="N5" s="6">
        <v>2.27</v>
      </c>
    </row>
    <row r="6" spans="1:14" x14ac:dyDescent="0.25">
      <c r="A6" t="s">
        <v>8</v>
      </c>
      <c r="B6" s="6">
        <v>3.2766666666666668</v>
      </c>
      <c r="C6" s="6">
        <v>3.3433333333333333</v>
      </c>
      <c r="D6" s="6">
        <v>3.41</v>
      </c>
      <c r="E6" s="6">
        <v>3.3726115000000001</v>
      </c>
      <c r="F6" s="6">
        <v>3.335223</v>
      </c>
      <c r="G6" s="6">
        <v>3.2978345</v>
      </c>
      <c r="H6" s="6">
        <v>3.260446</v>
      </c>
      <c r="I6" s="6">
        <v>3.460388</v>
      </c>
      <c r="J6" s="6">
        <v>3.6603300000000001</v>
      </c>
      <c r="K6" s="6">
        <v>3.4851650000000003</v>
      </c>
      <c r="L6" s="6">
        <v>3.31</v>
      </c>
      <c r="M6" s="6">
        <v>3.31</v>
      </c>
      <c r="N6" s="6">
        <v>3.31</v>
      </c>
    </row>
    <row r="7" spans="1:14" x14ac:dyDescent="0.25">
      <c r="A7" t="s">
        <v>9</v>
      </c>
      <c r="B7" s="6">
        <v>2.11</v>
      </c>
      <c r="C7" s="6">
        <v>2.11</v>
      </c>
      <c r="D7" s="6">
        <v>2.11</v>
      </c>
      <c r="E7" s="6">
        <v>2.1349999999999998</v>
      </c>
      <c r="F7" s="6">
        <v>2.16</v>
      </c>
      <c r="G7" s="6">
        <v>2.22892</v>
      </c>
      <c r="H7" s="6">
        <v>2.2978399999999999</v>
      </c>
      <c r="I7" s="6">
        <v>2.2238709999999999</v>
      </c>
      <c r="J7" s="6">
        <v>2.149902</v>
      </c>
      <c r="K7" s="6">
        <v>2.1649510000000003</v>
      </c>
      <c r="L7" s="6">
        <v>2.1800000000000002</v>
      </c>
      <c r="M7" s="6">
        <v>2.1800000000000002</v>
      </c>
      <c r="N7" s="6">
        <v>2.1800000000000002</v>
      </c>
    </row>
    <row r="8" spans="1:14" x14ac:dyDescent="0.25">
      <c r="A8" t="s">
        <v>10</v>
      </c>
      <c r="B8" s="6">
        <v>2.5299999999999998</v>
      </c>
      <c r="C8" s="6">
        <v>2.5499999999999998</v>
      </c>
      <c r="D8" s="6">
        <v>2.57</v>
      </c>
      <c r="E8" s="6">
        <v>2.5300000000000002</v>
      </c>
      <c r="F8" s="6">
        <v>2.4900000000000002</v>
      </c>
      <c r="G8" s="6">
        <v>2.5178134999999999</v>
      </c>
      <c r="H8" s="6">
        <v>2.5456270000000001</v>
      </c>
      <c r="I8" s="6">
        <v>2.57</v>
      </c>
      <c r="J8" s="6">
        <v>2.601254</v>
      </c>
      <c r="K8" s="6">
        <v>2.7256270000000002</v>
      </c>
      <c r="L8" s="6">
        <v>2.85</v>
      </c>
      <c r="M8" s="6">
        <v>2.85</v>
      </c>
      <c r="N8" s="6">
        <v>2.85</v>
      </c>
    </row>
    <row r="9" spans="1:14" x14ac:dyDescent="0.25">
      <c r="A9" t="s">
        <v>11</v>
      </c>
      <c r="B9" s="6">
        <v>2.97</v>
      </c>
      <c r="C9" s="6">
        <v>2.96</v>
      </c>
      <c r="D9" s="6">
        <v>2.95</v>
      </c>
      <c r="E9" s="6">
        <v>3.1349999999999998</v>
      </c>
      <c r="F9" s="6">
        <v>3.32</v>
      </c>
      <c r="G9" s="6">
        <v>3.4183284999999999</v>
      </c>
      <c r="H9" s="6">
        <v>3.5166569999999999</v>
      </c>
      <c r="I9" s="6">
        <v>3.5579445000000001</v>
      </c>
      <c r="J9" s="6">
        <v>3.5992320000000002</v>
      </c>
      <c r="K9" s="6">
        <v>3.5346160000000002</v>
      </c>
      <c r="L9" s="6">
        <v>3.47</v>
      </c>
      <c r="M9" s="6">
        <v>3.47</v>
      </c>
      <c r="N9" s="6">
        <v>3.47</v>
      </c>
    </row>
    <row r="10" spans="1:14" x14ac:dyDescent="0.25">
      <c r="A10" t="s">
        <v>12</v>
      </c>
      <c r="B10" s="6">
        <v>3.2233333333333332</v>
      </c>
      <c r="C10" s="6">
        <v>3.2966666666666669</v>
      </c>
      <c r="D10" s="6">
        <v>3.37</v>
      </c>
      <c r="E10" s="6">
        <v>3.21</v>
      </c>
      <c r="F10" s="6">
        <v>3.05</v>
      </c>
      <c r="G10" s="6">
        <v>3.0665579999999997</v>
      </c>
      <c r="H10" s="6">
        <v>3.083116</v>
      </c>
      <c r="I10" s="6">
        <v>3.1985684999999999</v>
      </c>
      <c r="J10" s="6">
        <v>3.3140209999999999</v>
      </c>
      <c r="K10" s="6">
        <v>3.1220105</v>
      </c>
      <c r="L10" s="6">
        <v>2.93</v>
      </c>
      <c r="M10" s="6">
        <v>2.93</v>
      </c>
      <c r="N10" s="6">
        <v>2.93</v>
      </c>
    </row>
    <row r="11" spans="1:14" x14ac:dyDescent="0.25">
      <c r="A11" t="s">
        <v>13</v>
      </c>
      <c r="B11" s="6">
        <v>3.0866666666666669</v>
      </c>
      <c r="C11" s="6">
        <v>3.1533333333333333</v>
      </c>
      <c r="D11" s="6">
        <v>3.22</v>
      </c>
      <c r="E11" s="6">
        <v>3.2</v>
      </c>
      <c r="F11" s="6">
        <v>3.18</v>
      </c>
      <c r="G11" s="6">
        <v>3.1642185</v>
      </c>
      <c r="H11" s="6">
        <v>3.1484369999999999</v>
      </c>
      <c r="I11" s="6">
        <v>3.1524064999999997</v>
      </c>
      <c r="J11" s="6">
        <v>3.1563759999999998</v>
      </c>
      <c r="K11" s="6">
        <v>3.0831879999999998</v>
      </c>
      <c r="L11" s="6">
        <v>3.01</v>
      </c>
      <c r="M11" s="6">
        <v>3.01</v>
      </c>
      <c r="N11" s="6">
        <v>3.01</v>
      </c>
    </row>
    <row r="12" spans="1:14" x14ac:dyDescent="0.25">
      <c r="A12" t="s">
        <v>14</v>
      </c>
      <c r="B12" s="6">
        <v>3.0866666666666669</v>
      </c>
      <c r="C12" s="6">
        <v>3.1833333333333331</v>
      </c>
      <c r="D12" s="6">
        <v>3.28</v>
      </c>
      <c r="E12" s="6">
        <v>3.0549999999999997</v>
      </c>
      <c r="F12" s="6">
        <v>2.83</v>
      </c>
      <c r="G12" s="6">
        <v>2.9206500000000002</v>
      </c>
      <c r="H12" s="6">
        <v>3.0112999999999999</v>
      </c>
      <c r="I12" s="6">
        <v>3.0814595000000002</v>
      </c>
      <c r="J12" s="6">
        <v>3.1516190000000002</v>
      </c>
      <c r="K12" s="6">
        <v>3.0058094999999998</v>
      </c>
      <c r="L12" s="6">
        <v>2.86</v>
      </c>
      <c r="M12" s="6">
        <v>2.86</v>
      </c>
      <c r="N12" s="6">
        <v>2.86</v>
      </c>
    </row>
    <row r="13" spans="1:14" x14ac:dyDescent="0.25">
      <c r="A13" t="s">
        <v>15</v>
      </c>
      <c r="B13" s="6">
        <v>2.8400000000000003</v>
      </c>
      <c r="C13" s="6">
        <v>2.79</v>
      </c>
      <c r="D13" s="6">
        <v>2.74</v>
      </c>
      <c r="E13" s="6">
        <v>2.6500000000000004</v>
      </c>
      <c r="F13" s="6">
        <v>2.56</v>
      </c>
      <c r="G13" s="6">
        <v>2.7169620000000001</v>
      </c>
      <c r="H13" s="6">
        <v>2.8739240000000001</v>
      </c>
      <c r="I13" s="6">
        <v>2.9152675000000001</v>
      </c>
      <c r="J13" s="6">
        <v>2.9566110000000001</v>
      </c>
      <c r="K13" s="6">
        <v>2.8233055</v>
      </c>
      <c r="L13" s="6">
        <v>2.69</v>
      </c>
      <c r="M13" s="6">
        <v>2.69</v>
      </c>
      <c r="N13" s="6">
        <v>2.69</v>
      </c>
    </row>
    <row r="14" spans="1:14" x14ac:dyDescent="0.25">
      <c r="A14" t="s">
        <v>37</v>
      </c>
      <c r="B14" s="6">
        <v>2.6521052631578943</v>
      </c>
      <c r="C14" s="6">
        <v>2.6768421052631579</v>
      </c>
      <c r="D14" s="6">
        <v>2.7015789473684211</v>
      </c>
      <c r="E14" s="6">
        <v>2.7045394736842105</v>
      </c>
      <c r="F14" s="6">
        <v>2.7075</v>
      </c>
      <c r="G14" s="6">
        <v>2.6748601000000001</v>
      </c>
      <c r="H14" s="6">
        <v>2.6422201999999997</v>
      </c>
      <c r="I14" s="6">
        <v>2.6772707000000002</v>
      </c>
      <c r="J14" s="6">
        <v>2.7123212000000003</v>
      </c>
      <c r="K14" s="6">
        <v>2.6952082190476192</v>
      </c>
      <c r="L14" s="6">
        <v>2.6780952380952381</v>
      </c>
      <c r="M14" s="6">
        <v>2.6780952380952381</v>
      </c>
      <c r="N14" s="6">
        <v>2.6780952380952381</v>
      </c>
    </row>
    <row r="15" spans="1:14" x14ac:dyDescent="0.25">
      <c r="A15" t="s">
        <v>17</v>
      </c>
      <c r="B15" s="6">
        <v>2.8933333333333331</v>
      </c>
      <c r="C15" s="6">
        <v>2.8666666666666667</v>
      </c>
      <c r="D15" s="6">
        <v>2.84</v>
      </c>
      <c r="E15" s="6">
        <v>2.8650000000000002</v>
      </c>
      <c r="F15" s="6">
        <v>2.89</v>
      </c>
      <c r="G15" s="6">
        <v>2.9425129999999999</v>
      </c>
      <c r="H15" s="6">
        <v>2.9950260000000002</v>
      </c>
      <c r="I15" s="6">
        <v>3.1146669999999999</v>
      </c>
      <c r="J15" s="6">
        <v>3.234308</v>
      </c>
      <c r="K15" s="6">
        <v>3.2171539999999998</v>
      </c>
      <c r="L15" s="6">
        <v>3.2</v>
      </c>
      <c r="M15" s="6">
        <v>3.2</v>
      </c>
      <c r="N15" s="6">
        <v>3.2</v>
      </c>
    </row>
    <row r="16" spans="1:14" x14ac:dyDescent="0.25">
      <c r="A16" t="s">
        <v>18</v>
      </c>
      <c r="B16" s="6">
        <v>2.6933333333333334</v>
      </c>
      <c r="C16" s="6">
        <v>3.0166666666666666</v>
      </c>
      <c r="D16" s="6">
        <v>3.34</v>
      </c>
      <c r="E16" s="6">
        <v>2.96</v>
      </c>
      <c r="F16" s="6">
        <v>2.58</v>
      </c>
      <c r="G16" s="6">
        <v>2.6529024999999997</v>
      </c>
      <c r="H16" s="6">
        <v>2.7258049999999998</v>
      </c>
      <c r="I16" s="6">
        <v>2.72153</v>
      </c>
      <c r="J16" s="6">
        <v>2.7172550000000002</v>
      </c>
      <c r="K16" s="6">
        <v>2.7186275000000002</v>
      </c>
      <c r="L16" s="6">
        <v>2.72</v>
      </c>
      <c r="M16" s="6">
        <v>2.72</v>
      </c>
      <c r="N16" s="6">
        <v>2.72</v>
      </c>
    </row>
    <row r="17" spans="1:14" x14ac:dyDescent="0.25">
      <c r="A17" t="s">
        <v>19</v>
      </c>
      <c r="B17" s="6">
        <v>2.3066666666666666</v>
      </c>
      <c r="C17" s="6">
        <v>2.5233333333333334</v>
      </c>
      <c r="D17" s="6">
        <v>2.74</v>
      </c>
      <c r="E17" s="6">
        <v>2.67</v>
      </c>
      <c r="F17" s="6">
        <v>2.6</v>
      </c>
      <c r="G17" s="6">
        <v>2.3454610000000002</v>
      </c>
      <c r="H17" s="6">
        <v>2.0909219999999999</v>
      </c>
      <c r="I17" s="6">
        <v>1.844622</v>
      </c>
      <c r="J17" s="6">
        <v>1.598322</v>
      </c>
      <c r="K17" s="6">
        <v>1.9491609999999999</v>
      </c>
      <c r="L17" s="6">
        <v>2.2999999999999998</v>
      </c>
      <c r="M17" s="6">
        <v>2.2999999999999998</v>
      </c>
      <c r="N17" s="6">
        <v>2.2999999999999998</v>
      </c>
    </row>
    <row r="18" spans="1:14" x14ac:dyDescent="0.25">
      <c r="A18" t="s">
        <v>20</v>
      </c>
      <c r="B18" s="6">
        <v>3.1733333333333333</v>
      </c>
      <c r="C18" s="6">
        <v>3.1966666666666668</v>
      </c>
      <c r="D18" s="6">
        <v>3.22</v>
      </c>
      <c r="E18" s="6">
        <v>3.3650000000000002</v>
      </c>
      <c r="F18" s="6">
        <v>3.51</v>
      </c>
      <c r="G18" s="6">
        <v>3.5051125000000001</v>
      </c>
      <c r="H18" s="6">
        <v>3.5002249999999999</v>
      </c>
      <c r="I18" s="6">
        <v>3.4619590000000002</v>
      </c>
      <c r="J18" s="6">
        <v>3.4236930000000001</v>
      </c>
      <c r="K18" s="6">
        <v>3.2868465000000002</v>
      </c>
      <c r="L18" s="6">
        <v>3.15</v>
      </c>
      <c r="M18" s="6">
        <v>3.15</v>
      </c>
      <c r="N18" s="6">
        <v>3.15</v>
      </c>
    </row>
    <row r="19" spans="1:14" x14ac:dyDescent="0.25">
      <c r="A19" t="s">
        <v>21</v>
      </c>
      <c r="B19" s="6">
        <v>2.9899999999999998</v>
      </c>
      <c r="C19" s="6">
        <v>3.06</v>
      </c>
      <c r="D19" s="6">
        <v>3.13</v>
      </c>
      <c r="E19" s="6">
        <v>3.1850000000000001</v>
      </c>
      <c r="F19" s="6">
        <v>3.24</v>
      </c>
      <c r="G19" s="6">
        <v>3.1202885</v>
      </c>
      <c r="H19" s="6">
        <v>3.0005769999999998</v>
      </c>
      <c r="I19" s="6">
        <v>2.999819</v>
      </c>
      <c r="J19" s="6">
        <v>2.9990610000000002</v>
      </c>
      <c r="K19" s="6">
        <v>3.0745304999999998</v>
      </c>
      <c r="L19" s="6">
        <v>3.15</v>
      </c>
      <c r="M19" s="6">
        <v>3.15</v>
      </c>
      <c r="N19" s="6">
        <v>3.15</v>
      </c>
    </row>
    <row r="20" spans="1:14" x14ac:dyDescent="0.25">
      <c r="A20" t="s">
        <v>22</v>
      </c>
      <c r="B20" s="6">
        <v>2.4500000000000002</v>
      </c>
      <c r="C20" s="6">
        <v>2.5299999999999998</v>
      </c>
      <c r="D20" s="6">
        <v>2.61</v>
      </c>
      <c r="E20" s="6">
        <v>2.7949999999999999</v>
      </c>
      <c r="F20" s="6">
        <v>2.98</v>
      </c>
      <c r="G20" s="6">
        <v>2.9729555000000003</v>
      </c>
      <c r="H20" s="6">
        <v>2.9659110000000002</v>
      </c>
      <c r="I20" s="6">
        <v>3.0754375</v>
      </c>
      <c r="J20" s="6">
        <v>3.1849639999999999</v>
      </c>
      <c r="K20" s="6">
        <v>3.0024819999999997</v>
      </c>
      <c r="L20" s="6">
        <v>2.82</v>
      </c>
      <c r="M20" s="6">
        <v>2.82</v>
      </c>
      <c r="N20" s="6">
        <v>2.82</v>
      </c>
    </row>
    <row r="24" spans="1:14" x14ac:dyDescent="0.25">
      <c r="F24" s="6">
        <f>MAX(B5:N20)</f>
        <v>3.6603300000000001</v>
      </c>
      <c r="G24" s="6">
        <f>MIN(B5:N20)</f>
        <v>1.598322</v>
      </c>
    </row>
  </sheetData>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4"/>
  <sheetViews>
    <sheetView workbookViewId="0">
      <selection activeCell="J24" sqref="J24:K24"/>
    </sheetView>
  </sheetViews>
  <sheetFormatPr defaultColWidth="9" defaultRowHeight="13.8" x14ac:dyDescent="0.25"/>
  <cols>
    <col min="1" max="1" width="13.5546875" customWidth="1"/>
    <col min="2" max="2" width="8.44140625" customWidth="1"/>
    <col min="3" max="3" width="9.21875" customWidth="1"/>
    <col min="4" max="9" width="9" customWidth="1"/>
  </cols>
  <sheetData>
    <row r="1" spans="1:15" x14ac:dyDescent="0.25">
      <c r="A1" s="9" t="s">
        <v>27</v>
      </c>
      <c r="C1" s="10" t="s">
        <v>32</v>
      </c>
    </row>
    <row r="3" spans="1:15" x14ac:dyDescent="0.25">
      <c r="B3">
        <v>2008</v>
      </c>
      <c r="C3">
        <v>2009</v>
      </c>
      <c r="D3">
        <v>2010</v>
      </c>
      <c r="E3">
        <v>2011</v>
      </c>
      <c r="F3">
        <v>2012</v>
      </c>
      <c r="G3">
        <v>2013</v>
      </c>
      <c r="H3">
        <v>2014</v>
      </c>
      <c r="I3">
        <v>2015</v>
      </c>
      <c r="J3">
        <v>2016</v>
      </c>
      <c r="K3">
        <v>2017</v>
      </c>
      <c r="L3">
        <v>2018</v>
      </c>
      <c r="M3">
        <v>2019</v>
      </c>
      <c r="N3">
        <v>2020</v>
      </c>
    </row>
    <row r="4" spans="1:15" x14ac:dyDescent="0.25">
      <c r="A4" s="2" t="s">
        <v>7</v>
      </c>
      <c r="B4" s="11">
        <v>123</v>
      </c>
      <c r="C4" s="11">
        <v>98</v>
      </c>
      <c r="D4" s="11">
        <v>104</v>
      </c>
      <c r="E4" s="11">
        <v>94</v>
      </c>
      <c r="F4" s="11">
        <v>99</v>
      </c>
      <c r="G4" s="11">
        <v>118</v>
      </c>
      <c r="H4" s="11">
        <v>133</v>
      </c>
      <c r="I4" s="11">
        <v>137</v>
      </c>
      <c r="J4" s="11">
        <v>170</v>
      </c>
      <c r="K4" s="11">
        <v>179</v>
      </c>
      <c r="L4" s="11">
        <v>186</v>
      </c>
      <c r="M4" s="11">
        <v>187</v>
      </c>
      <c r="N4" s="11">
        <v>187</v>
      </c>
      <c r="O4" s="5"/>
    </row>
    <row r="5" spans="1:15" x14ac:dyDescent="0.25">
      <c r="A5" s="2" t="s">
        <v>8</v>
      </c>
      <c r="B5" s="11">
        <v>30</v>
      </c>
      <c r="C5" s="11">
        <v>30</v>
      </c>
      <c r="D5" s="11">
        <v>30</v>
      </c>
      <c r="E5" s="11">
        <v>32</v>
      </c>
      <c r="F5" s="11">
        <v>34</v>
      </c>
      <c r="G5" s="11">
        <v>38</v>
      </c>
      <c r="H5" s="11">
        <v>35</v>
      </c>
      <c r="I5" s="11">
        <v>40</v>
      </c>
      <c r="J5" s="11">
        <v>53</v>
      </c>
      <c r="K5" s="11">
        <v>52</v>
      </c>
      <c r="L5" s="11">
        <v>54</v>
      </c>
      <c r="M5" s="11">
        <v>49</v>
      </c>
      <c r="N5" s="11">
        <v>35</v>
      </c>
      <c r="O5" s="5"/>
    </row>
    <row r="6" spans="1:15" x14ac:dyDescent="0.25">
      <c r="A6" s="2" t="s">
        <v>9</v>
      </c>
      <c r="B6" s="11">
        <v>146</v>
      </c>
      <c r="C6" s="11">
        <v>152</v>
      </c>
      <c r="D6" s="11">
        <v>166</v>
      </c>
      <c r="E6" s="11">
        <v>159</v>
      </c>
      <c r="F6" s="11">
        <v>164</v>
      </c>
      <c r="G6" s="11">
        <v>165</v>
      </c>
      <c r="H6" s="11">
        <v>151</v>
      </c>
      <c r="I6" s="11">
        <v>156</v>
      </c>
      <c r="J6" s="11">
        <v>161</v>
      </c>
      <c r="K6" s="11">
        <v>165</v>
      </c>
      <c r="L6" s="11">
        <v>168</v>
      </c>
      <c r="M6" s="11">
        <v>171</v>
      </c>
      <c r="N6" s="11">
        <v>172</v>
      </c>
      <c r="O6" s="5"/>
    </row>
    <row r="7" spans="1:15" x14ac:dyDescent="0.25">
      <c r="A7" s="8" t="s">
        <v>24</v>
      </c>
      <c r="B7" s="11">
        <v>138</v>
      </c>
      <c r="C7" s="11">
        <v>142</v>
      </c>
      <c r="D7" s="11">
        <v>131</v>
      </c>
      <c r="E7" s="11">
        <v>140</v>
      </c>
      <c r="F7" s="11">
        <v>144</v>
      </c>
      <c r="G7" s="11">
        <v>145</v>
      </c>
      <c r="H7" s="11">
        <v>152</v>
      </c>
      <c r="I7" s="11">
        <v>130</v>
      </c>
      <c r="J7" s="11">
        <v>118</v>
      </c>
      <c r="K7" s="11">
        <v>120</v>
      </c>
      <c r="L7" s="11">
        <v>124</v>
      </c>
      <c r="M7" s="11">
        <v>128</v>
      </c>
      <c r="N7" s="11">
        <v>127</v>
      </c>
      <c r="O7" s="5"/>
    </row>
    <row r="8" spans="1:15" x14ac:dyDescent="0.25">
      <c r="A8" s="2" t="s">
        <v>11</v>
      </c>
      <c r="B8" s="11">
        <v>39</v>
      </c>
      <c r="C8" s="11">
        <v>39</v>
      </c>
      <c r="D8" s="11">
        <v>39</v>
      </c>
      <c r="E8" s="11">
        <v>38</v>
      </c>
      <c r="F8" s="11">
        <v>36</v>
      </c>
      <c r="G8" s="11">
        <v>40</v>
      </c>
      <c r="H8" s="11">
        <v>48</v>
      </c>
      <c r="I8" s="11">
        <v>50</v>
      </c>
      <c r="J8" s="11">
        <v>68</v>
      </c>
      <c r="K8" s="11">
        <v>83</v>
      </c>
      <c r="L8" s="11">
        <v>83</v>
      </c>
      <c r="M8" s="11">
        <v>83</v>
      </c>
      <c r="N8" s="11">
        <v>77</v>
      </c>
      <c r="O8" s="5"/>
    </row>
    <row r="9" spans="1:15" x14ac:dyDescent="0.25">
      <c r="A9" s="2" t="s">
        <v>12</v>
      </c>
      <c r="B9" s="11">
        <v>17</v>
      </c>
      <c r="C9" s="11">
        <v>18</v>
      </c>
      <c r="D9" s="11">
        <v>25</v>
      </c>
      <c r="E9" s="11">
        <v>33</v>
      </c>
      <c r="F9" s="11">
        <v>38</v>
      </c>
      <c r="G9" s="11">
        <v>42</v>
      </c>
      <c r="H9" s="11">
        <v>46</v>
      </c>
      <c r="I9" s="11">
        <v>53</v>
      </c>
      <c r="J9" s="11">
        <v>65</v>
      </c>
      <c r="K9" s="11">
        <v>63</v>
      </c>
      <c r="L9" s="11">
        <v>66</v>
      </c>
      <c r="M9" s="11">
        <v>62</v>
      </c>
      <c r="N9" s="11">
        <v>43</v>
      </c>
      <c r="O9" s="5"/>
    </row>
    <row r="10" spans="1:15" x14ac:dyDescent="0.25">
      <c r="A10" s="2" t="s">
        <v>13</v>
      </c>
      <c r="B10" s="11">
        <v>24</v>
      </c>
      <c r="C10" s="11">
        <v>16</v>
      </c>
      <c r="D10" s="11">
        <v>12</v>
      </c>
      <c r="E10" s="11">
        <v>10</v>
      </c>
      <c r="F10" s="11">
        <v>12</v>
      </c>
      <c r="G10" s="11">
        <v>22</v>
      </c>
      <c r="H10" s="11">
        <v>26</v>
      </c>
      <c r="I10" s="11">
        <v>49</v>
      </c>
      <c r="J10" s="11">
        <v>82</v>
      </c>
      <c r="K10" s="11">
        <v>94</v>
      </c>
      <c r="L10" s="11">
        <v>92</v>
      </c>
      <c r="M10" s="11">
        <v>92</v>
      </c>
      <c r="N10" s="11">
        <v>62</v>
      </c>
      <c r="O10" s="5"/>
    </row>
    <row r="11" spans="1:15" x14ac:dyDescent="0.25">
      <c r="A11" s="2" t="s">
        <v>14</v>
      </c>
      <c r="B11" s="11">
        <v>49</v>
      </c>
      <c r="C11" s="11">
        <v>52</v>
      </c>
      <c r="D11" s="11">
        <v>69</v>
      </c>
      <c r="E11" s="11">
        <v>71</v>
      </c>
      <c r="F11" s="11">
        <v>67</v>
      </c>
      <c r="G11" s="11">
        <v>82</v>
      </c>
      <c r="H11" s="11">
        <v>104</v>
      </c>
      <c r="I11" s="11">
        <v>86</v>
      </c>
      <c r="J11" s="11">
        <v>101</v>
      </c>
      <c r="K11" s="11">
        <v>102</v>
      </c>
      <c r="L11" s="11">
        <v>96</v>
      </c>
      <c r="M11" s="11">
        <v>97</v>
      </c>
      <c r="N11" s="11">
        <v>83</v>
      </c>
      <c r="O11" s="5"/>
    </row>
    <row r="12" spans="1:15" x14ac:dyDescent="0.25">
      <c r="A12" s="2" t="s">
        <v>15</v>
      </c>
      <c r="B12" s="11">
        <v>94</v>
      </c>
      <c r="C12" s="11">
        <v>101</v>
      </c>
      <c r="D12" s="11">
        <v>107</v>
      </c>
      <c r="E12" s="11">
        <v>95</v>
      </c>
      <c r="F12" s="11">
        <v>96</v>
      </c>
      <c r="G12" s="11">
        <v>106</v>
      </c>
      <c r="H12" s="11">
        <v>119</v>
      </c>
      <c r="I12" s="11">
        <v>117</v>
      </c>
      <c r="J12" s="11">
        <v>113</v>
      </c>
      <c r="K12" s="11">
        <v>118</v>
      </c>
      <c r="L12" s="11">
        <v>103</v>
      </c>
      <c r="M12" s="11">
        <v>104</v>
      </c>
      <c r="N12" s="11">
        <v>75</v>
      </c>
      <c r="O12" s="5"/>
    </row>
    <row r="13" spans="1:15" x14ac:dyDescent="0.25">
      <c r="A13" s="8" t="s">
        <v>23</v>
      </c>
      <c r="B13" s="11">
        <v>54</v>
      </c>
      <c r="C13" s="11">
        <v>46</v>
      </c>
      <c r="D13" s="11">
        <v>37</v>
      </c>
      <c r="E13" s="11">
        <v>35</v>
      </c>
      <c r="F13" s="11">
        <v>33</v>
      </c>
      <c r="G13" s="11">
        <v>26</v>
      </c>
      <c r="H13" s="11">
        <v>23</v>
      </c>
      <c r="I13" s="11">
        <v>22</v>
      </c>
      <c r="J13" s="11">
        <v>31</v>
      </c>
      <c r="K13" s="11">
        <v>26</v>
      </c>
      <c r="L13" s="11">
        <v>21</v>
      </c>
      <c r="M13" s="11">
        <v>11</v>
      </c>
      <c r="N13" s="11">
        <v>16</v>
      </c>
      <c r="O13" s="5"/>
    </row>
    <row r="14" spans="1:15" x14ac:dyDescent="0.25">
      <c r="A14" s="2" t="s">
        <v>17</v>
      </c>
      <c r="B14" s="11">
        <v>57</v>
      </c>
      <c r="C14" s="11">
        <v>57</v>
      </c>
      <c r="D14" s="11">
        <v>57</v>
      </c>
      <c r="E14" s="11">
        <v>53</v>
      </c>
      <c r="F14" s="11">
        <v>49</v>
      </c>
      <c r="G14" s="11">
        <v>47</v>
      </c>
      <c r="H14" s="11">
        <v>47</v>
      </c>
      <c r="I14" s="11">
        <v>66</v>
      </c>
      <c r="J14" s="11">
        <v>70</v>
      </c>
      <c r="K14" s="11">
        <v>66</v>
      </c>
      <c r="L14" s="11">
        <v>71</v>
      </c>
      <c r="M14" s="11">
        <v>78</v>
      </c>
      <c r="N14" s="11">
        <v>68</v>
      </c>
      <c r="O14" s="5"/>
    </row>
    <row r="15" spans="1:15" x14ac:dyDescent="0.25">
      <c r="A15" s="2" t="s">
        <v>18</v>
      </c>
      <c r="B15" s="11">
        <v>98</v>
      </c>
      <c r="C15" s="11">
        <v>99</v>
      </c>
      <c r="D15" s="11">
        <v>109</v>
      </c>
      <c r="E15" s="11">
        <v>103</v>
      </c>
      <c r="F15" s="11">
        <v>104</v>
      </c>
      <c r="G15" s="11">
        <v>115</v>
      </c>
      <c r="H15" s="11">
        <v>111</v>
      </c>
      <c r="I15" s="11">
        <v>104</v>
      </c>
      <c r="J15" s="11">
        <v>123</v>
      </c>
      <c r="K15" s="11">
        <v>126</v>
      </c>
      <c r="L15" s="11">
        <v>133</v>
      </c>
      <c r="M15" s="11">
        <v>142</v>
      </c>
      <c r="N15" s="11">
        <v>143</v>
      </c>
      <c r="O15" s="5"/>
    </row>
    <row r="16" spans="1:15" x14ac:dyDescent="0.25">
      <c r="A16" s="2" t="s">
        <v>19</v>
      </c>
      <c r="B16" s="11">
        <v>140</v>
      </c>
      <c r="C16" s="11">
        <v>137</v>
      </c>
      <c r="D16" s="11">
        <v>144</v>
      </c>
      <c r="E16" s="11">
        <v>136</v>
      </c>
      <c r="F16" s="11">
        <v>134</v>
      </c>
      <c r="G16" s="11">
        <v>144</v>
      </c>
      <c r="H16" s="11">
        <v>165</v>
      </c>
      <c r="I16" s="11">
        <v>175</v>
      </c>
      <c r="J16" s="11">
        <v>175</v>
      </c>
      <c r="K16" s="11">
        <v>173</v>
      </c>
      <c r="L16" s="11">
        <v>174</v>
      </c>
      <c r="M16" s="11">
        <v>179</v>
      </c>
      <c r="N16" s="11">
        <v>176</v>
      </c>
      <c r="O16" s="5"/>
    </row>
    <row r="17" spans="1:15" x14ac:dyDescent="0.25">
      <c r="A17" s="2" t="s">
        <v>20</v>
      </c>
      <c r="B17" s="11">
        <v>60</v>
      </c>
      <c r="C17" s="11">
        <v>59</v>
      </c>
      <c r="D17" s="11">
        <v>60</v>
      </c>
      <c r="E17" s="11">
        <v>73</v>
      </c>
      <c r="F17" s="11">
        <v>71</v>
      </c>
      <c r="G17" s="11">
        <v>71</v>
      </c>
      <c r="H17" s="11">
        <v>69</v>
      </c>
      <c r="I17" s="11">
        <v>55</v>
      </c>
      <c r="J17" s="11">
        <v>55</v>
      </c>
      <c r="K17" s="11">
        <v>69</v>
      </c>
      <c r="L17" s="11">
        <v>60</v>
      </c>
      <c r="M17" s="11">
        <v>43</v>
      </c>
      <c r="N17" s="11">
        <v>33</v>
      </c>
      <c r="O17" s="5"/>
    </row>
    <row r="18" spans="1:15" x14ac:dyDescent="0.25">
      <c r="A18" s="2" t="s">
        <v>21</v>
      </c>
      <c r="B18" s="11">
        <v>35</v>
      </c>
      <c r="C18" s="11">
        <v>35</v>
      </c>
      <c r="D18" s="11">
        <v>35</v>
      </c>
      <c r="E18" s="11">
        <v>49</v>
      </c>
      <c r="F18" s="11">
        <v>40</v>
      </c>
      <c r="G18" s="11">
        <v>36</v>
      </c>
      <c r="H18" s="11">
        <v>39</v>
      </c>
      <c r="I18" s="11">
        <v>64</v>
      </c>
      <c r="J18" s="11">
        <v>47</v>
      </c>
      <c r="K18" s="11">
        <v>45</v>
      </c>
      <c r="L18" s="11">
        <v>53</v>
      </c>
      <c r="M18" s="11">
        <v>57</v>
      </c>
      <c r="N18" s="11">
        <v>54</v>
      </c>
      <c r="O18" s="5"/>
    </row>
    <row r="19" spans="1:15" x14ac:dyDescent="0.25">
      <c r="A19" s="2" t="s">
        <v>22</v>
      </c>
      <c r="B19" s="11">
        <v>125</v>
      </c>
      <c r="C19" s="11">
        <v>114</v>
      </c>
      <c r="D19" s="11">
        <v>99</v>
      </c>
      <c r="E19" s="11">
        <v>108</v>
      </c>
      <c r="F19" s="11">
        <v>110</v>
      </c>
      <c r="G19" s="11">
        <v>109</v>
      </c>
      <c r="H19" s="11">
        <v>128</v>
      </c>
      <c r="I19" s="11">
        <v>112</v>
      </c>
      <c r="J19" s="11">
        <v>131</v>
      </c>
      <c r="K19" s="11">
        <v>122</v>
      </c>
      <c r="L19" s="11">
        <v>128</v>
      </c>
      <c r="M19" s="11">
        <v>120</v>
      </c>
      <c r="N19" s="11">
        <v>114</v>
      </c>
      <c r="O19" s="5"/>
    </row>
    <row r="20" spans="1:15" x14ac:dyDescent="0.25">
      <c r="B20" s="7"/>
      <c r="C20" s="7"/>
      <c r="D20" s="7"/>
      <c r="E20" s="7"/>
      <c r="F20" s="7"/>
      <c r="G20" s="7"/>
      <c r="H20" s="7"/>
      <c r="I20" s="7"/>
      <c r="J20" s="7"/>
      <c r="K20" s="7"/>
      <c r="L20" s="7"/>
      <c r="M20" s="7"/>
      <c r="N20" s="7"/>
    </row>
    <row r="24" spans="1:15" x14ac:dyDescent="0.25">
      <c r="J24" s="6">
        <f>MAX(B4:N19)</f>
        <v>187</v>
      </c>
      <c r="K24" s="6">
        <f>MIN(B4:N19)</f>
        <v>10</v>
      </c>
    </row>
  </sheetData>
  <phoneticPr fontId="2" type="noConversion"/>
  <pageMargins left="0.69930555555555596" right="0.69930555555555596"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3D22D-37D4-4FBB-8BB8-8FB57E5CDCFB}">
  <dimension ref="A1:N23"/>
  <sheetViews>
    <sheetView workbookViewId="0">
      <selection activeCell="G23" sqref="G23:H23"/>
    </sheetView>
  </sheetViews>
  <sheetFormatPr defaultRowHeight="13.8" x14ac:dyDescent="0.25"/>
  <sheetData>
    <row r="1" spans="1:14" x14ac:dyDescent="0.25">
      <c r="A1" s="9" t="s">
        <v>29</v>
      </c>
      <c r="E1" s="10" t="s">
        <v>30</v>
      </c>
    </row>
    <row r="2" spans="1:14" x14ac:dyDescent="0.25">
      <c r="B2">
        <v>2008</v>
      </c>
      <c r="C2">
        <v>2009</v>
      </c>
      <c r="D2">
        <v>2010</v>
      </c>
      <c r="E2">
        <v>2011</v>
      </c>
      <c r="F2">
        <v>2012</v>
      </c>
      <c r="G2">
        <v>2013</v>
      </c>
      <c r="H2">
        <v>2014</v>
      </c>
      <c r="I2">
        <v>2015</v>
      </c>
      <c r="J2">
        <v>2016</v>
      </c>
      <c r="K2">
        <v>2017</v>
      </c>
      <c r="L2">
        <v>2018</v>
      </c>
      <c r="M2">
        <v>2019</v>
      </c>
      <c r="N2">
        <v>2020</v>
      </c>
    </row>
    <row r="3" spans="1:14" x14ac:dyDescent="0.25">
      <c r="A3" s="2" t="s">
        <v>7</v>
      </c>
      <c r="B3" s="3">
        <v>7.93</v>
      </c>
      <c r="C3" s="3">
        <v>7.93</v>
      </c>
      <c r="D3" s="3">
        <v>7.93</v>
      </c>
      <c r="E3" s="3">
        <v>7.61</v>
      </c>
      <c r="F3" s="3">
        <v>7.68</v>
      </c>
      <c r="G3" s="3">
        <v>8.16</v>
      </c>
      <c r="H3" s="3">
        <v>8.75</v>
      </c>
      <c r="I3" s="3">
        <v>8.07</v>
      </c>
      <c r="J3" s="3">
        <v>9.0500000000000007</v>
      </c>
      <c r="K3" s="3">
        <v>7.97</v>
      </c>
      <c r="L3" s="3">
        <v>6.91</v>
      </c>
      <c r="M3" s="3">
        <v>8.73</v>
      </c>
      <c r="N3" s="3">
        <v>8.2100000000000009</v>
      </c>
    </row>
    <row r="4" spans="1:14" x14ac:dyDescent="0.25">
      <c r="A4" s="2" t="s">
        <v>8</v>
      </c>
      <c r="B4" s="3">
        <v>9.57</v>
      </c>
      <c r="C4" s="3">
        <v>9.52</v>
      </c>
      <c r="D4" s="3">
        <v>9.49</v>
      </c>
      <c r="E4" s="3">
        <v>9.4600000000000009</v>
      </c>
      <c r="F4" s="3">
        <v>9.64</v>
      </c>
      <c r="G4" s="3">
        <v>9.6300000000000008</v>
      </c>
      <c r="H4" s="3">
        <v>9.6199999999999992</v>
      </c>
      <c r="I4" s="3">
        <v>9.69</v>
      </c>
      <c r="J4" s="3">
        <v>9.67</v>
      </c>
      <c r="K4" s="3">
        <v>9.74</v>
      </c>
      <c r="L4" s="3">
        <v>9.81</v>
      </c>
      <c r="M4" s="3">
        <v>9.76</v>
      </c>
      <c r="N4" s="3">
        <v>9.64</v>
      </c>
    </row>
    <row r="5" spans="1:14" x14ac:dyDescent="0.25">
      <c r="A5" s="2" t="s">
        <v>9</v>
      </c>
      <c r="B5" s="3">
        <v>8.1199999999999992</v>
      </c>
      <c r="C5" s="3">
        <v>8.1199999999999992</v>
      </c>
      <c r="D5" s="3">
        <v>8.1199999999999992</v>
      </c>
      <c r="E5" s="3">
        <v>8.1199999999999992</v>
      </c>
      <c r="F5" s="3">
        <v>8.1199999999999992</v>
      </c>
      <c r="G5" s="3">
        <v>8.1199999999999992</v>
      </c>
      <c r="H5" s="3">
        <v>8.1199999999999992</v>
      </c>
      <c r="I5" s="3">
        <v>8.1199999999999992</v>
      </c>
      <c r="J5" s="3">
        <v>8.57</v>
      </c>
      <c r="K5" s="3">
        <v>8.25</v>
      </c>
      <c r="L5" s="3">
        <v>7.81</v>
      </c>
      <c r="M5" s="3">
        <v>7.82</v>
      </c>
      <c r="N5" s="3">
        <v>8.16</v>
      </c>
    </row>
    <row r="6" spans="1:14" x14ac:dyDescent="0.25">
      <c r="A6" s="2" t="s">
        <v>10</v>
      </c>
      <c r="B6" s="3">
        <v>8.27</v>
      </c>
      <c r="C6" s="3">
        <v>8.52</v>
      </c>
      <c r="D6" s="3">
        <v>8.61</v>
      </c>
      <c r="E6" s="3">
        <v>7.58</v>
      </c>
      <c r="F6" s="3">
        <v>8.65</v>
      </c>
      <c r="G6" s="3">
        <v>8.49</v>
      </c>
      <c r="H6" s="3">
        <v>7.83</v>
      </c>
      <c r="I6" s="3">
        <v>7.58</v>
      </c>
      <c r="J6" s="3">
        <v>7.83</v>
      </c>
      <c r="K6" s="3">
        <v>7.79</v>
      </c>
      <c r="L6" s="3">
        <v>7.46</v>
      </c>
      <c r="M6" s="3">
        <v>5.94</v>
      </c>
      <c r="N6" s="3">
        <v>6.17</v>
      </c>
    </row>
    <row r="7" spans="1:14" x14ac:dyDescent="0.25">
      <c r="A7" s="2" t="s">
        <v>11</v>
      </c>
      <c r="B7" s="3">
        <v>8.15</v>
      </c>
      <c r="C7" s="3">
        <v>8.15</v>
      </c>
      <c r="D7" s="3">
        <v>8.15</v>
      </c>
      <c r="E7" s="3">
        <v>8</v>
      </c>
      <c r="F7" s="3">
        <v>8.1199999999999992</v>
      </c>
      <c r="G7" s="3">
        <v>8.27</v>
      </c>
      <c r="H7" s="3">
        <v>9.1999999999999993</v>
      </c>
      <c r="I7" s="3">
        <v>8.51</v>
      </c>
      <c r="J7" s="3">
        <v>8.64</v>
      </c>
      <c r="K7" s="3">
        <v>8.7100000000000009</v>
      </c>
      <c r="L7" s="3">
        <v>8.3699999999999992</v>
      </c>
      <c r="M7" s="3">
        <v>8.42</v>
      </c>
      <c r="N7" s="3">
        <v>8.6</v>
      </c>
    </row>
    <row r="8" spans="1:14" x14ac:dyDescent="0.25">
      <c r="A8" s="2" t="s">
        <v>12</v>
      </c>
      <c r="B8" s="3">
        <v>8.98</v>
      </c>
      <c r="C8" s="3">
        <v>8.23</v>
      </c>
      <c r="D8" s="3">
        <v>8.3000000000000007</v>
      </c>
      <c r="E8" s="3">
        <v>8.6999999999999993</v>
      </c>
      <c r="F8" s="3">
        <v>8.6999999999999993</v>
      </c>
      <c r="G8" s="3">
        <v>8.7200000000000006</v>
      </c>
      <c r="H8" s="3">
        <v>9.1999999999999993</v>
      </c>
      <c r="I8" s="3">
        <v>9.18</v>
      </c>
      <c r="J8" s="3">
        <v>9.4</v>
      </c>
      <c r="K8" s="3">
        <v>9.36</v>
      </c>
      <c r="L8" s="3">
        <v>9.2799999999999994</v>
      </c>
      <c r="M8" s="3">
        <v>9.34</v>
      </c>
      <c r="N8" s="3">
        <v>9.43</v>
      </c>
    </row>
    <row r="9" spans="1:14" x14ac:dyDescent="0.25">
      <c r="A9" s="2" t="s">
        <v>13</v>
      </c>
      <c r="B9" s="3">
        <v>8.06</v>
      </c>
      <c r="C9" s="3">
        <v>8.06</v>
      </c>
      <c r="D9" s="3">
        <v>8.06</v>
      </c>
      <c r="E9" s="3">
        <v>8.01</v>
      </c>
      <c r="F9" s="3">
        <v>8.08</v>
      </c>
      <c r="G9" s="3">
        <v>8.14</v>
      </c>
      <c r="H9" s="3">
        <v>8.6300000000000008</v>
      </c>
      <c r="I9" s="3">
        <v>8.4</v>
      </c>
      <c r="J9" s="3">
        <v>9.0500000000000007</v>
      </c>
      <c r="K9" s="3">
        <v>8.99</v>
      </c>
      <c r="L9" s="3">
        <v>8.69</v>
      </c>
      <c r="M9" s="3">
        <v>8.7100000000000009</v>
      </c>
      <c r="N9" s="3">
        <v>8.9700000000000006</v>
      </c>
    </row>
    <row r="10" spans="1:14" x14ac:dyDescent="0.25">
      <c r="A10" s="2" t="s">
        <v>14</v>
      </c>
      <c r="B10" s="3">
        <v>8.39</v>
      </c>
      <c r="C10" s="3">
        <v>7.62</v>
      </c>
      <c r="D10" s="3">
        <v>8.02</v>
      </c>
      <c r="E10" s="3">
        <v>7.94</v>
      </c>
      <c r="F10" s="3">
        <v>8.1</v>
      </c>
      <c r="G10" s="3">
        <v>8.1300000000000008</v>
      </c>
      <c r="H10" s="3">
        <v>8.5299999999999994</v>
      </c>
      <c r="I10" s="3">
        <v>7.77</v>
      </c>
      <c r="J10" s="3">
        <v>8.41</v>
      </c>
      <c r="K10" s="3">
        <v>8.3800000000000008</v>
      </c>
      <c r="L10" s="3">
        <v>8.24</v>
      </c>
      <c r="M10" s="3">
        <v>8.23</v>
      </c>
      <c r="N10" s="3">
        <v>8.58</v>
      </c>
    </row>
    <row r="11" spans="1:14" x14ac:dyDescent="0.25">
      <c r="A11" s="2" t="s">
        <v>15</v>
      </c>
      <c r="B11" s="3">
        <v>8.33</v>
      </c>
      <c r="C11" s="3">
        <v>8.99</v>
      </c>
      <c r="D11" s="3">
        <v>8.85</v>
      </c>
      <c r="E11" s="3">
        <v>8.9700000000000006</v>
      </c>
      <c r="F11" s="3">
        <v>9.16</v>
      </c>
      <c r="G11" s="3">
        <v>9.49</v>
      </c>
      <c r="H11" s="3">
        <v>9.58</v>
      </c>
      <c r="I11" s="3">
        <v>9.77</v>
      </c>
      <c r="J11" s="3">
        <v>9.7100000000000009</v>
      </c>
      <c r="K11" s="3">
        <v>9.61</v>
      </c>
      <c r="L11" s="3">
        <v>9.68</v>
      </c>
      <c r="M11" s="3">
        <v>9.9</v>
      </c>
      <c r="N11" s="3">
        <v>9.8800000000000008</v>
      </c>
    </row>
    <row r="12" spans="1:14" x14ac:dyDescent="0.25">
      <c r="A12" s="2" t="s">
        <v>16</v>
      </c>
      <c r="B12" s="3">
        <v>8.19</v>
      </c>
      <c r="C12" s="3">
        <v>8.08</v>
      </c>
      <c r="D12" s="3">
        <v>8.3000000000000007</v>
      </c>
      <c r="E12" s="3">
        <v>8.61</v>
      </c>
      <c r="F12" s="3">
        <v>8.77</v>
      </c>
      <c r="G12" s="3">
        <v>8.8000000000000007</v>
      </c>
      <c r="H12" s="3">
        <v>9.02</v>
      </c>
      <c r="I12" s="3">
        <v>8.61</v>
      </c>
      <c r="J12" s="3">
        <v>9.09</v>
      </c>
      <c r="K12" s="3">
        <v>9.19</v>
      </c>
      <c r="L12" s="3">
        <v>9.0399999999999991</v>
      </c>
      <c r="M12" s="3">
        <v>9.07</v>
      </c>
      <c r="N12" s="3">
        <v>9.08</v>
      </c>
    </row>
    <row r="13" spans="1:14" x14ac:dyDescent="0.25">
      <c r="A13" s="2" t="s">
        <v>17</v>
      </c>
      <c r="B13" s="3">
        <v>7.71</v>
      </c>
      <c r="C13" s="3">
        <v>7.3</v>
      </c>
      <c r="D13" s="3">
        <v>7.43</v>
      </c>
      <c r="E13" s="3">
        <v>7.56</v>
      </c>
      <c r="F13" s="3">
        <v>7.75</v>
      </c>
      <c r="G13" s="3">
        <v>8.06</v>
      </c>
      <c r="H13" s="3">
        <v>8.85</v>
      </c>
      <c r="I13" s="3">
        <v>8.48</v>
      </c>
      <c r="J13" s="3">
        <v>8.84</v>
      </c>
      <c r="K13" s="3">
        <v>8.74</v>
      </c>
      <c r="L13" s="3">
        <v>8.59</v>
      </c>
      <c r="M13" s="3">
        <v>8.64</v>
      </c>
      <c r="N13" s="3">
        <v>8.77</v>
      </c>
    </row>
    <row r="14" spans="1:14" x14ac:dyDescent="0.25">
      <c r="A14" s="2" t="s">
        <v>18</v>
      </c>
      <c r="B14" s="3">
        <v>9.33</v>
      </c>
      <c r="C14" s="3">
        <v>9.33</v>
      </c>
      <c r="D14" s="3">
        <v>9.33</v>
      </c>
      <c r="E14" s="3">
        <v>9.4700000000000006</v>
      </c>
      <c r="F14" s="3">
        <v>9.4700000000000006</v>
      </c>
      <c r="G14" s="3">
        <v>9.73</v>
      </c>
      <c r="H14" s="3">
        <v>9.68</v>
      </c>
      <c r="I14" s="3">
        <v>9.52</v>
      </c>
      <c r="J14" s="3">
        <v>9.67</v>
      </c>
      <c r="K14" s="3">
        <v>9.59</v>
      </c>
      <c r="L14" s="3">
        <v>9.39</v>
      </c>
      <c r="M14" s="3">
        <v>9.5299999999999994</v>
      </c>
      <c r="N14" s="3">
        <v>4.97</v>
      </c>
    </row>
    <row r="15" spans="1:14" x14ac:dyDescent="0.25">
      <c r="A15" s="2" t="s">
        <v>19</v>
      </c>
      <c r="B15" s="3">
        <v>6.95</v>
      </c>
      <c r="C15" s="3">
        <v>7.23</v>
      </c>
      <c r="D15" s="3">
        <v>7.14</v>
      </c>
      <c r="E15" s="3">
        <v>8.5500000000000007</v>
      </c>
      <c r="F15" s="3">
        <v>6.41</v>
      </c>
      <c r="G15" s="3">
        <v>4.8099999999999996</v>
      </c>
      <c r="H15" s="3">
        <v>5.0599999999999996</v>
      </c>
      <c r="I15" s="3">
        <v>4.8099999999999996</v>
      </c>
      <c r="J15" s="3">
        <v>5.0599999999999996</v>
      </c>
      <c r="K15" s="3">
        <v>5.87</v>
      </c>
      <c r="L15" s="3">
        <v>8.0299999999999994</v>
      </c>
      <c r="M15" s="3">
        <v>6.05</v>
      </c>
      <c r="N15" s="3">
        <v>6.28</v>
      </c>
    </row>
    <row r="16" spans="1:14" x14ac:dyDescent="0.25">
      <c r="A16" s="2" t="s">
        <v>20</v>
      </c>
      <c r="B16" s="3">
        <v>8.4600000000000009</v>
      </c>
      <c r="C16" s="3">
        <v>8.7799999999999994</v>
      </c>
      <c r="D16" s="3">
        <v>8.8000000000000007</v>
      </c>
      <c r="E16" s="3">
        <v>8.9600000000000009</v>
      </c>
      <c r="F16" s="3">
        <v>8.9499999999999993</v>
      </c>
      <c r="G16" s="3">
        <v>9.0299999999999994</v>
      </c>
      <c r="H16" s="3">
        <v>9.0299999999999994</v>
      </c>
      <c r="I16" s="3">
        <v>9.08</v>
      </c>
      <c r="J16" s="3">
        <v>9.02</v>
      </c>
      <c r="K16" s="3">
        <v>8.84</v>
      </c>
      <c r="L16" s="3">
        <v>8.35</v>
      </c>
      <c r="M16" s="3">
        <v>8.26</v>
      </c>
      <c r="N16" s="3">
        <v>8.27</v>
      </c>
    </row>
    <row r="17" spans="1:14" x14ac:dyDescent="0.25">
      <c r="A17" s="2" t="s">
        <v>21</v>
      </c>
      <c r="B17" s="3">
        <v>9.3000000000000007</v>
      </c>
      <c r="C17" s="3">
        <v>9.42</v>
      </c>
      <c r="D17" s="3">
        <v>9.44</v>
      </c>
      <c r="E17" s="3">
        <v>9.5</v>
      </c>
      <c r="F17" s="3">
        <v>9.52</v>
      </c>
      <c r="G17" s="3">
        <v>7.29</v>
      </c>
      <c r="H17" s="3">
        <v>7.23</v>
      </c>
      <c r="I17" s="3">
        <v>9.69</v>
      </c>
      <c r="J17" s="3">
        <v>9.49</v>
      </c>
      <c r="K17" s="3">
        <v>9.16</v>
      </c>
      <c r="L17" s="3">
        <v>9.2200000000000006</v>
      </c>
      <c r="M17" s="3">
        <v>9.34</v>
      </c>
      <c r="N17" s="3">
        <v>9.1</v>
      </c>
    </row>
    <row r="18" spans="1:14" x14ac:dyDescent="0.25">
      <c r="A18" s="2" t="s">
        <v>22</v>
      </c>
      <c r="B18" s="3">
        <v>8.4600000000000009</v>
      </c>
      <c r="C18" s="3">
        <v>8.82</v>
      </c>
      <c r="D18" s="3">
        <v>8.9600000000000009</v>
      </c>
      <c r="E18" s="3">
        <v>9.24</v>
      </c>
      <c r="F18" s="3">
        <v>9.3699999999999992</v>
      </c>
      <c r="G18" s="3">
        <v>9.11</v>
      </c>
      <c r="H18" s="3">
        <v>9.0299999999999994</v>
      </c>
      <c r="I18" s="3">
        <v>7.64</v>
      </c>
      <c r="J18" s="3">
        <v>7.09</v>
      </c>
      <c r="K18" s="3">
        <v>5.88</v>
      </c>
      <c r="L18" s="3">
        <v>7.83</v>
      </c>
      <c r="M18" s="3">
        <v>8.16</v>
      </c>
      <c r="N18" s="3">
        <v>8.4600000000000009</v>
      </c>
    </row>
    <row r="23" spans="1:14" x14ac:dyDescent="0.25">
      <c r="G23" s="6">
        <f>MAX(B3:N18)</f>
        <v>9.9</v>
      </c>
      <c r="H23" s="6">
        <f>MIN(B3:N18)</f>
        <v>4.8099999999999996</v>
      </c>
    </row>
  </sheetData>
  <phoneticPr fontId="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A144-B640-4589-A82C-D6E61010FB57}">
  <dimension ref="A1:N23"/>
  <sheetViews>
    <sheetView workbookViewId="0">
      <selection activeCell="B19" sqref="B19:N19"/>
    </sheetView>
  </sheetViews>
  <sheetFormatPr defaultRowHeight="13.8" x14ac:dyDescent="0.25"/>
  <cols>
    <col min="1" max="1" width="14.109375" customWidth="1"/>
    <col min="2" max="2" width="9.109375" bestFit="1" customWidth="1"/>
  </cols>
  <sheetData>
    <row r="1" spans="1:14" x14ac:dyDescent="0.25">
      <c r="A1" s="9" t="s">
        <v>26</v>
      </c>
      <c r="D1" s="10" t="s">
        <v>33</v>
      </c>
    </row>
    <row r="2" spans="1:14" x14ac:dyDescent="0.25">
      <c r="A2" s="10"/>
      <c r="B2">
        <v>2008</v>
      </c>
      <c r="C2">
        <v>2009</v>
      </c>
      <c r="D2" s="10">
        <v>2010</v>
      </c>
      <c r="E2">
        <v>2011</v>
      </c>
      <c r="F2">
        <v>2012</v>
      </c>
      <c r="G2">
        <v>2013</v>
      </c>
      <c r="H2">
        <v>2014</v>
      </c>
      <c r="I2">
        <v>2015</v>
      </c>
      <c r="J2">
        <v>2016</v>
      </c>
      <c r="K2">
        <v>2017</v>
      </c>
      <c r="L2">
        <v>2018</v>
      </c>
      <c r="M2">
        <v>2019</v>
      </c>
      <c r="N2">
        <v>2020</v>
      </c>
    </row>
    <row r="3" spans="1:14" x14ac:dyDescent="0.25">
      <c r="A3" s="10" t="s">
        <v>7</v>
      </c>
      <c r="B3" s="12">
        <v>0</v>
      </c>
      <c r="C3" s="12">
        <v>0</v>
      </c>
      <c r="D3" s="13">
        <v>0</v>
      </c>
      <c r="E3" s="12">
        <v>0</v>
      </c>
      <c r="F3" s="12">
        <v>0</v>
      </c>
      <c r="G3" s="12">
        <v>0</v>
      </c>
      <c r="H3" s="12">
        <v>0</v>
      </c>
      <c r="I3" s="12">
        <v>0</v>
      </c>
      <c r="J3" s="12">
        <v>0</v>
      </c>
      <c r="K3" s="12">
        <v>0</v>
      </c>
      <c r="L3" s="12">
        <v>0</v>
      </c>
      <c r="M3" s="12">
        <v>0</v>
      </c>
      <c r="N3" s="12">
        <v>0</v>
      </c>
    </row>
    <row r="4" spans="1:14" x14ac:dyDescent="0.25">
      <c r="A4" s="10" t="s">
        <v>8</v>
      </c>
      <c r="B4" s="12">
        <v>0.13682136602451839</v>
      </c>
      <c r="C4" s="12">
        <v>0.13358982579886716</v>
      </c>
      <c r="D4" s="13">
        <v>0.13117162495408993</v>
      </c>
      <c r="E4" s="12">
        <v>0.12876973396172964</v>
      </c>
      <c r="F4" s="12">
        <v>0.12641425952847482</v>
      </c>
      <c r="G4" s="12">
        <v>0.24815435200694833</v>
      </c>
      <c r="H4" s="12">
        <v>0.2434363474810424</v>
      </c>
      <c r="I4" s="12">
        <v>0.23866063650791755</v>
      </c>
      <c r="J4" s="12">
        <v>0.23402761525860052</v>
      </c>
      <c r="K4" s="12">
        <v>0.22953416042142472</v>
      </c>
      <c r="L4" s="12">
        <v>0.22515423064799389</v>
      </c>
      <c r="M4" s="12">
        <v>0.22089684117517119</v>
      </c>
      <c r="N4" s="12">
        <v>0.21703508372128355</v>
      </c>
    </row>
    <row r="5" spans="1:14" x14ac:dyDescent="0.25">
      <c r="A5" s="10" t="s">
        <v>9</v>
      </c>
      <c r="B5" s="12">
        <v>0</v>
      </c>
      <c r="C5" s="12">
        <v>0</v>
      </c>
      <c r="D5" s="13">
        <v>0</v>
      </c>
      <c r="E5" s="12">
        <v>0</v>
      </c>
      <c r="F5" s="12">
        <v>0</v>
      </c>
      <c r="G5" s="12">
        <v>0</v>
      </c>
      <c r="H5" s="12">
        <v>0</v>
      </c>
      <c r="I5" s="12">
        <v>0</v>
      </c>
      <c r="J5" s="12">
        <v>0</v>
      </c>
      <c r="K5" s="12">
        <v>0</v>
      </c>
      <c r="L5" s="12">
        <v>0</v>
      </c>
      <c r="M5" s="12">
        <v>0</v>
      </c>
      <c r="N5" s="12">
        <v>0</v>
      </c>
    </row>
    <row r="6" spans="1:14" x14ac:dyDescent="0.25">
      <c r="A6" s="10" t="s">
        <v>10</v>
      </c>
      <c r="B6" s="12">
        <v>0</v>
      </c>
      <c r="C6" s="12">
        <v>1.3454842219438115E-2</v>
      </c>
      <c r="D6" s="13">
        <v>1.3267199879852237E-2</v>
      </c>
      <c r="E6" s="12">
        <v>1.3098782859786792E-2</v>
      </c>
      <c r="F6" s="12">
        <v>1.2932519883005702E-2</v>
      </c>
      <c r="G6" s="12">
        <v>1.2745522090232993E-2</v>
      </c>
      <c r="H6" s="12">
        <v>1.2505991620585424E-2</v>
      </c>
      <c r="I6" s="12">
        <v>1.2226307833171687E-2</v>
      </c>
      <c r="J6" s="12">
        <v>1.2003904005691962E-2</v>
      </c>
      <c r="K6" s="12">
        <v>1.183360866985079E-2</v>
      </c>
      <c r="L6" s="12">
        <v>1.167984671182298E-2</v>
      </c>
      <c r="M6" s="12">
        <v>2.3104238863081068E-2</v>
      </c>
      <c r="N6" s="12">
        <v>2.2912081314793289E-2</v>
      </c>
    </row>
    <row r="7" spans="1:14" x14ac:dyDescent="0.25">
      <c r="A7" s="10" t="s">
        <v>11</v>
      </c>
      <c r="B7" s="12">
        <v>0</v>
      </c>
      <c r="C7" s="12">
        <v>0</v>
      </c>
      <c r="D7" s="13">
        <v>0</v>
      </c>
      <c r="E7" s="12">
        <v>0</v>
      </c>
      <c r="F7" s="12">
        <v>0</v>
      </c>
      <c r="G7" s="12">
        <v>0</v>
      </c>
      <c r="H7" s="12">
        <v>0</v>
      </c>
      <c r="I7" s="12">
        <v>0</v>
      </c>
      <c r="J7" s="12">
        <v>0</v>
      </c>
      <c r="K7" s="12">
        <v>0</v>
      </c>
      <c r="L7" s="12">
        <v>0</v>
      </c>
      <c r="M7" s="12">
        <v>0</v>
      </c>
      <c r="N7" s="12">
        <v>0</v>
      </c>
    </row>
    <row r="8" spans="1:14" x14ac:dyDescent="0.25">
      <c r="A8" s="10" t="s">
        <v>12</v>
      </c>
      <c r="B8" s="12">
        <v>0</v>
      </c>
      <c r="C8" s="12">
        <v>0</v>
      </c>
      <c r="D8" s="13">
        <v>0</v>
      </c>
      <c r="E8" s="12">
        <v>0</v>
      </c>
      <c r="F8" s="12">
        <v>0</v>
      </c>
      <c r="G8" s="12">
        <v>0</v>
      </c>
      <c r="H8" s="12">
        <v>0.76269854949989857</v>
      </c>
      <c r="I8" s="12">
        <v>0.73413785053247016</v>
      </c>
      <c r="J8" s="12">
        <v>0.70939041372358314</v>
      </c>
      <c r="K8" s="12">
        <v>0.68642000392632241</v>
      </c>
      <c r="L8" s="12">
        <v>0.67234122661933382</v>
      </c>
      <c r="M8" s="12">
        <v>0.66925982540349671</v>
      </c>
      <c r="N8" s="12">
        <v>0.67683315182924308</v>
      </c>
    </row>
    <row r="9" spans="1:14" x14ac:dyDescent="0.25">
      <c r="A9" s="10" t="s">
        <v>13</v>
      </c>
      <c r="B9" s="12">
        <v>0</v>
      </c>
      <c r="C9" s="12">
        <v>0</v>
      </c>
      <c r="D9" s="13">
        <v>0</v>
      </c>
      <c r="E9" s="12">
        <v>0</v>
      </c>
      <c r="F9" s="12">
        <v>0</v>
      </c>
      <c r="G9" s="12">
        <v>0</v>
      </c>
      <c r="H9" s="12">
        <v>0</v>
      </c>
      <c r="I9" s="12">
        <v>0</v>
      </c>
      <c r="J9" s="12">
        <v>0</v>
      </c>
      <c r="K9" s="12">
        <v>0</v>
      </c>
      <c r="L9" s="12">
        <v>0</v>
      </c>
      <c r="M9" s="12">
        <v>0</v>
      </c>
      <c r="N9" s="12">
        <v>2.7780010210264952E-2</v>
      </c>
    </row>
    <row r="10" spans="1:14" x14ac:dyDescent="0.25">
      <c r="A10" s="10" t="s">
        <v>14</v>
      </c>
      <c r="B10" s="12">
        <v>0</v>
      </c>
      <c r="C10" s="12">
        <v>0</v>
      </c>
      <c r="D10" s="13">
        <v>0</v>
      </c>
      <c r="E10" s="12">
        <v>0</v>
      </c>
      <c r="F10" s="12">
        <v>0</v>
      </c>
      <c r="G10" s="12">
        <v>0</v>
      </c>
      <c r="H10" s="12">
        <v>0</v>
      </c>
      <c r="I10" s="12">
        <v>0</v>
      </c>
      <c r="J10" s="12">
        <v>0</v>
      </c>
      <c r="K10" s="12">
        <v>0</v>
      </c>
      <c r="L10" s="12">
        <v>0</v>
      </c>
      <c r="M10" s="12">
        <v>0</v>
      </c>
      <c r="N10" s="12">
        <v>0</v>
      </c>
    </row>
    <row r="11" spans="1:14" x14ac:dyDescent="0.25">
      <c r="A11" s="10" t="s">
        <v>15</v>
      </c>
      <c r="B11" s="12">
        <v>0</v>
      </c>
      <c r="C11" s="12">
        <v>0.14748190138976619</v>
      </c>
      <c r="D11" s="13">
        <v>0.14427395430959286</v>
      </c>
      <c r="E11" s="12">
        <v>0.14064737172256461</v>
      </c>
      <c r="F11" s="12">
        <v>0.2773208531554191</v>
      </c>
      <c r="G11" s="12">
        <v>0.25991531439226473</v>
      </c>
      <c r="H11" s="12">
        <v>0.23099953730792677</v>
      </c>
      <c r="I11" s="12">
        <v>0.21065390553394128</v>
      </c>
      <c r="J11" s="12">
        <v>0.20070938725832582</v>
      </c>
      <c r="K11" s="12">
        <v>0.19578320182086206</v>
      </c>
      <c r="L11" s="12">
        <v>0.1912070566876341</v>
      </c>
      <c r="M11" s="12">
        <v>0.18693889705863795</v>
      </c>
      <c r="N11" s="12">
        <v>0.18300403130430357</v>
      </c>
    </row>
    <row r="12" spans="1:14" x14ac:dyDescent="0.25">
      <c r="A12" s="10" t="s">
        <v>37</v>
      </c>
      <c r="B12" s="12">
        <v>0</v>
      </c>
      <c r="C12" s="12">
        <v>0</v>
      </c>
      <c r="D12" s="13">
        <v>0.23579981114793125</v>
      </c>
      <c r="E12" s="12">
        <v>0.23323057582879941</v>
      </c>
      <c r="F12" s="12">
        <v>0.23081444376777346</v>
      </c>
      <c r="G12" s="12">
        <v>0.22852319059051193</v>
      </c>
      <c r="H12" s="12">
        <v>0.22634801845324856</v>
      </c>
      <c r="I12" s="12">
        <v>0.22429322121961909</v>
      </c>
      <c r="J12" s="12">
        <v>0.22236396689756571</v>
      </c>
      <c r="K12" s="12">
        <v>0.22054860141309898</v>
      </c>
      <c r="L12" s="12">
        <v>0.218814334833415</v>
      </c>
      <c r="M12" s="12">
        <v>0.21711620395765929</v>
      </c>
      <c r="N12" s="12">
        <v>0.21534809566063898</v>
      </c>
    </row>
    <row r="13" spans="1:14" x14ac:dyDescent="0.25">
      <c r="A13" s="10" t="s">
        <v>17</v>
      </c>
      <c r="B13" s="12">
        <v>0</v>
      </c>
      <c r="C13" s="12">
        <v>0</v>
      </c>
      <c r="D13" s="13">
        <v>0</v>
      </c>
      <c r="E13" s="12">
        <v>0</v>
      </c>
      <c r="F13" s="12">
        <v>0</v>
      </c>
      <c r="G13" s="12">
        <v>0</v>
      </c>
      <c r="H13" s="12">
        <v>0</v>
      </c>
      <c r="I13" s="12">
        <v>0</v>
      </c>
      <c r="J13" s="12">
        <v>0</v>
      </c>
      <c r="K13" s="12">
        <v>0</v>
      </c>
      <c r="L13" s="12">
        <v>0</v>
      </c>
      <c r="M13" s="12">
        <v>0</v>
      </c>
      <c r="N13" s="12">
        <v>0</v>
      </c>
    </row>
    <row r="14" spans="1:14" x14ac:dyDescent="0.25">
      <c r="A14" s="10" t="s">
        <v>18</v>
      </c>
      <c r="B14" s="12">
        <v>0.20459885019538168</v>
      </c>
      <c r="C14" s="12">
        <v>0.20197389083513176</v>
      </c>
      <c r="D14" s="13">
        <v>0.20016814123864046</v>
      </c>
      <c r="E14" s="12">
        <v>0.19821385530705707</v>
      </c>
      <c r="F14" s="12">
        <v>0.19311219026494414</v>
      </c>
      <c r="G14" s="12">
        <v>0.17609195944743047</v>
      </c>
      <c r="H14" s="12">
        <v>0.15937926239914876</v>
      </c>
      <c r="I14" s="12">
        <v>0.15627588319315389</v>
      </c>
      <c r="J14" s="12">
        <v>0.15977965746117476</v>
      </c>
      <c r="K14" s="12">
        <v>0.16368615994233007</v>
      </c>
      <c r="L14" s="12">
        <v>0.16804353134070676</v>
      </c>
      <c r="M14" s="12">
        <v>0.1729533179969861</v>
      </c>
      <c r="N14" s="12">
        <v>0.176587250082687</v>
      </c>
    </row>
    <row r="15" spans="1:14" x14ac:dyDescent="0.25">
      <c r="A15" s="10" t="s">
        <v>19</v>
      </c>
      <c r="B15" s="12">
        <v>0</v>
      </c>
      <c r="C15" s="12">
        <v>0</v>
      </c>
      <c r="D15" s="13">
        <v>0</v>
      </c>
      <c r="E15" s="12">
        <v>0</v>
      </c>
      <c r="F15" s="12">
        <v>0</v>
      </c>
      <c r="G15" s="12">
        <v>0</v>
      </c>
      <c r="H15" s="12">
        <v>0</v>
      </c>
      <c r="I15" s="12">
        <v>0</v>
      </c>
      <c r="J15" s="12">
        <v>0</v>
      </c>
      <c r="K15" s="12">
        <v>0</v>
      </c>
      <c r="L15" s="12">
        <v>0</v>
      </c>
      <c r="M15" s="12">
        <v>0</v>
      </c>
      <c r="N15" s="12">
        <v>0</v>
      </c>
    </row>
    <row r="16" spans="1:14" x14ac:dyDescent="0.25">
      <c r="A16" s="10" t="s">
        <v>20</v>
      </c>
      <c r="B16" s="12">
        <v>2.8042339333449854E-2</v>
      </c>
      <c r="C16" s="12">
        <v>2.7690997652509521E-2</v>
      </c>
      <c r="D16" s="13">
        <v>2.7324141992909522E-2</v>
      </c>
      <c r="E16" s="12">
        <v>2.6963679142248693E-2</v>
      </c>
      <c r="F16" s="12">
        <v>3.985257787529143E-2</v>
      </c>
      <c r="G16" s="12">
        <v>3.9176705708386855E-2</v>
      </c>
      <c r="H16" s="12">
        <v>3.8406354930562402E-2</v>
      </c>
      <c r="I16" s="12">
        <v>3.7666590856374797E-2</v>
      </c>
      <c r="J16" s="12">
        <v>3.7028171304268206E-2</v>
      </c>
      <c r="K16" s="12">
        <v>4.8727110226789869E-2</v>
      </c>
      <c r="L16" s="12">
        <v>4.8303750989140061E-2</v>
      </c>
      <c r="M16" s="12">
        <v>4.7914701864423336E-2</v>
      </c>
      <c r="N16" s="12">
        <v>4.7542397953927333E-2</v>
      </c>
    </row>
    <row r="17" spans="1:14" x14ac:dyDescent="0.25">
      <c r="A17" s="10" t="s">
        <v>21</v>
      </c>
      <c r="B17" s="12">
        <v>0</v>
      </c>
      <c r="C17" s="12">
        <v>0</v>
      </c>
      <c r="D17" s="13">
        <v>0</v>
      </c>
      <c r="E17" s="12">
        <v>0</v>
      </c>
      <c r="F17" s="12">
        <v>0</v>
      </c>
      <c r="G17" s="12">
        <v>0</v>
      </c>
      <c r="H17" s="12">
        <v>0.84962128131385439</v>
      </c>
      <c r="I17" s="12">
        <v>0.84226130314668834</v>
      </c>
      <c r="J17" s="12">
        <v>0.83480746418049878</v>
      </c>
      <c r="K17" s="12">
        <v>0.82745632478653697</v>
      </c>
      <c r="L17" s="12">
        <v>0.82045829159251771</v>
      </c>
      <c r="M17" s="12">
        <v>0.81377824217389461</v>
      </c>
      <c r="N17" s="12">
        <v>0.80805664800325172</v>
      </c>
    </row>
    <row r="18" spans="1:14" x14ac:dyDescent="0.25">
      <c r="A18" s="10" t="s">
        <v>22</v>
      </c>
      <c r="B18" s="12">
        <v>2.3853601004608718E-2</v>
      </c>
      <c r="C18" s="12">
        <v>2.3391521771003926E-2</v>
      </c>
      <c r="D18" s="13">
        <v>2.2922002168581861E-2</v>
      </c>
      <c r="E18" s="12">
        <v>2.2421511090116607E-2</v>
      </c>
      <c r="F18" s="12">
        <v>2.192012010121484E-2</v>
      </c>
      <c r="G18" s="12">
        <v>2.1418346462958201E-2</v>
      </c>
      <c r="H18" s="12">
        <v>2.0922181994445493E-2</v>
      </c>
      <c r="I18" s="12">
        <v>3.0698765609797875E-2</v>
      </c>
      <c r="J18" s="12">
        <v>3.0064931231981711E-2</v>
      </c>
      <c r="K18" s="12">
        <v>2.947262104518442E-2</v>
      </c>
      <c r="L18" s="12">
        <v>2.8918236722083168E-2</v>
      </c>
      <c r="M18" s="12">
        <v>3.7872091763017923E-2</v>
      </c>
      <c r="N18" s="12">
        <v>3.7221374515756897E-2</v>
      </c>
    </row>
    <row r="19" spans="1:14" x14ac:dyDescent="0.25">
      <c r="A19" s="10"/>
      <c r="B19" s="12">
        <f>SUM(B3:B18)</f>
        <v>0.3933161565579586</v>
      </c>
      <c r="C19" s="12">
        <f t="shared" ref="C19:N19" si="0">SUM(C3:C18)</f>
        <v>0.54758297966671665</v>
      </c>
      <c r="D19" s="12">
        <f t="shared" si="0"/>
        <v>0.77492687569159813</v>
      </c>
      <c r="E19" s="12">
        <f t="shared" si="0"/>
        <v>0.76334550991230277</v>
      </c>
      <c r="F19" s="12">
        <f t="shared" si="0"/>
        <v>0.90236696457612353</v>
      </c>
      <c r="G19" s="12">
        <f t="shared" si="0"/>
        <v>0.98602539069873352</v>
      </c>
      <c r="H19" s="12">
        <f t="shared" si="0"/>
        <v>2.5443175250007126</v>
      </c>
      <c r="I19" s="12">
        <f t="shared" si="0"/>
        <v>2.4868744644331349</v>
      </c>
      <c r="J19" s="12">
        <f t="shared" si="0"/>
        <v>2.4401755113216903</v>
      </c>
      <c r="K19" s="12">
        <f t="shared" si="0"/>
        <v>2.4134617922524004</v>
      </c>
      <c r="L19" s="12">
        <f t="shared" si="0"/>
        <v>2.3849205061446477</v>
      </c>
      <c r="M19" s="12">
        <f t="shared" si="0"/>
        <v>2.3898343602563679</v>
      </c>
      <c r="N19" s="12">
        <f t="shared" si="0"/>
        <v>2.4123201245961505</v>
      </c>
    </row>
    <row r="23" spans="1:14" x14ac:dyDescent="0.25">
      <c r="G23" s="6">
        <f>MAX(B3:N18)</f>
        <v>0.84962128131385439</v>
      </c>
      <c r="H23" s="6">
        <f>MIN(B3:N18)</f>
        <v>0</v>
      </c>
    </row>
  </sheetData>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A6314-915F-430A-AE8D-ACC266279406}">
  <dimension ref="A1:H21"/>
  <sheetViews>
    <sheetView workbookViewId="0">
      <selection activeCell="H2" sqref="H2:H17"/>
    </sheetView>
  </sheetViews>
  <sheetFormatPr defaultRowHeight="13.8" x14ac:dyDescent="0.25"/>
  <sheetData>
    <row r="1" spans="1:8" x14ac:dyDescent="0.25">
      <c r="D1" t="s">
        <v>41</v>
      </c>
      <c r="E1" t="s">
        <v>42</v>
      </c>
      <c r="F1" t="s">
        <v>43</v>
      </c>
      <c r="G1" t="s">
        <v>44</v>
      </c>
    </row>
    <row r="2" spans="1:8" x14ac:dyDescent="0.25">
      <c r="A2" s="2" t="s">
        <v>45</v>
      </c>
      <c r="B2" t="s">
        <v>39</v>
      </c>
      <c r="C2" t="s">
        <v>46</v>
      </c>
      <c r="D2">
        <v>7417.4179999999997</v>
      </c>
      <c r="E2">
        <v>7417.4179999999997</v>
      </c>
      <c r="F2">
        <v>7530.4470000000001</v>
      </c>
      <c r="G2">
        <v>7490.3549999999996</v>
      </c>
      <c r="H2">
        <f>((G2-5811.084)/1959.066)*50+50</f>
        <v>92.858969529357353</v>
      </c>
    </row>
    <row r="3" spans="1:8" x14ac:dyDescent="0.25">
      <c r="A3" s="2" t="s">
        <v>47</v>
      </c>
      <c r="B3" t="s">
        <v>39</v>
      </c>
      <c r="C3" t="s">
        <v>48</v>
      </c>
      <c r="D3">
        <v>7146.982</v>
      </c>
      <c r="E3">
        <v>7146.982</v>
      </c>
      <c r="F3">
        <v>7375.1019999999999</v>
      </c>
      <c r="G3">
        <v>7348.5690000000004</v>
      </c>
      <c r="H3">
        <f t="shared" ref="H3:H17" si="0">((G3-5811.084)/1959.066)*50+50</f>
        <v>89.240255305334301</v>
      </c>
    </row>
    <row r="4" spans="1:8" x14ac:dyDescent="0.25">
      <c r="A4" s="2" t="s">
        <v>49</v>
      </c>
      <c r="B4" t="s">
        <v>39</v>
      </c>
      <c r="C4" t="s">
        <v>50</v>
      </c>
      <c r="D4">
        <v>6298.4440000000004</v>
      </c>
      <c r="E4">
        <v>6298.4440000000004</v>
      </c>
      <c r="F4">
        <v>6486.7359999999999</v>
      </c>
      <c r="G4">
        <v>6454.1109999999999</v>
      </c>
      <c r="H4">
        <f t="shared" si="0"/>
        <v>66.411570615793437</v>
      </c>
    </row>
    <row r="5" spans="1:8" x14ac:dyDescent="0.25">
      <c r="A5" s="2" t="s">
        <v>51</v>
      </c>
      <c r="B5" t="s">
        <v>39</v>
      </c>
      <c r="C5" t="s">
        <v>52</v>
      </c>
      <c r="D5">
        <v>5609.0379999999996</v>
      </c>
      <c r="E5">
        <v>5609.0379999999996</v>
      </c>
      <c r="F5">
        <v>5864.2179999999998</v>
      </c>
      <c r="G5">
        <v>5811.0839999999998</v>
      </c>
      <c r="H5">
        <f t="shared" si="0"/>
        <v>50</v>
      </c>
    </row>
    <row r="6" spans="1:8" x14ac:dyDescent="0.25">
      <c r="A6" s="2" t="s">
        <v>53</v>
      </c>
      <c r="B6" t="s">
        <v>39</v>
      </c>
      <c r="C6" t="s">
        <v>54</v>
      </c>
      <c r="D6">
        <v>6164.8909999999996</v>
      </c>
      <c r="E6">
        <v>6164.8909999999996</v>
      </c>
      <c r="F6">
        <v>6298.9369999999999</v>
      </c>
      <c r="G6">
        <v>6258.2039999999997</v>
      </c>
      <c r="H6">
        <f t="shared" si="0"/>
        <v>61.411560406846931</v>
      </c>
    </row>
    <row r="7" spans="1:8" x14ac:dyDescent="0.25">
      <c r="A7" s="2" t="s">
        <v>55</v>
      </c>
      <c r="B7" t="s">
        <v>39</v>
      </c>
      <c r="C7" t="s">
        <v>56</v>
      </c>
      <c r="D7">
        <v>6184.87</v>
      </c>
      <c r="E7">
        <v>6184.87</v>
      </c>
      <c r="F7">
        <v>6330.9089999999997</v>
      </c>
      <c r="G7">
        <v>6291.4740000000002</v>
      </c>
      <c r="H7">
        <f t="shared" si="0"/>
        <v>62.260689532665069</v>
      </c>
    </row>
    <row r="8" spans="1:8" x14ac:dyDescent="0.25">
      <c r="A8" s="2" t="s">
        <v>57</v>
      </c>
      <c r="B8" t="s">
        <v>39</v>
      </c>
      <c r="C8" t="s">
        <v>58</v>
      </c>
      <c r="D8">
        <v>6605.1850000000004</v>
      </c>
      <c r="E8">
        <v>6605.1850000000004</v>
      </c>
      <c r="F8">
        <v>7093.232</v>
      </c>
      <c r="G8">
        <v>7029.1930000000002</v>
      </c>
      <c r="H8">
        <f t="shared" si="0"/>
        <v>81.089024055340673</v>
      </c>
    </row>
    <row r="9" spans="1:8" x14ac:dyDescent="0.25">
      <c r="A9" s="2" t="s">
        <v>59</v>
      </c>
      <c r="B9" t="s">
        <v>39</v>
      </c>
      <c r="C9" t="s">
        <v>60</v>
      </c>
      <c r="D9">
        <v>6225.5439999999999</v>
      </c>
      <c r="E9">
        <v>6225.5439999999999</v>
      </c>
      <c r="F9">
        <v>6405.125</v>
      </c>
      <c r="G9">
        <v>6369.3879999999999</v>
      </c>
      <c r="H9">
        <f t="shared" si="0"/>
        <v>64.249239178261476</v>
      </c>
    </row>
    <row r="10" spans="1:8" x14ac:dyDescent="0.25">
      <c r="A10" s="2" t="s">
        <v>61</v>
      </c>
      <c r="B10" t="s">
        <v>39</v>
      </c>
      <c r="C10" t="s">
        <v>62</v>
      </c>
      <c r="D10">
        <v>7061.9880000000003</v>
      </c>
      <c r="E10">
        <v>7061.9880000000003</v>
      </c>
      <c r="F10">
        <v>7297.4740000000002</v>
      </c>
      <c r="G10">
        <v>7270.2950000000001</v>
      </c>
      <c r="H10">
        <f t="shared" si="0"/>
        <v>87.242517607880501</v>
      </c>
    </row>
    <row r="11" spans="1:8" x14ac:dyDescent="0.25">
      <c r="A11" s="2" t="s">
        <v>63</v>
      </c>
      <c r="B11" t="s">
        <v>39</v>
      </c>
      <c r="C11" t="s">
        <v>64</v>
      </c>
      <c r="D11">
        <v>5966.4269999999997</v>
      </c>
      <c r="E11">
        <v>5966.4269999999997</v>
      </c>
      <c r="F11">
        <v>5975.2539999999999</v>
      </c>
      <c r="G11">
        <v>5929.5609999999997</v>
      </c>
      <c r="H11">
        <f t="shared" si="0"/>
        <v>53.023813388624987</v>
      </c>
    </row>
    <row r="12" spans="1:8" x14ac:dyDescent="0.25">
      <c r="A12" s="2" t="s">
        <v>65</v>
      </c>
      <c r="B12" t="s">
        <v>39</v>
      </c>
      <c r="C12" t="s">
        <v>66</v>
      </c>
      <c r="D12">
        <v>5658.0389999999998</v>
      </c>
      <c r="E12">
        <v>5658.0389999999998</v>
      </c>
      <c r="F12">
        <v>5884.1109999999999</v>
      </c>
      <c r="G12">
        <v>5828.6760000000004</v>
      </c>
      <c r="H12">
        <f t="shared" si="0"/>
        <v>50.448989467429904</v>
      </c>
    </row>
    <row r="13" spans="1:8" x14ac:dyDescent="0.25">
      <c r="A13" s="2" t="s">
        <v>67</v>
      </c>
      <c r="B13" t="s">
        <v>39</v>
      </c>
      <c r="C13" t="s">
        <v>68</v>
      </c>
      <c r="D13">
        <v>6983.5709999999999</v>
      </c>
      <c r="E13">
        <v>6983.5709999999999</v>
      </c>
      <c r="F13">
        <v>7226.9390000000003</v>
      </c>
      <c r="G13">
        <v>7200.3739999999998</v>
      </c>
      <c r="H13">
        <f t="shared" si="0"/>
        <v>85.45796823588384</v>
      </c>
    </row>
    <row r="14" spans="1:8" x14ac:dyDescent="0.25">
      <c r="A14" s="2" t="s">
        <v>69</v>
      </c>
      <c r="B14" t="s">
        <v>39</v>
      </c>
      <c r="C14" t="s">
        <v>70</v>
      </c>
      <c r="D14">
        <v>6940.4290000000001</v>
      </c>
      <c r="E14">
        <v>6940.4290000000001</v>
      </c>
      <c r="F14">
        <v>7041.5950000000003</v>
      </c>
      <c r="G14">
        <v>7011.3810000000003</v>
      </c>
      <c r="H14">
        <f t="shared" si="0"/>
        <v>80.634419667331287</v>
      </c>
    </row>
    <row r="15" spans="1:8" x14ac:dyDescent="0.25">
      <c r="A15" s="2" t="s">
        <v>38</v>
      </c>
      <c r="B15" t="s">
        <v>39</v>
      </c>
      <c r="C15" t="s">
        <v>40</v>
      </c>
      <c r="D15">
        <v>7064.1970000000001</v>
      </c>
      <c r="E15">
        <v>6841.7849999999999</v>
      </c>
      <c r="F15">
        <v>7230.2049999999999</v>
      </c>
      <c r="G15">
        <v>7194.3450000000003</v>
      </c>
      <c r="H15">
        <f t="shared" si="0"/>
        <v>85.304093889639262</v>
      </c>
    </row>
    <row r="16" spans="1:8" x14ac:dyDescent="0.25">
      <c r="A16" s="2" t="s">
        <v>71</v>
      </c>
      <c r="B16" t="s">
        <v>39</v>
      </c>
      <c r="C16" t="s">
        <v>72</v>
      </c>
      <c r="D16">
        <v>7076.4279999999999</v>
      </c>
      <c r="E16">
        <v>7076.4279999999999</v>
      </c>
      <c r="F16">
        <v>7349.57</v>
      </c>
      <c r="G16">
        <v>7324.0389999999998</v>
      </c>
      <c r="H16">
        <f t="shared" si="0"/>
        <v>88.614191660719953</v>
      </c>
    </row>
    <row r="17" spans="1:8" x14ac:dyDescent="0.25">
      <c r="A17" s="2" t="s">
        <v>73</v>
      </c>
      <c r="B17" t="s">
        <v>39</v>
      </c>
      <c r="C17" t="s">
        <v>74</v>
      </c>
      <c r="D17">
        <v>7551.4179999999997</v>
      </c>
      <c r="E17">
        <v>7551.4179999999997</v>
      </c>
      <c r="F17">
        <v>7795.5739999999996</v>
      </c>
      <c r="G17">
        <v>7770.15</v>
      </c>
      <c r="H17">
        <f t="shared" si="0"/>
        <v>100</v>
      </c>
    </row>
    <row r="19" spans="1:8" x14ac:dyDescent="0.25">
      <c r="G19">
        <f>MAX(G2:G17)</f>
        <v>7770.15</v>
      </c>
    </row>
    <row r="20" spans="1:8" x14ac:dyDescent="0.25">
      <c r="G20">
        <f>MIN(G2:G17)</f>
        <v>5811.0839999999998</v>
      </c>
    </row>
    <row r="21" spans="1:8" x14ac:dyDescent="0.25">
      <c r="G21">
        <f>G19-G20</f>
        <v>1959.0659999999998</v>
      </c>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指标体系</vt:lpstr>
      <vt:lpstr>高层交流频繁度</vt:lpstr>
      <vt:lpstr>物流绩效指数</vt:lpstr>
      <vt:lpstr>营商环境</vt:lpstr>
      <vt:lpstr>货币稳健性</vt:lpstr>
      <vt:lpstr>百万人拥有孔子学院数量</vt:lpstr>
      <vt:lpstr>distwces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asus</cp:lastModifiedBy>
  <dcterms:created xsi:type="dcterms:W3CDTF">2015-06-05T18:19:00Z</dcterms:created>
  <dcterms:modified xsi:type="dcterms:W3CDTF">2023-03-24T13:26:04Z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