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asus\Desktop\"/>
    </mc:Choice>
  </mc:AlternateContent>
  <xr:revisionPtr revIDLastSave="0" documentId="13_ncr:1_{E1916E02-A338-41C3-8CDE-C793C684E42D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Sheet1 (2)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6" i="2" l="1"/>
  <c r="AP6" i="2"/>
  <c r="AS23" i="2"/>
  <c r="AT23" i="2"/>
  <c r="AS24" i="2"/>
  <c r="AT24" i="2"/>
  <c r="AS25" i="2"/>
  <c r="AT25" i="2"/>
  <c r="AS26" i="2"/>
  <c r="AT26" i="2"/>
  <c r="AS27" i="2"/>
  <c r="AT27" i="2"/>
  <c r="AS28" i="2"/>
  <c r="AT28" i="2"/>
  <c r="AS29" i="2"/>
  <c r="AT29" i="2"/>
  <c r="AS30" i="2"/>
  <c r="AT30" i="2"/>
  <c r="AS31" i="2"/>
  <c r="AT31" i="2"/>
  <c r="AS32" i="2"/>
  <c r="AT32" i="2"/>
  <c r="AS33" i="2"/>
  <c r="AT33" i="2"/>
  <c r="AS34" i="2"/>
  <c r="AT34" i="2"/>
  <c r="AS35" i="2"/>
  <c r="AT35" i="2"/>
  <c r="AS36" i="2"/>
  <c r="AT36" i="2"/>
  <c r="AS37" i="2"/>
  <c r="AT37" i="2"/>
  <c r="AS38" i="2"/>
  <c r="AT38" i="2"/>
  <c r="AS39" i="2"/>
  <c r="AT39" i="2"/>
  <c r="AS40" i="2"/>
  <c r="AT40" i="2"/>
  <c r="AS41" i="2"/>
  <c r="AT41" i="2"/>
  <c r="AS42" i="2"/>
  <c r="AT42" i="2"/>
  <c r="AS43" i="2"/>
  <c r="AT43" i="2"/>
  <c r="AS44" i="2"/>
  <c r="AT44" i="2"/>
  <c r="AS45" i="2"/>
  <c r="AT45" i="2"/>
  <c r="AS46" i="2"/>
  <c r="AT46" i="2"/>
  <c r="AS47" i="2"/>
  <c r="AT47" i="2"/>
  <c r="AS48" i="2"/>
  <c r="AT48" i="2"/>
  <c r="AS49" i="2"/>
  <c r="AT49" i="2"/>
  <c r="AS50" i="2"/>
  <c r="AT50" i="2"/>
  <c r="AS51" i="2"/>
  <c r="AT51" i="2"/>
  <c r="AS52" i="2"/>
  <c r="AT52" i="2"/>
  <c r="AS53" i="2"/>
  <c r="AT53" i="2"/>
  <c r="AS54" i="2"/>
  <c r="AT54" i="2"/>
  <c r="AS55" i="2"/>
  <c r="AT55" i="2"/>
  <c r="AS56" i="2"/>
  <c r="AT56" i="2"/>
  <c r="AS57" i="2"/>
  <c r="AT57" i="2"/>
  <c r="AS58" i="2"/>
  <c r="AT58" i="2"/>
  <c r="AS59" i="2"/>
  <c r="AT59" i="2"/>
  <c r="AS60" i="2"/>
  <c r="AT60" i="2"/>
  <c r="AS61" i="2"/>
  <c r="AT61" i="2"/>
  <c r="AS62" i="2"/>
  <c r="AT62" i="2"/>
  <c r="AS63" i="2"/>
  <c r="AT63" i="2"/>
  <c r="AS64" i="2"/>
  <c r="AT64" i="2"/>
  <c r="AS65" i="2"/>
  <c r="AT65" i="2"/>
  <c r="AS66" i="2"/>
  <c r="AT66" i="2"/>
  <c r="AS67" i="2"/>
  <c r="AT67" i="2"/>
  <c r="AS68" i="2"/>
  <c r="AT68" i="2"/>
  <c r="AS69" i="2"/>
  <c r="AT69" i="2"/>
  <c r="AS70" i="2"/>
  <c r="AT70" i="2"/>
  <c r="AS71" i="2"/>
  <c r="AT71" i="2"/>
  <c r="AS72" i="2"/>
  <c r="AT72" i="2"/>
  <c r="AS73" i="2"/>
  <c r="AT73" i="2"/>
  <c r="AS74" i="2"/>
  <c r="AT74" i="2"/>
  <c r="AS75" i="2"/>
  <c r="AT75" i="2"/>
  <c r="AS76" i="2"/>
  <c r="AT76" i="2"/>
  <c r="AS77" i="2"/>
  <c r="AT77" i="2"/>
  <c r="AS78" i="2"/>
  <c r="AT78" i="2"/>
  <c r="AS79" i="2"/>
  <c r="AT79" i="2"/>
  <c r="AS80" i="2"/>
  <c r="AT80" i="2"/>
  <c r="AS81" i="2"/>
  <c r="AT81" i="2"/>
  <c r="AS82" i="2"/>
  <c r="AT82" i="2"/>
  <c r="AS83" i="2"/>
  <c r="AT83" i="2"/>
  <c r="AS84" i="2"/>
  <c r="AT84" i="2"/>
  <c r="AS85" i="2"/>
  <c r="AT85" i="2"/>
  <c r="AS86" i="2"/>
  <c r="AT86" i="2"/>
  <c r="AS87" i="2"/>
  <c r="AT87" i="2"/>
  <c r="AS88" i="2"/>
  <c r="AT88" i="2"/>
  <c r="AS89" i="2"/>
  <c r="AT89" i="2"/>
  <c r="AS90" i="2"/>
  <c r="AT90" i="2"/>
  <c r="AS91" i="2"/>
  <c r="AT91" i="2"/>
  <c r="AS92" i="2"/>
  <c r="AT92" i="2"/>
  <c r="AS93" i="2"/>
  <c r="AT93" i="2"/>
  <c r="AS94" i="2"/>
  <c r="AT94" i="2"/>
  <c r="AS95" i="2"/>
  <c r="AT95" i="2"/>
  <c r="AS96" i="2"/>
  <c r="AT96" i="2"/>
  <c r="AS97" i="2"/>
  <c r="AT97" i="2"/>
  <c r="AS98" i="2"/>
  <c r="AT98" i="2"/>
  <c r="AS99" i="2"/>
  <c r="AT99" i="2"/>
  <c r="AS100" i="2"/>
  <c r="AT100" i="2"/>
  <c r="AS101" i="2"/>
  <c r="AT101" i="2"/>
  <c r="AS102" i="2"/>
  <c r="AT102" i="2"/>
  <c r="AS103" i="2"/>
  <c r="AT103" i="2"/>
  <c r="AS104" i="2"/>
  <c r="AT104" i="2"/>
  <c r="AS105" i="2"/>
  <c r="AT105" i="2"/>
  <c r="AS106" i="2"/>
  <c r="AT106" i="2"/>
  <c r="AS107" i="2"/>
  <c r="AT107" i="2"/>
  <c r="AS108" i="2"/>
  <c r="AT108" i="2"/>
  <c r="AS109" i="2"/>
  <c r="AT109" i="2"/>
  <c r="AS110" i="2"/>
  <c r="AT110" i="2"/>
  <c r="AS111" i="2"/>
  <c r="AT111" i="2"/>
  <c r="AS112" i="2"/>
  <c r="AT112" i="2"/>
  <c r="AS113" i="2"/>
  <c r="AT113" i="2"/>
  <c r="AS114" i="2"/>
  <c r="AT114" i="2"/>
  <c r="AS115" i="2"/>
  <c r="AT115" i="2"/>
  <c r="AS116" i="2"/>
  <c r="AT116" i="2"/>
  <c r="AS117" i="2"/>
  <c r="AT117" i="2"/>
  <c r="AS118" i="2"/>
  <c r="AT118" i="2"/>
  <c r="AS119" i="2"/>
  <c r="AT119" i="2"/>
  <c r="AS120" i="2"/>
  <c r="AT120" i="2"/>
  <c r="AS121" i="2"/>
  <c r="AT121" i="2"/>
  <c r="AS122" i="2"/>
  <c r="AT122" i="2"/>
  <c r="AS123" i="2"/>
  <c r="AT123" i="2"/>
  <c r="AS124" i="2"/>
  <c r="AT124" i="2"/>
  <c r="AS125" i="2"/>
  <c r="AT125" i="2"/>
  <c r="AS126" i="2"/>
  <c r="AT126" i="2"/>
  <c r="AS127" i="2"/>
  <c r="AT127" i="2"/>
  <c r="AS128" i="2"/>
  <c r="AT128" i="2"/>
  <c r="AS129" i="2"/>
  <c r="AT129" i="2"/>
  <c r="AS130" i="2"/>
  <c r="AT130" i="2"/>
  <c r="AS131" i="2"/>
  <c r="AT131" i="2"/>
  <c r="AS132" i="2"/>
  <c r="AT132" i="2"/>
  <c r="AS133" i="2"/>
  <c r="AT133" i="2"/>
  <c r="AS134" i="2"/>
  <c r="AT134" i="2"/>
  <c r="AS135" i="2"/>
  <c r="AT135" i="2"/>
  <c r="AS136" i="2"/>
  <c r="AT136" i="2"/>
  <c r="AS137" i="2"/>
  <c r="AT137" i="2"/>
  <c r="AS138" i="2"/>
  <c r="AT138" i="2"/>
  <c r="AS139" i="2"/>
  <c r="AT139" i="2"/>
  <c r="AS140" i="2"/>
  <c r="AT140" i="2"/>
  <c r="AS141" i="2"/>
  <c r="AT141" i="2"/>
  <c r="AS142" i="2"/>
  <c r="AT142" i="2"/>
  <c r="AS143" i="2"/>
  <c r="AT143" i="2"/>
  <c r="AS144" i="2"/>
  <c r="AT144" i="2"/>
  <c r="AS145" i="2"/>
  <c r="AT145" i="2"/>
  <c r="AS146" i="2"/>
  <c r="AT146" i="2"/>
  <c r="AS147" i="2"/>
  <c r="AT147" i="2"/>
  <c r="AS148" i="2"/>
  <c r="AT148" i="2"/>
  <c r="AS149" i="2"/>
  <c r="AT149" i="2"/>
  <c r="AS150" i="2"/>
  <c r="AT150" i="2"/>
  <c r="AS151" i="2"/>
  <c r="AT151" i="2"/>
  <c r="AS152" i="2"/>
  <c r="AT152" i="2"/>
  <c r="AS153" i="2"/>
  <c r="AT153" i="2"/>
  <c r="AS154" i="2"/>
  <c r="AT154" i="2"/>
  <c r="AS155" i="2"/>
  <c r="AT155" i="2"/>
  <c r="AS156" i="2"/>
  <c r="AT156" i="2"/>
  <c r="AS157" i="2"/>
  <c r="AT157" i="2"/>
  <c r="AS158" i="2"/>
  <c r="AT158" i="2"/>
  <c r="AS159" i="2"/>
  <c r="AT159" i="2"/>
  <c r="AS160" i="2"/>
  <c r="AT160" i="2"/>
  <c r="AS161" i="2"/>
  <c r="AT161" i="2"/>
  <c r="AS162" i="2"/>
  <c r="AT162" i="2"/>
  <c r="AS163" i="2"/>
  <c r="AT163" i="2"/>
  <c r="AS164" i="2"/>
  <c r="AT164" i="2"/>
  <c r="AS165" i="2"/>
  <c r="AT165" i="2"/>
  <c r="AS166" i="2"/>
  <c r="AT166" i="2"/>
  <c r="AS167" i="2"/>
  <c r="AT167" i="2"/>
  <c r="AS168" i="2"/>
  <c r="AT168" i="2"/>
  <c r="AS169" i="2"/>
  <c r="AT169" i="2"/>
  <c r="AS170" i="2"/>
  <c r="AT170" i="2"/>
  <c r="AS171" i="2"/>
  <c r="AT171" i="2"/>
  <c r="AS172" i="2"/>
  <c r="AT172" i="2"/>
  <c r="AS173" i="2"/>
  <c r="AT173" i="2"/>
  <c r="AS174" i="2"/>
  <c r="AT174" i="2"/>
  <c r="AS175" i="2"/>
  <c r="AT175" i="2"/>
  <c r="AS176" i="2"/>
  <c r="AT176" i="2"/>
  <c r="AS177" i="2"/>
  <c r="AT177" i="2"/>
  <c r="AS178" i="2"/>
  <c r="AT178" i="2"/>
  <c r="AS179" i="2"/>
  <c r="AT179" i="2"/>
  <c r="AS180" i="2"/>
  <c r="AT180" i="2"/>
  <c r="AS181" i="2"/>
  <c r="AT181" i="2"/>
  <c r="AS182" i="2"/>
  <c r="AT182" i="2"/>
  <c r="AS183" i="2"/>
  <c r="AT183" i="2"/>
  <c r="AS184" i="2"/>
  <c r="AT184" i="2"/>
  <c r="AS185" i="2"/>
  <c r="AT185" i="2"/>
  <c r="AS186" i="2"/>
  <c r="AT186" i="2"/>
  <c r="AS187" i="2"/>
  <c r="AT187" i="2"/>
  <c r="AS188" i="2"/>
  <c r="AT188" i="2"/>
  <c r="AS189" i="2"/>
  <c r="AT189" i="2"/>
  <c r="AS190" i="2"/>
  <c r="AT190" i="2"/>
  <c r="AS191" i="2"/>
  <c r="AT191" i="2"/>
  <c r="AS192" i="2"/>
  <c r="AT192" i="2"/>
  <c r="AS193" i="2"/>
  <c r="AT193" i="2"/>
  <c r="AS194" i="2"/>
  <c r="AT194" i="2"/>
  <c r="AS195" i="2"/>
  <c r="AT195" i="2"/>
  <c r="AS196" i="2"/>
  <c r="AT196" i="2"/>
  <c r="AS197" i="2"/>
  <c r="AT197" i="2"/>
  <c r="AS198" i="2"/>
  <c r="AT198" i="2"/>
  <c r="AS199" i="2"/>
  <c r="AT199" i="2"/>
  <c r="AS200" i="2"/>
  <c r="AT200" i="2"/>
  <c r="AS201" i="2"/>
  <c r="AT201" i="2"/>
  <c r="AS202" i="2"/>
  <c r="AT202" i="2"/>
  <c r="AS203" i="2"/>
  <c r="AT203" i="2"/>
  <c r="AS204" i="2"/>
  <c r="AT204" i="2"/>
  <c r="AS205" i="2"/>
  <c r="AT205" i="2"/>
  <c r="AS206" i="2"/>
  <c r="AT206" i="2"/>
  <c r="AS207" i="2"/>
  <c r="AT207" i="2"/>
  <c r="AS208" i="2"/>
  <c r="AT208" i="2"/>
  <c r="AS209" i="2"/>
  <c r="AT209" i="2"/>
  <c r="AS210" i="2"/>
  <c r="AT210" i="2"/>
  <c r="AS211" i="2"/>
  <c r="AT211" i="2"/>
  <c r="AS212" i="2"/>
  <c r="AT212" i="2"/>
  <c r="AS213" i="2"/>
  <c r="AT213" i="2"/>
  <c r="AS214" i="2"/>
  <c r="AT214" i="2"/>
  <c r="AS215" i="2"/>
  <c r="AT215" i="2"/>
  <c r="AS216" i="2"/>
  <c r="AT216" i="2"/>
  <c r="AS217" i="2"/>
  <c r="AT217" i="2"/>
  <c r="AS218" i="2"/>
  <c r="AT218" i="2"/>
  <c r="AS219" i="2"/>
  <c r="AT219" i="2"/>
  <c r="AS220" i="2"/>
  <c r="AT220" i="2"/>
  <c r="AS221" i="2"/>
  <c r="AT221" i="2"/>
  <c r="AS222" i="2"/>
  <c r="AT222" i="2"/>
  <c r="AS223" i="2"/>
  <c r="AT223" i="2"/>
  <c r="AS224" i="2"/>
  <c r="AT224" i="2"/>
  <c r="AS225" i="2"/>
  <c r="AT225" i="2"/>
  <c r="AS226" i="2"/>
  <c r="AT226" i="2"/>
  <c r="AS227" i="2"/>
  <c r="AT227" i="2"/>
  <c r="AS228" i="2"/>
  <c r="AT228" i="2"/>
  <c r="AS229" i="2"/>
  <c r="AT229" i="2"/>
  <c r="AS230" i="2"/>
  <c r="AT230" i="2"/>
  <c r="AS231" i="2"/>
  <c r="AT231" i="2"/>
  <c r="AS232" i="2"/>
  <c r="AT232" i="2"/>
  <c r="AS233" i="2"/>
  <c r="AT233" i="2"/>
  <c r="AS234" i="2"/>
  <c r="AT234" i="2"/>
  <c r="AS235" i="2"/>
  <c r="AT235" i="2"/>
  <c r="AS236" i="2"/>
  <c r="AT236" i="2"/>
  <c r="AS237" i="2"/>
  <c r="AT237" i="2"/>
  <c r="AS238" i="2"/>
  <c r="AT238" i="2"/>
  <c r="AT7" i="2"/>
  <c r="AT8" i="2"/>
  <c r="AT9" i="2"/>
  <c r="AT10" i="2"/>
  <c r="AT11" i="2"/>
  <c r="AT12" i="2"/>
  <c r="AT13" i="2"/>
  <c r="AT14" i="2"/>
  <c r="AT15" i="2"/>
  <c r="AT16" i="2"/>
  <c r="AT17" i="2"/>
  <c r="AT18" i="2"/>
  <c r="AT19" i="2"/>
  <c r="AT20" i="2"/>
  <c r="AT21" i="2"/>
  <c r="AT22" i="2"/>
  <c r="AT6" i="2"/>
  <c r="AS7" i="2" l="1"/>
  <c r="AS8" i="2"/>
  <c r="AS9" i="2"/>
  <c r="AS10" i="2"/>
  <c r="AS11" i="2"/>
  <c r="AS12" i="2"/>
  <c r="AS13" i="2"/>
  <c r="AS14" i="2"/>
  <c r="AS15" i="2"/>
  <c r="AS16" i="2"/>
  <c r="AS17" i="2"/>
  <c r="AS18" i="2"/>
  <c r="AS19" i="2"/>
  <c r="AS20" i="2"/>
  <c r="AS21" i="2"/>
  <c r="AS22" i="2"/>
  <c r="AS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4" i="2"/>
  <c r="AR45" i="2"/>
  <c r="AR46" i="2"/>
  <c r="AR47" i="2"/>
  <c r="AR48" i="2"/>
  <c r="AR49" i="2"/>
  <c r="AR50" i="2"/>
  <c r="AR51" i="2"/>
  <c r="AR52" i="2"/>
  <c r="AR53" i="2"/>
  <c r="AR54" i="2"/>
  <c r="AR55" i="2"/>
  <c r="AR56" i="2"/>
  <c r="AR57" i="2"/>
  <c r="AR58" i="2"/>
  <c r="AR59" i="2"/>
  <c r="AR60" i="2"/>
  <c r="AR61" i="2"/>
  <c r="AR62" i="2"/>
  <c r="AR63" i="2"/>
  <c r="AR64" i="2"/>
  <c r="AR65" i="2"/>
  <c r="AR66" i="2"/>
  <c r="AR67" i="2"/>
  <c r="AR68" i="2"/>
  <c r="AR69" i="2"/>
  <c r="AR70" i="2"/>
  <c r="AR71" i="2"/>
  <c r="AR72" i="2"/>
  <c r="AR73" i="2"/>
  <c r="AR74" i="2"/>
  <c r="AR75" i="2"/>
  <c r="AR76" i="2"/>
  <c r="AR77" i="2"/>
  <c r="AR78" i="2"/>
  <c r="AR79" i="2"/>
  <c r="AR80" i="2"/>
  <c r="AR81" i="2"/>
  <c r="AR82" i="2"/>
  <c r="AR83" i="2"/>
  <c r="AR84" i="2"/>
  <c r="AR85" i="2"/>
  <c r="AR86" i="2"/>
  <c r="AR87" i="2"/>
  <c r="AR88" i="2"/>
  <c r="AR89" i="2"/>
  <c r="AR90" i="2"/>
  <c r="AR91" i="2"/>
  <c r="AR92" i="2"/>
  <c r="AR93" i="2"/>
  <c r="AR94" i="2"/>
  <c r="AR95" i="2"/>
  <c r="AR96" i="2"/>
  <c r="AR97" i="2"/>
  <c r="AR98" i="2"/>
  <c r="AR99" i="2"/>
  <c r="AR100" i="2"/>
  <c r="AR101" i="2"/>
  <c r="AR102" i="2"/>
  <c r="AR103" i="2"/>
  <c r="AR104" i="2"/>
  <c r="AR105" i="2"/>
  <c r="AR106" i="2"/>
  <c r="AR107" i="2"/>
  <c r="AR108" i="2"/>
  <c r="AR109" i="2"/>
  <c r="AR110" i="2"/>
  <c r="AR111" i="2"/>
  <c r="AR112" i="2"/>
  <c r="AR113" i="2"/>
  <c r="AR114" i="2"/>
  <c r="AR115" i="2"/>
  <c r="AR116" i="2"/>
  <c r="AR117" i="2"/>
  <c r="AR118" i="2"/>
  <c r="AR119" i="2"/>
  <c r="AR120" i="2"/>
  <c r="AR121" i="2"/>
  <c r="AR122" i="2"/>
  <c r="AR123" i="2"/>
  <c r="AR124" i="2"/>
  <c r="AR125" i="2"/>
  <c r="AR126" i="2"/>
  <c r="AR127" i="2"/>
  <c r="AR128" i="2"/>
  <c r="AR129" i="2"/>
  <c r="AR130" i="2"/>
  <c r="AR131" i="2"/>
  <c r="AR132" i="2"/>
  <c r="AR133" i="2"/>
  <c r="AR134" i="2"/>
  <c r="AR135" i="2"/>
  <c r="AR136" i="2"/>
  <c r="AR137" i="2"/>
  <c r="AR138" i="2"/>
  <c r="AR139" i="2"/>
  <c r="AR140" i="2"/>
  <c r="AR141" i="2"/>
  <c r="AR142" i="2"/>
  <c r="AR143" i="2"/>
  <c r="AR144" i="2"/>
  <c r="AR145" i="2"/>
  <c r="AR146" i="2"/>
  <c r="AR147" i="2"/>
  <c r="AR148" i="2"/>
  <c r="AR149" i="2"/>
  <c r="AR150" i="2"/>
  <c r="AR151" i="2"/>
  <c r="AR152" i="2"/>
  <c r="AR153" i="2"/>
  <c r="AR154" i="2"/>
  <c r="AR155" i="2"/>
  <c r="AR156" i="2"/>
  <c r="AR157" i="2"/>
  <c r="AR158" i="2"/>
  <c r="AR159" i="2"/>
  <c r="AR160" i="2"/>
  <c r="AR161" i="2"/>
  <c r="AR162" i="2"/>
  <c r="AR163" i="2"/>
  <c r="AR164" i="2"/>
  <c r="AR165" i="2"/>
  <c r="AR166" i="2"/>
  <c r="AR167" i="2"/>
  <c r="AR168" i="2"/>
  <c r="AR169" i="2"/>
  <c r="AR170" i="2"/>
  <c r="AR171" i="2"/>
  <c r="AR172" i="2"/>
  <c r="AR173" i="2"/>
  <c r="AR174" i="2"/>
  <c r="AR175" i="2"/>
  <c r="AR176" i="2"/>
  <c r="AR177" i="2"/>
  <c r="AR178" i="2"/>
  <c r="AR179" i="2"/>
  <c r="AR180" i="2"/>
  <c r="AR181" i="2"/>
  <c r="AR182" i="2"/>
  <c r="AR183" i="2"/>
  <c r="AR184" i="2"/>
  <c r="AR185" i="2"/>
  <c r="AR186" i="2"/>
  <c r="AR187" i="2"/>
  <c r="AR188" i="2"/>
  <c r="AR189" i="2"/>
  <c r="AR190" i="2"/>
  <c r="AR191" i="2"/>
  <c r="AR192" i="2"/>
  <c r="AR193" i="2"/>
  <c r="AR194" i="2"/>
  <c r="AR195" i="2"/>
  <c r="AR196" i="2"/>
  <c r="AR197" i="2"/>
  <c r="AR198" i="2"/>
  <c r="AR199" i="2"/>
  <c r="AR200" i="2"/>
  <c r="AR201" i="2"/>
  <c r="AR202" i="2"/>
  <c r="AR203" i="2"/>
  <c r="AR204" i="2"/>
  <c r="AR205" i="2"/>
  <c r="AR206" i="2"/>
  <c r="AR207" i="2"/>
  <c r="AR208" i="2"/>
  <c r="AR209" i="2"/>
  <c r="AR210" i="2"/>
  <c r="AR211" i="2"/>
  <c r="AR212" i="2"/>
  <c r="AR213" i="2"/>
  <c r="AR214" i="2"/>
  <c r="AR215" i="2"/>
  <c r="AR216" i="2"/>
  <c r="AR217" i="2"/>
  <c r="AR218" i="2"/>
  <c r="AR219" i="2"/>
  <c r="AR220" i="2"/>
  <c r="AR221" i="2"/>
  <c r="AR222" i="2"/>
  <c r="AR223" i="2"/>
  <c r="AR224" i="2"/>
  <c r="AR225" i="2"/>
  <c r="AR226" i="2"/>
  <c r="AR227" i="2"/>
  <c r="AR228" i="2"/>
  <c r="AR229" i="2"/>
  <c r="AR230" i="2"/>
  <c r="AR231" i="2"/>
  <c r="AR232" i="2"/>
  <c r="AR233" i="2"/>
  <c r="AR234" i="2"/>
  <c r="AR235" i="2"/>
  <c r="AR236" i="2"/>
  <c r="AR237" i="2"/>
  <c r="AR238" i="2"/>
  <c r="AR6" i="2"/>
  <c r="AQ23" i="2" l="1"/>
  <c r="AQ24" i="2"/>
  <c r="AQ25" i="2"/>
  <c r="AQ26" i="2"/>
  <c r="AQ27" i="2"/>
  <c r="AQ28" i="2"/>
  <c r="AQ29" i="2"/>
  <c r="AQ30" i="2"/>
  <c r="AQ31" i="2"/>
  <c r="AQ32" i="2"/>
  <c r="AQ33" i="2"/>
  <c r="AQ34" i="2"/>
  <c r="AQ35" i="2"/>
  <c r="AQ36" i="2"/>
  <c r="AQ37" i="2"/>
  <c r="AQ38" i="2"/>
  <c r="AQ39" i="2"/>
  <c r="AQ40" i="2"/>
  <c r="AQ41" i="2"/>
  <c r="AQ42" i="2"/>
  <c r="AQ43" i="2"/>
  <c r="AQ44" i="2"/>
  <c r="AQ45" i="2"/>
  <c r="AQ46" i="2"/>
  <c r="AQ47" i="2"/>
  <c r="AQ48" i="2"/>
  <c r="AQ49" i="2"/>
  <c r="AQ50" i="2"/>
  <c r="AQ51" i="2"/>
  <c r="AQ52" i="2"/>
  <c r="AQ53" i="2"/>
  <c r="AQ54" i="2"/>
  <c r="AQ55" i="2"/>
  <c r="AQ56" i="2"/>
  <c r="AQ57" i="2"/>
  <c r="AQ58" i="2"/>
  <c r="AQ59" i="2"/>
  <c r="AQ60" i="2"/>
  <c r="AQ61" i="2"/>
  <c r="AQ62" i="2"/>
  <c r="AQ63" i="2"/>
  <c r="AQ64" i="2"/>
  <c r="AQ65" i="2"/>
  <c r="AQ66" i="2"/>
  <c r="AQ67" i="2"/>
  <c r="AQ68" i="2"/>
  <c r="AQ69" i="2"/>
  <c r="AQ70" i="2"/>
  <c r="AQ71" i="2"/>
  <c r="AQ72" i="2"/>
  <c r="AQ73" i="2"/>
  <c r="AQ74" i="2"/>
  <c r="AQ75" i="2"/>
  <c r="AQ76" i="2"/>
  <c r="AQ77" i="2"/>
  <c r="AQ78" i="2"/>
  <c r="AQ79" i="2"/>
  <c r="AQ80" i="2"/>
  <c r="AQ81" i="2"/>
  <c r="AQ82" i="2"/>
  <c r="AQ83" i="2"/>
  <c r="AQ84" i="2"/>
  <c r="AQ85" i="2"/>
  <c r="AQ86" i="2"/>
  <c r="AQ87" i="2"/>
  <c r="AQ88" i="2"/>
  <c r="AQ89" i="2"/>
  <c r="AQ90" i="2"/>
  <c r="AQ91" i="2"/>
  <c r="AQ92" i="2"/>
  <c r="AQ93" i="2"/>
  <c r="AQ94" i="2"/>
  <c r="AQ95" i="2"/>
  <c r="AQ96" i="2"/>
  <c r="AQ97" i="2"/>
  <c r="AQ98" i="2"/>
  <c r="AQ99" i="2"/>
  <c r="AQ100" i="2"/>
  <c r="AQ101" i="2"/>
  <c r="AQ102" i="2"/>
  <c r="AQ103" i="2"/>
  <c r="AQ104" i="2"/>
  <c r="AQ105" i="2"/>
  <c r="AQ106" i="2"/>
  <c r="AQ107" i="2"/>
  <c r="AQ108" i="2"/>
  <c r="AQ109" i="2"/>
  <c r="AQ110" i="2"/>
  <c r="AQ111" i="2"/>
  <c r="AQ112" i="2"/>
  <c r="AQ113" i="2"/>
  <c r="AQ114" i="2"/>
  <c r="AQ115" i="2"/>
  <c r="AQ116" i="2"/>
  <c r="AQ117" i="2"/>
  <c r="AQ118" i="2"/>
  <c r="AQ119" i="2"/>
  <c r="AQ120" i="2"/>
  <c r="AQ121" i="2"/>
  <c r="AQ122" i="2"/>
  <c r="AQ123" i="2"/>
  <c r="AQ124" i="2"/>
  <c r="AQ125" i="2"/>
  <c r="AQ126" i="2"/>
  <c r="AQ127" i="2"/>
  <c r="AQ128" i="2"/>
  <c r="AQ129" i="2"/>
  <c r="AQ130" i="2"/>
  <c r="AQ131" i="2"/>
  <c r="AQ132" i="2"/>
  <c r="AQ133" i="2"/>
  <c r="AQ134" i="2"/>
  <c r="AQ135" i="2"/>
  <c r="AQ136" i="2"/>
  <c r="AQ137" i="2"/>
  <c r="AQ138" i="2"/>
  <c r="AQ139" i="2"/>
  <c r="AQ140" i="2"/>
  <c r="AQ141" i="2"/>
  <c r="AQ142" i="2"/>
  <c r="AQ143" i="2"/>
  <c r="AQ144" i="2"/>
  <c r="AQ145" i="2"/>
  <c r="AQ146" i="2"/>
  <c r="AQ147" i="2"/>
  <c r="AQ148" i="2"/>
  <c r="AQ149" i="2"/>
  <c r="AQ150" i="2"/>
  <c r="AQ151" i="2"/>
  <c r="AQ152" i="2"/>
  <c r="AQ153" i="2"/>
  <c r="AQ154" i="2"/>
  <c r="AQ155" i="2"/>
  <c r="AQ156" i="2"/>
  <c r="AQ157" i="2"/>
  <c r="AQ158" i="2"/>
  <c r="AQ159" i="2"/>
  <c r="AQ160" i="2"/>
  <c r="AQ161" i="2"/>
  <c r="AQ162" i="2"/>
  <c r="AQ163" i="2"/>
  <c r="AQ164" i="2"/>
  <c r="AQ165" i="2"/>
  <c r="AQ166" i="2"/>
  <c r="AQ167" i="2"/>
  <c r="AQ168" i="2"/>
  <c r="AQ169" i="2"/>
  <c r="AQ170" i="2"/>
  <c r="AQ171" i="2"/>
  <c r="AQ172" i="2"/>
  <c r="AQ173" i="2"/>
  <c r="AQ174" i="2"/>
  <c r="AQ175" i="2"/>
  <c r="AQ176" i="2"/>
  <c r="AQ177" i="2"/>
  <c r="AQ178" i="2"/>
  <c r="AQ179" i="2"/>
  <c r="AQ180" i="2"/>
  <c r="AQ181" i="2"/>
  <c r="AQ182" i="2"/>
  <c r="AQ183" i="2"/>
  <c r="AQ184" i="2"/>
  <c r="AQ185" i="2"/>
  <c r="AQ186" i="2"/>
  <c r="AQ187" i="2"/>
  <c r="AQ188" i="2"/>
  <c r="AQ189" i="2"/>
  <c r="AQ190" i="2"/>
  <c r="AQ191" i="2"/>
  <c r="AQ192" i="2"/>
  <c r="AQ193" i="2"/>
  <c r="AQ194" i="2"/>
  <c r="AQ195" i="2"/>
  <c r="AQ196" i="2"/>
  <c r="AQ197" i="2"/>
  <c r="AQ198" i="2"/>
  <c r="AQ199" i="2"/>
  <c r="AQ200" i="2"/>
  <c r="AQ201" i="2"/>
  <c r="AQ202" i="2"/>
  <c r="AQ203" i="2"/>
  <c r="AQ204" i="2"/>
  <c r="AQ205" i="2"/>
  <c r="AQ206" i="2"/>
  <c r="AQ207" i="2"/>
  <c r="AQ208" i="2"/>
  <c r="AQ209" i="2"/>
  <c r="AQ210" i="2"/>
  <c r="AQ211" i="2"/>
  <c r="AQ212" i="2"/>
  <c r="AQ213" i="2"/>
  <c r="AQ214" i="2"/>
  <c r="AQ215" i="2"/>
  <c r="AQ216" i="2"/>
  <c r="AQ217" i="2"/>
  <c r="AQ218" i="2"/>
  <c r="AQ219" i="2"/>
  <c r="AQ220" i="2"/>
  <c r="AQ221" i="2"/>
  <c r="AQ222" i="2"/>
  <c r="AQ223" i="2"/>
  <c r="AQ224" i="2"/>
  <c r="AQ225" i="2"/>
  <c r="AQ226" i="2"/>
  <c r="AQ227" i="2"/>
  <c r="AQ228" i="2"/>
  <c r="AQ229" i="2"/>
  <c r="AQ230" i="2"/>
  <c r="AQ231" i="2"/>
  <c r="AQ232" i="2"/>
  <c r="AQ233" i="2"/>
  <c r="AQ234" i="2"/>
  <c r="AQ235" i="2"/>
  <c r="AQ236" i="2"/>
  <c r="AQ237" i="2"/>
  <c r="AQ238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64" i="2"/>
  <c r="AP65" i="2"/>
  <c r="AP66" i="2"/>
  <c r="AP67" i="2"/>
  <c r="AP68" i="2"/>
  <c r="AP69" i="2"/>
  <c r="AP70" i="2"/>
  <c r="AP71" i="2"/>
  <c r="AP72" i="2"/>
  <c r="AP73" i="2"/>
  <c r="AP74" i="2"/>
  <c r="AP75" i="2"/>
  <c r="AP76" i="2"/>
  <c r="AP77" i="2"/>
  <c r="AP78" i="2"/>
  <c r="AP79" i="2"/>
  <c r="AP80" i="2"/>
  <c r="AP81" i="2"/>
  <c r="AP82" i="2"/>
  <c r="AP83" i="2"/>
  <c r="AP84" i="2"/>
  <c r="AP85" i="2"/>
  <c r="AP86" i="2"/>
  <c r="AP87" i="2"/>
  <c r="AP88" i="2"/>
  <c r="AP89" i="2"/>
  <c r="AP90" i="2"/>
  <c r="AP91" i="2"/>
  <c r="AP92" i="2"/>
  <c r="AP93" i="2"/>
  <c r="AP94" i="2"/>
  <c r="AP95" i="2"/>
  <c r="AP96" i="2"/>
  <c r="AP97" i="2"/>
  <c r="AP98" i="2"/>
  <c r="AP99" i="2"/>
  <c r="AP100" i="2"/>
  <c r="AP101" i="2"/>
  <c r="AP102" i="2"/>
  <c r="AP103" i="2"/>
  <c r="AP104" i="2"/>
  <c r="AP105" i="2"/>
  <c r="AP106" i="2"/>
  <c r="AP107" i="2"/>
  <c r="AP108" i="2"/>
  <c r="AP109" i="2"/>
  <c r="AP110" i="2"/>
  <c r="AP111" i="2"/>
  <c r="AP112" i="2"/>
  <c r="AP113" i="2"/>
  <c r="AP114" i="2"/>
  <c r="AP115" i="2"/>
  <c r="AP116" i="2"/>
  <c r="AP117" i="2"/>
  <c r="AP118" i="2"/>
  <c r="AP119" i="2"/>
  <c r="AP120" i="2"/>
  <c r="AP121" i="2"/>
  <c r="AP122" i="2"/>
  <c r="AP123" i="2"/>
  <c r="AP124" i="2"/>
  <c r="AP125" i="2"/>
  <c r="AP126" i="2"/>
  <c r="AP127" i="2"/>
  <c r="AP128" i="2"/>
  <c r="AP129" i="2"/>
  <c r="AP130" i="2"/>
  <c r="AP131" i="2"/>
  <c r="AP132" i="2"/>
  <c r="AP133" i="2"/>
  <c r="AP134" i="2"/>
  <c r="AP135" i="2"/>
  <c r="AP136" i="2"/>
  <c r="AP137" i="2"/>
  <c r="AP138" i="2"/>
  <c r="AP139" i="2"/>
  <c r="AP140" i="2"/>
  <c r="AP141" i="2"/>
  <c r="AP142" i="2"/>
  <c r="AP143" i="2"/>
  <c r="AP144" i="2"/>
  <c r="AP145" i="2"/>
  <c r="AP146" i="2"/>
  <c r="AP147" i="2"/>
  <c r="AP148" i="2"/>
  <c r="AP149" i="2"/>
  <c r="AP150" i="2"/>
  <c r="AP151" i="2"/>
  <c r="AP152" i="2"/>
  <c r="AP153" i="2"/>
  <c r="AP154" i="2"/>
  <c r="AP155" i="2"/>
  <c r="AP156" i="2"/>
  <c r="AP157" i="2"/>
  <c r="AP158" i="2"/>
  <c r="AP159" i="2"/>
  <c r="AP160" i="2"/>
  <c r="AP161" i="2"/>
  <c r="AP162" i="2"/>
  <c r="AP163" i="2"/>
  <c r="AP164" i="2"/>
  <c r="AP165" i="2"/>
  <c r="AP166" i="2"/>
  <c r="AP167" i="2"/>
  <c r="AP168" i="2"/>
  <c r="AP169" i="2"/>
  <c r="AP170" i="2"/>
  <c r="AP171" i="2"/>
  <c r="AP172" i="2"/>
  <c r="AP173" i="2"/>
  <c r="AP174" i="2"/>
  <c r="AP175" i="2"/>
  <c r="AP176" i="2"/>
  <c r="AP177" i="2"/>
  <c r="AP178" i="2"/>
  <c r="AP179" i="2"/>
  <c r="AP180" i="2"/>
  <c r="AP181" i="2"/>
  <c r="AP182" i="2"/>
  <c r="AP183" i="2"/>
  <c r="AP184" i="2"/>
  <c r="AP185" i="2"/>
  <c r="AP186" i="2"/>
  <c r="AP187" i="2"/>
  <c r="AP188" i="2"/>
  <c r="AP189" i="2"/>
  <c r="AP190" i="2"/>
  <c r="AP191" i="2"/>
  <c r="AP192" i="2"/>
  <c r="AP193" i="2"/>
  <c r="AP194" i="2"/>
  <c r="AP195" i="2"/>
  <c r="AP196" i="2"/>
  <c r="AP197" i="2"/>
  <c r="AP198" i="2"/>
  <c r="AP199" i="2"/>
  <c r="AP200" i="2"/>
  <c r="AP201" i="2"/>
  <c r="AP202" i="2"/>
  <c r="AP203" i="2"/>
  <c r="AP204" i="2"/>
  <c r="AP205" i="2"/>
  <c r="AP206" i="2"/>
  <c r="AP207" i="2"/>
  <c r="AP208" i="2"/>
  <c r="AP209" i="2"/>
  <c r="AP210" i="2"/>
  <c r="AP211" i="2"/>
  <c r="AP212" i="2"/>
  <c r="AP213" i="2"/>
  <c r="AP214" i="2"/>
  <c r="AP215" i="2"/>
  <c r="AP216" i="2"/>
  <c r="AP217" i="2"/>
  <c r="AP218" i="2"/>
  <c r="AP219" i="2"/>
  <c r="AP220" i="2"/>
  <c r="AP221" i="2"/>
  <c r="AP222" i="2"/>
  <c r="AP223" i="2"/>
  <c r="AP224" i="2"/>
  <c r="AP225" i="2"/>
  <c r="AP226" i="2"/>
  <c r="AP227" i="2"/>
  <c r="AP228" i="2"/>
  <c r="AP229" i="2"/>
  <c r="AP230" i="2"/>
  <c r="AP231" i="2"/>
  <c r="AP232" i="2"/>
  <c r="AP233" i="2"/>
  <c r="AP234" i="2"/>
  <c r="AP235" i="2"/>
  <c r="AP236" i="2"/>
  <c r="AP237" i="2"/>
  <c r="AP238" i="2"/>
  <c r="AQ7" i="2"/>
  <c r="AQ8" i="2"/>
  <c r="AQ9" i="2"/>
  <c r="AQ10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W6" i="2"/>
  <c r="U242" i="2"/>
  <c r="T242" i="2"/>
  <c r="S242" i="2"/>
  <c r="R242" i="2"/>
  <c r="Q242" i="2"/>
  <c r="P242" i="2"/>
  <c r="O242" i="2"/>
  <c r="N242" i="2"/>
  <c r="M242" i="2"/>
  <c r="L242" i="2"/>
  <c r="K242" i="2"/>
  <c r="J242" i="2"/>
  <c r="I242" i="2"/>
  <c r="H242" i="2"/>
  <c r="G242" i="2"/>
  <c r="F242" i="2"/>
  <c r="E242" i="2"/>
  <c r="D242" i="2"/>
  <c r="C242" i="2"/>
  <c r="AO238" i="2"/>
  <c r="AN238" i="2"/>
  <c r="AM238" i="2"/>
  <c r="AL238" i="2"/>
  <c r="AK238" i="2"/>
  <c r="AJ238" i="2"/>
  <c r="AI238" i="2"/>
  <c r="AH238" i="2"/>
  <c r="AG238" i="2"/>
  <c r="AF238" i="2"/>
  <c r="AE238" i="2"/>
  <c r="AD238" i="2"/>
  <c r="AC238" i="2"/>
  <c r="AB238" i="2"/>
  <c r="AA238" i="2"/>
  <c r="Z238" i="2"/>
  <c r="Y238" i="2"/>
  <c r="X238" i="2"/>
  <c r="W238" i="2"/>
  <c r="AO237" i="2"/>
  <c r="AN237" i="2"/>
  <c r="AM237" i="2"/>
  <c r="AL237" i="2"/>
  <c r="AK237" i="2"/>
  <c r="AJ237" i="2"/>
  <c r="AI237" i="2"/>
  <c r="AH237" i="2"/>
  <c r="AG237" i="2"/>
  <c r="AF237" i="2"/>
  <c r="AE237" i="2"/>
  <c r="AD237" i="2"/>
  <c r="AC237" i="2"/>
  <c r="AB237" i="2"/>
  <c r="AA237" i="2"/>
  <c r="Z237" i="2"/>
  <c r="Y237" i="2"/>
  <c r="X237" i="2"/>
  <c r="W237" i="2"/>
  <c r="AO236" i="2"/>
  <c r="AN236" i="2"/>
  <c r="AM236" i="2"/>
  <c r="AL236" i="2"/>
  <c r="AK236" i="2"/>
  <c r="AJ236" i="2"/>
  <c r="AI236" i="2"/>
  <c r="AH236" i="2"/>
  <c r="AG236" i="2"/>
  <c r="AF236" i="2"/>
  <c r="AE236" i="2"/>
  <c r="AD236" i="2"/>
  <c r="AC236" i="2"/>
  <c r="AB236" i="2"/>
  <c r="AA236" i="2"/>
  <c r="Z236" i="2"/>
  <c r="Y236" i="2"/>
  <c r="X236" i="2"/>
  <c r="W236" i="2"/>
  <c r="AO235" i="2"/>
  <c r="AN235" i="2"/>
  <c r="AM235" i="2"/>
  <c r="AL235" i="2"/>
  <c r="AK235" i="2"/>
  <c r="AJ235" i="2"/>
  <c r="AI235" i="2"/>
  <c r="AH235" i="2"/>
  <c r="AG235" i="2"/>
  <c r="AF235" i="2"/>
  <c r="AE235" i="2"/>
  <c r="AD235" i="2"/>
  <c r="AC235" i="2"/>
  <c r="AB235" i="2"/>
  <c r="AA235" i="2"/>
  <c r="Z235" i="2"/>
  <c r="Y235" i="2"/>
  <c r="X235" i="2"/>
  <c r="W235" i="2"/>
  <c r="AO234" i="2"/>
  <c r="AN234" i="2"/>
  <c r="AM234" i="2"/>
  <c r="AL234" i="2"/>
  <c r="AK234" i="2"/>
  <c r="AJ234" i="2"/>
  <c r="AI234" i="2"/>
  <c r="AH234" i="2"/>
  <c r="AG234" i="2"/>
  <c r="AF234" i="2"/>
  <c r="AE234" i="2"/>
  <c r="AD234" i="2"/>
  <c r="AC234" i="2"/>
  <c r="AB234" i="2"/>
  <c r="AA234" i="2"/>
  <c r="Z234" i="2"/>
  <c r="Y234" i="2"/>
  <c r="X234" i="2"/>
  <c r="W234" i="2"/>
  <c r="AO233" i="2"/>
  <c r="AN233" i="2"/>
  <c r="AM233" i="2"/>
  <c r="AL233" i="2"/>
  <c r="AK233" i="2"/>
  <c r="AJ233" i="2"/>
  <c r="AI233" i="2"/>
  <c r="AH233" i="2"/>
  <c r="AG233" i="2"/>
  <c r="AF233" i="2"/>
  <c r="AE233" i="2"/>
  <c r="AD233" i="2"/>
  <c r="AC233" i="2"/>
  <c r="AB233" i="2"/>
  <c r="AA233" i="2"/>
  <c r="Z233" i="2"/>
  <c r="Y233" i="2"/>
  <c r="X233" i="2"/>
  <c r="W233" i="2"/>
  <c r="AO232" i="2"/>
  <c r="AN232" i="2"/>
  <c r="AM232" i="2"/>
  <c r="AL232" i="2"/>
  <c r="AK232" i="2"/>
  <c r="AJ232" i="2"/>
  <c r="AI232" i="2"/>
  <c r="AH232" i="2"/>
  <c r="AG232" i="2"/>
  <c r="AF232" i="2"/>
  <c r="AE232" i="2"/>
  <c r="AD232" i="2"/>
  <c r="AC232" i="2"/>
  <c r="AB232" i="2"/>
  <c r="AA232" i="2"/>
  <c r="Z232" i="2"/>
  <c r="Y232" i="2"/>
  <c r="X232" i="2"/>
  <c r="W232" i="2"/>
  <c r="AO231" i="2"/>
  <c r="AN231" i="2"/>
  <c r="AM231" i="2"/>
  <c r="AL231" i="2"/>
  <c r="AK231" i="2"/>
  <c r="AJ231" i="2"/>
  <c r="AI231" i="2"/>
  <c r="AH231" i="2"/>
  <c r="AG231" i="2"/>
  <c r="AF231" i="2"/>
  <c r="AE231" i="2"/>
  <c r="AD231" i="2"/>
  <c r="AC231" i="2"/>
  <c r="AB231" i="2"/>
  <c r="AA231" i="2"/>
  <c r="Z231" i="2"/>
  <c r="Y231" i="2"/>
  <c r="X231" i="2"/>
  <c r="W231" i="2"/>
  <c r="AO230" i="2"/>
  <c r="AN230" i="2"/>
  <c r="AM230" i="2"/>
  <c r="AL230" i="2"/>
  <c r="AK230" i="2"/>
  <c r="AJ230" i="2"/>
  <c r="AI230" i="2"/>
  <c r="AH230" i="2"/>
  <c r="AG230" i="2"/>
  <c r="AF230" i="2"/>
  <c r="AE230" i="2"/>
  <c r="AD230" i="2"/>
  <c r="AC230" i="2"/>
  <c r="AB230" i="2"/>
  <c r="AA230" i="2"/>
  <c r="Z230" i="2"/>
  <c r="Y230" i="2"/>
  <c r="X230" i="2"/>
  <c r="W230" i="2"/>
  <c r="AO229" i="2"/>
  <c r="AN229" i="2"/>
  <c r="AM229" i="2"/>
  <c r="AL229" i="2"/>
  <c r="AK229" i="2"/>
  <c r="AJ229" i="2"/>
  <c r="AI229" i="2"/>
  <c r="AH229" i="2"/>
  <c r="AG229" i="2"/>
  <c r="AF229" i="2"/>
  <c r="AE229" i="2"/>
  <c r="AD229" i="2"/>
  <c r="AC229" i="2"/>
  <c r="AB229" i="2"/>
  <c r="AA229" i="2"/>
  <c r="Z229" i="2"/>
  <c r="Y229" i="2"/>
  <c r="X229" i="2"/>
  <c r="W229" i="2"/>
  <c r="AO228" i="2"/>
  <c r="AN228" i="2"/>
  <c r="AM228" i="2"/>
  <c r="AL228" i="2"/>
  <c r="AK228" i="2"/>
  <c r="AJ228" i="2"/>
  <c r="AI228" i="2"/>
  <c r="AH228" i="2"/>
  <c r="AG228" i="2"/>
  <c r="AF228" i="2"/>
  <c r="AE228" i="2"/>
  <c r="AD228" i="2"/>
  <c r="AC228" i="2"/>
  <c r="AB228" i="2"/>
  <c r="AA228" i="2"/>
  <c r="Z228" i="2"/>
  <c r="Y228" i="2"/>
  <c r="X228" i="2"/>
  <c r="W228" i="2"/>
  <c r="AO227" i="2"/>
  <c r="AN227" i="2"/>
  <c r="AM227" i="2"/>
  <c r="AL227" i="2"/>
  <c r="AK227" i="2"/>
  <c r="AJ227" i="2"/>
  <c r="AI227" i="2"/>
  <c r="AH227" i="2"/>
  <c r="AG227" i="2"/>
  <c r="AF227" i="2"/>
  <c r="AE227" i="2"/>
  <c r="AD227" i="2"/>
  <c r="AC227" i="2"/>
  <c r="AB227" i="2"/>
  <c r="AA227" i="2"/>
  <c r="Z227" i="2"/>
  <c r="Y227" i="2"/>
  <c r="X227" i="2"/>
  <c r="W227" i="2"/>
  <c r="AO226" i="2"/>
  <c r="AN226" i="2"/>
  <c r="AM226" i="2"/>
  <c r="AL226" i="2"/>
  <c r="AK226" i="2"/>
  <c r="AJ226" i="2"/>
  <c r="AI226" i="2"/>
  <c r="AH226" i="2"/>
  <c r="AG226" i="2"/>
  <c r="AF226" i="2"/>
  <c r="AE226" i="2"/>
  <c r="AD226" i="2"/>
  <c r="AC226" i="2"/>
  <c r="AB226" i="2"/>
  <c r="AA226" i="2"/>
  <c r="Z226" i="2"/>
  <c r="Y226" i="2"/>
  <c r="X226" i="2"/>
  <c r="W226" i="2"/>
  <c r="AO225" i="2"/>
  <c r="AN225" i="2"/>
  <c r="AM225" i="2"/>
  <c r="AL225" i="2"/>
  <c r="AK225" i="2"/>
  <c r="AJ225" i="2"/>
  <c r="AI225" i="2"/>
  <c r="AH225" i="2"/>
  <c r="AG225" i="2"/>
  <c r="AF225" i="2"/>
  <c r="AE225" i="2"/>
  <c r="AD225" i="2"/>
  <c r="AC225" i="2"/>
  <c r="AB225" i="2"/>
  <c r="AA225" i="2"/>
  <c r="Z225" i="2"/>
  <c r="Y225" i="2"/>
  <c r="X225" i="2"/>
  <c r="W225" i="2"/>
  <c r="AO224" i="2"/>
  <c r="AN224" i="2"/>
  <c r="AM224" i="2"/>
  <c r="AL224" i="2"/>
  <c r="AK224" i="2"/>
  <c r="AJ224" i="2"/>
  <c r="AI224" i="2"/>
  <c r="AH224" i="2"/>
  <c r="AG224" i="2"/>
  <c r="AF224" i="2"/>
  <c r="AE224" i="2"/>
  <c r="AD224" i="2"/>
  <c r="AC224" i="2"/>
  <c r="AB224" i="2"/>
  <c r="AA224" i="2"/>
  <c r="Z224" i="2"/>
  <c r="Y224" i="2"/>
  <c r="X224" i="2"/>
  <c r="W224" i="2"/>
  <c r="AO223" i="2"/>
  <c r="AN223" i="2"/>
  <c r="AM223" i="2"/>
  <c r="AL223" i="2"/>
  <c r="AK223" i="2"/>
  <c r="AJ223" i="2"/>
  <c r="AI223" i="2"/>
  <c r="AH223" i="2"/>
  <c r="AG223" i="2"/>
  <c r="AF223" i="2"/>
  <c r="AE223" i="2"/>
  <c r="AD223" i="2"/>
  <c r="AC223" i="2"/>
  <c r="AB223" i="2"/>
  <c r="AA223" i="2"/>
  <c r="Z223" i="2"/>
  <c r="Y223" i="2"/>
  <c r="X223" i="2"/>
  <c r="W223" i="2"/>
  <c r="AO222" i="2"/>
  <c r="AN222" i="2"/>
  <c r="AM222" i="2"/>
  <c r="AL222" i="2"/>
  <c r="AK222" i="2"/>
  <c r="AJ222" i="2"/>
  <c r="AI222" i="2"/>
  <c r="AH222" i="2"/>
  <c r="AG222" i="2"/>
  <c r="AF222" i="2"/>
  <c r="AE222" i="2"/>
  <c r="AD222" i="2"/>
  <c r="AC222" i="2"/>
  <c r="AB222" i="2"/>
  <c r="AA222" i="2"/>
  <c r="Z222" i="2"/>
  <c r="Y222" i="2"/>
  <c r="X222" i="2"/>
  <c r="W222" i="2"/>
  <c r="AU221" i="2"/>
  <c r="AO220" i="2"/>
  <c r="AN220" i="2"/>
  <c r="AM220" i="2"/>
  <c r="AL220" i="2"/>
  <c r="AK220" i="2"/>
  <c r="AJ220" i="2"/>
  <c r="AI220" i="2"/>
  <c r="AH220" i="2"/>
  <c r="AG220" i="2"/>
  <c r="AF220" i="2"/>
  <c r="AE220" i="2"/>
  <c r="AD220" i="2"/>
  <c r="AC220" i="2"/>
  <c r="AB220" i="2"/>
  <c r="AA220" i="2"/>
  <c r="Z220" i="2"/>
  <c r="Y220" i="2"/>
  <c r="X220" i="2"/>
  <c r="W220" i="2"/>
  <c r="AO219" i="2"/>
  <c r="AN219" i="2"/>
  <c r="AM219" i="2"/>
  <c r="AL219" i="2"/>
  <c r="AK219" i="2"/>
  <c r="AJ219" i="2"/>
  <c r="AI219" i="2"/>
  <c r="AH219" i="2"/>
  <c r="AG219" i="2"/>
  <c r="AF219" i="2"/>
  <c r="AE219" i="2"/>
  <c r="AD219" i="2"/>
  <c r="AC219" i="2"/>
  <c r="AB219" i="2"/>
  <c r="AA219" i="2"/>
  <c r="Z219" i="2"/>
  <c r="Y219" i="2"/>
  <c r="X219" i="2"/>
  <c r="W219" i="2"/>
  <c r="AO218" i="2"/>
  <c r="AN218" i="2"/>
  <c r="AM218" i="2"/>
  <c r="AL218" i="2"/>
  <c r="AK218" i="2"/>
  <c r="AJ218" i="2"/>
  <c r="AI218" i="2"/>
  <c r="AH218" i="2"/>
  <c r="AG218" i="2"/>
  <c r="AF218" i="2"/>
  <c r="AE218" i="2"/>
  <c r="AD218" i="2"/>
  <c r="AC218" i="2"/>
  <c r="AB218" i="2"/>
  <c r="AA218" i="2"/>
  <c r="Z218" i="2"/>
  <c r="Y218" i="2"/>
  <c r="X218" i="2"/>
  <c r="W218" i="2"/>
  <c r="AO217" i="2"/>
  <c r="AN217" i="2"/>
  <c r="AM217" i="2"/>
  <c r="AL217" i="2"/>
  <c r="AK217" i="2"/>
  <c r="AJ217" i="2"/>
  <c r="AI217" i="2"/>
  <c r="AH217" i="2"/>
  <c r="AG217" i="2"/>
  <c r="AF217" i="2"/>
  <c r="AE217" i="2"/>
  <c r="AD217" i="2"/>
  <c r="AC217" i="2"/>
  <c r="AB217" i="2"/>
  <c r="AA217" i="2"/>
  <c r="Z217" i="2"/>
  <c r="Y217" i="2"/>
  <c r="X217" i="2"/>
  <c r="W217" i="2"/>
  <c r="AO216" i="2"/>
  <c r="AN216" i="2"/>
  <c r="AM216" i="2"/>
  <c r="AL216" i="2"/>
  <c r="AK216" i="2"/>
  <c r="AJ216" i="2"/>
  <c r="AI216" i="2"/>
  <c r="AH216" i="2"/>
  <c r="AG216" i="2"/>
  <c r="AF216" i="2"/>
  <c r="AE216" i="2"/>
  <c r="AD216" i="2"/>
  <c r="AC216" i="2"/>
  <c r="AB216" i="2"/>
  <c r="AA216" i="2"/>
  <c r="Z216" i="2"/>
  <c r="Y216" i="2"/>
  <c r="X216" i="2"/>
  <c r="W216" i="2"/>
  <c r="AO215" i="2"/>
  <c r="AN215" i="2"/>
  <c r="AM215" i="2"/>
  <c r="AL215" i="2"/>
  <c r="AK215" i="2"/>
  <c r="AJ215" i="2"/>
  <c r="AI215" i="2"/>
  <c r="AH215" i="2"/>
  <c r="AG215" i="2"/>
  <c r="AF215" i="2"/>
  <c r="AE215" i="2"/>
  <c r="AD215" i="2"/>
  <c r="AC215" i="2"/>
  <c r="AB215" i="2"/>
  <c r="AA215" i="2"/>
  <c r="Z215" i="2"/>
  <c r="Y215" i="2"/>
  <c r="X215" i="2"/>
  <c r="W215" i="2"/>
  <c r="AO214" i="2"/>
  <c r="AN214" i="2"/>
  <c r="AM214" i="2"/>
  <c r="AL214" i="2"/>
  <c r="AK214" i="2"/>
  <c r="AJ214" i="2"/>
  <c r="AI214" i="2"/>
  <c r="AH214" i="2"/>
  <c r="AG214" i="2"/>
  <c r="AF214" i="2"/>
  <c r="AE214" i="2"/>
  <c r="AD214" i="2"/>
  <c r="AC214" i="2"/>
  <c r="AB214" i="2"/>
  <c r="AA214" i="2"/>
  <c r="Z214" i="2"/>
  <c r="Y214" i="2"/>
  <c r="X214" i="2"/>
  <c r="W214" i="2"/>
  <c r="AO213" i="2"/>
  <c r="AN213" i="2"/>
  <c r="AM213" i="2"/>
  <c r="AL213" i="2"/>
  <c r="AK213" i="2"/>
  <c r="AJ213" i="2"/>
  <c r="AI213" i="2"/>
  <c r="AH213" i="2"/>
  <c r="AG213" i="2"/>
  <c r="AF213" i="2"/>
  <c r="AE213" i="2"/>
  <c r="AD213" i="2"/>
  <c r="AC213" i="2"/>
  <c r="AB213" i="2"/>
  <c r="AA213" i="2"/>
  <c r="Z213" i="2"/>
  <c r="Y213" i="2"/>
  <c r="X213" i="2"/>
  <c r="W213" i="2"/>
  <c r="AO212" i="2"/>
  <c r="AN212" i="2"/>
  <c r="AM212" i="2"/>
  <c r="AL212" i="2"/>
  <c r="AK212" i="2"/>
  <c r="AJ212" i="2"/>
  <c r="AI212" i="2"/>
  <c r="AH212" i="2"/>
  <c r="AG212" i="2"/>
  <c r="AF212" i="2"/>
  <c r="AE212" i="2"/>
  <c r="AD212" i="2"/>
  <c r="AC212" i="2"/>
  <c r="AB212" i="2"/>
  <c r="AA212" i="2"/>
  <c r="Z212" i="2"/>
  <c r="Y212" i="2"/>
  <c r="X212" i="2"/>
  <c r="W212" i="2"/>
  <c r="AO211" i="2"/>
  <c r="AN211" i="2"/>
  <c r="AM211" i="2"/>
  <c r="AL211" i="2"/>
  <c r="AK211" i="2"/>
  <c r="AJ211" i="2"/>
  <c r="AI211" i="2"/>
  <c r="AH211" i="2"/>
  <c r="AG211" i="2"/>
  <c r="AF211" i="2"/>
  <c r="AE211" i="2"/>
  <c r="AD211" i="2"/>
  <c r="AC211" i="2"/>
  <c r="AB211" i="2"/>
  <c r="AA211" i="2"/>
  <c r="Z211" i="2"/>
  <c r="Y211" i="2"/>
  <c r="X211" i="2"/>
  <c r="W211" i="2"/>
  <c r="AO210" i="2"/>
  <c r="AN210" i="2"/>
  <c r="AM210" i="2"/>
  <c r="AL210" i="2"/>
  <c r="AK210" i="2"/>
  <c r="AJ210" i="2"/>
  <c r="AI210" i="2"/>
  <c r="AH210" i="2"/>
  <c r="AG210" i="2"/>
  <c r="AF210" i="2"/>
  <c r="AE210" i="2"/>
  <c r="AD210" i="2"/>
  <c r="AC210" i="2"/>
  <c r="AB210" i="2"/>
  <c r="AA210" i="2"/>
  <c r="Z210" i="2"/>
  <c r="Y210" i="2"/>
  <c r="X210" i="2"/>
  <c r="W210" i="2"/>
  <c r="AO209" i="2"/>
  <c r="AN209" i="2"/>
  <c r="AM209" i="2"/>
  <c r="AL209" i="2"/>
  <c r="AK209" i="2"/>
  <c r="AJ209" i="2"/>
  <c r="AI209" i="2"/>
  <c r="AH209" i="2"/>
  <c r="AG209" i="2"/>
  <c r="AF209" i="2"/>
  <c r="AE209" i="2"/>
  <c r="AD209" i="2"/>
  <c r="AC209" i="2"/>
  <c r="AB209" i="2"/>
  <c r="AA209" i="2"/>
  <c r="Z209" i="2"/>
  <c r="Y209" i="2"/>
  <c r="X209" i="2"/>
  <c r="W209" i="2"/>
  <c r="AO208" i="2"/>
  <c r="AN208" i="2"/>
  <c r="AM208" i="2"/>
  <c r="AL208" i="2"/>
  <c r="AK208" i="2"/>
  <c r="AJ208" i="2"/>
  <c r="AI208" i="2"/>
  <c r="AH208" i="2"/>
  <c r="AG208" i="2"/>
  <c r="AF208" i="2"/>
  <c r="AE208" i="2"/>
  <c r="AD208" i="2"/>
  <c r="AC208" i="2"/>
  <c r="AB208" i="2"/>
  <c r="AA208" i="2"/>
  <c r="Z208" i="2"/>
  <c r="Y208" i="2"/>
  <c r="X208" i="2"/>
  <c r="W208" i="2"/>
  <c r="AO207" i="2"/>
  <c r="AN207" i="2"/>
  <c r="AM207" i="2"/>
  <c r="AL207" i="2"/>
  <c r="AK207" i="2"/>
  <c r="AJ207" i="2"/>
  <c r="AI207" i="2"/>
  <c r="AH207" i="2"/>
  <c r="AG207" i="2"/>
  <c r="AF207" i="2"/>
  <c r="AE207" i="2"/>
  <c r="AD207" i="2"/>
  <c r="AC207" i="2"/>
  <c r="AB207" i="2"/>
  <c r="AA207" i="2"/>
  <c r="Z207" i="2"/>
  <c r="Y207" i="2"/>
  <c r="X207" i="2"/>
  <c r="W207" i="2"/>
  <c r="AO206" i="2"/>
  <c r="AN206" i="2"/>
  <c r="AM206" i="2"/>
  <c r="AL206" i="2"/>
  <c r="AK206" i="2"/>
  <c r="AJ206" i="2"/>
  <c r="AI206" i="2"/>
  <c r="AH206" i="2"/>
  <c r="AG206" i="2"/>
  <c r="AF206" i="2"/>
  <c r="AE206" i="2"/>
  <c r="AD206" i="2"/>
  <c r="AC206" i="2"/>
  <c r="AB206" i="2"/>
  <c r="AA206" i="2"/>
  <c r="Z206" i="2"/>
  <c r="Y206" i="2"/>
  <c r="X206" i="2"/>
  <c r="W206" i="2"/>
  <c r="AO205" i="2"/>
  <c r="AN205" i="2"/>
  <c r="AM205" i="2"/>
  <c r="AL205" i="2"/>
  <c r="AK205" i="2"/>
  <c r="AJ205" i="2"/>
  <c r="AI205" i="2"/>
  <c r="AH205" i="2"/>
  <c r="AG205" i="2"/>
  <c r="AF205" i="2"/>
  <c r="AE205" i="2"/>
  <c r="AD205" i="2"/>
  <c r="AC205" i="2"/>
  <c r="AB205" i="2"/>
  <c r="AA205" i="2"/>
  <c r="Z205" i="2"/>
  <c r="Y205" i="2"/>
  <c r="X205" i="2"/>
  <c r="W205" i="2"/>
  <c r="AO204" i="2"/>
  <c r="AN204" i="2"/>
  <c r="AM204" i="2"/>
  <c r="AL204" i="2"/>
  <c r="AK204" i="2"/>
  <c r="AJ204" i="2"/>
  <c r="AI204" i="2"/>
  <c r="AH204" i="2"/>
  <c r="AG204" i="2"/>
  <c r="AF204" i="2"/>
  <c r="AE204" i="2"/>
  <c r="AD204" i="2"/>
  <c r="AC204" i="2"/>
  <c r="AB204" i="2"/>
  <c r="AA204" i="2"/>
  <c r="Z204" i="2"/>
  <c r="Y204" i="2"/>
  <c r="X204" i="2"/>
  <c r="W204" i="2"/>
  <c r="AU203" i="2"/>
  <c r="AO202" i="2"/>
  <c r="AN202" i="2"/>
  <c r="AM202" i="2"/>
  <c r="AL202" i="2"/>
  <c r="AK202" i="2"/>
  <c r="AJ202" i="2"/>
  <c r="AI202" i="2"/>
  <c r="AH202" i="2"/>
  <c r="AG202" i="2"/>
  <c r="AF202" i="2"/>
  <c r="AE202" i="2"/>
  <c r="AD202" i="2"/>
  <c r="AC202" i="2"/>
  <c r="AB202" i="2"/>
  <c r="AA202" i="2"/>
  <c r="Z202" i="2"/>
  <c r="Y202" i="2"/>
  <c r="X202" i="2"/>
  <c r="W202" i="2"/>
  <c r="AO201" i="2"/>
  <c r="AN201" i="2"/>
  <c r="AM201" i="2"/>
  <c r="AL201" i="2"/>
  <c r="AK201" i="2"/>
  <c r="AJ201" i="2"/>
  <c r="AI201" i="2"/>
  <c r="AH201" i="2"/>
  <c r="AG201" i="2"/>
  <c r="AF201" i="2"/>
  <c r="AE201" i="2"/>
  <c r="AD201" i="2"/>
  <c r="AC201" i="2"/>
  <c r="AB201" i="2"/>
  <c r="AA201" i="2"/>
  <c r="Z201" i="2"/>
  <c r="Y201" i="2"/>
  <c r="X201" i="2"/>
  <c r="W201" i="2"/>
  <c r="AO200" i="2"/>
  <c r="AN200" i="2"/>
  <c r="AM200" i="2"/>
  <c r="AL200" i="2"/>
  <c r="AK200" i="2"/>
  <c r="AJ200" i="2"/>
  <c r="AI200" i="2"/>
  <c r="AH200" i="2"/>
  <c r="AG200" i="2"/>
  <c r="AF200" i="2"/>
  <c r="AE200" i="2"/>
  <c r="AD200" i="2"/>
  <c r="AC200" i="2"/>
  <c r="AB200" i="2"/>
  <c r="AA200" i="2"/>
  <c r="Z200" i="2"/>
  <c r="Y200" i="2"/>
  <c r="X200" i="2"/>
  <c r="W200" i="2"/>
  <c r="AO199" i="2"/>
  <c r="AN199" i="2"/>
  <c r="AM199" i="2"/>
  <c r="AL199" i="2"/>
  <c r="AK199" i="2"/>
  <c r="AJ199" i="2"/>
  <c r="AI199" i="2"/>
  <c r="AH199" i="2"/>
  <c r="AG199" i="2"/>
  <c r="AF199" i="2"/>
  <c r="AE199" i="2"/>
  <c r="AD199" i="2"/>
  <c r="AC199" i="2"/>
  <c r="AB199" i="2"/>
  <c r="AA199" i="2"/>
  <c r="Z199" i="2"/>
  <c r="Y199" i="2"/>
  <c r="X199" i="2"/>
  <c r="W199" i="2"/>
  <c r="AO198" i="2"/>
  <c r="AN198" i="2"/>
  <c r="AM198" i="2"/>
  <c r="AL198" i="2"/>
  <c r="AK198" i="2"/>
  <c r="AJ198" i="2"/>
  <c r="AI198" i="2"/>
  <c r="AH198" i="2"/>
  <c r="AG198" i="2"/>
  <c r="AF198" i="2"/>
  <c r="AE198" i="2"/>
  <c r="AD198" i="2"/>
  <c r="AC198" i="2"/>
  <c r="AB198" i="2"/>
  <c r="AA198" i="2"/>
  <c r="Z198" i="2"/>
  <c r="Y198" i="2"/>
  <c r="X198" i="2"/>
  <c r="W198" i="2"/>
  <c r="AO197" i="2"/>
  <c r="AN197" i="2"/>
  <c r="AM197" i="2"/>
  <c r="AL197" i="2"/>
  <c r="AK197" i="2"/>
  <c r="AJ197" i="2"/>
  <c r="AI197" i="2"/>
  <c r="AH197" i="2"/>
  <c r="AG197" i="2"/>
  <c r="AF197" i="2"/>
  <c r="AE197" i="2"/>
  <c r="AD197" i="2"/>
  <c r="AC197" i="2"/>
  <c r="AB197" i="2"/>
  <c r="AA197" i="2"/>
  <c r="Z197" i="2"/>
  <c r="Y197" i="2"/>
  <c r="X197" i="2"/>
  <c r="W197" i="2"/>
  <c r="AO196" i="2"/>
  <c r="AN196" i="2"/>
  <c r="AM196" i="2"/>
  <c r="AL196" i="2"/>
  <c r="AK196" i="2"/>
  <c r="AJ196" i="2"/>
  <c r="AI196" i="2"/>
  <c r="AH196" i="2"/>
  <c r="AG196" i="2"/>
  <c r="AF196" i="2"/>
  <c r="AE196" i="2"/>
  <c r="AD196" i="2"/>
  <c r="AC196" i="2"/>
  <c r="AB196" i="2"/>
  <c r="AA196" i="2"/>
  <c r="Z196" i="2"/>
  <c r="Y196" i="2"/>
  <c r="X196" i="2"/>
  <c r="W196" i="2"/>
  <c r="AO195" i="2"/>
  <c r="AN195" i="2"/>
  <c r="AM195" i="2"/>
  <c r="AL195" i="2"/>
  <c r="AK195" i="2"/>
  <c r="AJ195" i="2"/>
  <c r="AI195" i="2"/>
  <c r="AH195" i="2"/>
  <c r="AG195" i="2"/>
  <c r="AF195" i="2"/>
  <c r="AE195" i="2"/>
  <c r="AD195" i="2"/>
  <c r="AC195" i="2"/>
  <c r="AB195" i="2"/>
  <c r="AA195" i="2"/>
  <c r="Z195" i="2"/>
  <c r="Y195" i="2"/>
  <c r="X195" i="2"/>
  <c r="W195" i="2"/>
  <c r="AO194" i="2"/>
  <c r="AN194" i="2"/>
  <c r="AM194" i="2"/>
  <c r="AL194" i="2"/>
  <c r="AK194" i="2"/>
  <c r="AJ194" i="2"/>
  <c r="AI194" i="2"/>
  <c r="AH194" i="2"/>
  <c r="AG194" i="2"/>
  <c r="AF194" i="2"/>
  <c r="AE194" i="2"/>
  <c r="AD194" i="2"/>
  <c r="AC194" i="2"/>
  <c r="AB194" i="2"/>
  <c r="AA194" i="2"/>
  <c r="Z194" i="2"/>
  <c r="Y194" i="2"/>
  <c r="X194" i="2"/>
  <c r="W194" i="2"/>
  <c r="AO193" i="2"/>
  <c r="AN193" i="2"/>
  <c r="AM193" i="2"/>
  <c r="AL193" i="2"/>
  <c r="AK193" i="2"/>
  <c r="AJ193" i="2"/>
  <c r="AI193" i="2"/>
  <c r="AH193" i="2"/>
  <c r="AG193" i="2"/>
  <c r="AF193" i="2"/>
  <c r="AE193" i="2"/>
  <c r="AD193" i="2"/>
  <c r="AC193" i="2"/>
  <c r="AB193" i="2"/>
  <c r="AA193" i="2"/>
  <c r="Z193" i="2"/>
  <c r="Y193" i="2"/>
  <c r="X193" i="2"/>
  <c r="W193" i="2"/>
  <c r="AO192" i="2"/>
  <c r="AN192" i="2"/>
  <c r="AM192" i="2"/>
  <c r="AL192" i="2"/>
  <c r="AK192" i="2"/>
  <c r="AJ192" i="2"/>
  <c r="AI192" i="2"/>
  <c r="AH192" i="2"/>
  <c r="AG192" i="2"/>
  <c r="AF192" i="2"/>
  <c r="AE192" i="2"/>
  <c r="AD192" i="2"/>
  <c r="AC192" i="2"/>
  <c r="AB192" i="2"/>
  <c r="AA192" i="2"/>
  <c r="Z192" i="2"/>
  <c r="Y192" i="2"/>
  <c r="X192" i="2"/>
  <c r="W192" i="2"/>
  <c r="AO191" i="2"/>
  <c r="AN191" i="2"/>
  <c r="AM191" i="2"/>
  <c r="AL191" i="2"/>
  <c r="AK191" i="2"/>
  <c r="AJ191" i="2"/>
  <c r="AI191" i="2"/>
  <c r="AH191" i="2"/>
  <c r="AG191" i="2"/>
  <c r="AF191" i="2"/>
  <c r="AE191" i="2"/>
  <c r="AD191" i="2"/>
  <c r="AC191" i="2"/>
  <c r="AB191" i="2"/>
  <c r="AA191" i="2"/>
  <c r="Z191" i="2"/>
  <c r="Y191" i="2"/>
  <c r="X191" i="2"/>
  <c r="W191" i="2"/>
  <c r="AO190" i="2"/>
  <c r="AN190" i="2"/>
  <c r="AM190" i="2"/>
  <c r="AL190" i="2"/>
  <c r="AK190" i="2"/>
  <c r="AJ190" i="2"/>
  <c r="AI190" i="2"/>
  <c r="AH190" i="2"/>
  <c r="AG190" i="2"/>
  <c r="AF190" i="2"/>
  <c r="AE190" i="2"/>
  <c r="AD190" i="2"/>
  <c r="AC190" i="2"/>
  <c r="AB190" i="2"/>
  <c r="AA190" i="2"/>
  <c r="Z190" i="2"/>
  <c r="Y190" i="2"/>
  <c r="X190" i="2"/>
  <c r="W190" i="2"/>
  <c r="AO189" i="2"/>
  <c r="AN189" i="2"/>
  <c r="AM189" i="2"/>
  <c r="AL189" i="2"/>
  <c r="AK189" i="2"/>
  <c r="AJ189" i="2"/>
  <c r="AI189" i="2"/>
  <c r="AH189" i="2"/>
  <c r="AG189" i="2"/>
  <c r="AF189" i="2"/>
  <c r="AE189" i="2"/>
  <c r="AD189" i="2"/>
  <c r="AC189" i="2"/>
  <c r="AB189" i="2"/>
  <c r="AA189" i="2"/>
  <c r="Z189" i="2"/>
  <c r="Y189" i="2"/>
  <c r="X189" i="2"/>
  <c r="W189" i="2"/>
  <c r="AO188" i="2"/>
  <c r="AN188" i="2"/>
  <c r="AM188" i="2"/>
  <c r="AL188" i="2"/>
  <c r="AK188" i="2"/>
  <c r="AJ188" i="2"/>
  <c r="AI188" i="2"/>
  <c r="AH188" i="2"/>
  <c r="AG188" i="2"/>
  <c r="AF188" i="2"/>
  <c r="AE188" i="2"/>
  <c r="AD188" i="2"/>
  <c r="AC188" i="2"/>
  <c r="AB188" i="2"/>
  <c r="AA188" i="2"/>
  <c r="Z188" i="2"/>
  <c r="Y188" i="2"/>
  <c r="X188" i="2"/>
  <c r="W188" i="2"/>
  <c r="AO187" i="2"/>
  <c r="AN187" i="2"/>
  <c r="AM187" i="2"/>
  <c r="AL187" i="2"/>
  <c r="AK187" i="2"/>
  <c r="AJ187" i="2"/>
  <c r="AI187" i="2"/>
  <c r="AH187" i="2"/>
  <c r="AG187" i="2"/>
  <c r="AF187" i="2"/>
  <c r="AE187" i="2"/>
  <c r="AD187" i="2"/>
  <c r="AC187" i="2"/>
  <c r="AB187" i="2"/>
  <c r="AA187" i="2"/>
  <c r="Z187" i="2"/>
  <c r="Y187" i="2"/>
  <c r="X187" i="2"/>
  <c r="W187" i="2"/>
  <c r="AO186" i="2"/>
  <c r="AN186" i="2"/>
  <c r="AM186" i="2"/>
  <c r="AL186" i="2"/>
  <c r="AK186" i="2"/>
  <c r="AJ186" i="2"/>
  <c r="AI186" i="2"/>
  <c r="AH186" i="2"/>
  <c r="AG186" i="2"/>
  <c r="AF186" i="2"/>
  <c r="AE186" i="2"/>
  <c r="AD186" i="2"/>
  <c r="AC186" i="2"/>
  <c r="AB186" i="2"/>
  <c r="AA186" i="2"/>
  <c r="Z186" i="2"/>
  <c r="Y186" i="2"/>
  <c r="X186" i="2"/>
  <c r="W186" i="2"/>
  <c r="AU185" i="2"/>
  <c r="AO184" i="2"/>
  <c r="AN184" i="2"/>
  <c r="AM184" i="2"/>
  <c r="AL184" i="2"/>
  <c r="AK184" i="2"/>
  <c r="AJ184" i="2"/>
  <c r="AI184" i="2"/>
  <c r="AH184" i="2"/>
  <c r="AG184" i="2"/>
  <c r="AF184" i="2"/>
  <c r="AE184" i="2"/>
  <c r="AD184" i="2"/>
  <c r="AC184" i="2"/>
  <c r="AB184" i="2"/>
  <c r="AA184" i="2"/>
  <c r="Z184" i="2"/>
  <c r="Y184" i="2"/>
  <c r="X184" i="2"/>
  <c r="W184" i="2"/>
  <c r="AO183" i="2"/>
  <c r="AN183" i="2"/>
  <c r="AM183" i="2"/>
  <c r="AL183" i="2"/>
  <c r="AK183" i="2"/>
  <c r="AJ183" i="2"/>
  <c r="AI183" i="2"/>
  <c r="AH183" i="2"/>
  <c r="AG183" i="2"/>
  <c r="AF183" i="2"/>
  <c r="AE183" i="2"/>
  <c r="AD183" i="2"/>
  <c r="AC183" i="2"/>
  <c r="AB183" i="2"/>
  <c r="AA183" i="2"/>
  <c r="Z183" i="2"/>
  <c r="Y183" i="2"/>
  <c r="X183" i="2"/>
  <c r="W183" i="2"/>
  <c r="AO182" i="2"/>
  <c r="AN182" i="2"/>
  <c r="AM182" i="2"/>
  <c r="AL182" i="2"/>
  <c r="AK182" i="2"/>
  <c r="AJ182" i="2"/>
  <c r="AI182" i="2"/>
  <c r="AH182" i="2"/>
  <c r="AG182" i="2"/>
  <c r="AF182" i="2"/>
  <c r="AE182" i="2"/>
  <c r="AD182" i="2"/>
  <c r="AC182" i="2"/>
  <c r="AB182" i="2"/>
  <c r="AA182" i="2"/>
  <c r="Z182" i="2"/>
  <c r="Y182" i="2"/>
  <c r="X182" i="2"/>
  <c r="W182" i="2"/>
  <c r="AO181" i="2"/>
  <c r="AN181" i="2"/>
  <c r="AM181" i="2"/>
  <c r="AL181" i="2"/>
  <c r="AK181" i="2"/>
  <c r="AJ181" i="2"/>
  <c r="AI181" i="2"/>
  <c r="AH181" i="2"/>
  <c r="AG181" i="2"/>
  <c r="AF181" i="2"/>
  <c r="AE181" i="2"/>
  <c r="AD181" i="2"/>
  <c r="AC181" i="2"/>
  <c r="AB181" i="2"/>
  <c r="AA181" i="2"/>
  <c r="Z181" i="2"/>
  <c r="Y181" i="2"/>
  <c r="X181" i="2"/>
  <c r="W181" i="2"/>
  <c r="AO180" i="2"/>
  <c r="AN180" i="2"/>
  <c r="AM180" i="2"/>
  <c r="AL180" i="2"/>
  <c r="AK180" i="2"/>
  <c r="AJ180" i="2"/>
  <c r="AI180" i="2"/>
  <c r="AH180" i="2"/>
  <c r="AG180" i="2"/>
  <c r="AF180" i="2"/>
  <c r="AE180" i="2"/>
  <c r="AD180" i="2"/>
  <c r="AC180" i="2"/>
  <c r="AB180" i="2"/>
  <c r="AA180" i="2"/>
  <c r="Z180" i="2"/>
  <c r="Y180" i="2"/>
  <c r="X180" i="2"/>
  <c r="W180" i="2"/>
  <c r="AO179" i="2"/>
  <c r="AN179" i="2"/>
  <c r="AM179" i="2"/>
  <c r="AL179" i="2"/>
  <c r="AK179" i="2"/>
  <c r="AJ179" i="2"/>
  <c r="AI179" i="2"/>
  <c r="AH179" i="2"/>
  <c r="AG179" i="2"/>
  <c r="AF179" i="2"/>
  <c r="AE179" i="2"/>
  <c r="AD179" i="2"/>
  <c r="AC179" i="2"/>
  <c r="AB179" i="2"/>
  <c r="AA179" i="2"/>
  <c r="Z179" i="2"/>
  <c r="Y179" i="2"/>
  <c r="X179" i="2"/>
  <c r="W179" i="2"/>
  <c r="AO178" i="2"/>
  <c r="AN178" i="2"/>
  <c r="AM178" i="2"/>
  <c r="AL178" i="2"/>
  <c r="AK178" i="2"/>
  <c r="AJ178" i="2"/>
  <c r="AI178" i="2"/>
  <c r="AH178" i="2"/>
  <c r="AG178" i="2"/>
  <c r="AF178" i="2"/>
  <c r="AE178" i="2"/>
  <c r="AD178" i="2"/>
  <c r="AC178" i="2"/>
  <c r="AB178" i="2"/>
  <c r="AA178" i="2"/>
  <c r="Z178" i="2"/>
  <c r="Y178" i="2"/>
  <c r="X178" i="2"/>
  <c r="W178" i="2"/>
  <c r="AO177" i="2"/>
  <c r="AN177" i="2"/>
  <c r="AM177" i="2"/>
  <c r="AL177" i="2"/>
  <c r="AK177" i="2"/>
  <c r="AJ177" i="2"/>
  <c r="AI177" i="2"/>
  <c r="AH177" i="2"/>
  <c r="AG177" i="2"/>
  <c r="AF177" i="2"/>
  <c r="AE177" i="2"/>
  <c r="AD177" i="2"/>
  <c r="AC177" i="2"/>
  <c r="AB177" i="2"/>
  <c r="AA177" i="2"/>
  <c r="Z177" i="2"/>
  <c r="Y177" i="2"/>
  <c r="X177" i="2"/>
  <c r="W177" i="2"/>
  <c r="AO176" i="2"/>
  <c r="AN176" i="2"/>
  <c r="AM176" i="2"/>
  <c r="AL176" i="2"/>
  <c r="AK176" i="2"/>
  <c r="AJ176" i="2"/>
  <c r="AI176" i="2"/>
  <c r="AH176" i="2"/>
  <c r="AG176" i="2"/>
  <c r="AF176" i="2"/>
  <c r="AE176" i="2"/>
  <c r="AD176" i="2"/>
  <c r="AC176" i="2"/>
  <c r="AB176" i="2"/>
  <c r="AA176" i="2"/>
  <c r="Z176" i="2"/>
  <c r="Y176" i="2"/>
  <c r="X176" i="2"/>
  <c r="W176" i="2"/>
  <c r="AO175" i="2"/>
  <c r="AN175" i="2"/>
  <c r="AM175" i="2"/>
  <c r="AL175" i="2"/>
  <c r="AK175" i="2"/>
  <c r="AJ175" i="2"/>
  <c r="AI175" i="2"/>
  <c r="AH175" i="2"/>
  <c r="AG175" i="2"/>
  <c r="AF175" i="2"/>
  <c r="AE175" i="2"/>
  <c r="AD175" i="2"/>
  <c r="AC175" i="2"/>
  <c r="AB175" i="2"/>
  <c r="AA175" i="2"/>
  <c r="Z175" i="2"/>
  <c r="Y175" i="2"/>
  <c r="X175" i="2"/>
  <c r="W175" i="2"/>
  <c r="AO174" i="2"/>
  <c r="AN174" i="2"/>
  <c r="AM174" i="2"/>
  <c r="AL174" i="2"/>
  <c r="AK174" i="2"/>
  <c r="AJ174" i="2"/>
  <c r="AI174" i="2"/>
  <c r="AH174" i="2"/>
  <c r="AG174" i="2"/>
  <c r="AF174" i="2"/>
  <c r="AE174" i="2"/>
  <c r="AD174" i="2"/>
  <c r="AC174" i="2"/>
  <c r="AB174" i="2"/>
  <c r="AA174" i="2"/>
  <c r="Z174" i="2"/>
  <c r="Y174" i="2"/>
  <c r="X174" i="2"/>
  <c r="W174" i="2"/>
  <c r="AO173" i="2"/>
  <c r="AN173" i="2"/>
  <c r="AM173" i="2"/>
  <c r="AL173" i="2"/>
  <c r="AK173" i="2"/>
  <c r="AJ173" i="2"/>
  <c r="AI173" i="2"/>
  <c r="AH173" i="2"/>
  <c r="AG173" i="2"/>
  <c r="AF173" i="2"/>
  <c r="AE173" i="2"/>
  <c r="AD173" i="2"/>
  <c r="AC173" i="2"/>
  <c r="AB173" i="2"/>
  <c r="AA173" i="2"/>
  <c r="Z173" i="2"/>
  <c r="Y173" i="2"/>
  <c r="X173" i="2"/>
  <c r="W173" i="2"/>
  <c r="AO172" i="2"/>
  <c r="AN172" i="2"/>
  <c r="AM172" i="2"/>
  <c r="AL172" i="2"/>
  <c r="AK172" i="2"/>
  <c r="AJ172" i="2"/>
  <c r="AI172" i="2"/>
  <c r="AH172" i="2"/>
  <c r="AG172" i="2"/>
  <c r="AF172" i="2"/>
  <c r="AE172" i="2"/>
  <c r="AD172" i="2"/>
  <c r="AC172" i="2"/>
  <c r="AB172" i="2"/>
  <c r="AA172" i="2"/>
  <c r="Z172" i="2"/>
  <c r="Y172" i="2"/>
  <c r="X172" i="2"/>
  <c r="W172" i="2"/>
  <c r="AO171" i="2"/>
  <c r="AN171" i="2"/>
  <c r="AM171" i="2"/>
  <c r="AL171" i="2"/>
  <c r="AK171" i="2"/>
  <c r="AJ171" i="2"/>
  <c r="AI171" i="2"/>
  <c r="AH171" i="2"/>
  <c r="AG171" i="2"/>
  <c r="AF171" i="2"/>
  <c r="AE171" i="2"/>
  <c r="AD171" i="2"/>
  <c r="AC171" i="2"/>
  <c r="AB171" i="2"/>
  <c r="AA171" i="2"/>
  <c r="Z171" i="2"/>
  <c r="Y171" i="2"/>
  <c r="X171" i="2"/>
  <c r="W171" i="2"/>
  <c r="AO170" i="2"/>
  <c r="AN170" i="2"/>
  <c r="AM170" i="2"/>
  <c r="AL170" i="2"/>
  <c r="AK170" i="2"/>
  <c r="AJ170" i="2"/>
  <c r="AI170" i="2"/>
  <c r="AH170" i="2"/>
  <c r="AG170" i="2"/>
  <c r="AF170" i="2"/>
  <c r="AE170" i="2"/>
  <c r="AD170" i="2"/>
  <c r="AC170" i="2"/>
  <c r="AB170" i="2"/>
  <c r="AA170" i="2"/>
  <c r="Z170" i="2"/>
  <c r="Y170" i="2"/>
  <c r="X170" i="2"/>
  <c r="W170" i="2"/>
  <c r="AO169" i="2"/>
  <c r="AN169" i="2"/>
  <c r="AM169" i="2"/>
  <c r="AL169" i="2"/>
  <c r="AK169" i="2"/>
  <c r="AJ169" i="2"/>
  <c r="AI169" i="2"/>
  <c r="AH169" i="2"/>
  <c r="AG169" i="2"/>
  <c r="AF169" i="2"/>
  <c r="AE169" i="2"/>
  <c r="AD169" i="2"/>
  <c r="AC169" i="2"/>
  <c r="AB169" i="2"/>
  <c r="AA169" i="2"/>
  <c r="Z169" i="2"/>
  <c r="Y169" i="2"/>
  <c r="X169" i="2"/>
  <c r="W169" i="2"/>
  <c r="AO168" i="2"/>
  <c r="AN168" i="2"/>
  <c r="AM168" i="2"/>
  <c r="AL168" i="2"/>
  <c r="AK168" i="2"/>
  <c r="AJ168" i="2"/>
  <c r="AI168" i="2"/>
  <c r="AH168" i="2"/>
  <c r="AG168" i="2"/>
  <c r="AF168" i="2"/>
  <c r="AE168" i="2"/>
  <c r="AD168" i="2"/>
  <c r="AC168" i="2"/>
  <c r="AB168" i="2"/>
  <c r="AA168" i="2"/>
  <c r="Z168" i="2"/>
  <c r="Y168" i="2"/>
  <c r="X168" i="2"/>
  <c r="W168" i="2"/>
  <c r="AU167" i="2"/>
  <c r="AO166" i="2"/>
  <c r="AN166" i="2"/>
  <c r="AM166" i="2"/>
  <c r="AL166" i="2"/>
  <c r="AK166" i="2"/>
  <c r="AJ166" i="2"/>
  <c r="AI166" i="2"/>
  <c r="AH166" i="2"/>
  <c r="AG166" i="2"/>
  <c r="AF166" i="2"/>
  <c r="AE166" i="2"/>
  <c r="AD166" i="2"/>
  <c r="AC166" i="2"/>
  <c r="AB166" i="2"/>
  <c r="AA166" i="2"/>
  <c r="Z166" i="2"/>
  <c r="Y166" i="2"/>
  <c r="X166" i="2"/>
  <c r="W166" i="2"/>
  <c r="AO165" i="2"/>
  <c r="AN165" i="2"/>
  <c r="AM165" i="2"/>
  <c r="AL165" i="2"/>
  <c r="AK165" i="2"/>
  <c r="AJ165" i="2"/>
  <c r="AI165" i="2"/>
  <c r="AH165" i="2"/>
  <c r="AG165" i="2"/>
  <c r="AF165" i="2"/>
  <c r="AE165" i="2"/>
  <c r="AD165" i="2"/>
  <c r="AC165" i="2"/>
  <c r="AB165" i="2"/>
  <c r="AA165" i="2"/>
  <c r="Z165" i="2"/>
  <c r="Y165" i="2"/>
  <c r="X165" i="2"/>
  <c r="W165" i="2"/>
  <c r="AO164" i="2"/>
  <c r="AN164" i="2"/>
  <c r="AM164" i="2"/>
  <c r="AL164" i="2"/>
  <c r="AK164" i="2"/>
  <c r="AJ164" i="2"/>
  <c r="AI164" i="2"/>
  <c r="AH164" i="2"/>
  <c r="AG164" i="2"/>
  <c r="AF164" i="2"/>
  <c r="AE164" i="2"/>
  <c r="AD164" i="2"/>
  <c r="AC164" i="2"/>
  <c r="AB164" i="2"/>
  <c r="AA164" i="2"/>
  <c r="Z164" i="2"/>
  <c r="Y164" i="2"/>
  <c r="X164" i="2"/>
  <c r="W164" i="2"/>
  <c r="AO163" i="2"/>
  <c r="AN163" i="2"/>
  <c r="AM163" i="2"/>
  <c r="AL163" i="2"/>
  <c r="AK163" i="2"/>
  <c r="AJ163" i="2"/>
  <c r="AI163" i="2"/>
  <c r="AH163" i="2"/>
  <c r="AG163" i="2"/>
  <c r="AF163" i="2"/>
  <c r="AE163" i="2"/>
  <c r="AD163" i="2"/>
  <c r="AC163" i="2"/>
  <c r="AB163" i="2"/>
  <c r="AA163" i="2"/>
  <c r="Z163" i="2"/>
  <c r="Y163" i="2"/>
  <c r="X163" i="2"/>
  <c r="W163" i="2"/>
  <c r="AO162" i="2"/>
  <c r="AN162" i="2"/>
  <c r="AM162" i="2"/>
  <c r="AL162" i="2"/>
  <c r="AK162" i="2"/>
  <c r="AJ162" i="2"/>
  <c r="AI162" i="2"/>
  <c r="AH162" i="2"/>
  <c r="AG162" i="2"/>
  <c r="AF162" i="2"/>
  <c r="AE162" i="2"/>
  <c r="AD162" i="2"/>
  <c r="AC162" i="2"/>
  <c r="AB162" i="2"/>
  <c r="AA162" i="2"/>
  <c r="Z162" i="2"/>
  <c r="Y162" i="2"/>
  <c r="X162" i="2"/>
  <c r="W162" i="2"/>
  <c r="AO161" i="2"/>
  <c r="AN161" i="2"/>
  <c r="AM161" i="2"/>
  <c r="AL161" i="2"/>
  <c r="AK161" i="2"/>
  <c r="AJ161" i="2"/>
  <c r="AI161" i="2"/>
  <c r="AH161" i="2"/>
  <c r="AG161" i="2"/>
  <c r="AF161" i="2"/>
  <c r="AE161" i="2"/>
  <c r="AD161" i="2"/>
  <c r="AC161" i="2"/>
  <c r="AB161" i="2"/>
  <c r="AA161" i="2"/>
  <c r="Z161" i="2"/>
  <c r="Y161" i="2"/>
  <c r="X161" i="2"/>
  <c r="W161" i="2"/>
  <c r="AO160" i="2"/>
  <c r="AN160" i="2"/>
  <c r="AM160" i="2"/>
  <c r="AL160" i="2"/>
  <c r="AK160" i="2"/>
  <c r="AJ160" i="2"/>
  <c r="AI160" i="2"/>
  <c r="AH160" i="2"/>
  <c r="AG160" i="2"/>
  <c r="AF160" i="2"/>
  <c r="AE160" i="2"/>
  <c r="AD160" i="2"/>
  <c r="AC160" i="2"/>
  <c r="AB160" i="2"/>
  <c r="AA160" i="2"/>
  <c r="Z160" i="2"/>
  <c r="Y160" i="2"/>
  <c r="X160" i="2"/>
  <c r="W160" i="2"/>
  <c r="AO159" i="2"/>
  <c r="AN159" i="2"/>
  <c r="AM159" i="2"/>
  <c r="AL159" i="2"/>
  <c r="AK159" i="2"/>
  <c r="AJ159" i="2"/>
  <c r="AI159" i="2"/>
  <c r="AH159" i="2"/>
  <c r="AG159" i="2"/>
  <c r="AF159" i="2"/>
  <c r="AE159" i="2"/>
  <c r="AD159" i="2"/>
  <c r="AC159" i="2"/>
  <c r="AB159" i="2"/>
  <c r="AA159" i="2"/>
  <c r="Z159" i="2"/>
  <c r="Y159" i="2"/>
  <c r="X159" i="2"/>
  <c r="W159" i="2"/>
  <c r="AO158" i="2"/>
  <c r="AN158" i="2"/>
  <c r="AM158" i="2"/>
  <c r="AL158" i="2"/>
  <c r="AK158" i="2"/>
  <c r="AJ158" i="2"/>
  <c r="AI158" i="2"/>
  <c r="AH158" i="2"/>
  <c r="AG158" i="2"/>
  <c r="AF158" i="2"/>
  <c r="AE158" i="2"/>
  <c r="AD158" i="2"/>
  <c r="AC158" i="2"/>
  <c r="AB158" i="2"/>
  <c r="AA158" i="2"/>
  <c r="Z158" i="2"/>
  <c r="Y158" i="2"/>
  <c r="X158" i="2"/>
  <c r="W158" i="2"/>
  <c r="AO157" i="2"/>
  <c r="AN157" i="2"/>
  <c r="AM157" i="2"/>
  <c r="AL157" i="2"/>
  <c r="AK157" i="2"/>
  <c r="AJ157" i="2"/>
  <c r="AI157" i="2"/>
  <c r="AH157" i="2"/>
  <c r="AG157" i="2"/>
  <c r="AF157" i="2"/>
  <c r="AE157" i="2"/>
  <c r="AD157" i="2"/>
  <c r="AC157" i="2"/>
  <c r="AB157" i="2"/>
  <c r="AA157" i="2"/>
  <c r="Z157" i="2"/>
  <c r="Y157" i="2"/>
  <c r="X157" i="2"/>
  <c r="W157" i="2"/>
  <c r="AO156" i="2"/>
  <c r="AN156" i="2"/>
  <c r="AM156" i="2"/>
  <c r="AL156" i="2"/>
  <c r="AK156" i="2"/>
  <c r="AJ156" i="2"/>
  <c r="AI156" i="2"/>
  <c r="AH156" i="2"/>
  <c r="AG156" i="2"/>
  <c r="AF156" i="2"/>
  <c r="AE156" i="2"/>
  <c r="AD156" i="2"/>
  <c r="AC156" i="2"/>
  <c r="AB156" i="2"/>
  <c r="AA156" i="2"/>
  <c r="Z156" i="2"/>
  <c r="Y156" i="2"/>
  <c r="X156" i="2"/>
  <c r="W156" i="2"/>
  <c r="AO155" i="2"/>
  <c r="AN155" i="2"/>
  <c r="AM155" i="2"/>
  <c r="AL155" i="2"/>
  <c r="AK155" i="2"/>
  <c r="AJ155" i="2"/>
  <c r="AI155" i="2"/>
  <c r="AH155" i="2"/>
  <c r="AG155" i="2"/>
  <c r="AF155" i="2"/>
  <c r="AE155" i="2"/>
  <c r="AD155" i="2"/>
  <c r="AC155" i="2"/>
  <c r="AB155" i="2"/>
  <c r="AA155" i="2"/>
  <c r="Z155" i="2"/>
  <c r="Y155" i="2"/>
  <c r="X155" i="2"/>
  <c r="W155" i="2"/>
  <c r="AO154" i="2"/>
  <c r="AN154" i="2"/>
  <c r="AM154" i="2"/>
  <c r="AL154" i="2"/>
  <c r="AK154" i="2"/>
  <c r="AJ154" i="2"/>
  <c r="AI154" i="2"/>
  <c r="AH154" i="2"/>
  <c r="AG154" i="2"/>
  <c r="AF154" i="2"/>
  <c r="AE154" i="2"/>
  <c r="AD154" i="2"/>
  <c r="AC154" i="2"/>
  <c r="AB154" i="2"/>
  <c r="AA154" i="2"/>
  <c r="Z154" i="2"/>
  <c r="Y154" i="2"/>
  <c r="X154" i="2"/>
  <c r="W154" i="2"/>
  <c r="AO153" i="2"/>
  <c r="AN153" i="2"/>
  <c r="AM153" i="2"/>
  <c r="AL153" i="2"/>
  <c r="AK153" i="2"/>
  <c r="AJ153" i="2"/>
  <c r="AI153" i="2"/>
  <c r="AH153" i="2"/>
  <c r="AG153" i="2"/>
  <c r="AF153" i="2"/>
  <c r="AE153" i="2"/>
  <c r="AD153" i="2"/>
  <c r="AC153" i="2"/>
  <c r="AB153" i="2"/>
  <c r="AA153" i="2"/>
  <c r="Z153" i="2"/>
  <c r="Y153" i="2"/>
  <c r="X153" i="2"/>
  <c r="W153" i="2"/>
  <c r="AO152" i="2"/>
  <c r="AN152" i="2"/>
  <c r="AM152" i="2"/>
  <c r="AL152" i="2"/>
  <c r="AK152" i="2"/>
  <c r="AJ152" i="2"/>
  <c r="AI152" i="2"/>
  <c r="AH152" i="2"/>
  <c r="AG152" i="2"/>
  <c r="AF152" i="2"/>
  <c r="AE152" i="2"/>
  <c r="AD152" i="2"/>
  <c r="AC152" i="2"/>
  <c r="AB152" i="2"/>
  <c r="AA152" i="2"/>
  <c r="Z152" i="2"/>
  <c r="Y152" i="2"/>
  <c r="X152" i="2"/>
  <c r="W152" i="2"/>
  <c r="AO151" i="2"/>
  <c r="AN151" i="2"/>
  <c r="AM151" i="2"/>
  <c r="AL151" i="2"/>
  <c r="AK151" i="2"/>
  <c r="AJ151" i="2"/>
  <c r="AI151" i="2"/>
  <c r="AH151" i="2"/>
  <c r="AG151" i="2"/>
  <c r="AF151" i="2"/>
  <c r="AE151" i="2"/>
  <c r="AD151" i="2"/>
  <c r="AC151" i="2"/>
  <c r="AB151" i="2"/>
  <c r="AA151" i="2"/>
  <c r="Z151" i="2"/>
  <c r="Y151" i="2"/>
  <c r="X151" i="2"/>
  <c r="W151" i="2"/>
  <c r="AO150" i="2"/>
  <c r="AN150" i="2"/>
  <c r="AM150" i="2"/>
  <c r="AL150" i="2"/>
  <c r="AK150" i="2"/>
  <c r="AJ150" i="2"/>
  <c r="AI150" i="2"/>
  <c r="AH150" i="2"/>
  <c r="AG150" i="2"/>
  <c r="AF150" i="2"/>
  <c r="AE150" i="2"/>
  <c r="AD150" i="2"/>
  <c r="AC150" i="2"/>
  <c r="AB150" i="2"/>
  <c r="AA150" i="2"/>
  <c r="Z150" i="2"/>
  <c r="Y150" i="2"/>
  <c r="X150" i="2"/>
  <c r="W150" i="2"/>
  <c r="AU149" i="2"/>
  <c r="AO148" i="2"/>
  <c r="AN148" i="2"/>
  <c r="AM148" i="2"/>
  <c r="AL148" i="2"/>
  <c r="AK148" i="2"/>
  <c r="AJ148" i="2"/>
  <c r="AI148" i="2"/>
  <c r="AH148" i="2"/>
  <c r="AG148" i="2"/>
  <c r="AF148" i="2"/>
  <c r="AE148" i="2"/>
  <c r="AD148" i="2"/>
  <c r="AC148" i="2"/>
  <c r="AB148" i="2"/>
  <c r="AA148" i="2"/>
  <c r="Z148" i="2"/>
  <c r="Y148" i="2"/>
  <c r="X148" i="2"/>
  <c r="W148" i="2"/>
  <c r="AO147" i="2"/>
  <c r="AN147" i="2"/>
  <c r="AM147" i="2"/>
  <c r="AL147" i="2"/>
  <c r="AK147" i="2"/>
  <c r="AJ147" i="2"/>
  <c r="AI147" i="2"/>
  <c r="AH147" i="2"/>
  <c r="AG147" i="2"/>
  <c r="AF147" i="2"/>
  <c r="AE147" i="2"/>
  <c r="AD147" i="2"/>
  <c r="AC147" i="2"/>
  <c r="AB147" i="2"/>
  <c r="AA147" i="2"/>
  <c r="Z147" i="2"/>
  <c r="Y147" i="2"/>
  <c r="X147" i="2"/>
  <c r="W147" i="2"/>
  <c r="AO146" i="2"/>
  <c r="AN146" i="2"/>
  <c r="AM146" i="2"/>
  <c r="AL146" i="2"/>
  <c r="AK146" i="2"/>
  <c r="AJ146" i="2"/>
  <c r="AI146" i="2"/>
  <c r="AH146" i="2"/>
  <c r="AG146" i="2"/>
  <c r="AF146" i="2"/>
  <c r="AE146" i="2"/>
  <c r="AD146" i="2"/>
  <c r="AC146" i="2"/>
  <c r="AB146" i="2"/>
  <c r="AA146" i="2"/>
  <c r="Z146" i="2"/>
  <c r="Y146" i="2"/>
  <c r="X146" i="2"/>
  <c r="W146" i="2"/>
  <c r="AO145" i="2"/>
  <c r="AN145" i="2"/>
  <c r="AM145" i="2"/>
  <c r="AL145" i="2"/>
  <c r="AK145" i="2"/>
  <c r="AJ145" i="2"/>
  <c r="AI145" i="2"/>
  <c r="AH145" i="2"/>
  <c r="AG145" i="2"/>
  <c r="AF145" i="2"/>
  <c r="AE145" i="2"/>
  <c r="AD145" i="2"/>
  <c r="AC145" i="2"/>
  <c r="AB145" i="2"/>
  <c r="AA145" i="2"/>
  <c r="Z145" i="2"/>
  <c r="Y145" i="2"/>
  <c r="X145" i="2"/>
  <c r="W145" i="2"/>
  <c r="AO144" i="2"/>
  <c r="AN144" i="2"/>
  <c r="AM144" i="2"/>
  <c r="AL144" i="2"/>
  <c r="AK144" i="2"/>
  <c r="AJ144" i="2"/>
  <c r="AI144" i="2"/>
  <c r="AH144" i="2"/>
  <c r="AG144" i="2"/>
  <c r="AF144" i="2"/>
  <c r="AE144" i="2"/>
  <c r="AD144" i="2"/>
  <c r="AC144" i="2"/>
  <c r="AB144" i="2"/>
  <c r="AA144" i="2"/>
  <c r="Z144" i="2"/>
  <c r="Y144" i="2"/>
  <c r="X144" i="2"/>
  <c r="W144" i="2"/>
  <c r="AO143" i="2"/>
  <c r="AN143" i="2"/>
  <c r="AM143" i="2"/>
  <c r="AL143" i="2"/>
  <c r="AK143" i="2"/>
  <c r="AJ143" i="2"/>
  <c r="AI143" i="2"/>
  <c r="AH143" i="2"/>
  <c r="AG143" i="2"/>
  <c r="AF143" i="2"/>
  <c r="AE143" i="2"/>
  <c r="AD143" i="2"/>
  <c r="AC143" i="2"/>
  <c r="AB143" i="2"/>
  <c r="AA143" i="2"/>
  <c r="Z143" i="2"/>
  <c r="Y143" i="2"/>
  <c r="X143" i="2"/>
  <c r="W143" i="2"/>
  <c r="AO142" i="2"/>
  <c r="AN142" i="2"/>
  <c r="AM142" i="2"/>
  <c r="AL142" i="2"/>
  <c r="AK142" i="2"/>
  <c r="AJ142" i="2"/>
  <c r="AI142" i="2"/>
  <c r="AH142" i="2"/>
  <c r="AG142" i="2"/>
  <c r="AF142" i="2"/>
  <c r="AE142" i="2"/>
  <c r="AD142" i="2"/>
  <c r="AC142" i="2"/>
  <c r="AB142" i="2"/>
  <c r="AA142" i="2"/>
  <c r="Z142" i="2"/>
  <c r="Y142" i="2"/>
  <c r="X142" i="2"/>
  <c r="W142" i="2"/>
  <c r="AO141" i="2"/>
  <c r="AN141" i="2"/>
  <c r="AM141" i="2"/>
  <c r="AL141" i="2"/>
  <c r="AK141" i="2"/>
  <c r="AJ141" i="2"/>
  <c r="AI141" i="2"/>
  <c r="AH141" i="2"/>
  <c r="AG141" i="2"/>
  <c r="AF141" i="2"/>
  <c r="AE141" i="2"/>
  <c r="AD141" i="2"/>
  <c r="AC141" i="2"/>
  <c r="AB141" i="2"/>
  <c r="AA141" i="2"/>
  <c r="Z141" i="2"/>
  <c r="Y141" i="2"/>
  <c r="X141" i="2"/>
  <c r="W141" i="2"/>
  <c r="AO140" i="2"/>
  <c r="AN140" i="2"/>
  <c r="AM140" i="2"/>
  <c r="AL140" i="2"/>
  <c r="AK140" i="2"/>
  <c r="AJ140" i="2"/>
  <c r="AI140" i="2"/>
  <c r="AH140" i="2"/>
  <c r="AG140" i="2"/>
  <c r="AF140" i="2"/>
  <c r="AE140" i="2"/>
  <c r="AD140" i="2"/>
  <c r="AC140" i="2"/>
  <c r="AB140" i="2"/>
  <c r="AA140" i="2"/>
  <c r="Z140" i="2"/>
  <c r="Y140" i="2"/>
  <c r="X140" i="2"/>
  <c r="W140" i="2"/>
  <c r="AO139" i="2"/>
  <c r="AN139" i="2"/>
  <c r="AM139" i="2"/>
  <c r="AL139" i="2"/>
  <c r="AK139" i="2"/>
  <c r="AJ139" i="2"/>
  <c r="AI139" i="2"/>
  <c r="AH139" i="2"/>
  <c r="AG139" i="2"/>
  <c r="AF139" i="2"/>
  <c r="AE139" i="2"/>
  <c r="AD139" i="2"/>
  <c r="AC139" i="2"/>
  <c r="AB139" i="2"/>
  <c r="AA139" i="2"/>
  <c r="Z139" i="2"/>
  <c r="Y139" i="2"/>
  <c r="X139" i="2"/>
  <c r="W139" i="2"/>
  <c r="AO138" i="2"/>
  <c r="AN138" i="2"/>
  <c r="AM138" i="2"/>
  <c r="AL138" i="2"/>
  <c r="AK138" i="2"/>
  <c r="AJ138" i="2"/>
  <c r="AI138" i="2"/>
  <c r="AH138" i="2"/>
  <c r="AG138" i="2"/>
  <c r="AF138" i="2"/>
  <c r="AE138" i="2"/>
  <c r="AD138" i="2"/>
  <c r="AC138" i="2"/>
  <c r="AB138" i="2"/>
  <c r="AA138" i="2"/>
  <c r="Z138" i="2"/>
  <c r="Y138" i="2"/>
  <c r="X138" i="2"/>
  <c r="W138" i="2"/>
  <c r="AO137" i="2"/>
  <c r="AN137" i="2"/>
  <c r="AM137" i="2"/>
  <c r="AL137" i="2"/>
  <c r="AK137" i="2"/>
  <c r="AJ137" i="2"/>
  <c r="AI137" i="2"/>
  <c r="AH137" i="2"/>
  <c r="AG137" i="2"/>
  <c r="AF137" i="2"/>
  <c r="AE137" i="2"/>
  <c r="AD137" i="2"/>
  <c r="AC137" i="2"/>
  <c r="AB137" i="2"/>
  <c r="AA137" i="2"/>
  <c r="Z137" i="2"/>
  <c r="Y137" i="2"/>
  <c r="X137" i="2"/>
  <c r="W137" i="2"/>
  <c r="AO136" i="2"/>
  <c r="AN136" i="2"/>
  <c r="AM136" i="2"/>
  <c r="AL136" i="2"/>
  <c r="AK136" i="2"/>
  <c r="AJ136" i="2"/>
  <c r="AI136" i="2"/>
  <c r="AH136" i="2"/>
  <c r="AG136" i="2"/>
  <c r="AF136" i="2"/>
  <c r="AE136" i="2"/>
  <c r="AD136" i="2"/>
  <c r="AC136" i="2"/>
  <c r="AB136" i="2"/>
  <c r="AA136" i="2"/>
  <c r="Z136" i="2"/>
  <c r="Y136" i="2"/>
  <c r="X136" i="2"/>
  <c r="W136" i="2"/>
  <c r="AO135" i="2"/>
  <c r="AN135" i="2"/>
  <c r="AM135" i="2"/>
  <c r="AL135" i="2"/>
  <c r="AK135" i="2"/>
  <c r="AJ135" i="2"/>
  <c r="AI135" i="2"/>
  <c r="AH135" i="2"/>
  <c r="AG135" i="2"/>
  <c r="AF135" i="2"/>
  <c r="AE135" i="2"/>
  <c r="AD135" i="2"/>
  <c r="AC135" i="2"/>
  <c r="AB135" i="2"/>
  <c r="AA135" i="2"/>
  <c r="Z135" i="2"/>
  <c r="Y135" i="2"/>
  <c r="X135" i="2"/>
  <c r="W135" i="2"/>
  <c r="AO134" i="2"/>
  <c r="AN134" i="2"/>
  <c r="AM134" i="2"/>
  <c r="AL134" i="2"/>
  <c r="AK134" i="2"/>
  <c r="AJ134" i="2"/>
  <c r="AI134" i="2"/>
  <c r="AH134" i="2"/>
  <c r="AG134" i="2"/>
  <c r="AF134" i="2"/>
  <c r="AE134" i="2"/>
  <c r="AD134" i="2"/>
  <c r="AC134" i="2"/>
  <c r="AB134" i="2"/>
  <c r="AA134" i="2"/>
  <c r="Z134" i="2"/>
  <c r="Y134" i="2"/>
  <c r="X134" i="2"/>
  <c r="W134" i="2"/>
  <c r="AO133" i="2"/>
  <c r="AN133" i="2"/>
  <c r="AM133" i="2"/>
  <c r="AL133" i="2"/>
  <c r="AK133" i="2"/>
  <c r="AJ133" i="2"/>
  <c r="AI133" i="2"/>
  <c r="AH133" i="2"/>
  <c r="AG133" i="2"/>
  <c r="AF133" i="2"/>
  <c r="AE133" i="2"/>
  <c r="AD133" i="2"/>
  <c r="AC133" i="2"/>
  <c r="AB133" i="2"/>
  <c r="AA133" i="2"/>
  <c r="Z133" i="2"/>
  <c r="Y133" i="2"/>
  <c r="X133" i="2"/>
  <c r="W133" i="2"/>
  <c r="AO132" i="2"/>
  <c r="AN132" i="2"/>
  <c r="AM132" i="2"/>
  <c r="AL132" i="2"/>
  <c r="AK132" i="2"/>
  <c r="AJ132" i="2"/>
  <c r="AI132" i="2"/>
  <c r="AH132" i="2"/>
  <c r="AG132" i="2"/>
  <c r="AF132" i="2"/>
  <c r="AE132" i="2"/>
  <c r="AD132" i="2"/>
  <c r="AC132" i="2"/>
  <c r="AB132" i="2"/>
  <c r="AA132" i="2"/>
  <c r="Z132" i="2"/>
  <c r="Y132" i="2"/>
  <c r="X132" i="2"/>
  <c r="W132" i="2"/>
  <c r="AU131" i="2"/>
  <c r="AO130" i="2"/>
  <c r="AN130" i="2"/>
  <c r="AM130" i="2"/>
  <c r="AL130" i="2"/>
  <c r="AK130" i="2"/>
  <c r="AJ130" i="2"/>
  <c r="AI130" i="2"/>
  <c r="AH130" i="2"/>
  <c r="AG130" i="2"/>
  <c r="AF130" i="2"/>
  <c r="AE130" i="2"/>
  <c r="AD130" i="2"/>
  <c r="AC130" i="2"/>
  <c r="AB130" i="2"/>
  <c r="AA130" i="2"/>
  <c r="Z130" i="2"/>
  <c r="Y130" i="2"/>
  <c r="X130" i="2"/>
  <c r="W130" i="2"/>
  <c r="AO129" i="2"/>
  <c r="AN129" i="2"/>
  <c r="AM129" i="2"/>
  <c r="AL129" i="2"/>
  <c r="AK129" i="2"/>
  <c r="AJ129" i="2"/>
  <c r="AI129" i="2"/>
  <c r="AH129" i="2"/>
  <c r="AG129" i="2"/>
  <c r="AF129" i="2"/>
  <c r="AE129" i="2"/>
  <c r="AD129" i="2"/>
  <c r="AC129" i="2"/>
  <c r="AB129" i="2"/>
  <c r="AA129" i="2"/>
  <c r="Z129" i="2"/>
  <c r="Y129" i="2"/>
  <c r="X129" i="2"/>
  <c r="W129" i="2"/>
  <c r="AO128" i="2"/>
  <c r="AN128" i="2"/>
  <c r="AM128" i="2"/>
  <c r="AL128" i="2"/>
  <c r="AK128" i="2"/>
  <c r="AJ128" i="2"/>
  <c r="AI128" i="2"/>
  <c r="AH128" i="2"/>
  <c r="AG128" i="2"/>
  <c r="AF128" i="2"/>
  <c r="AE128" i="2"/>
  <c r="AD128" i="2"/>
  <c r="AC128" i="2"/>
  <c r="AB128" i="2"/>
  <c r="AA128" i="2"/>
  <c r="Z128" i="2"/>
  <c r="Y128" i="2"/>
  <c r="X128" i="2"/>
  <c r="W128" i="2"/>
  <c r="AO127" i="2"/>
  <c r="AN127" i="2"/>
  <c r="AM127" i="2"/>
  <c r="AL127" i="2"/>
  <c r="AK127" i="2"/>
  <c r="AJ127" i="2"/>
  <c r="AI127" i="2"/>
  <c r="AH127" i="2"/>
  <c r="AG127" i="2"/>
  <c r="AF127" i="2"/>
  <c r="AE127" i="2"/>
  <c r="AD127" i="2"/>
  <c r="AC127" i="2"/>
  <c r="AB127" i="2"/>
  <c r="AA127" i="2"/>
  <c r="Z127" i="2"/>
  <c r="Y127" i="2"/>
  <c r="X127" i="2"/>
  <c r="W127" i="2"/>
  <c r="AO126" i="2"/>
  <c r="AN126" i="2"/>
  <c r="AM126" i="2"/>
  <c r="AL126" i="2"/>
  <c r="AK126" i="2"/>
  <c r="AJ126" i="2"/>
  <c r="AI126" i="2"/>
  <c r="AH126" i="2"/>
  <c r="AG126" i="2"/>
  <c r="AF126" i="2"/>
  <c r="AE126" i="2"/>
  <c r="AD126" i="2"/>
  <c r="AC126" i="2"/>
  <c r="AB126" i="2"/>
  <c r="AA126" i="2"/>
  <c r="Z126" i="2"/>
  <c r="Y126" i="2"/>
  <c r="X126" i="2"/>
  <c r="W126" i="2"/>
  <c r="AO125" i="2"/>
  <c r="AN125" i="2"/>
  <c r="AM125" i="2"/>
  <c r="AL125" i="2"/>
  <c r="AK125" i="2"/>
  <c r="AJ125" i="2"/>
  <c r="AI125" i="2"/>
  <c r="AH125" i="2"/>
  <c r="AG125" i="2"/>
  <c r="AF125" i="2"/>
  <c r="AE125" i="2"/>
  <c r="AD125" i="2"/>
  <c r="AC125" i="2"/>
  <c r="AB125" i="2"/>
  <c r="AA125" i="2"/>
  <c r="Z125" i="2"/>
  <c r="Y125" i="2"/>
  <c r="X125" i="2"/>
  <c r="W125" i="2"/>
  <c r="AO124" i="2"/>
  <c r="AN124" i="2"/>
  <c r="AM124" i="2"/>
  <c r="AL124" i="2"/>
  <c r="AK124" i="2"/>
  <c r="AJ124" i="2"/>
  <c r="AI124" i="2"/>
  <c r="AH124" i="2"/>
  <c r="AG124" i="2"/>
  <c r="AF124" i="2"/>
  <c r="AE124" i="2"/>
  <c r="AD124" i="2"/>
  <c r="AC124" i="2"/>
  <c r="AB124" i="2"/>
  <c r="AA124" i="2"/>
  <c r="Z124" i="2"/>
  <c r="Y124" i="2"/>
  <c r="X124" i="2"/>
  <c r="W124" i="2"/>
  <c r="AO123" i="2"/>
  <c r="AN123" i="2"/>
  <c r="AM123" i="2"/>
  <c r="AL123" i="2"/>
  <c r="AK123" i="2"/>
  <c r="AJ123" i="2"/>
  <c r="AI123" i="2"/>
  <c r="AH123" i="2"/>
  <c r="AG123" i="2"/>
  <c r="AF123" i="2"/>
  <c r="AE123" i="2"/>
  <c r="AD123" i="2"/>
  <c r="AC123" i="2"/>
  <c r="AB123" i="2"/>
  <c r="AA123" i="2"/>
  <c r="Z123" i="2"/>
  <c r="Y123" i="2"/>
  <c r="X123" i="2"/>
  <c r="W123" i="2"/>
  <c r="AO122" i="2"/>
  <c r="AN122" i="2"/>
  <c r="AM122" i="2"/>
  <c r="AL122" i="2"/>
  <c r="AK122" i="2"/>
  <c r="AJ122" i="2"/>
  <c r="AI122" i="2"/>
  <c r="AH122" i="2"/>
  <c r="AG122" i="2"/>
  <c r="AF122" i="2"/>
  <c r="AE122" i="2"/>
  <c r="AD122" i="2"/>
  <c r="AC122" i="2"/>
  <c r="AB122" i="2"/>
  <c r="AA122" i="2"/>
  <c r="Z122" i="2"/>
  <c r="Y122" i="2"/>
  <c r="X122" i="2"/>
  <c r="W122" i="2"/>
  <c r="AO121" i="2"/>
  <c r="AN121" i="2"/>
  <c r="AM121" i="2"/>
  <c r="AL121" i="2"/>
  <c r="AK121" i="2"/>
  <c r="AJ121" i="2"/>
  <c r="AI121" i="2"/>
  <c r="AH121" i="2"/>
  <c r="AG121" i="2"/>
  <c r="AF121" i="2"/>
  <c r="AE121" i="2"/>
  <c r="AD121" i="2"/>
  <c r="AC121" i="2"/>
  <c r="AB121" i="2"/>
  <c r="AA121" i="2"/>
  <c r="Z121" i="2"/>
  <c r="Y121" i="2"/>
  <c r="X121" i="2"/>
  <c r="W121" i="2"/>
  <c r="AO120" i="2"/>
  <c r="AN120" i="2"/>
  <c r="AM120" i="2"/>
  <c r="AL120" i="2"/>
  <c r="AK120" i="2"/>
  <c r="AJ120" i="2"/>
  <c r="AI120" i="2"/>
  <c r="AH120" i="2"/>
  <c r="AG120" i="2"/>
  <c r="AF120" i="2"/>
  <c r="AE120" i="2"/>
  <c r="AD120" i="2"/>
  <c r="AC120" i="2"/>
  <c r="AB120" i="2"/>
  <c r="AA120" i="2"/>
  <c r="Z120" i="2"/>
  <c r="Y120" i="2"/>
  <c r="X120" i="2"/>
  <c r="W120" i="2"/>
  <c r="AO119" i="2"/>
  <c r="AN119" i="2"/>
  <c r="AM119" i="2"/>
  <c r="AL119" i="2"/>
  <c r="AK119" i="2"/>
  <c r="AJ119" i="2"/>
  <c r="AI119" i="2"/>
  <c r="AH119" i="2"/>
  <c r="AG119" i="2"/>
  <c r="AF119" i="2"/>
  <c r="AE119" i="2"/>
  <c r="AD119" i="2"/>
  <c r="AC119" i="2"/>
  <c r="AB119" i="2"/>
  <c r="AA119" i="2"/>
  <c r="Z119" i="2"/>
  <c r="Y119" i="2"/>
  <c r="X119" i="2"/>
  <c r="W119" i="2"/>
  <c r="AO118" i="2"/>
  <c r="AN118" i="2"/>
  <c r="AM118" i="2"/>
  <c r="AL118" i="2"/>
  <c r="AK118" i="2"/>
  <c r="AJ118" i="2"/>
  <c r="AI118" i="2"/>
  <c r="AH118" i="2"/>
  <c r="AG118" i="2"/>
  <c r="AF118" i="2"/>
  <c r="AE118" i="2"/>
  <c r="AD118" i="2"/>
  <c r="AC118" i="2"/>
  <c r="AB118" i="2"/>
  <c r="AA118" i="2"/>
  <c r="Z118" i="2"/>
  <c r="Y118" i="2"/>
  <c r="X118" i="2"/>
  <c r="W118" i="2"/>
  <c r="AO117" i="2"/>
  <c r="AN117" i="2"/>
  <c r="AM117" i="2"/>
  <c r="AL117" i="2"/>
  <c r="AK117" i="2"/>
  <c r="AJ117" i="2"/>
  <c r="AI117" i="2"/>
  <c r="AH117" i="2"/>
  <c r="AG117" i="2"/>
  <c r="AF117" i="2"/>
  <c r="AE117" i="2"/>
  <c r="AD117" i="2"/>
  <c r="AC117" i="2"/>
  <c r="AB117" i="2"/>
  <c r="AA117" i="2"/>
  <c r="Z117" i="2"/>
  <c r="Y117" i="2"/>
  <c r="X117" i="2"/>
  <c r="W117" i="2"/>
  <c r="AO116" i="2"/>
  <c r="AN116" i="2"/>
  <c r="AM116" i="2"/>
  <c r="AL116" i="2"/>
  <c r="AK116" i="2"/>
  <c r="AJ116" i="2"/>
  <c r="AI116" i="2"/>
  <c r="AH116" i="2"/>
  <c r="AG116" i="2"/>
  <c r="AF116" i="2"/>
  <c r="AE116" i="2"/>
  <c r="AD116" i="2"/>
  <c r="AC116" i="2"/>
  <c r="AB116" i="2"/>
  <c r="AA116" i="2"/>
  <c r="Z116" i="2"/>
  <c r="Y116" i="2"/>
  <c r="X116" i="2"/>
  <c r="W116" i="2"/>
  <c r="AO115" i="2"/>
  <c r="AN115" i="2"/>
  <c r="AM115" i="2"/>
  <c r="AL115" i="2"/>
  <c r="AK115" i="2"/>
  <c r="AJ115" i="2"/>
  <c r="AI115" i="2"/>
  <c r="AH115" i="2"/>
  <c r="AG115" i="2"/>
  <c r="AF115" i="2"/>
  <c r="AE115" i="2"/>
  <c r="AD115" i="2"/>
  <c r="AC115" i="2"/>
  <c r="AB115" i="2"/>
  <c r="AA115" i="2"/>
  <c r="Z115" i="2"/>
  <c r="Y115" i="2"/>
  <c r="X115" i="2"/>
  <c r="W115" i="2"/>
  <c r="AO114" i="2"/>
  <c r="AN114" i="2"/>
  <c r="AM114" i="2"/>
  <c r="AL114" i="2"/>
  <c r="AK114" i="2"/>
  <c r="AJ114" i="2"/>
  <c r="AI114" i="2"/>
  <c r="AH114" i="2"/>
  <c r="AG114" i="2"/>
  <c r="AF114" i="2"/>
  <c r="AE114" i="2"/>
  <c r="AD114" i="2"/>
  <c r="AC114" i="2"/>
  <c r="AB114" i="2"/>
  <c r="AA114" i="2"/>
  <c r="Z114" i="2"/>
  <c r="Y114" i="2"/>
  <c r="X114" i="2"/>
  <c r="W114" i="2"/>
  <c r="AU113" i="2"/>
  <c r="AO112" i="2"/>
  <c r="AN112" i="2"/>
  <c r="AM112" i="2"/>
  <c r="AL112" i="2"/>
  <c r="AK112" i="2"/>
  <c r="AJ112" i="2"/>
  <c r="AI112" i="2"/>
  <c r="AH112" i="2"/>
  <c r="AG112" i="2"/>
  <c r="AF112" i="2"/>
  <c r="AE112" i="2"/>
  <c r="AD112" i="2"/>
  <c r="AC112" i="2"/>
  <c r="AB112" i="2"/>
  <c r="AA112" i="2"/>
  <c r="Z112" i="2"/>
  <c r="Y112" i="2"/>
  <c r="X112" i="2"/>
  <c r="W112" i="2"/>
  <c r="AO111" i="2"/>
  <c r="AN111" i="2"/>
  <c r="AM111" i="2"/>
  <c r="AL111" i="2"/>
  <c r="AK111" i="2"/>
  <c r="AJ111" i="2"/>
  <c r="AI111" i="2"/>
  <c r="AH111" i="2"/>
  <c r="AG111" i="2"/>
  <c r="AF111" i="2"/>
  <c r="AE111" i="2"/>
  <c r="AD111" i="2"/>
  <c r="AC111" i="2"/>
  <c r="AB111" i="2"/>
  <c r="AA111" i="2"/>
  <c r="Z111" i="2"/>
  <c r="Y111" i="2"/>
  <c r="X111" i="2"/>
  <c r="W111" i="2"/>
  <c r="AO110" i="2"/>
  <c r="AN110" i="2"/>
  <c r="AM110" i="2"/>
  <c r="AL110" i="2"/>
  <c r="AK110" i="2"/>
  <c r="AJ110" i="2"/>
  <c r="AI110" i="2"/>
  <c r="AH110" i="2"/>
  <c r="AG110" i="2"/>
  <c r="AF110" i="2"/>
  <c r="AE110" i="2"/>
  <c r="AD110" i="2"/>
  <c r="AC110" i="2"/>
  <c r="AB110" i="2"/>
  <c r="AA110" i="2"/>
  <c r="Z110" i="2"/>
  <c r="Y110" i="2"/>
  <c r="X110" i="2"/>
  <c r="W110" i="2"/>
  <c r="AO109" i="2"/>
  <c r="AN109" i="2"/>
  <c r="AM109" i="2"/>
  <c r="AL109" i="2"/>
  <c r="AK109" i="2"/>
  <c r="AJ109" i="2"/>
  <c r="AI109" i="2"/>
  <c r="AH109" i="2"/>
  <c r="AG109" i="2"/>
  <c r="AF109" i="2"/>
  <c r="AE109" i="2"/>
  <c r="AD109" i="2"/>
  <c r="AC109" i="2"/>
  <c r="AB109" i="2"/>
  <c r="AA109" i="2"/>
  <c r="Z109" i="2"/>
  <c r="Y109" i="2"/>
  <c r="X109" i="2"/>
  <c r="W109" i="2"/>
  <c r="AO108" i="2"/>
  <c r="AN108" i="2"/>
  <c r="AM108" i="2"/>
  <c r="AL108" i="2"/>
  <c r="AK108" i="2"/>
  <c r="AJ108" i="2"/>
  <c r="AI108" i="2"/>
  <c r="AH108" i="2"/>
  <c r="AG108" i="2"/>
  <c r="AF108" i="2"/>
  <c r="AE108" i="2"/>
  <c r="AD108" i="2"/>
  <c r="AC108" i="2"/>
  <c r="AB108" i="2"/>
  <c r="AA108" i="2"/>
  <c r="Z108" i="2"/>
  <c r="Y108" i="2"/>
  <c r="X108" i="2"/>
  <c r="W108" i="2"/>
  <c r="AO107" i="2"/>
  <c r="AN107" i="2"/>
  <c r="AM107" i="2"/>
  <c r="AL107" i="2"/>
  <c r="AK107" i="2"/>
  <c r="AJ107" i="2"/>
  <c r="AI107" i="2"/>
  <c r="AH107" i="2"/>
  <c r="AG107" i="2"/>
  <c r="AF107" i="2"/>
  <c r="AE107" i="2"/>
  <c r="AD107" i="2"/>
  <c r="AC107" i="2"/>
  <c r="AB107" i="2"/>
  <c r="AA107" i="2"/>
  <c r="Z107" i="2"/>
  <c r="Y107" i="2"/>
  <c r="X107" i="2"/>
  <c r="W107" i="2"/>
  <c r="AO106" i="2"/>
  <c r="AN106" i="2"/>
  <c r="AM106" i="2"/>
  <c r="AL106" i="2"/>
  <c r="AK106" i="2"/>
  <c r="AJ106" i="2"/>
  <c r="AI106" i="2"/>
  <c r="AH106" i="2"/>
  <c r="AG106" i="2"/>
  <c r="AF106" i="2"/>
  <c r="AE106" i="2"/>
  <c r="AD106" i="2"/>
  <c r="AC106" i="2"/>
  <c r="AB106" i="2"/>
  <c r="AA106" i="2"/>
  <c r="Z106" i="2"/>
  <c r="Y106" i="2"/>
  <c r="X106" i="2"/>
  <c r="W106" i="2"/>
  <c r="AO105" i="2"/>
  <c r="AN105" i="2"/>
  <c r="AM105" i="2"/>
  <c r="AL105" i="2"/>
  <c r="AK105" i="2"/>
  <c r="AJ105" i="2"/>
  <c r="AI105" i="2"/>
  <c r="AH105" i="2"/>
  <c r="AG105" i="2"/>
  <c r="AF105" i="2"/>
  <c r="AE105" i="2"/>
  <c r="AD105" i="2"/>
  <c r="AC105" i="2"/>
  <c r="AB105" i="2"/>
  <c r="AA105" i="2"/>
  <c r="Z105" i="2"/>
  <c r="Y105" i="2"/>
  <c r="X105" i="2"/>
  <c r="W105" i="2"/>
  <c r="AO104" i="2"/>
  <c r="AN104" i="2"/>
  <c r="AM104" i="2"/>
  <c r="AL104" i="2"/>
  <c r="AK104" i="2"/>
  <c r="AJ104" i="2"/>
  <c r="AI104" i="2"/>
  <c r="AH104" i="2"/>
  <c r="AG104" i="2"/>
  <c r="AF104" i="2"/>
  <c r="AE104" i="2"/>
  <c r="AD104" i="2"/>
  <c r="AC104" i="2"/>
  <c r="AB104" i="2"/>
  <c r="AA104" i="2"/>
  <c r="Z104" i="2"/>
  <c r="Y104" i="2"/>
  <c r="X104" i="2"/>
  <c r="W104" i="2"/>
  <c r="AO103" i="2"/>
  <c r="AN103" i="2"/>
  <c r="AM103" i="2"/>
  <c r="AL103" i="2"/>
  <c r="AK103" i="2"/>
  <c r="AJ103" i="2"/>
  <c r="AI103" i="2"/>
  <c r="AH103" i="2"/>
  <c r="AG103" i="2"/>
  <c r="AF103" i="2"/>
  <c r="AE103" i="2"/>
  <c r="AD103" i="2"/>
  <c r="AC103" i="2"/>
  <c r="AB103" i="2"/>
  <c r="AA103" i="2"/>
  <c r="Z103" i="2"/>
  <c r="Y103" i="2"/>
  <c r="X103" i="2"/>
  <c r="W103" i="2"/>
  <c r="AO102" i="2"/>
  <c r="AN102" i="2"/>
  <c r="AM102" i="2"/>
  <c r="AL102" i="2"/>
  <c r="AK102" i="2"/>
  <c r="AJ102" i="2"/>
  <c r="AI102" i="2"/>
  <c r="AH102" i="2"/>
  <c r="AG102" i="2"/>
  <c r="AF102" i="2"/>
  <c r="AE102" i="2"/>
  <c r="AD102" i="2"/>
  <c r="AC102" i="2"/>
  <c r="AB102" i="2"/>
  <c r="AA102" i="2"/>
  <c r="Z102" i="2"/>
  <c r="Y102" i="2"/>
  <c r="X102" i="2"/>
  <c r="W102" i="2"/>
  <c r="AO101" i="2"/>
  <c r="AN101" i="2"/>
  <c r="AM101" i="2"/>
  <c r="AL101" i="2"/>
  <c r="AK101" i="2"/>
  <c r="AJ101" i="2"/>
  <c r="AI101" i="2"/>
  <c r="AH101" i="2"/>
  <c r="AG101" i="2"/>
  <c r="AF101" i="2"/>
  <c r="AE101" i="2"/>
  <c r="AD101" i="2"/>
  <c r="AC101" i="2"/>
  <c r="AB101" i="2"/>
  <c r="AA101" i="2"/>
  <c r="Z101" i="2"/>
  <c r="Y101" i="2"/>
  <c r="X101" i="2"/>
  <c r="W101" i="2"/>
  <c r="AO100" i="2"/>
  <c r="AN100" i="2"/>
  <c r="AM100" i="2"/>
  <c r="AL100" i="2"/>
  <c r="AK100" i="2"/>
  <c r="AJ100" i="2"/>
  <c r="AI100" i="2"/>
  <c r="AH100" i="2"/>
  <c r="AG100" i="2"/>
  <c r="AF100" i="2"/>
  <c r="AE100" i="2"/>
  <c r="AD100" i="2"/>
  <c r="AC100" i="2"/>
  <c r="AB100" i="2"/>
  <c r="AA100" i="2"/>
  <c r="Z100" i="2"/>
  <c r="Y100" i="2"/>
  <c r="X100" i="2"/>
  <c r="W100" i="2"/>
  <c r="AO99" i="2"/>
  <c r="AN99" i="2"/>
  <c r="AM99" i="2"/>
  <c r="AL99" i="2"/>
  <c r="AK99" i="2"/>
  <c r="AJ99" i="2"/>
  <c r="AI99" i="2"/>
  <c r="AH99" i="2"/>
  <c r="AG99" i="2"/>
  <c r="AF99" i="2"/>
  <c r="AE99" i="2"/>
  <c r="AD99" i="2"/>
  <c r="AC99" i="2"/>
  <c r="AB99" i="2"/>
  <c r="AA99" i="2"/>
  <c r="Z99" i="2"/>
  <c r="Y99" i="2"/>
  <c r="X99" i="2"/>
  <c r="W99" i="2"/>
  <c r="AO98" i="2"/>
  <c r="AN98" i="2"/>
  <c r="AM98" i="2"/>
  <c r="AL98" i="2"/>
  <c r="AK98" i="2"/>
  <c r="AJ98" i="2"/>
  <c r="AI98" i="2"/>
  <c r="AH98" i="2"/>
  <c r="AG98" i="2"/>
  <c r="AF98" i="2"/>
  <c r="AE98" i="2"/>
  <c r="AD98" i="2"/>
  <c r="AC98" i="2"/>
  <c r="AB98" i="2"/>
  <c r="AA98" i="2"/>
  <c r="Z98" i="2"/>
  <c r="Y98" i="2"/>
  <c r="X98" i="2"/>
  <c r="W98" i="2"/>
  <c r="AO97" i="2"/>
  <c r="AN97" i="2"/>
  <c r="AM97" i="2"/>
  <c r="AL97" i="2"/>
  <c r="AK97" i="2"/>
  <c r="AJ97" i="2"/>
  <c r="AI97" i="2"/>
  <c r="AH97" i="2"/>
  <c r="AG97" i="2"/>
  <c r="AF97" i="2"/>
  <c r="AE97" i="2"/>
  <c r="AD97" i="2"/>
  <c r="AC97" i="2"/>
  <c r="AB97" i="2"/>
  <c r="AA97" i="2"/>
  <c r="Z97" i="2"/>
  <c r="Y97" i="2"/>
  <c r="X97" i="2"/>
  <c r="W97" i="2"/>
  <c r="AO96" i="2"/>
  <c r="AN96" i="2"/>
  <c r="AM96" i="2"/>
  <c r="AL96" i="2"/>
  <c r="AK96" i="2"/>
  <c r="AJ96" i="2"/>
  <c r="AI96" i="2"/>
  <c r="AH96" i="2"/>
  <c r="AG96" i="2"/>
  <c r="AF96" i="2"/>
  <c r="AE96" i="2"/>
  <c r="AD96" i="2"/>
  <c r="AC96" i="2"/>
  <c r="AB96" i="2"/>
  <c r="AA96" i="2"/>
  <c r="Z96" i="2"/>
  <c r="Y96" i="2"/>
  <c r="X96" i="2"/>
  <c r="W96" i="2"/>
  <c r="AU95" i="2"/>
  <c r="AO94" i="2"/>
  <c r="AN94" i="2"/>
  <c r="AM94" i="2"/>
  <c r="AL94" i="2"/>
  <c r="AK94" i="2"/>
  <c r="AJ94" i="2"/>
  <c r="AI94" i="2"/>
  <c r="AH94" i="2"/>
  <c r="AG94" i="2"/>
  <c r="AF94" i="2"/>
  <c r="AE94" i="2"/>
  <c r="AD94" i="2"/>
  <c r="AC94" i="2"/>
  <c r="AB94" i="2"/>
  <c r="AA94" i="2"/>
  <c r="Z94" i="2"/>
  <c r="Y94" i="2"/>
  <c r="X94" i="2"/>
  <c r="W94" i="2"/>
  <c r="AO93" i="2"/>
  <c r="AN93" i="2"/>
  <c r="AM93" i="2"/>
  <c r="AL93" i="2"/>
  <c r="AK93" i="2"/>
  <c r="AJ93" i="2"/>
  <c r="AI93" i="2"/>
  <c r="AH93" i="2"/>
  <c r="AG93" i="2"/>
  <c r="AF93" i="2"/>
  <c r="AE93" i="2"/>
  <c r="AD93" i="2"/>
  <c r="AC93" i="2"/>
  <c r="AB93" i="2"/>
  <c r="AA93" i="2"/>
  <c r="Z93" i="2"/>
  <c r="Y93" i="2"/>
  <c r="X93" i="2"/>
  <c r="W93" i="2"/>
  <c r="AO92" i="2"/>
  <c r="AN92" i="2"/>
  <c r="AM92" i="2"/>
  <c r="AL92" i="2"/>
  <c r="AK92" i="2"/>
  <c r="AJ92" i="2"/>
  <c r="AI92" i="2"/>
  <c r="AH92" i="2"/>
  <c r="AG92" i="2"/>
  <c r="AF92" i="2"/>
  <c r="AE92" i="2"/>
  <c r="AD92" i="2"/>
  <c r="AC92" i="2"/>
  <c r="AB92" i="2"/>
  <c r="AA92" i="2"/>
  <c r="Z92" i="2"/>
  <c r="Y92" i="2"/>
  <c r="X92" i="2"/>
  <c r="W92" i="2"/>
  <c r="AO91" i="2"/>
  <c r="AN91" i="2"/>
  <c r="AM91" i="2"/>
  <c r="AL91" i="2"/>
  <c r="AK91" i="2"/>
  <c r="AJ91" i="2"/>
  <c r="AI91" i="2"/>
  <c r="AH91" i="2"/>
  <c r="AG91" i="2"/>
  <c r="AF91" i="2"/>
  <c r="AE91" i="2"/>
  <c r="AD91" i="2"/>
  <c r="AC91" i="2"/>
  <c r="AB91" i="2"/>
  <c r="AA91" i="2"/>
  <c r="Z91" i="2"/>
  <c r="Y91" i="2"/>
  <c r="X91" i="2"/>
  <c r="W91" i="2"/>
  <c r="AO90" i="2"/>
  <c r="AN90" i="2"/>
  <c r="AM90" i="2"/>
  <c r="AL90" i="2"/>
  <c r="AK90" i="2"/>
  <c r="AJ90" i="2"/>
  <c r="AI90" i="2"/>
  <c r="AH90" i="2"/>
  <c r="AG90" i="2"/>
  <c r="AF90" i="2"/>
  <c r="AE90" i="2"/>
  <c r="AD90" i="2"/>
  <c r="AC90" i="2"/>
  <c r="AB90" i="2"/>
  <c r="AA90" i="2"/>
  <c r="Z90" i="2"/>
  <c r="Y90" i="2"/>
  <c r="X90" i="2"/>
  <c r="W90" i="2"/>
  <c r="AO89" i="2"/>
  <c r="AN89" i="2"/>
  <c r="AM89" i="2"/>
  <c r="AL89" i="2"/>
  <c r="AK89" i="2"/>
  <c r="AJ89" i="2"/>
  <c r="AI89" i="2"/>
  <c r="AH89" i="2"/>
  <c r="AG89" i="2"/>
  <c r="AF89" i="2"/>
  <c r="AE89" i="2"/>
  <c r="AD89" i="2"/>
  <c r="AC89" i="2"/>
  <c r="AB89" i="2"/>
  <c r="AA89" i="2"/>
  <c r="Z89" i="2"/>
  <c r="Y89" i="2"/>
  <c r="X89" i="2"/>
  <c r="W89" i="2"/>
  <c r="AO88" i="2"/>
  <c r="AN88" i="2"/>
  <c r="AM88" i="2"/>
  <c r="AL88" i="2"/>
  <c r="AK88" i="2"/>
  <c r="AJ88" i="2"/>
  <c r="AI88" i="2"/>
  <c r="AH88" i="2"/>
  <c r="AG88" i="2"/>
  <c r="AF88" i="2"/>
  <c r="AE88" i="2"/>
  <c r="AD88" i="2"/>
  <c r="AC88" i="2"/>
  <c r="AB88" i="2"/>
  <c r="AA88" i="2"/>
  <c r="Z88" i="2"/>
  <c r="Y88" i="2"/>
  <c r="X88" i="2"/>
  <c r="W88" i="2"/>
  <c r="AO87" i="2"/>
  <c r="AN87" i="2"/>
  <c r="AM87" i="2"/>
  <c r="AL87" i="2"/>
  <c r="AK87" i="2"/>
  <c r="AJ87" i="2"/>
  <c r="AI87" i="2"/>
  <c r="AH87" i="2"/>
  <c r="AG87" i="2"/>
  <c r="AF87" i="2"/>
  <c r="AE87" i="2"/>
  <c r="AD87" i="2"/>
  <c r="AC87" i="2"/>
  <c r="AB87" i="2"/>
  <c r="AA87" i="2"/>
  <c r="Z87" i="2"/>
  <c r="Y87" i="2"/>
  <c r="X87" i="2"/>
  <c r="W87" i="2"/>
  <c r="AO86" i="2"/>
  <c r="AN86" i="2"/>
  <c r="AM86" i="2"/>
  <c r="AL86" i="2"/>
  <c r="AK86" i="2"/>
  <c r="AJ86" i="2"/>
  <c r="AI86" i="2"/>
  <c r="AH86" i="2"/>
  <c r="AG86" i="2"/>
  <c r="AF86" i="2"/>
  <c r="AE86" i="2"/>
  <c r="AD86" i="2"/>
  <c r="AC86" i="2"/>
  <c r="AB86" i="2"/>
  <c r="AA86" i="2"/>
  <c r="Z86" i="2"/>
  <c r="Y86" i="2"/>
  <c r="X86" i="2"/>
  <c r="W86" i="2"/>
  <c r="AO85" i="2"/>
  <c r="AN85" i="2"/>
  <c r="AM85" i="2"/>
  <c r="AL85" i="2"/>
  <c r="AK85" i="2"/>
  <c r="AJ85" i="2"/>
  <c r="AI85" i="2"/>
  <c r="AH85" i="2"/>
  <c r="AG85" i="2"/>
  <c r="AF85" i="2"/>
  <c r="AE85" i="2"/>
  <c r="AD85" i="2"/>
  <c r="AC85" i="2"/>
  <c r="AB85" i="2"/>
  <c r="AA85" i="2"/>
  <c r="Z85" i="2"/>
  <c r="Y85" i="2"/>
  <c r="X85" i="2"/>
  <c r="W85" i="2"/>
  <c r="AO84" i="2"/>
  <c r="AN84" i="2"/>
  <c r="AM84" i="2"/>
  <c r="AL84" i="2"/>
  <c r="AK84" i="2"/>
  <c r="AJ84" i="2"/>
  <c r="AI84" i="2"/>
  <c r="AH84" i="2"/>
  <c r="AG84" i="2"/>
  <c r="AF84" i="2"/>
  <c r="AE84" i="2"/>
  <c r="AD84" i="2"/>
  <c r="AC84" i="2"/>
  <c r="AB84" i="2"/>
  <c r="AA84" i="2"/>
  <c r="Z84" i="2"/>
  <c r="Y84" i="2"/>
  <c r="X84" i="2"/>
  <c r="W84" i="2"/>
  <c r="AO83" i="2"/>
  <c r="AN83" i="2"/>
  <c r="AM83" i="2"/>
  <c r="AL83" i="2"/>
  <c r="AK83" i="2"/>
  <c r="AJ83" i="2"/>
  <c r="AI83" i="2"/>
  <c r="AH83" i="2"/>
  <c r="AG83" i="2"/>
  <c r="AF83" i="2"/>
  <c r="AE83" i="2"/>
  <c r="AD83" i="2"/>
  <c r="AC83" i="2"/>
  <c r="AB83" i="2"/>
  <c r="AA83" i="2"/>
  <c r="Z83" i="2"/>
  <c r="Y83" i="2"/>
  <c r="X83" i="2"/>
  <c r="W83" i="2"/>
  <c r="AO82" i="2"/>
  <c r="AN82" i="2"/>
  <c r="AM82" i="2"/>
  <c r="AL82" i="2"/>
  <c r="AK82" i="2"/>
  <c r="AJ82" i="2"/>
  <c r="AI82" i="2"/>
  <c r="AH82" i="2"/>
  <c r="AG82" i="2"/>
  <c r="AF82" i="2"/>
  <c r="AE82" i="2"/>
  <c r="AD82" i="2"/>
  <c r="AC82" i="2"/>
  <c r="AB82" i="2"/>
  <c r="AA82" i="2"/>
  <c r="Z82" i="2"/>
  <c r="Y82" i="2"/>
  <c r="X82" i="2"/>
  <c r="W82" i="2"/>
  <c r="AO81" i="2"/>
  <c r="AN81" i="2"/>
  <c r="AM81" i="2"/>
  <c r="AL81" i="2"/>
  <c r="AK81" i="2"/>
  <c r="AJ81" i="2"/>
  <c r="AI81" i="2"/>
  <c r="AH81" i="2"/>
  <c r="AG81" i="2"/>
  <c r="AF81" i="2"/>
  <c r="AE81" i="2"/>
  <c r="AD81" i="2"/>
  <c r="AC81" i="2"/>
  <c r="AB81" i="2"/>
  <c r="AA81" i="2"/>
  <c r="Z81" i="2"/>
  <c r="Y81" i="2"/>
  <c r="X81" i="2"/>
  <c r="W81" i="2"/>
  <c r="AO80" i="2"/>
  <c r="AN80" i="2"/>
  <c r="AM80" i="2"/>
  <c r="AL80" i="2"/>
  <c r="AK80" i="2"/>
  <c r="AJ80" i="2"/>
  <c r="AI80" i="2"/>
  <c r="AH80" i="2"/>
  <c r="AG80" i="2"/>
  <c r="AF80" i="2"/>
  <c r="AE80" i="2"/>
  <c r="AD80" i="2"/>
  <c r="AC80" i="2"/>
  <c r="AB80" i="2"/>
  <c r="AA80" i="2"/>
  <c r="Z80" i="2"/>
  <c r="Y80" i="2"/>
  <c r="X80" i="2"/>
  <c r="W80" i="2"/>
  <c r="AO79" i="2"/>
  <c r="AN79" i="2"/>
  <c r="AM79" i="2"/>
  <c r="AL79" i="2"/>
  <c r="AK79" i="2"/>
  <c r="AJ79" i="2"/>
  <c r="AI79" i="2"/>
  <c r="AH79" i="2"/>
  <c r="AG79" i="2"/>
  <c r="AF79" i="2"/>
  <c r="AE79" i="2"/>
  <c r="AD79" i="2"/>
  <c r="AC79" i="2"/>
  <c r="AB79" i="2"/>
  <c r="AA79" i="2"/>
  <c r="Z79" i="2"/>
  <c r="Y79" i="2"/>
  <c r="X79" i="2"/>
  <c r="W79" i="2"/>
  <c r="AO78" i="2"/>
  <c r="AN78" i="2"/>
  <c r="AM78" i="2"/>
  <c r="AL78" i="2"/>
  <c r="AK78" i="2"/>
  <c r="AJ78" i="2"/>
  <c r="AI78" i="2"/>
  <c r="AH78" i="2"/>
  <c r="AG78" i="2"/>
  <c r="AF78" i="2"/>
  <c r="AE78" i="2"/>
  <c r="AD78" i="2"/>
  <c r="AC78" i="2"/>
  <c r="AB78" i="2"/>
  <c r="AA78" i="2"/>
  <c r="Z78" i="2"/>
  <c r="Y78" i="2"/>
  <c r="X78" i="2"/>
  <c r="W78" i="2"/>
  <c r="AU77" i="2"/>
  <c r="AO76" i="2"/>
  <c r="AN76" i="2"/>
  <c r="AM76" i="2"/>
  <c r="AL76" i="2"/>
  <c r="AK76" i="2"/>
  <c r="AJ76" i="2"/>
  <c r="AI76" i="2"/>
  <c r="AH76" i="2"/>
  <c r="AG76" i="2"/>
  <c r="AF76" i="2"/>
  <c r="AE76" i="2"/>
  <c r="AD76" i="2"/>
  <c r="AC76" i="2"/>
  <c r="AB76" i="2"/>
  <c r="AA76" i="2"/>
  <c r="Z76" i="2"/>
  <c r="Y76" i="2"/>
  <c r="X76" i="2"/>
  <c r="W76" i="2"/>
  <c r="AO75" i="2"/>
  <c r="AN75" i="2"/>
  <c r="AM75" i="2"/>
  <c r="AL75" i="2"/>
  <c r="AK75" i="2"/>
  <c r="AJ75" i="2"/>
  <c r="AI75" i="2"/>
  <c r="AH75" i="2"/>
  <c r="AG75" i="2"/>
  <c r="AF75" i="2"/>
  <c r="AE75" i="2"/>
  <c r="AD75" i="2"/>
  <c r="AC75" i="2"/>
  <c r="AB75" i="2"/>
  <c r="AA75" i="2"/>
  <c r="Z75" i="2"/>
  <c r="Y75" i="2"/>
  <c r="X75" i="2"/>
  <c r="W75" i="2"/>
  <c r="AO74" i="2"/>
  <c r="AN74" i="2"/>
  <c r="AM74" i="2"/>
  <c r="AL74" i="2"/>
  <c r="AK74" i="2"/>
  <c r="AJ74" i="2"/>
  <c r="AI74" i="2"/>
  <c r="AH74" i="2"/>
  <c r="AG74" i="2"/>
  <c r="AF74" i="2"/>
  <c r="AE74" i="2"/>
  <c r="AD74" i="2"/>
  <c r="AC74" i="2"/>
  <c r="AB74" i="2"/>
  <c r="AA74" i="2"/>
  <c r="Z74" i="2"/>
  <c r="Y74" i="2"/>
  <c r="X74" i="2"/>
  <c r="W74" i="2"/>
  <c r="AO73" i="2"/>
  <c r="AN73" i="2"/>
  <c r="AM73" i="2"/>
  <c r="AL73" i="2"/>
  <c r="AK73" i="2"/>
  <c r="AJ73" i="2"/>
  <c r="AI73" i="2"/>
  <c r="AH73" i="2"/>
  <c r="AG73" i="2"/>
  <c r="AF73" i="2"/>
  <c r="AE73" i="2"/>
  <c r="AD73" i="2"/>
  <c r="AC73" i="2"/>
  <c r="AB73" i="2"/>
  <c r="AA73" i="2"/>
  <c r="Z73" i="2"/>
  <c r="Y73" i="2"/>
  <c r="X73" i="2"/>
  <c r="W73" i="2"/>
  <c r="AO72" i="2"/>
  <c r="AN72" i="2"/>
  <c r="AM72" i="2"/>
  <c r="AL72" i="2"/>
  <c r="AK72" i="2"/>
  <c r="AJ72" i="2"/>
  <c r="AI72" i="2"/>
  <c r="AH72" i="2"/>
  <c r="AG72" i="2"/>
  <c r="AF72" i="2"/>
  <c r="AE72" i="2"/>
  <c r="AD72" i="2"/>
  <c r="AC72" i="2"/>
  <c r="AB72" i="2"/>
  <c r="AA72" i="2"/>
  <c r="Z72" i="2"/>
  <c r="Y72" i="2"/>
  <c r="X72" i="2"/>
  <c r="W72" i="2"/>
  <c r="AO71" i="2"/>
  <c r="AN71" i="2"/>
  <c r="AM71" i="2"/>
  <c r="AL71" i="2"/>
  <c r="AK71" i="2"/>
  <c r="AJ71" i="2"/>
  <c r="AI71" i="2"/>
  <c r="AH71" i="2"/>
  <c r="AG71" i="2"/>
  <c r="AF71" i="2"/>
  <c r="AE71" i="2"/>
  <c r="AD71" i="2"/>
  <c r="AC71" i="2"/>
  <c r="AB71" i="2"/>
  <c r="AA71" i="2"/>
  <c r="Z71" i="2"/>
  <c r="Y71" i="2"/>
  <c r="X71" i="2"/>
  <c r="W71" i="2"/>
  <c r="AO70" i="2"/>
  <c r="AN70" i="2"/>
  <c r="AM70" i="2"/>
  <c r="AL70" i="2"/>
  <c r="AK70" i="2"/>
  <c r="AJ70" i="2"/>
  <c r="AI70" i="2"/>
  <c r="AH70" i="2"/>
  <c r="AG70" i="2"/>
  <c r="AF70" i="2"/>
  <c r="AE70" i="2"/>
  <c r="AD70" i="2"/>
  <c r="AC70" i="2"/>
  <c r="AB70" i="2"/>
  <c r="AA70" i="2"/>
  <c r="Z70" i="2"/>
  <c r="Y70" i="2"/>
  <c r="X70" i="2"/>
  <c r="W70" i="2"/>
  <c r="AO69" i="2"/>
  <c r="AN69" i="2"/>
  <c r="AM69" i="2"/>
  <c r="AL69" i="2"/>
  <c r="AK69" i="2"/>
  <c r="AJ69" i="2"/>
  <c r="AI69" i="2"/>
  <c r="AH69" i="2"/>
  <c r="AG69" i="2"/>
  <c r="AF69" i="2"/>
  <c r="AE69" i="2"/>
  <c r="AD69" i="2"/>
  <c r="AC69" i="2"/>
  <c r="AB69" i="2"/>
  <c r="AA69" i="2"/>
  <c r="Z69" i="2"/>
  <c r="Y69" i="2"/>
  <c r="X69" i="2"/>
  <c r="W69" i="2"/>
  <c r="AO68" i="2"/>
  <c r="AN68" i="2"/>
  <c r="AM68" i="2"/>
  <c r="AL68" i="2"/>
  <c r="AK68" i="2"/>
  <c r="AJ68" i="2"/>
  <c r="AI68" i="2"/>
  <c r="AH68" i="2"/>
  <c r="AG68" i="2"/>
  <c r="AF68" i="2"/>
  <c r="AE68" i="2"/>
  <c r="AD68" i="2"/>
  <c r="AC68" i="2"/>
  <c r="AB68" i="2"/>
  <c r="AA68" i="2"/>
  <c r="Z68" i="2"/>
  <c r="Y68" i="2"/>
  <c r="X68" i="2"/>
  <c r="W68" i="2"/>
  <c r="AO67" i="2"/>
  <c r="AN67" i="2"/>
  <c r="AM67" i="2"/>
  <c r="AL67" i="2"/>
  <c r="AK67" i="2"/>
  <c r="AJ67" i="2"/>
  <c r="AI67" i="2"/>
  <c r="AH67" i="2"/>
  <c r="AG67" i="2"/>
  <c r="AF67" i="2"/>
  <c r="AE67" i="2"/>
  <c r="AD67" i="2"/>
  <c r="AC67" i="2"/>
  <c r="AB67" i="2"/>
  <c r="AA67" i="2"/>
  <c r="Z67" i="2"/>
  <c r="Y67" i="2"/>
  <c r="X67" i="2"/>
  <c r="W67" i="2"/>
  <c r="AO66" i="2"/>
  <c r="AN66" i="2"/>
  <c r="AM66" i="2"/>
  <c r="AL66" i="2"/>
  <c r="AK66" i="2"/>
  <c r="AJ66" i="2"/>
  <c r="AI66" i="2"/>
  <c r="AH66" i="2"/>
  <c r="AG66" i="2"/>
  <c r="AF66" i="2"/>
  <c r="AE66" i="2"/>
  <c r="AD66" i="2"/>
  <c r="AC66" i="2"/>
  <c r="AB66" i="2"/>
  <c r="AA66" i="2"/>
  <c r="Z66" i="2"/>
  <c r="Y66" i="2"/>
  <c r="X66" i="2"/>
  <c r="W66" i="2"/>
  <c r="AO65" i="2"/>
  <c r="AN65" i="2"/>
  <c r="AM65" i="2"/>
  <c r="AL65" i="2"/>
  <c r="AK65" i="2"/>
  <c r="AJ65" i="2"/>
  <c r="AI65" i="2"/>
  <c r="AH65" i="2"/>
  <c r="AG65" i="2"/>
  <c r="AF65" i="2"/>
  <c r="AE65" i="2"/>
  <c r="AD65" i="2"/>
  <c r="AC65" i="2"/>
  <c r="AB65" i="2"/>
  <c r="AA65" i="2"/>
  <c r="Z65" i="2"/>
  <c r="Y65" i="2"/>
  <c r="X65" i="2"/>
  <c r="W65" i="2"/>
  <c r="AO64" i="2"/>
  <c r="AN64" i="2"/>
  <c r="AM64" i="2"/>
  <c r="AL64" i="2"/>
  <c r="AK64" i="2"/>
  <c r="AJ64" i="2"/>
  <c r="AI64" i="2"/>
  <c r="AH64" i="2"/>
  <c r="AG64" i="2"/>
  <c r="AF64" i="2"/>
  <c r="AE64" i="2"/>
  <c r="AD64" i="2"/>
  <c r="AC64" i="2"/>
  <c r="AB64" i="2"/>
  <c r="AA64" i="2"/>
  <c r="Z64" i="2"/>
  <c r="Y64" i="2"/>
  <c r="X64" i="2"/>
  <c r="W64" i="2"/>
  <c r="AO63" i="2"/>
  <c r="AN63" i="2"/>
  <c r="AM63" i="2"/>
  <c r="AL63" i="2"/>
  <c r="AK63" i="2"/>
  <c r="AJ63" i="2"/>
  <c r="AI63" i="2"/>
  <c r="AH63" i="2"/>
  <c r="AG63" i="2"/>
  <c r="AF63" i="2"/>
  <c r="AE63" i="2"/>
  <c r="AD63" i="2"/>
  <c r="AC63" i="2"/>
  <c r="AB63" i="2"/>
  <c r="AA63" i="2"/>
  <c r="Z63" i="2"/>
  <c r="Y63" i="2"/>
  <c r="X63" i="2"/>
  <c r="W63" i="2"/>
  <c r="AO62" i="2"/>
  <c r="AN62" i="2"/>
  <c r="AM62" i="2"/>
  <c r="AL62" i="2"/>
  <c r="AK62" i="2"/>
  <c r="AJ62" i="2"/>
  <c r="AI62" i="2"/>
  <c r="AH62" i="2"/>
  <c r="AG62" i="2"/>
  <c r="AF62" i="2"/>
  <c r="AE62" i="2"/>
  <c r="AD62" i="2"/>
  <c r="AC62" i="2"/>
  <c r="AB62" i="2"/>
  <c r="AA62" i="2"/>
  <c r="Z62" i="2"/>
  <c r="Y62" i="2"/>
  <c r="X62" i="2"/>
  <c r="W62" i="2"/>
  <c r="AO61" i="2"/>
  <c r="AN61" i="2"/>
  <c r="AM61" i="2"/>
  <c r="AL61" i="2"/>
  <c r="AK61" i="2"/>
  <c r="AJ61" i="2"/>
  <c r="AI61" i="2"/>
  <c r="AH61" i="2"/>
  <c r="AG61" i="2"/>
  <c r="AF61" i="2"/>
  <c r="AE61" i="2"/>
  <c r="AD61" i="2"/>
  <c r="AC61" i="2"/>
  <c r="AB61" i="2"/>
  <c r="AA61" i="2"/>
  <c r="Z61" i="2"/>
  <c r="Y61" i="2"/>
  <c r="X61" i="2"/>
  <c r="W61" i="2"/>
  <c r="AO60" i="2"/>
  <c r="AN60" i="2"/>
  <c r="AM60" i="2"/>
  <c r="AL60" i="2"/>
  <c r="AK60" i="2"/>
  <c r="AJ60" i="2"/>
  <c r="AI60" i="2"/>
  <c r="AH60" i="2"/>
  <c r="AG60" i="2"/>
  <c r="AF60" i="2"/>
  <c r="AE60" i="2"/>
  <c r="AD60" i="2"/>
  <c r="AC60" i="2"/>
  <c r="AB60" i="2"/>
  <c r="AA60" i="2"/>
  <c r="Z60" i="2"/>
  <c r="Y60" i="2"/>
  <c r="X60" i="2"/>
  <c r="W60" i="2"/>
  <c r="AU59" i="2"/>
  <c r="AO58" i="2"/>
  <c r="AN58" i="2"/>
  <c r="AM58" i="2"/>
  <c r="AL58" i="2"/>
  <c r="AK58" i="2"/>
  <c r="AJ58" i="2"/>
  <c r="AI58" i="2"/>
  <c r="AH58" i="2"/>
  <c r="AG58" i="2"/>
  <c r="AF58" i="2"/>
  <c r="AE58" i="2"/>
  <c r="AD58" i="2"/>
  <c r="AC58" i="2"/>
  <c r="AB58" i="2"/>
  <c r="AA58" i="2"/>
  <c r="Z58" i="2"/>
  <c r="Y58" i="2"/>
  <c r="X58" i="2"/>
  <c r="W58" i="2"/>
  <c r="AO57" i="2"/>
  <c r="AN57" i="2"/>
  <c r="AM57" i="2"/>
  <c r="AL57" i="2"/>
  <c r="AK57" i="2"/>
  <c r="AJ57" i="2"/>
  <c r="AI57" i="2"/>
  <c r="AH57" i="2"/>
  <c r="AG57" i="2"/>
  <c r="AF57" i="2"/>
  <c r="AE57" i="2"/>
  <c r="AD57" i="2"/>
  <c r="AC57" i="2"/>
  <c r="AB57" i="2"/>
  <c r="AA57" i="2"/>
  <c r="Z57" i="2"/>
  <c r="Y57" i="2"/>
  <c r="X57" i="2"/>
  <c r="W57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AO55" i="2"/>
  <c r="AN55" i="2"/>
  <c r="AM55" i="2"/>
  <c r="AL55" i="2"/>
  <c r="AK55" i="2"/>
  <c r="AJ55" i="2"/>
  <c r="AI55" i="2"/>
  <c r="AH55" i="2"/>
  <c r="AG55" i="2"/>
  <c r="AF55" i="2"/>
  <c r="AE55" i="2"/>
  <c r="AD55" i="2"/>
  <c r="AC55" i="2"/>
  <c r="AB55" i="2"/>
  <c r="AA55" i="2"/>
  <c r="Z55" i="2"/>
  <c r="Y55" i="2"/>
  <c r="X55" i="2"/>
  <c r="W55" i="2"/>
  <c r="AO54" i="2"/>
  <c r="AN54" i="2"/>
  <c r="AM54" i="2"/>
  <c r="AL54" i="2"/>
  <c r="AK54" i="2"/>
  <c r="AJ54" i="2"/>
  <c r="AI54" i="2"/>
  <c r="AH54" i="2"/>
  <c r="AG54" i="2"/>
  <c r="AF54" i="2"/>
  <c r="AE54" i="2"/>
  <c r="AD54" i="2"/>
  <c r="AC54" i="2"/>
  <c r="AB54" i="2"/>
  <c r="AA54" i="2"/>
  <c r="Z54" i="2"/>
  <c r="Y54" i="2"/>
  <c r="X54" i="2"/>
  <c r="W54" i="2"/>
  <c r="AO53" i="2"/>
  <c r="AN53" i="2"/>
  <c r="AM53" i="2"/>
  <c r="AL53" i="2"/>
  <c r="AK53" i="2"/>
  <c r="AJ53" i="2"/>
  <c r="AI53" i="2"/>
  <c r="AH53" i="2"/>
  <c r="AG53" i="2"/>
  <c r="AF53" i="2"/>
  <c r="AE53" i="2"/>
  <c r="AD53" i="2"/>
  <c r="AC53" i="2"/>
  <c r="AB53" i="2"/>
  <c r="AA53" i="2"/>
  <c r="Z53" i="2"/>
  <c r="Y53" i="2"/>
  <c r="X53" i="2"/>
  <c r="W53" i="2"/>
  <c r="AO52" i="2"/>
  <c r="AN52" i="2"/>
  <c r="AM52" i="2"/>
  <c r="AL52" i="2"/>
  <c r="AK52" i="2"/>
  <c r="AJ52" i="2"/>
  <c r="AI52" i="2"/>
  <c r="AH52" i="2"/>
  <c r="AG52" i="2"/>
  <c r="AF52" i="2"/>
  <c r="AE52" i="2"/>
  <c r="AD52" i="2"/>
  <c r="AC52" i="2"/>
  <c r="AB52" i="2"/>
  <c r="AA52" i="2"/>
  <c r="Z52" i="2"/>
  <c r="Y52" i="2"/>
  <c r="X52" i="2"/>
  <c r="W52" i="2"/>
  <c r="AO51" i="2"/>
  <c r="AN51" i="2"/>
  <c r="AM51" i="2"/>
  <c r="AL51" i="2"/>
  <c r="AK51" i="2"/>
  <c r="AJ51" i="2"/>
  <c r="AI51" i="2"/>
  <c r="AH51" i="2"/>
  <c r="AG51" i="2"/>
  <c r="AF51" i="2"/>
  <c r="AE51" i="2"/>
  <c r="AD51" i="2"/>
  <c r="AC51" i="2"/>
  <c r="AB51" i="2"/>
  <c r="AA51" i="2"/>
  <c r="Z51" i="2"/>
  <c r="Y51" i="2"/>
  <c r="X51" i="2"/>
  <c r="W51" i="2"/>
  <c r="AO50" i="2"/>
  <c r="AN50" i="2"/>
  <c r="AM50" i="2"/>
  <c r="AL50" i="2"/>
  <c r="AK50" i="2"/>
  <c r="AJ50" i="2"/>
  <c r="AI50" i="2"/>
  <c r="AH50" i="2"/>
  <c r="AG50" i="2"/>
  <c r="AF50" i="2"/>
  <c r="AE50" i="2"/>
  <c r="AD50" i="2"/>
  <c r="AC50" i="2"/>
  <c r="AB50" i="2"/>
  <c r="AA50" i="2"/>
  <c r="Z50" i="2"/>
  <c r="Y50" i="2"/>
  <c r="X50" i="2"/>
  <c r="W50" i="2"/>
  <c r="AO49" i="2"/>
  <c r="AN49" i="2"/>
  <c r="AM49" i="2"/>
  <c r="AL49" i="2"/>
  <c r="AK49" i="2"/>
  <c r="AJ49" i="2"/>
  <c r="AI49" i="2"/>
  <c r="AH49" i="2"/>
  <c r="AG49" i="2"/>
  <c r="AF49" i="2"/>
  <c r="AE49" i="2"/>
  <c r="AD49" i="2"/>
  <c r="AC49" i="2"/>
  <c r="AB49" i="2"/>
  <c r="AA49" i="2"/>
  <c r="Z49" i="2"/>
  <c r="Y49" i="2"/>
  <c r="X49" i="2"/>
  <c r="W49" i="2"/>
  <c r="AO48" i="2"/>
  <c r="AN48" i="2"/>
  <c r="AM48" i="2"/>
  <c r="AL48" i="2"/>
  <c r="AK48" i="2"/>
  <c r="AJ48" i="2"/>
  <c r="AI48" i="2"/>
  <c r="AH48" i="2"/>
  <c r="AG48" i="2"/>
  <c r="AF48" i="2"/>
  <c r="AE48" i="2"/>
  <c r="AD48" i="2"/>
  <c r="AC48" i="2"/>
  <c r="AB48" i="2"/>
  <c r="AA48" i="2"/>
  <c r="Z48" i="2"/>
  <c r="Y48" i="2"/>
  <c r="X48" i="2"/>
  <c r="W48" i="2"/>
  <c r="AO47" i="2"/>
  <c r="AN47" i="2"/>
  <c r="AM47" i="2"/>
  <c r="AL47" i="2"/>
  <c r="AK47" i="2"/>
  <c r="AJ47" i="2"/>
  <c r="AI47" i="2"/>
  <c r="AH47" i="2"/>
  <c r="AG47" i="2"/>
  <c r="AF47" i="2"/>
  <c r="AE47" i="2"/>
  <c r="AD47" i="2"/>
  <c r="AC47" i="2"/>
  <c r="AB47" i="2"/>
  <c r="AA47" i="2"/>
  <c r="Z47" i="2"/>
  <c r="Y47" i="2"/>
  <c r="X47" i="2"/>
  <c r="W47" i="2"/>
  <c r="AO46" i="2"/>
  <c r="AN46" i="2"/>
  <c r="AM46" i="2"/>
  <c r="AL46" i="2"/>
  <c r="AK46" i="2"/>
  <c r="AJ46" i="2"/>
  <c r="AI46" i="2"/>
  <c r="AH46" i="2"/>
  <c r="AG46" i="2"/>
  <c r="AF46" i="2"/>
  <c r="AE46" i="2"/>
  <c r="AD46" i="2"/>
  <c r="AC46" i="2"/>
  <c r="AB46" i="2"/>
  <c r="AA46" i="2"/>
  <c r="Z46" i="2"/>
  <c r="Y46" i="2"/>
  <c r="X46" i="2"/>
  <c r="W46" i="2"/>
  <c r="AO45" i="2"/>
  <c r="AN45" i="2"/>
  <c r="AM45" i="2"/>
  <c r="AL45" i="2"/>
  <c r="AK45" i="2"/>
  <c r="AJ45" i="2"/>
  <c r="AI45" i="2"/>
  <c r="AH45" i="2"/>
  <c r="AG45" i="2"/>
  <c r="AF45" i="2"/>
  <c r="AE45" i="2"/>
  <c r="AD45" i="2"/>
  <c r="AC45" i="2"/>
  <c r="AB45" i="2"/>
  <c r="AA45" i="2"/>
  <c r="Z45" i="2"/>
  <c r="Y45" i="2"/>
  <c r="X45" i="2"/>
  <c r="W45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AU41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AU23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M2" i="2"/>
  <c r="AP7" i="1"/>
  <c r="AP8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0" i="1"/>
  <c r="AP71" i="1"/>
  <c r="AP72" i="1"/>
  <c r="AP73" i="1"/>
  <c r="AP74" i="1"/>
  <c r="AP75" i="1"/>
  <c r="AP76" i="1"/>
  <c r="AP77" i="1"/>
  <c r="AP78" i="1"/>
  <c r="AP79" i="1"/>
  <c r="AP80" i="1"/>
  <c r="AP81" i="1"/>
  <c r="AP82" i="1"/>
  <c r="AP83" i="1"/>
  <c r="AP84" i="1"/>
  <c r="AP85" i="1"/>
  <c r="AP86" i="1"/>
  <c r="AP87" i="1"/>
  <c r="AP88" i="1"/>
  <c r="AP89" i="1"/>
  <c r="AP90" i="1"/>
  <c r="AP91" i="1"/>
  <c r="AP92" i="1"/>
  <c r="AP93" i="1"/>
  <c r="AP94" i="1"/>
  <c r="AP95" i="1"/>
  <c r="AP96" i="1"/>
  <c r="AP97" i="1"/>
  <c r="AP98" i="1"/>
  <c r="AP99" i="1"/>
  <c r="AP100" i="1"/>
  <c r="AP101" i="1"/>
  <c r="AP102" i="1"/>
  <c r="AP103" i="1"/>
  <c r="AP104" i="1"/>
  <c r="AP105" i="1"/>
  <c r="AP106" i="1"/>
  <c r="AP107" i="1"/>
  <c r="AP108" i="1"/>
  <c r="AP109" i="1"/>
  <c r="AP110" i="1"/>
  <c r="AP111" i="1"/>
  <c r="AP112" i="1"/>
  <c r="AP113" i="1"/>
  <c r="AP114" i="1"/>
  <c r="AP115" i="1"/>
  <c r="AP116" i="1"/>
  <c r="AP117" i="1"/>
  <c r="AP118" i="1"/>
  <c r="AP119" i="1"/>
  <c r="AP120" i="1"/>
  <c r="AP121" i="1"/>
  <c r="AP122" i="1"/>
  <c r="AP123" i="1"/>
  <c r="AP124" i="1"/>
  <c r="AP125" i="1"/>
  <c r="AP126" i="1"/>
  <c r="AP127" i="1"/>
  <c r="AP128" i="1"/>
  <c r="AP129" i="1"/>
  <c r="AP130" i="1"/>
  <c r="AP131" i="1"/>
  <c r="AP132" i="1"/>
  <c r="AP133" i="1"/>
  <c r="AP134" i="1"/>
  <c r="AP135" i="1"/>
  <c r="AP136" i="1"/>
  <c r="AP137" i="1"/>
  <c r="AP138" i="1"/>
  <c r="AP139" i="1"/>
  <c r="AP140" i="1"/>
  <c r="AP141" i="1"/>
  <c r="AP142" i="1"/>
  <c r="AP143" i="1"/>
  <c r="AP144" i="1"/>
  <c r="AP145" i="1"/>
  <c r="AP146" i="1"/>
  <c r="AP147" i="1"/>
  <c r="AP148" i="1"/>
  <c r="AP149" i="1"/>
  <c r="AP150" i="1"/>
  <c r="AP151" i="1"/>
  <c r="AP152" i="1"/>
  <c r="AP153" i="1"/>
  <c r="AP154" i="1"/>
  <c r="AP155" i="1"/>
  <c r="AP156" i="1"/>
  <c r="AP157" i="1"/>
  <c r="AP158" i="1"/>
  <c r="AP159" i="1"/>
  <c r="AP160" i="1"/>
  <c r="AP161" i="1"/>
  <c r="AP162" i="1"/>
  <c r="AP163" i="1"/>
  <c r="AP164" i="1"/>
  <c r="AP165" i="1"/>
  <c r="AP166" i="1"/>
  <c r="AP167" i="1"/>
  <c r="AP168" i="1"/>
  <c r="AP169" i="1"/>
  <c r="AP170" i="1"/>
  <c r="AP171" i="1"/>
  <c r="AP172" i="1"/>
  <c r="AP173" i="1"/>
  <c r="AP174" i="1"/>
  <c r="AP175" i="1"/>
  <c r="AP176" i="1"/>
  <c r="AP177" i="1"/>
  <c r="AP178" i="1"/>
  <c r="AP179" i="1"/>
  <c r="AP180" i="1"/>
  <c r="AP181" i="1"/>
  <c r="AP182" i="1"/>
  <c r="AP183" i="1"/>
  <c r="AP184" i="1"/>
  <c r="AP185" i="1"/>
  <c r="AP186" i="1"/>
  <c r="AP187" i="1"/>
  <c r="AP188" i="1"/>
  <c r="AP189" i="1"/>
  <c r="AP190" i="1"/>
  <c r="AP191" i="1"/>
  <c r="AP192" i="1"/>
  <c r="AP193" i="1"/>
  <c r="AP194" i="1"/>
  <c r="AP195" i="1"/>
  <c r="AP196" i="1"/>
  <c r="AP197" i="1"/>
  <c r="AP198" i="1"/>
  <c r="AP199" i="1"/>
  <c r="AP200" i="1"/>
  <c r="AP201" i="1"/>
  <c r="AP202" i="1"/>
  <c r="AP203" i="1"/>
  <c r="AP204" i="1"/>
  <c r="AP205" i="1"/>
  <c r="AP206" i="1"/>
  <c r="AP207" i="1"/>
  <c r="AP208" i="1"/>
  <c r="AP209" i="1"/>
  <c r="AP210" i="1"/>
  <c r="AP211" i="1"/>
  <c r="AP212" i="1"/>
  <c r="AP213" i="1"/>
  <c r="AP214" i="1"/>
  <c r="AP215" i="1"/>
  <c r="AP216" i="1"/>
  <c r="AP217" i="1"/>
  <c r="AP218" i="1"/>
  <c r="AP219" i="1"/>
  <c r="AP220" i="1"/>
  <c r="AP221" i="1"/>
  <c r="AP222" i="1"/>
  <c r="AP223" i="1"/>
  <c r="AP224" i="1"/>
  <c r="AP225" i="1"/>
  <c r="AP226" i="1"/>
  <c r="AP227" i="1"/>
  <c r="AP228" i="1"/>
  <c r="AP229" i="1"/>
  <c r="AP230" i="1"/>
  <c r="AP231" i="1"/>
  <c r="AP232" i="1"/>
  <c r="AP233" i="1"/>
  <c r="AP234" i="1"/>
  <c r="AP235" i="1"/>
  <c r="AP236" i="1"/>
  <c r="AP237" i="1"/>
  <c r="AP238" i="1"/>
  <c r="AP6" i="1"/>
  <c r="AO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50" i="1"/>
  <c r="AO151" i="1"/>
  <c r="AO152" i="1"/>
  <c r="AO153" i="1"/>
  <c r="AO154" i="1"/>
  <c r="AO155" i="1"/>
  <c r="AO156" i="1"/>
  <c r="AO157" i="1"/>
  <c r="AO158" i="1"/>
  <c r="AO159" i="1"/>
  <c r="AO160" i="1"/>
  <c r="AO161" i="1"/>
  <c r="AO162" i="1"/>
  <c r="AO163" i="1"/>
  <c r="AO164" i="1"/>
  <c r="AO165" i="1"/>
  <c r="AO166" i="1"/>
  <c r="AO168" i="1"/>
  <c r="AO169" i="1"/>
  <c r="AO170" i="1"/>
  <c r="AO171" i="1"/>
  <c r="AO172" i="1"/>
  <c r="AO173" i="1"/>
  <c r="AO174" i="1"/>
  <c r="AO175" i="1"/>
  <c r="AO176" i="1"/>
  <c r="AO177" i="1"/>
  <c r="AO178" i="1"/>
  <c r="AO179" i="1"/>
  <c r="AO180" i="1"/>
  <c r="AO181" i="1"/>
  <c r="AO182" i="1"/>
  <c r="AO183" i="1"/>
  <c r="AO184" i="1"/>
  <c r="AO186" i="1"/>
  <c r="AO187" i="1"/>
  <c r="AO188" i="1"/>
  <c r="AO189" i="1"/>
  <c r="AO190" i="1"/>
  <c r="AO191" i="1"/>
  <c r="AO192" i="1"/>
  <c r="AO193" i="1"/>
  <c r="AO194" i="1"/>
  <c r="AO195" i="1"/>
  <c r="AO196" i="1"/>
  <c r="AO197" i="1"/>
  <c r="AO198" i="1"/>
  <c r="AO199" i="1"/>
  <c r="AO200" i="1"/>
  <c r="AO201" i="1"/>
  <c r="AO202" i="1"/>
  <c r="AO204" i="1"/>
  <c r="AO205" i="1"/>
  <c r="AO206" i="1"/>
  <c r="AO207" i="1"/>
  <c r="AO208" i="1"/>
  <c r="AO209" i="1"/>
  <c r="AO210" i="1"/>
  <c r="AO211" i="1"/>
  <c r="AO212" i="1"/>
  <c r="AO213" i="1"/>
  <c r="AO214" i="1"/>
  <c r="AO215" i="1"/>
  <c r="AO216" i="1"/>
  <c r="AO217" i="1"/>
  <c r="AO218" i="1"/>
  <c r="AO219" i="1"/>
  <c r="AO220" i="1"/>
  <c r="AO222" i="1"/>
  <c r="AO223" i="1"/>
  <c r="AO224" i="1"/>
  <c r="AO225" i="1"/>
  <c r="AO226" i="1"/>
  <c r="AO227" i="1"/>
  <c r="AO228" i="1"/>
  <c r="AO229" i="1"/>
  <c r="AO230" i="1"/>
  <c r="AO231" i="1"/>
  <c r="AO232" i="1"/>
  <c r="AO233" i="1"/>
  <c r="AO234" i="1"/>
  <c r="AO235" i="1"/>
  <c r="AO236" i="1"/>
  <c r="AO237" i="1"/>
  <c r="AO238" i="1"/>
  <c r="AO6" i="1"/>
  <c r="AN7" i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4" i="1"/>
  <c r="AN115" i="1"/>
  <c r="AN116" i="1"/>
  <c r="AN117" i="1"/>
  <c r="AN118" i="1"/>
  <c r="AN119" i="1"/>
  <c r="AN120" i="1"/>
  <c r="AN121" i="1"/>
  <c r="AN122" i="1"/>
  <c r="AN123" i="1"/>
  <c r="AN124" i="1"/>
  <c r="AN125" i="1"/>
  <c r="AN126" i="1"/>
  <c r="AN127" i="1"/>
  <c r="AN128" i="1"/>
  <c r="AN129" i="1"/>
  <c r="AN130" i="1"/>
  <c r="AN132" i="1"/>
  <c r="AN133" i="1"/>
  <c r="AN134" i="1"/>
  <c r="AN135" i="1"/>
  <c r="AN136" i="1"/>
  <c r="AN137" i="1"/>
  <c r="AN138" i="1"/>
  <c r="AN139" i="1"/>
  <c r="AN140" i="1"/>
  <c r="AN141" i="1"/>
  <c r="AN142" i="1"/>
  <c r="AN143" i="1"/>
  <c r="AN144" i="1"/>
  <c r="AN145" i="1"/>
  <c r="AN146" i="1"/>
  <c r="AN147" i="1"/>
  <c r="AN148" i="1"/>
  <c r="AN150" i="1"/>
  <c r="AN151" i="1"/>
  <c r="AN152" i="1"/>
  <c r="AN153" i="1"/>
  <c r="AN154" i="1"/>
  <c r="AN155" i="1"/>
  <c r="AN156" i="1"/>
  <c r="AN157" i="1"/>
  <c r="AN158" i="1"/>
  <c r="AN159" i="1"/>
  <c r="AN160" i="1"/>
  <c r="AN161" i="1"/>
  <c r="AN162" i="1"/>
  <c r="AN163" i="1"/>
  <c r="AN164" i="1"/>
  <c r="AN165" i="1"/>
  <c r="AN166" i="1"/>
  <c r="AN168" i="1"/>
  <c r="AN169" i="1"/>
  <c r="AN170" i="1"/>
  <c r="AN171" i="1"/>
  <c r="AN172" i="1"/>
  <c r="AN173" i="1"/>
  <c r="AN174" i="1"/>
  <c r="AN175" i="1"/>
  <c r="AN176" i="1"/>
  <c r="AN177" i="1"/>
  <c r="AN178" i="1"/>
  <c r="AN179" i="1"/>
  <c r="AN180" i="1"/>
  <c r="AN181" i="1"/>
  <c r="AN182" i="1"/>
  <c r="AN183" i="1"/>
  <c r="AN184" i="1"/>
  <c r="AN186" i="1"/>
  <c r="AN187" i="1"/>
  <c r="AN188" i="1"/>
  <c r="AN189" i="1"/>
  <c r="AN190" i="1"/>
  <c r="AN191" i="1"/>
  <c r="AN192" i="1"/>
  <c r="AN193" i="1"/>
  <c r="AN194" i="1"/>
  <c r="AN195" i="1"/>
  <c r="AN196" i="1"/>
  <c r="AN197" i="1"/>
  <c r="AN198" i="1"/>
  <c r="AN199" i="1"/>
  <c r="AN200" i="1"/>
  <c r="AN201" i="1"/>
  <c r="AN202" i="1"/>
  <c r="AN204" i="1"/>
  <c r="AN205" i="1"/>
  <c r="AN206" i="1"/>
  <c r="AN207" i="1"/>
  <c r="AN208" i="1"/>
  <c r="AN209" i="1"/>
  <c r="AN210" i="1"/>
  <c r="AN211" i="1"/>
  <c r="AN212" i="1"/>
  <c r="AN213" i="1"/>
  <c r="AN214" i="1"/>
  <c r="AN215" i="1"/>
  <c r="AN216" i="1"/>
  <c r="AN217" i="1"/>
  <c r="AN218" i="1"/>
  <c r="AN219" i="1"/>
  <c r="AN220" i="1"/>
  <c r="AN222" i="1"/>
  <c r="AN223" i="1"/>
  <c r="AN224" i="1"/>
  <c r="AN225" i="1"/>
  <c r="AN226" i="1"/>
  <c r="AN227" i="1"/>
  <c r="AN228" i="1"/>
  <c r="AN229" i="1"/>
  <c r="AN230" i="1"/>
  <c r="AN231" i="1"/>
  <c r="AN232" i="1"/>
  <c r="AN233" i="1"/>
  <c r="AN234" i="1"/>
  <c r="AN235" i="1"/>
  <c r="AN236" i="1"/>
  <c r="AN237" i="1"/>
  <c r="AN238" i="1"/>
  <c r="AN6" i="1"/>
  <c r="AM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162" i="1"/>
  <c r="AM163" i="1"/>
  <c r="AM164" i="1"/>
  <c r="AM165" i="1"/>
  <c r="AM166" i="1"/>
  <c r="AM168" i="1"/>
  <c r="AM169" i="1"/>
  <c r="AM170" i="1"/>
  <c r="AM171" i="1"/>
  <c r="AM172" i="1"/>
  <c r="AM173" i="1"/>
  <c r="AM174" i="1"/>
  <c r="AM175" i="1"/>
  <c r="AM176" i="1"/>
  <c r="AM177" i="1"/>
  <c r="AM178" i="1"/>
  <c r="AM179" i="1"/>
  <c r="AM180" i="1"/>
  <c r="AM181" i="1"/>
  <c r="AM182" i="1"/>
  <c r="AM183" i="1"/>
  <c r="AM184" i="1"/>
  <c r="AM186" i="1"/>
  <c r="AM187" i="1"/>
  <c r="AM188" i="1"/>
  <c r="AM189" i="1"/>
  <c r="AM190" i="1"/>
  <c r="AM191" i="1"/>
  <c r="AM192" i="1"/>
  <c r="AM193" i="1"/>
  <c r="AM194" i="1"/>
  <c r="AM195" i="1"/>
  <c r="AM196" i="1"/>
  <c r="AM197" i="1"/>
  <c r="AM198" i="1"/>
  <c r="AM199" i="1"/>
  <c r="AM200" i="1"/>
  <c r="AM201" i="1"/>
  <c r="AM202" i="1"/>
  <c r="AM204" i="1"/>
  <c r="AM205" i="1"/>
  <c r="AM206" i="1"/>
  <c r="AM207" i="1"/>
  <c r="AM208" i="1"/>
  <c r="AM209" i="1"/>
  <c r="AM210" i="1"/>
  <c r="AM211" i="1"/>
  <c r="AM212" i="1"/>
  <c r="AM213" i="1"/>
  <c r="AM214" i="1"/>
  <c r="AM215" i="1"/>
  <c r="AM216" i="1"/>
  <c r="AM217" i="1"/>
  <c r="AM218" i="1"/>
  <c r="AM219" i="1"/>
  <c r="AM220" i="1"/>
  <c r="AM222" i="1"/>
  <c r="AM223" i="1"/>
  <c r="AM224" i="1"/>
  <c r="AM225" i="1"/>
  <c r="AM226" i="1"/>
  <c r="AM227" i="1"/>
  <c r="AM228" i="1"/>
  <c r="AM229" i="1"/>
  <c r="AM230" i="1"/>
  <c r="AM231" i="1"/>
  <c r="AM232" i="1"/>
  <c r="AM233" i="1"/>
  <c r="AM234" i="1"/>
  <c r="AM235" i="1"/>
  <c r="AM236" i="1"/>
  <c r="AM237" i="1"/>
  <c r="AM238" i="1"/>
  <c r="AM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50" i="1"/>
  <c r="AL151" i="1"/>
  <c r="AL152" i="1"/>
  <c r="AL153" i="1"/>
  <c r="AL154" i="1"/>
  <c r="AL155" i="1"/>
  <c r="AL156" i="1"/>
  <c r="AL157" i="1"/>
  <c r="AL158" i="1"/>
  <c r="AL159" i="1"/>
  <c r="AL160" i="1"/>
  <c r="AL161" i="1"/>
  <c r="AL162" i="1"/>
  <c r="AL163" i="1"/>
  <c r="AL164" i="1"/>
  <c r="AL165" i="1"/>
  <c r="AL166" i="1"/>
  <c r="AL168" i="1"/>
  <c r="AL169" i="1"/>
  <c r="AL170" i="1"/>
  <c r="AL171" i="1"/>
  <c r="AL172" i="1"/>
  <c r="AL173" i="1"/>
  <c r="AL174" i="1"/>
  <c r="AL175" i="1"/>
  <c r="AL176" i="1"/>
  <c r="AL177" i="1"/>
  <c r="AL178" i="1"/>
  <c r="AL179" i="1"/>
  <c r="AL180" i="1"/>
  <c r="AL181" i="1"/>
  <c r="AL182" i="1"/>
  <c r="AL183" i="1"/>
  <c r="AL184" i="1"/>
  <c r="AL186" i="1"/>
  <c r="AL187" i="1"/>
  <c r="AL188" i="1"/>
  <c r="AL189" i="1"/>
  <c r="AL190" i="1"/>
  <c r="AL191" i="1"/>
  <c r="AL192" i="1"/>
  <c r="AL193" i="1"/>
  <c r="AL194" i="1"/>
  <c r="AL195" i="1"/>
  <c r="AL196" i="1"/>
  <c r="AL197" i="1"/>
  <c r="AL198" i="1"/>
  <c r="AL199" i="1"/>
  <c r="AL200" i="1"/>
  <c r="AL201" i="1"/>
  <c r="AL202" i="1"/>
  <c r="AL204" i="1"/>
  <c r="AL205" i="1"/>
  <c r="AL206" i="1"/>
  <c r="AL207" i="1"/>
  <c r="AL208" i="1"/>
  <c r="AL209" i="1"/>
  <c r="AL210" i="1"/>
  <c r="AL211" i="1"/>
  <c r="AL212" i="1"/>
  <c r="AL213" i="1"/>
  <c r="AL214" i="1"/>
  <c r="AL215" i="1"/>
  <c r="AL216" i="1"/>
  <c r="AL217" i="1"/>
  <c r="AL218" i="1"/>
  <c r="AL219" i="1"/>
  <c r="AL220" i="1"/>
  <c r="AL222" i="1"/>
  <c r="AL223" i="1"/>
  <c r="AL224" i="1"/>
  <c r="AL225" i="1"/>
  <c r="AL226" i="1"/>
  <c r="AL227" i="1"/>
  <c r="AL228" i="1"/>
  <c r="AL229" i="1"/>
  <c r="AL230" i="1"/>
  <c r="AL231" i="1"/>
  <c r="AL232" i="1"/>
  <c r="AL233" i="1"/>
  <c r="AL234" i="1"/>
  <c r="AL235" i="1"/>
  <c r="AL236" i="1"/>
  <c r="AL237" i="1"/>
  <c r="AL238" i="1"/>
  <c r="AL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6" i="1"/>
  <c r="AK97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K112" i="1"/>
  <c r="AK114" i="1"/>
  <c r="AK115" i="1"/>
  <c r="AK116" i="1"/>
  <c r="AK117" i="1"/>
  <c r="AK118" i="1"/>
  <c r="AK119" i="1"/>
  <c r="AK120" i="1"/>
  <c r="AK121" i="1"/>
  <c r="AK122" i="1"/>
  <c r="AK123" i="1"/>
  <c r="AK124" i="1"/>
  <c r="AK125" i="1"/>
  <c r="AK126" i="1"/>
  <c r="AK127" i="1"/>
  <c r="AK128" i="1"/>
  <c r="AK129" i="1"/>
  <c r="AK130" i="1"/>
  <c r="AK132" i="1"/>
  <c r="AK133" i="1"/>
  <c r="AK134" i="1"/>
  <c r="AK135" i="1"/>
  <c r="AK136" i="1"/>
  <c r="AK137" i="1"/>
  <c r="AK138" i="1"/>
  <c r="AK139" i="1"/>
  <c r="AK140" i="1"/>
  <c r="AK141" i="1"/>
  <c r="AK142" i="1"/>
  <c r="AK143" i="1"/>
  <c r="AK144" i="1"/>
  <c r="AK145" i="1"/>
  <c r="AK146" i="1"/>
  <c r="AK147" i="1"/>
  <c r="AK148" i="1"/>
  <c r="AK150" i="1"/>
  <c r="AK151" i="1"/>
  <c r="AK152" i="1"/>
  <c r="AK153" i="1"/>
  <c r="AK154" i="1"/>
  <c r="AK155" i="1"/>
  <c r="AK156" i="1"/>
  <c r="AK157" i="1"/>
  <c r="AK158" i="1"/>
  <c r="AK159" i="1"/>
  <c r="AK160" i="1"/>
  <c r="AK161" i="1"/>
  <c r="AK162" i="1"/>
  <c r="AK163" i="1"/>
  <c r="AK164" i="1"/>
  <c r="AK165" i="1"/>
  <c r="AK166" i="1"/>
  <c r="AK168" i="1"/>
  <c r="AK169" i="1"/>
  <c r="AK170" i="1"/>
  <c r="AK171" i="1"/>
  <c r="AK172" i="1"/>
  <c r="AK173" i="1"/>
  <c r="AK174" i="1"/>
  <c r="AK175" i="1"/>
  <c r="AK176" i="1"/>
  <c r="AK177" i="1"/>
  <c r="AK178" i="1"/>
  <c r="AK179" i="1"/>
  <c r="AK180" i="1"/>
  <c r="AK181" i="1"/>
  <c r="AK182" i="1"/>
  <c r="AK183" i="1"/>
  <c r="AK184" i="1"/>
  <c r="AK186" i="1"/>
  <c r="AK187" i="1"/>
  <c r="AK188" i="1"/>
  <c r="AK189" i="1"/>
  <c r="AK190" i="1"/>
  <c r="AK191" i="1"/>
  <c r="AK192" i="1"/>
  <c r="AK193" i="1"/>
  <c r="AK194" i="1"/>
  <c r="AK195" i="1"/>
  <c r="AK196" i="1"/>
  <c r="AK197" i="1"/>
  <c r="AK198" i="1"/>
  <c r="AK199" i="1"/>
  <c r="AK200" i="1"/>
  <c r="AK201" i="1"/>
  <c r="AK202" i="1"/>
  <c r="AK204" i="1"/>
  <c r="AK205" i="1"/>
  <c r="AK206" i="1"/>
  <c r="AK207" i="1"/>
  <c r="AK208" i="1"/>
  <c r="AK209" i="1"/>
  <c r="AK210" i="1"/>
  <c r="AK211" i="1"/>
  <c r="AK212" i="1"/>
  <c r="AK213" i="1"/>
  <c r="AK214" i="1"/>
  <c r="AK215" i="1"/>
  <c r="AK216" i="1"/>
  <c r="AK217" i="1"/>
  <c r="AK218" i="1"/>
  <c r="AK219" i="1"/>
  <c r="AK220" i="1"/>
  <c r="AK222" i="1"/>
  <c r="AK223" i="1"/>
  <c r="AK224" i="1"/>
  <c r="AK225" i="1"/>
  <c r="AK226" i="1"/>
  <c r="AK227" i="1"/>
  <c r="AK228" i="1"/>
  <c r="AK229" i="1"/>
  <c r="AK230" i="1"/>
  <c r="AK231" i="1"/>
  <c r="AK232" i="1"/>
  <c r="AK233" i="1"/>
  <c r="AK234" i="1"/>
  <c r="AK235" i="1"/>
  <c r="AK236" i="1"/>
  <c r="AK237" i="1"/>
  <c r="AK238" i="1"/>
  <c r="AK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AJ129" i="1"/>
  <c r="AJ130" i="1"/>
  <c r="AJ132" i="1"/>
  <c r="AJ133" i="1"/>
  <c r="AJ134" i="1"/>
  <c r="AJ135" i="1"/>
  <c r="AJ136" i="1"/>
  <c r="AJ137" i="1"/>
  <c r="AJ138" i="1"/>
  <c r="AJ139" i="1"/>
  <c r="AJ140" i="1"/>
  <c r="AJ141" i="1"/>
  <c r="AJ142" i="1"/>
  <c r="AJ143" i="1"/>
  <c r="AJ144" i="1"/>
  <c r="AJ145" i="1"/>
  <c r="AJ146" i="1"/>
  <c r="AJ147" i="1"/>
  <c r="AJ148" i="1"/>
  <c r="AJ150" i="1"/>
  <c r="AJ151" i="1"/>
  <c r="AJ152" i="1"/>
  <c r="AJ153" i="1"/>
  <c r="AJ154" i="1"/>
  <c r="AJ155" i="1"/>
  <c r="AJ156" i="1"/>
  <c r="AJ157" i="1"/>
  <c r="AJ158" i="1"/>
  <c r="AJ159" i="1"/>
  <c r="AJ160" i="1"/>
  <c r="AJ161" i="1"/>
  <c r="AJ162" i="1"/>
  <c r="AJ163" i="1"/>
  <c r="AJ164" i="1"/>
  <c r="AJ165" i="1"/>
  <c r="AJ166" i="1"/>
  <c r="AJ168" i="1"/>
  <c r="AJ169" i="1"/>
  <c r="AJ170" i="1"/>
  <c r="AJ171" i="1"/>
  <c r="AJ172" i="1"/>
  <c r="AJ173" i="1"/>
  <c r="AJ174" i="1"/>
  <c r="AJ175" i="1"/>
  <c r="AJ176" i="1"/>
  <c r="AJ177" i="1"/>
  <c r="AJ178" i="1"/>
  <c r="AJ179" i="1"/>
  <c r="AJ180" i="1"/>
  <c r="AJ181" i="1"/>
  <c r="AJ182" i="1"/>
  <c r="AJ183" i="1"/>
  <c r="AJ184" i="1"/>
  <c r="AJ186" i="1"/>
  <c r="AJ187" i="1"/>
  <c r="AJ188" i="1"/>
  <c r="AJ189" i="1"/>
  <c r="AJ190" i="1"/>
  <c r="AJ191" i="1"/>
  <c r="AJ192" i="1"/>
  <c r="AJ193" i="1"/>
  <c r="AJ194" i="1"/>
  <c r="AJ195" i="1"/>
  <c r="AJ196" i="1"/>
  <c r="AJ197" i="1"/>
  <c r="AJ198" i="1"/>
  <c r="AJ199" i="1"/>
  <c r="AJ200" i="1"/>
  <c r="AJ201" i="1"/>
  <c r="AJ202" i="1"/>
  <c r="AJ204" i="1"/>
  <c r="AJ205" i="1"/>
  <c r="AJ206" i="1"/>
  <c r="AJ207" i="1"/>
  <c r="AJ208" i="1"/>
  <c r="AJ209" i="1"/>
  <c r="AJ210" i="1"/>
  <c r="AJ211" i="1"/>
  <c r="AJ212" i="1"/>
  <c r="AJ213" i="1"/>
  <c r="AJ214" i="1"/>
  <c r="AJ215" i="1"/>
  <c r="AJ216" i="1"/>
  <c r="AJ217" i="1"/>
  <c r="AJ218" i="1"/>
  <c r="AJ219" i="1"/>
  <c r="AJ220" i="1"/>
  <c r="AJ222" i="1"/>
  <c r="AJ223" i="1"/>
  <c r="AJ224" i="1"/>
  <c r="AJ225" i="1"/>
  <c r="AJ226" i="1"/>
  <c r="AJ227" i="1"/>
  <c r="AJ228" i="1"/>
  <c r="AJ229" i="1"/>
  <c r="AJ230" i="1"/>
  <c r="AJ231" i="1"/>
  <c r="AJ232" i="1"/>
  <c r="AJ233" i="1"/>
  <c r="AJ234" i="1"/>
  <c r="AJ235" i="1"/>
  <c r="AJ236" i="1"/>
  <c r="AJ237" i="1"/>
  <c r="AJ238" i="1"/>
  <c r="AJ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  <c r="AI165" i="1"/>
  <c r="AI166" i="1"/>
  <c r="AI168" i="1"/>
  <c r="AI169" i="1"/>
  <c r="AI170" i="1"/>
  <c r="AI171" i="1"/>
  <c r="AI172" i="1"/>
  <c r="AI173" i="1"/>
  <c r="AI174" i="1"/>
  <c r="AI175" i="1"/>
  <c r="AI176" i="1"/>
  <c r="AI177" i="1"/>
  <c r="AI178" i="1"/>
  <c r="AI179" i="1"/>
  <c r="AI180" i="1"/>
  <c r="AI181" i="1"/>
  <c r="AI182" i="1"/>
  <c r="AI183" i="1"/>
  <c r="AI184" i="1"/>
  <c r="AI186" i="1"/>
  <c r="AI187" i="1"/>
  <c r="AI188" i="1"/>
  <c r="AI189" i="1"/>
  <c r="AI190" i="1"/>
  <c r="AI191" i="1"/>
  <c r="AI192" i="1"/>
  <c r="AI193" i="1"/>
  <c r="AI194" i="1"/>
  <c r="AI195" i="1"/>
  <c r="AI196" i="1"/>
  <c r="AI197" i="1"/>
  <c r="AI198" i="1"/>
  <c r="AI199" i="1"/>
  <c r="AI200" i="1"/>
  <c r="AI201" i="1"/>
  <c r="AI202" i="1"/>
  <c r="AI204" i="1"/>
  <c r="AI205" i="1"/>
  <c r="AI206" i="1"/>
  <c r="AI207" i="1"/>
  <c r="AI208" i="1"/>
  <c r="AI209" i="1"/>
  <c r="AI210" i="1"/>
  <c r="AI211" i="1"/>
  <c r="AI212" i="1"/>
  <c r="AI213" i="1"/>
  <c r="AI214" i="1"/>
  <c r="AI215" i="1"/>
  <c r="AI216" i="1"/>
  <c r="AI217" i="1"/>
  <c r="AI218" i="1"/>
  <c r="AI219" i="1"/>
  <c r="AI220" i="1"/>
  <c r="AI222" i="1"/>
  <c r="AI223" i="1"/>
  <c r="AI224" i="1"/>
  <c r="AI225" i="1"/>
  <c r="AI226" i="1"/>
  <c r="AI227" i="1"/>
  <c r="AI228" i="1"/>
  <c r="AI229" i="1"/>
  <c r="AI230" i="1"/>
  <c r="AI231" i="1"/>
  <c r="AI232" i="1"/>
  <c r="AI233" i="1"/>
  <c r="AI234" i="1"/>
  <c r="AI235" i="1"/>
  <c r="AI236" i="1"/>
  <c r="AI237" i="1"/>
  <c r="AI238" i="1"/>
  <c r="AI6" i="1"/>
  <c r="AH238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8" i="1"/>
  <c r="AH169" i="1"/>
  <c r="AH170" i="1"/>
  <c r="AH171" i="1"/>
  <c r="AH172" i="1"/>
  <c r="AH173" i="1"/>
  <c r="AH174" i="1"/>
  <c r="AH175" i="1"/>
  <c r="AH176" i="1"/>
  <c r="AH177" i="1"/>
  <c r="AH178" i="1"/>
  <c r="AH179" i="1"/>
  <c r="AH180" i="1"/>
  <c r="AH181" i="1"/>
  <c r="AH182" i="1"/>
  <c r="AH183" i="1"/>
  <c r="AH184" i="1"/>
  <c r="AH186" i="1"/>
  <c r="AH187" i="1"/>
  <c r="AH188" i="1"/>
  <c r="AH189" i="1"/>
  <c r="AH190" i="1"/>
  <c r="AH191" i="1"/>
  <c r="AH192" i="1"/>
  <c r="AH193" i="1"/>
  <c r="AH194" i="1"/>
  <c r="AH195" i="1"/>
  <c r="AH196" i="1"/>
  <c r="AH197" i="1"/>
  <c r="AH198" i="1"/>
  <c r="AH199" i="1"/>
  <c r="AH200" i="1"/>
  <c r="AH201" i="1"/>
  <c r="AH202" i="1"/>
  <c r="AH204" i="1"/>
  <c r="AH205" i="1"/>
  <c r="AH206" i="1"/>
  <c r="AH207" i="1"/>
  <c r="AH208" i="1"/>
  <c r="AH209" i="1"/>
  <c r="AH210" i="1"/>
  <c r="AH211" i="1"/>
  <c r="AH212" i="1"/>
  <c r="AH213" i="1"/>
  <c r="AH214" i="1"/>
  <c r="AH215" i="1"/>
  <c r="AH216" i="1"/>
  <c r="AH217" i="1"/>
  <c r="AH218" i="1"/>
  <c r="AH219" i="1"/>
  <c r="AH220" i="1"/>
  <c r="AH222" i="1"/>
  <c r="AH223" i="1"/>
  <c r="AH224" i="1"/>
  <c r="AH225" i="1"/>
  <c r="AH226" i="1"/>
  <c r="AH227" i="1"/>
  <c r="AH228" i="1"/>
  <c r="AH229" i="1"/>
  <c r="AH230" i="1"/>
  <c r="AH231" i="1"/>
  <c r="AH232" i="1"/>
  <c r="AH233" i="1"/>
  <c r="AH234" i="1"/>
  <c r="AH235" i="1"/>
  <c r="AH236" i="1"/>
  <c r="AH237" i="1"/>
  <c r="AH6" i="1"/>
  <c r="M2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3" i="1"/>
  <c r="AG164" i="1"/>
  <c r="AG165" i="1"/>
  <c r="AG166" i="1"/>
  <c r="AG168" i="1"/>
  <c r="AG169" i="1"/>
  <c r="AG170" i="1"/>
  <c r="AG171" i="1"/>
  <c r="AG172" i="1"/>
  <c r="AG173" i="1"/>
  <c r="AG174" i="1"/>
  <c r="AG175" i="1"/>
  <c r="AG176" i="1"/>
  <c r="AG177" i="1"/>
  <c r="AG178" i="1"/>
  <c r="AG179" i="1"/>
  <c r="AG180" i="1"/>
  <c r="AG181" i="1"/>
  <c r="AG182" i="1"/>
  <c r="AG183" i="1"/>
  <c r="AG184" i="1"/>
  <c r="AG186" i="1"/>
  <c r="AG187" i="1"/>
  <c r="AG188" i="1"/>
  <c r="AG189" i="1"/>
  <c r="AG190" i="1"/>
  <c r="AG191" i="1"/>
  <c r="AG192" i="1"/>
  <c r="AG193" i="1"/>
  <c r="AG194" i="1"/>
  <c r="AG195" i="1"/>
  <c r="AG196" i="1"/>
  <c r="AG197" i="1"/>
  <c r="AG198" i="1"/>
  <c r="AG199" i="1"/>
  <c r="AG200" i="1"/>
  <c r="AG201" i="1"/>
  <c r="AG202" i="1"/>
  <c r="AG204" i="1"/>
  <c r="AG205" i="1"/>
  <c r="AG206" i="1"/>
  <c r="AG207" i="1"/>
  <c r="AG208" i="1"/>
  <c r="AG209" i="1"/>
  <c r="AG210" i="1"/>
  <c r="AG211" i="1"/>
  <c r="AG212" i="1"/>
  <c r="AG213" i="1"/>
  <c r="AG214" i="1"/>
  <c r="AG215" i="1"/>
  <c r="AG216" i="1"/>
  <c r="AG217" i="1"/>
  <c r="AG218" i="1"/>
  <c r="AG219" i="1"/>
  <c r="AG220" i="1"/>
  <c r="AG222" i="1"/>
  <c r="AG223" i="1"/>
  <c r="AG224" i="1"/>
  <c r="AG225" i="1"/>
  <c r="AG226" i="1"/>
  <c r="AG227" i="1"/>
  <c r="AG228" i="1"/>
  <c r="AG229" i="1"/>
  <c r="AG230" i="1"/>
  <c r="AG231" i="1"/>
  <c r="AG232" i="1"/>
  <c r="AG233" i="1"/>
  <c r="AG234" i="1"/>
  <c r="AG235" i="1"/>
  <c r="AG236" i="1"/>
  <c r="AG237" i="1"/>
  <c r="AG238" i="1"/>
  <c r="AG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2" i="1"/>
  <c r="AF133" i="1"/>
  <c r="AF134" i="1"/>
  <c r="AF135" i="1"/>
  <c r="AF136" i="1"/>
  <c r="AF137" i="1"/>
  <c r="AF138" i="1"/>
  <c r="AF139" i="1"/>
  <c r="AF140" i="1"/>
  <c r="AF141" i="1"/>
  <c r="AF142" i="1"/>
  <c r="AF143" i="1"/>
  <c r="AF144" i="1"/>
  <c r="AF145" i="1"/>
  <c r="AF146" i="1"/>
  <c r="AF147" i="1"/>
  <c r="AF148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8" i="1"/>
  <c r="AF169" i="1"/>
  <c r="AF170" i="1"/>
  <c r="AF171" i="1"/>
  <c r="AF172" i="1"/>
  <c r="AF173" i="1"/>
  <c r="AF174" i="1"/>
  <c r="AF175" i="1"/>
  <c r="AF176" i="1"/>
  <c r="AF177" i="1"/>
  <c r="AF178" i="1"/>
  <c r="AF179" i="1"/>
  <c r="AF180" i="1"/>
  <c r="AF181" i="1"/>
  <c r="AF182" i="1"/>
  <c r="AF183" i="1"/>
  <c r="AF184" i="1"/>
  <c r="AF186" i="1"/>
  <c r="AF187" i="1"/>
  <c r="AF188" i="1"/>
  <c r="AF189" i="1"/>
  <c r="AF190" i="1"/>
  <c r="AF191" i="1"/>
  <c r="AF192" i="1"/>
  <c r="AF193" i="1"/>
  <c r="AF194" i="1"/>
  <c r="AF195" i="1"/>
  <c r="AF196" i="1"/>
  <c r="AF197" i="1"/>
  <c r="AF198" i="1"/>
  <c r="AF199" i="1"/>
  <c r="AF200" i="1"/>
  <c r="AF201" i="1"/>
  <c r="AF202" i="1"/>
  <c r="AF204" i="1"/>
  <c r="AF205" i="1"/>
  <c r="AF206" i="1"/>
  <c r="AF207" i="1"/>
  <c r="AF208" i="1"/>
  <c r="AF209" i="1"/>
  <c r="AF210" i="1"/>
  <c r="AF211" i="1"/>
  <c r="AF212" i="1"/>
  <c r="AF213" i="1"/>
  <c r="AF214" i="1"/>
  <c r="AF215" i="1"/>
  <c r="AF216" i="1"/>
  <c r="AF217" i="1"/>
  <c r="AF218" i="1"/>
  <c r="AF219" i="1"/>
  <c r="AF220" i="1"/>
  <c r="AF222" i="1"/>
  <c r="AF223" i="1"/>
  <c r="AF224" i="1"/>
  <c r="AF225" i="1"/>
  <c r="AF226" i="1"/>
  <c r="AF227" i="1"/>
  <c r="AF228" i="1"/>
  <c r="AF229" i="1"/>
  <c r="AF230" i="1"/>
  <c r="AF231" i="1"/>
  <c r="AF232" i="1"/>
  <c r="AF233" i="1"/>
  <c r="AF234" i="1"/>
  <c r="AF235" i="1"/>
  <c r="AF236" i="1"/>
  <c r="AF237" i="1"/>
  <c r="AF238" i="1"/>
  <c r="AF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199" i="1"/>
  <c r="AE200" i="1"/>
  <c r="AE201" i="1"/>
  <c r="AE202" i="1"/>
  <c r="AE204" i="1"/>
  <c r="AE205" i="1"/>
  <c r="AE206" i="1"/>
  <c r="AE207" i="1"/>
  <c r="AE208" i="1"/>
  <c r="AE209" i="1"/>
  <c r="AE210" i="1"/>
  <c r="AE211" i="1"/>
  <c r="AE212" i="1"/>
  <c r="AE213" i="1"/>
  <c r="AE214" i="1"/>
  <c r="AE215" i="1"/>
  <c r="AE216" i="1"/>
  <c r="AE217" i="1"/>
  <c r="AE218" i="1"/>
  <c r="AE219" i="1"/>
  <c r="AE220" i="1"/>
  <c r="AE222" i="1"/>
  <c r="AE223" i="1"/>
  <c r="AE224" i="1"/>
  <c r="AE225" i="1"/>
  <c r="AE226" i="1"/>
  <c r="AE227" i="1"/>
  <c r="AE228" i="1"/>
  <c r="AE229" i="1"/>
  <c r="AE230" i="1"/>
  <c r="AE231" i="1"/>
  <c r="AE232" i="1"/>
  <c r="AE233" i="1"/>
  <c r="AE234" i="1"/>
  <c r="AE235" i="1"/>
  <c r="AE236" i="1"/>
  <c r="AE237" i="1"/>
  <c r="AE238" i="1"/>
  <c r="AE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6" i="1"/>
  <c r="AD187" i="1"/>
  <c r="AD188" i="1"/>
  <c r="AD189" i="1"/>
  <c r="AD190" i="1"/>
  <c r="AD191" i="1"/>
  <c r="AD192" i="1"/>
  <c r="AD193" i="1"/>
  <c r="AD194" i="1"/>
  <c r="AD195" i="1"/>
  <c r="AD196" i="1"/>
  <c r="AD197" i="1"/>
  <c r="AD198" i="1"/>
  <c r="AD199" i="1"/>
  <c r="AD200" i="1"/>
  <c r="AD201" i="1"/>
  <c r="AD202" i="1"/>
  <c r="AD204" i="1"/>
  <c r="AD205" i="1"/>
  <c r="AD206" i="1"/>
  <c r="AD207" i="1"/>
  <c r="AD208" i="1"/>
  <c r="AD209" i="1"/>
  <c r="AD210" i="1"/>
  <c r="AD211" i="1"/>
  <c r="AD212" i="1"/>
  <c r="AD213" i="1"/>
  <c r="AD214" i="1"/>
  <c r="AD215" i="1"/>
  <c r="AD216" i="1"/>
  <c r="AD217" i="1"/>
  <c r="AD218" i="1"/>
  <c r="AD219" i="1"/>
  <c r="AD220" i="1"/>
  <c r="AD222" i="1"/>
  <c r="AD223" i="1"/>
  <c r="AD224" i="1"/>
  <c r="AD225" i="1"/>
  <c r="AD226" i="1"/>
  <c r="AD227" i="1"/>
  <c r="AD228" i="1"/>
  <c r="AD229" i="1"/>
  <c r="AD230" i="1"/>
  <c r="AD231" i="1"/>
  <c r="AD232" i="1"/>
  <c r="AD233" i="1"/>
  <c r="AD234" i="1"/>
  <c r="AD235" i="1"/>
  <c r="AD236" i="1"/>
  <c r="AD237" i="1"/>
  <c r="AD238" i="1"/>
  <c r="AD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C199" i="1"/>
  <c r="AC200" i="1"/>
  <c r="AC201" i="1"/>
  <c r="AC202" i="1"/>
  <c r="AC204" i="1"/>
  <c r="AC205" i="1"/>
  <c r="AC206" i="1"/>
  <c r="AC207" i="1"/>
  <c r="AC208" i="1"/>
  <c r="AC209" i="1"/>
  <c r="AC210" i="1"/>
  <c r="AC211" i="1"/>
  <c r="AC212" i="1"/>
  <c r="AC213" i="1"/>
  <c r="AC214" i="1"/>
  <c r="AC215" i="1"/>
  <c r="AC216" i="1"/>
  <c r="AC217" i="1"/>
  <c r="AC218" i="1"/>
  <c r="AC219" i="1"/>
  <c r="AC220" i="1"/>
  <c r="AC222" i="1"/>
  <c r="AC223" i="1"/>
  <c r="AC224" i="1"/>
  <c r="AC225" i="1"/>
  <c r="AC226" i="1"/>
  <c r="AC227" i="1"/>
  <c r="AC228" i="1"/>
  <c r="AC229" i="1"/>
  <c r="AC230" i="1"/>
  <c r="AC231" i="1"/>
  <c r="AC232" i="1"/>
  <c r="AC233" i="1"/>
  <c r="AC234" i="1"/>
  <c r="AC235" i="1"/>
  <c r="AC236" i="1"/>
  <c r="AC237" i="1"/>
  <c r="AC238" i="1"/>
  <c r="AC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6" i="1"/>
  <c r="Y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6" i="1"/>
  <c r="D242" i="1"/>
  <c r="E242" i="1"/>
  <c r="F242" i="1"/>
  <c r="G242" i="1"/>
  <c r="H242" i="1"/>
  <c r="I242" i="1"/>
  <c r="J242" i="1"/>
  <c r="K242" i="1"/>
  <c r="L242" i="1"/>
  <c r="M242" i="1"/>
  <c r="N242" i="1"/>
  <c r="O242" i="1"/>
  <c r="P242" i="1"/>
  <c r="Q242" i="1"/>
  <c r="R242" i="1"/>
  <c r="S242" i="1"/>
  <c r="T242" i="1"/>
  <c r="U242" i="1"/>
  <c r="C242" i="1"/>
  <c r="AU10" i="2" l="1"/>
  <c r="AU18" i="2"/>
  <c r="AU25" i="2"/>
  <c r="AU33" i="2"/>
  <c r="AU44" i="2"/>
  <c r="AU52" i="2"/>
  <c r="AU61" i="2"/>
  <c r="AU69" i="2"/>
  <c r="AU82" i="2"/>
  <c r="AU90" i="2"/>
  <c r="AU97" i="2"/>
  <c r="AU105" i="2"/>
  <c r="AU116" i="2"/>
  <c r="AU124" i="2"/>
  <c r="AU133" i="2"/>
  <c r="AU141" i="2"/>
  <c r="AU154" i="2"/>
  <c r="AU162" i="2"/>
  <c r="AU169" i="2"/>
  <c r="AU177" i="2"/>
  <c r="AU188" i="2"/>
  <c r="AU196" i="2"/>
  <c r="AU205" i="2"/>
  <c r="AU213" i="2"/>
  <c r="AU226" i="2"/>
  <c r="AU234" i="2"/>
  <c r="AU237" i="2"/>
  <c r="AU6" i="2"/>
  <c r="AU7" i="2"/>
  <c r="AU15" i="2"/>
  <c r="AU30" i="2"/>
  <c r="AU38" i="2"/>
  <c r="AU49" i="2"/>
  <c r="AU57" i="2"/>
  <c r="AU66" i="2"/>
  <c r="AU74" i="2"/>
  <c r="AU79" i="2"/>
  <c r="AU87" i="2"/>
  <c r="AU102" i="2"/>
  <c r="AU110" i="2"/>
  <c r="AU121" i="2"/>
  <c r="AU129" i="2"/>
  <c r="AU138" i="2"/>
  <c r="AU146" i="2"/>
  <c r="AU151" i="2"/>
  <c r="AU159" i="2"/>
  <c r="AU174" i="2"/>
  <c r="AU182" i="2"/>
  <c r="AU193" i="2"/>
  <c r="AU195" i="2"/>
  <c r="AU210" i="2"/>
  <c r="AU218" i="2"/>
  <c r="AU223" i="2"/>
  <c r="AU231" i="2"/>
  <c r="AU13" i="2"/>
  <c r="AU21" i="2"/>
  <c r="AU28" i="2"/>
  <c r="AU36" i="2"/>
  <c r="AU47" i="2"/>
  <c r="AU55" i="2"/>
  <c r="AU64" i="2"/>
  <c r="AU72" i="2"/>
  <c r="AU85" i="2"/>
  <c r="AU93" i="2"/>
  <c r="AU100" i="2"/>
  <c r="AU108" i="2"/>
  <c r="AU119" i="2"/>
  <c r="AU127" i="2"/>
  <c r="AU136" i="2"/>
  <c r="AU144" i="2"/>
  <c r="AU157" i="2"/>
  <c r="AU165" i="2"/>
  <c r="AU172" i="2"/>
  <c r="AU180" i="2"/>
  <c r="AU191" i="2"/>
  <c r="AU201" i="2"/>
  <c r="AU208" i="2"/>
  <c r="AU216" i="2"/>
  <c r="AU229" i="2"/>
  <c r="AU8" i="2"/>
  <c r="AU16" i="2"/>
  <c r="AU31" i="2"/>
  <c r="AU39" i="2"/>
  <c r="AU42" i="2"/>
  <c r="AU50" i="2"/>
  <c r="AU58" i="2"/>
  <c r="AU67" i="2"/>
  <c r="AU75" i="2"/>
  <c r="AU80" i="2"/>
  <c r="AU88" i="2"/>
  <c r="AU103" i="2"/>
  <c r="AU111" i="2"/>
  <c r="AU114" i="2"/>
  <c r="AU122" i="2"/>
  <c r="AU130" i="2"/>
  <c r="AU139" i="2"/>
  <c r="AU147" i="2"/>
  <c r="AU152" i="2"/>
  <c r="AU160" i="2"/>
  <c r="AU175" i="2"/>
  <c r="AU183" i="2"/>
  <c r="AU186" i="2"/>
  <c r="AU194" i="2"/>
  <c r="AU202" i="2"/>
  <c r="AU211" i="2"/>
  <c r="AU219" i="2"/>
  <c r="AU224" i="2"/>
  <c r="AU232" i="2"/>
  <c r="AU11" i="2"/>
  <c r="AU19" i="2"/>
  <c r="AU26" i="2"/>
  <c r="AU34" i="2"/>
  <c r="AU45" i="2"/>
  <c r="AU53" i="2"/>
  <c r="AU62" i="2"/>
  <c r="AU70" i="2"/>
  <c r="AU83" i="2"/>
  <c r="AU91" i="2"/>
  <c r="AU98" i="2"/>
  <c r="AU106" i="2"/>
  <c r="AU117" i="2"/>
  <c r="AU125" i="2"/>
  <c r="AU134" i="2"/>
  <c r="AU142" i="2"/>
  <c r="AU155" i="2"/>
  <c r="AU163" i="2"/>
  <c r="AU170" i="2"/>
  <c r="AU178" i="2"/>
  <c r="AU189" i="2"/>
  <c r="AU199" i="2"/>
  <c r="AU206" i="2"/>
  <c r="AU214" i="2"/>
  <c r="AU227" i="2"/>
  <c r="AU235" i="2"/>
  <c r="AU14" i="2"/>
  <c r="AU22" i="2"/>
  <c r="AU29" i="2"/>
  <c r="AU37" i="2"/>
  <c r="AU48" i="2"/>
  <c r="AU56" i="2"/>
  <c r="AU65" i="2"/>
  <c r="AU73" i="2"/>
  <c r="AU78" i="2"/>
  <c r="AU86" i="2"/>
  <c r="AU94" i="2"/>
  <c r="AU101" i="2"/>
  <c r="AU109" i="2"/>
  <c r="AU120" i="2"/>
  <c r="AU128" i="2"/>
  <c r="AU137" i="2"/>
  <c r="AU145" i="2"/>
  <c r="AU150" i="2"/>
  <c r="AU158" i="2"/>
  <c r="AU166" i="2"/>
  <c r="AU173" i="2"/>
  <c r="AU181" i="2"/>
  <c r="AU192" i="2"/>
  <c r="AU200" i="2"/>
  <c r="AU209" i="2"/>
  <c r="AU217" i="2"/>
  <c r="AU222" i="2"/>
  <c r="AU230" i="2"/>
  <c r="AU9" i="2"/>
  <c r="AU17" i="2"/>
  <c r="AU24" i="2"/>
  <c r="AU32" i="2"/>
  <c r="AU40" i="2"/>
  <c r="AU43" i="2"/>
  <c r="AU51" i="2"/>
  <c r="AU60" i="2"/>
  <c r="AU68" i="2"/>
  <c r="AU76" i="2"/>
  <c r="AU81" i="2"/>
  <c r="AU89" i="2"/>
  <c r="AU96" i="2"/>
  <c r="AU104" i="2"/>
  <c r="AU112" i="2"/>
  <c r="AU115" i="2"/>
  <c r="AU123" i="2"/>
  <c r="AU132" i="2"/>
  <c r="AU140" i="2"/>
  <c r="AU148" i="2"/>
  <c r="AU153" i="2"/>
  <c r="AU161" i="2"/>
  <c r="AU168" i="2"/>
  <c r="AU176" i="2"/>
  <c r="AU184" i="2"/>
  <c r="AU187" i="2"/>
  <c r="AU197" i="2"/>
  <c r="AU204" i="2"/>
  <c r="AU212" i="2"/>
  <c r="AU220" i="2"/>
  <c r="AU225" i="2"/>
  <c r="AU233" i="2"/>
  <c r="AU238" i="2"/>
  <c r="AU12" i="2"/>
  <c r="AU20" i="2"/>
  <c r="AU27" i="2"/>
  <c r="AU35" i="2"/>
  <c r="AU46" i="2"/>
  <c r="AU54" i="2"/>
  <c r="AU63" i="2"/>
  <c r="AU71" i="2"/>
  <c r="AU84" i="2"/>
  <c r="AU92" i="2"/>
  <c r="AU99" i="2"/>
  <c r="AU107" i="2"/>
  <c r="AU118" i="2"/>
  <c r="AU126" i="2"/>
  <c r="AU135" i="2"/>
  <c r="AU143" i="2"/>
  <c r="AU156" i="2"/>
  <c r="AU164" i="2"/>
  <c r="AU171" i="2"/>
  <c r="AU179" i="2"/>
  <c r="AU190" i="2"/>
  <c r="AU198" i="2"/>
  <c r="AU207" i="2"/>
  <c r="AU215" i="2"/>
  <c r="AU228" i="2"/>
  <c r="AU236" i="2"/>
</calcChain>
</file>

<file path=xl/sharedStrings.xml><?xml version="1.0" encoding="utf-8"?>
<sst xmlns="http://schemas.openxmlformats.org/spreadsheetml/2006/main" count="565" uniqueCount="59">
  <si>
    <t>综合国力</t>
    <phoneticPr fontId="1" type="noConversion"/>
  </si>
  <si>
    <t>硬实力</t>
    <phoneticPr fontId="1" type="noConversion"/>
  </si>
  <si>
    <t>软实力</t>
    <phoneticPr fontId="1" type="noConversion"/>
  </si>
  <si>
    <t>指标含义</t>
    <phoneticPr fontId="1" type="noConversion"/>
  </si>
  <si>
    <t>基础实力</t>
    <phoneticPr fontId="1" type="noConversion"/>
  </si>
  <si>
    <t>经济实力</t>
    <phoneticPr fontId="1" type="noConversion"/>
  </si>
  <si>
    <t>科技实力</t>
    <phoneticPr fontId="1" type="noConversion"/>
  </si>
  <si>
    <t>军事实力</t>
    <phoneticPr fontId="1" type="noConversion"/>
  </si>
  <si>
    <t>文化实力</t>
    <phoneticPr fontId="1" type="noConversion"/>
  </si>
  <si>
    <t>政治实力</t>
    <phoneticPr fontId="1" type="noConversion"/>
  </si>
  <si>
    <t>教育实力</t>
    <phoneticPr fontId="1" type="noConversion"/>
  </si>
  <si>
    <t>具体指标</t>
    <phoneticPr fontId="1" type="noConversion"/>
  </si>
  <si>
    <t>总人口</t>
    <phoneticPr fontId="1" type="noConversion"/>
  </si>
  <si>
    <t>总面积</t>
    <phoneticPr fontId="1" type="noConversion"/>
  </si>
  <si>
    <t>石油探明储量</t>
    <phoneticPr fontId="1" type="noConversion"/>
  </si>
  <si>
    <t>GDP总量（千美元）</t>
    <phoneticPr fontId="1" type="noConversion"/>
  </si>
  <si>
    <t>人均GDP（美元）</t>
    <phoneticPr fontId="1" type="noConversion"/>
  </si>
  <si>
    <t>进出口贸易总额</t>
    <phoneticPr fontId="1" type="noConversion"/>
  </si>
  <si>
    <t>高科技出口</t>
    <phoneticPr fontId="1" type="noConversion"/>
  </si>
  <si>
    <t>科技期刊论文数量</t>
    <phoneticPr fontId="1" type="noConversion"/>
  </si>
  <si>
    <t>军费支出占比</t>
    <phoneticPr fontId="1" type="noConversion"/>
  </si>
  <si>
    <t>军事化指数GMI</t>
    <phoneticPr fontId="1" type="noConversion"/>
  </si>
  <si>
    <t>文化产品出口额</t>
    <phoneticPr fontId="1" type="noConversion"/>
  </si>
  <si>
    <t>政治稳定性与非暴乱</t>
    <phoneticPr fontId="1" type="noConversion"/>
  </si>
  <si>
    <t>政府效率</t>
    <phoneticPr fontId="1" type="noConversion"/>
  </si>
  <si>
    <t>话语权与问责</t>
    <phoneticPr fontId="1" type="noConversion"/>
  </si>
  <si>
    <t>管制质量</t>
    <phoneticPr fontId="1" type="noConversion"/>
  </si>
  <si>
    <t>法制程度</t>
    <phoneticPr fontId="1" type="noConversion"/>
  </si>
  <si>
    <t>腐败控制</t>
    <phoneticPr fontId="1" type="noConversion"/>
  </si>
  <si>
    <t>教育支出占比</t>
    <phoneticPr fontId="1" type="noConversion"/>
  </si>
  <si>
    <t>也门</t>
    <phoneticPr fontId="1" type="noConversion"/>
  </si>
  <si>
    <t>以色列</t>
    <phoneticPr fontId="1" type="noConversion"/>
  </si>
  <si>
    <t>伊拉克</t>
    <phoneticPr fontId="1" type="noConversion"/>
  </si>
  <si>
    <t>伊朗</t>
    <phoneticPr fontId="1" type="noConversion"/>
  </si>
  <si>
    <t>卡塔尔</t>
    <phoneticPr fontId="1" type="noConversion"/>
  </si>
  <si>
    <t>巴林</t>
    <phoneticPr fontId="1" type="noConversion"/>
  </si>
  <si>
    <t>科威特</t>
    <phoneticPr fontId="1" type="noConversion"/>
  </si>
  <si>
    <t>约旦</t>
    <phoneticPr fontId="1" type="noConversion"/>
  </si>
  <si>
    <t>阿曼</t>
    <phoneticPr fontId="1" type="noConversion"/>
  </si>
  <si>
    <t>黎巴嫩</t>
    <phoneticPr fontId="1" type="noConversion"/>
  </si>
  <si>
    <t>叙利亚</t>
    <phoneticPr fontId="1" type="noConversion"/>
  </si>
  <si>
    <t>土耳其</t>
    <phoneticPr fontId="1" type="noConversion"/>
  </si>
  <si>
    <t>塞浦路斯</t>
    <phoneticPr fontId="1" type="noConversion"/>
  </si>
  <si>
    <t>埃及</t>
    <phoneticPr fontId="1" type="noConversion"/>
  </si>
  <si>
    <t>中国</t>
    <phoneticPr fontId="1" type="noConversion"/>
  </si>
  <si>
    <t>阿联酋</t>
    <phoneticPr fontId="1" type="noConversion"/>
  </si>
  <si>
    <t>沙特</t>
    <phoneticPr fontId="1" type="noConversion"/>
  </si>
  <si>
    <t>中等教育入学率</t>
    <phoneticPr fontId="1" type="noConversion"/>
  </si>
  <si>
    <t>max</t>
    <phoneticPr fontId="1" type="noConversion"/>
  </si>
  <si>
    <t>min</t>
  </si>
  <si>
    <t>min</t>
    <phoneticPr fontId="1" type="noConversion"/>
  </si>
  <si>
    <t>max-min</t>
  </si>
  <si>
    <t>max-min</t>
    <phoneticPr fontId="1" type="noConversion"/>
  </si>
  <si>
    <t>单项指标评分</t>
    <phoneticPr fontId="1" type="noConversion"/>
  </si>
  <si>
    <t>入学率</t>
    <phoneticPr fontId="1" type="noConversion"/>
  </si>
  <si>
    <t>加权总分</t>
    <phoneticPr fontId="1" type="noConversion"/>
  </si>
  <si>
    <t>M</t>
    <phoneticPr fontId="1" type="noConversion"/>
  </si>
  <si>
    <t>M根号</t>
    <phoneticPr fontId="1" type="noConversion"/>
  </si>
  <si>
    <t>M乘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</si>
</sst>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_ "/>
    <numFmt numFmtId="178" formatCode="0.00_);[Red]\(0.00\)"/>
  </numFmts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name val="等线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76" fontId="0" fillId="0" borderId="0" xfId="0" applyNumberFormat="1"/>
    <xf numFmtId="0" fontId="2" fillId="0" borderId="0" xfId="1"/>
    <xf numFmtId="177" fontId="0" fillId="0" borderId="0" xfId="0" applyNumberFormat="1"/>
    <xf numFmtId="176" fontId="3" fillId="0" borderId="0" xfId="0" applyNumberFormat="1" applyFont="1"/>
    <xf numFmtId="178" fontId="0" fillId="0" borderId="0" xfId="0" applyNumberFormat="1"/>
    <xf numFmtId="176" fontId="2" fillId="0" borderId="0" xfId="1" applyNumberFormat="1"/>
    <xf numFmtId="0" fontId="0" fillId="2" borderId="0" xfId="0" applyFill="1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常规" xfId="0" builtinId="0"/>
    <cellStyle name="常规 2" xfId="1" xr:uid="{C273F9B8-36BB-4DD3-A310-88627150D1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F3999-1086-4DA8-88F6-33094389E8B2}">
  <dimension ref="A1:AV242"/>
  <sheetViews>
    <sheetView tabSelected="1" topLeftCell="AB213" workbookViewId="0">
      <selection activeCell="AB232" sqref="A232:XFD232"/>
    </sheetView>
  </sheetViews>
  <sheetFormatPr defaultRowHeight="13.8" x14ac:dyDescent="0.25"/>
  <cols>
    <col min="2" max="2" width="10" customWidth="1"/>
    <col min="3" max="3" width="11.21875" customWidth="1"/>
    <col min="4" max="4" width="11.33203125" customWidth="1"/>
    <col min="5" max="5" width="11.21875" customWidth="1"/>
    <col min="6" max="6" width="14.33203125" customWidth="1"/>
    <col min="7" max="7" width="12" customWidth="1"/>
    <col min="8" max="8" width="13.33203125" customWidth="1"/>
    <col min="9" max="9" width="15.109375" customWidth="1"/>
    <col min="10" max="10" width="13" customWidth="1"/>
    <col min="11" max="11" width="11.109375" customWidth="1"/>
    <col min="12" max="12" width="11" customWidth="1"/>
    <col min="13" max="13" width="13.6640625" customWidth="1"/>
    <col min="14" max="15" width="8.88671875" customWidth="1"/>
    <col min="20" max="21" width="11.88671875" customWidth="1"/>
    <col min="23" max="35" width="8.88671875" customWidth="1"/>
    <col min="41" max="46" width="9.33203125" customWidth="1"/>
    <col min="47" max="47" width="20.44140625" customWidth="1"/>
  </cols>
  <sheetData>
    <row r="1" spans="1:48" x14ac:dyDescent="0.25">
      <c r="B1" t="s">
        <v>49</v>
      </c>
      <c r="C1">
        <v>109.239</v>
      </c>
      <c r="D1">
        <v>760</v>
      </c>
      <c r="E1">
        <v>0</v>
      </c>
      <c r="F1">
        <v>110.7979539728053</v>
      </c>
      <c r="G1">
        <v>533.38523170940039</v>
      </c>
      <c r="H1">
        <v>34.909999999999997</v>
      </c>
      <c r="I1">
        <v>0</v>
      </c>
      <c r="J1">
        <v>62.28</v>
      </c>
      <c r="K1">
        <v>3.7656514382402704</v>
      </c>
      <c r="L1">
        <v>115.768134687767</v>
      </c>
      <c r="M1">
        <v>0</v>
      </c>
      <c r="N1">
        <v>0</v>
      </c>
      <c r="O1">
        <v>0</v>
      </c>
      <c r="P1">
        <v>1.45</v>
      </c>
      <c r="Q1">
        <v>2.87</v>
      </c>
      <c r="R1">
        <v>0.96</v>
      </c>
      <c r="S1">
        <v>0.48</v>
      </c>
      <c r="T1">
        <v>5.1552758216857901</v>
      </c>
      <c r="U1">
        <v>43.016208648681598</v>
      </c>
    </row>
    <row r="2" spans="1:48" x14ac:dyDescent="0.25">
      <c r="B2" t="s">
        <v>51</v>
      </c>
      <c r="C2">
        <v>141000.761</v>
      </c>
      <c r="D2">
        <v>9599252.9000000004</v>
      </c>
      <c r="E2">
        <v>297.67099999999999</v>
      </c>
      <c r="F2">
        <v>146765.94097484704</v>
      </c>
      <c r="G2">
        <v>97507.977006379951</v>
      </c>
      <c r="H2">
        <v>46524.25</v>
      </c>
      <c r="I2">
        <v>75745888.366099998</v>
      </c>
      <c r="J2">
        <v>528200.97</v>
      </c>
      <c r="K2">
        <v>28.88686151502413</v>
      </c>
      <c r="L2">
        <v>313.58965748979404</v>
      </c>
      <c r="M2" s="7">
        <f>MAX(M6:M238)</f>
        <v>7906649.6523000002</v>
      </c>
      <c r="N2">
        <v>92.42</v>
      </c>
      <c r="O2">
        <v>91.94</v>
      </c>
      <c r="P2">
        <v>83.17</v>
      </c>
      <c r="Q2">
        <v>88.039999999999992</v>
      </c>
      <c r="R2">
        <v>86.54</v>
      </c>
      <c r="S2">
        <v>90.91</v>
      </c>
      <c r="T2">
        <v>19.793344020843509</v>
      </c>
      <c r="U2">
        <v>73.446063995361399</v>
      </c>
      <c r="W2">
        <v>0.1</v>
      </c>
      <c r="X2">
        <v>0.1</v>
      </c>
      <c r="Y2">
        <v>0.15</v>
      </c>
      <c r="Z2">
        <v>0.1</v>
      </c>
      <c r="AA2">
        <v>0.1</v>
      </c>
      <c r="AB2">
        <v>0.1</v>
      </c>
      <c r="AC2">
        <v>0.1</v>
      </c>
      <c r="AD2">
        <v>0.1</v>
      </c>
      <c r="AE2">
        <v>0.1</v>
      </c>
      <c r="AF2">
        <v>0.15</v>
      </c>
      <c r="AG2">
        <v>0.15</v>
      </c>
      <c r="AH2">
        <v>0.1</v>
      </c>
      <c r="AI2">
        <v>0.1</v>
      </c>
      <c r="AJ2">
        <v>0.1</v>
      </c>
      <c r="AK2">
        <v>0.1</v>
      </c>
      <c r="AL2">
        <v>0.1</v>
      </c>
      <c r="AM2">
        <v>0.1</v>
      </c>
      <c r="AN2">
        <v>0.1</v>
      </c>
      <c r="AO2">
        <v>0.15</v>
      </c>
    </row>
    <row r="3" spans="1:48" x14ac:dyDescent="0.25">
      <c r="B3" s="1" t="s">
        <v>0</v>
      </c>
      <c r="C3" s="13" t="s">
        <v>1</v>
      </c>
      <c r="D3" s="13"/>
      <c r="E3" s="13"/>
      <c r="F3" s="13"/>
      <c r="G3" s="13"/>
      <c r="H3" s="13"/>
      <c r="I3" s="13"/>
      <c r="J3" s="13"/>
      <c r="K3" s="13"/>
      <c r="L3" s="13"/>
      <c r="M3" s="13" t="s">
        <v>2</v>
      </c>
      <c r="N3" s="13"/>
      <c r="O3" s="13"/>
      <c r="P3" s="13"/>
      <c r="Q3" s="13"/>
      <c r="R3" s="13"/>
      <c r="S3" s="13"/>
      <c r="T3" s="13"/>
      <c r="U3" s="13"/>
      <c r="W3" s="13" t="s">
        <v>1</v>
      </c>
      <c r="X3" s="13"/>
      <c r="Y3" s="13"/>
      <c r="Z3" s="13"/>
      <c r="AA3" s="13"/>
      <c r="AB3" s="13"/>
      <c r="AC3" s="13"/>
      <c r="AD3" s="13"/>
      <c r="AE3" s="13"/>
      <c r="AF3" s="13"/>
      <c r="AG3" s="13" t="s">
        <v>2</v>
      </c>
      <c r="AH3" s="13"/>
      <c r="AI3" s="13"/>
      <c r="AJ3" s="13"/>
      <c r="AK3" s="13"/>
      <c r="AL3" s="13"/>
      <c r="AM3" s="13"/>
      <c r="AN3" s="13"/>
      <c r="AO3" s="13"/>
      <c r="AP3" s="2"/>
      <c r="AQ3" s="2"/>
      <c r="AR3" s="2"/>
      <c r="AS3" s="2"/>
      <c r="AT3" s="2"/>
    </row>
    <row r="4" spans="1:48" x14ac:dyDescent="0.25">
      <c r="B4" s="1" t="s">
        <v>3</v>
      </c>
      <c r="C4" s="13" t="s">
        <v>4</v>
      </c>
      <c r="D4" s="13"/>
      <c r="E4" s="13"/>
      <c r="F4" s="13" t="s">
        <v>5</v>
      </c>
      <c r="G4" s="13"/>
      <c r="H4" s="13"/>
      <c r="I4" s="13" t="s">
        <v>6</v>
      </c>
      <c r="J4" s="13"/>
      <c r="K4" s="13" t="s">
        <v>7</v>
      </c>
      <c r="L4" s="13"/>
      <c r="M4" s="2" t="s">
        <v>8</v>
      </c>
      <c r="N4" s="13" t="s">
        <v>9</v>
      </c>
      <c r="O4" s="13"/>
      <c r="P4" s="13"/>
      <c r="Q4" s="13"/>
      <c r="R4" s="13"/>
      <c r="S4" s="13"/>
      <c r="T4" s="13" t="s">
        <v>10</v>
      </c>
      <c r="U4" s="13"/>
      <c r="W4" s="11" t="s">
        <v>53</v>
      </c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9"/>
      <c r="AQ4" s="9"/>
      <c r="AR4" s="9"/>
      <c r="AS4" s="9"/>
      <c r="AT4" s="9"/>
      <c r="AU4" s="12" t="s">
        <v>55</v>
      </c>
    </row>
    <row r="5" spans="1:48" x14ac:dyDescent="0.25">
      <c r="B5" s="1" t="s">
        <v>11</v>
      </c>
      <c r="C5" t="s">
        <v>12</v>
      </c>
      <c r="D5" t="s">
        <v>13</v>
      </c>
      <c r="E5" t="s">
        <v>14</v>
      </c>
      <c r="F5" t="s">
        <v>15</v>
      </c>
      <c r="G5" t="s">
        <v>16</v>
      </c>
      <c r="H5" t="s">
        <v>17</v>
      </c>
      <c r="I5" t="s">
        <v>18</v>
      </c>
      <c r="J5" t="s">
        <v>19</v>
      </c>
      <c r="K5" t="s">
        <v>20</v>
      </c>
      <c r="L5" t="s">
        <v>21</v>
      </c>
      <c r="M5" t="s">
        <v>22</v>
      </c>
      <c r="N5" t="s">
        <v>23</v>
      </c>
      <c r="O5" t="s">
        <v>24</v>
      </c>
      <c r="P5" t="s">
        <v>25</v>
      </c>
      <c r="Q5" t="s">
        <v>26</v>
      </c>
      <c r="R5" t="s">
        <v>27</v>
      </c>
      <c r="S5" t="s">
        <v>28</v>
      </c>
      <c r="T5" t="s">
        <v>29</v>
      </c>
      <c r="U5" t="s">
        <v>47</v>
      </c>
      <c r="W5" t="s">
        <v>12</v>
      </c>
      <c r="X5" t="s">
        <v>13</v>
      </c>
      <c r="Y5" t="s">
        <v>14</v>
      </c>
      <c r="Z5" t="s">
        <v>15</v>
      </c>
      <c r="AA5" t="s">
        <v>16</v>
      </c>
      <c r="AB5" t="s">
        <v>17</v>
      </c>
      <c r="AC5" t="s">
        <v>18</v>
      </c>
      <c r="AD5" t="s">
        <v>19</v>
      </c>
      <c r="AE5" t="s">
        <v>20</v>
      </c>
      <c r="AF5" t="s">
        <v>21</v>
      </c>
      <c r="AG5" t="s">
        <v>22</v>
      </c>
      <c r="AH5" t="s">
        <v>23</v>
      </c>
      <c r="AI5" t="s">
        <v>24</v>
      </c>
      <c r="AJ5" t="s">
        <v>25</v>
      </c>
      <c r="AK5" t="s">
        <v>26</v>
      </c>
      <c r="AL5" t="s">
        <v>27</v>
      </c>
      <c r="AM5" t="s">
        <v>28</v>
      </c>
      <c r="AN5" t="s">
        <v>29</v>
      </c>
      <c r="AO5" t="s">
        <v>54</v>
      </c>
      <c r="AP5" t="s">
        <v>1</v>
      </c>
      <c r="AQ5" t="s">
        <v>2</v>
      </c>
      <c r="AR5" t="s">
        <v>56</v>
      </c>
      <c r="AS5" t="s">
        <v>57</v>
      </c>
      <c r="AT5" t="s">
        <v>58</v>
      </c>
      <c r="AU5" s="12"/>
    </row>
    <row r="6" spans="1:48" x14ac:dyDescent="0.25">
      <c r="A6" s="10">
        <v>2020</v>
      </c>
      <c r="B6" s="2" t="s">
        <v>30</v>
      </c>
      <c r="C6" s="3">
        <v>3228.4045999999998</v>
      </c>
      <c r="D6">
        <v>527970</v>
      </c>
      <c r="E6" s="4">
        <v>3</v>
      </c>
      <c r="F6" s="3">
        <v>216.06161066207378</v>
      </c>
      <c r="G6" s="3">
        <v>701.71487776794686</v>
      </c>
      <c r="H6">
        <v>50.9</v>
      </c>
      <c r="I6" s="3">
        <v>800.49249999999995</v>
      </c>
      <c r="J6" s="5">
        <v>137.44</v>
      </c>
      <c r="K6" s="6">
        <v>15.43</v>
      </c>
      <c r="L6" s="6">
        <v>147.046080823766</v>
      </c>
      <c r="M6" s="7">
        <v>17.98</v>
      </c>
      <c r="N6">
        <v>0.94</v>
      </c>
      <c r="O6">
        <v>0</v>
      </c>
      <c r="P6">
        <v>4.3499999999999996</v>
      </c>
      <c r="Q6">
        <v>3.85</v>
      </c>
      <c r="R6">
        <v>3.85</v>
      </c>
      <c r="S6">
        <v>0.96</v>
      </c>
      <c r="T6" s="3">
        <v>14.506500053405778</v>
      </c>
      <c r="U6" s="3">
        <v>57.56</v>
      </c>
      <c r="W6">
        <f>((C6-109.239)/141000.761)*50+50</f>
        <v>51.106081122498338</v>
      </c>
      <c r="X6">
        <f t="shared" ref="X6:X70" si="0">((D6-760)/9599252.9)*50+50</f>
        <v>52.746099126110117</v>
      </c>
      <c r="Y6">
        <f>((E6-0)/297.671)*50+50</f>
        <v>50.503912037114802</v>
      </c>
      <c r="Z6">
        <f>((F6-110.797954)/146765.941)*50+50</f>
        <v>50.035861064203608</v>
      </c>
      <c r="AA6">
        <f>((G6-533.3852317)/97507.97701)*50+50</f>
        <v>50.086315833447493</v>
      </c>
      <c r="AB6">
        <f>((H6-34.91)/46524.25)*50+50</f>
        <v>50.017184586532828</v>
      </c>
      <c r="AC6">
        <f>((I6-0)/75745888.37)*50+50</f>
        <v>50.000528406569138</v>
      </c>
      <c r="AD6">
        <f>((J6-62.28)/528200.97)*50+50</f>
        <v>50.007114716203567</v>
      </c>
      <c r="AE6">
        <f>((K6-3.76565144)/28.8868615)*50+50</f>
        <v>70.189712475341082</v>
      </c>
      <c r="AF6">
        <f>((L6-115.768135)/313.589657)*50+50</f>
        <v>54.987081864081695</v>
      </c>
      <c r="AG6">
        <f>((M6-0)/7906649.652)*50+50</f>
        <v>50.000113701762388</v>
      </c>
      <c r="AH6">
        <f>((N6-0)/92.42)*50+50</f>
        <v>50.508547933347764</v>
      </c>
      <c r="AI6">
        <f>((O6-0)/91.94)*50+50</f>
        <v>50</v>
      </c>
      <c r="AJ6">
        <f>((P6-1.45)/83.17)*50+50</f>
        <v>51.74341709751112</v>
      </c>
      <c r="AK6">
        <f>((Q6-2.87)/88.04)*50+50</f>
        <v>50.55656519763744</v>
      </c>
      <c r="AL6">
        <f>((R6-0.96)/86.54)*50+50</f>
        <v>51.669748093367232</v>
      </c>
      <c r="AM6">
        <f>((S6-0.48)/90.91)*50+50</f>
        <v>50.263997360026401</v>
      </c>
      <c r="AN6">
        <f>((T6-5.155275822)/19.79334402)*50+50</f>
        <v>73.622143438614827</v>
      </c>
      <c r="AO6">
        <f>((U6-43.01620865)/73.446064)*50+50</f>
        <v>59.901001195925218</v>
      </c>
      <c r="AP6">
        <f>0.2*((1/3)*W6+(1/3)*X6+(1/3)*Y6)+0.35*((1/3)*Z6+(1/3)*AA6+(1/3)*AB6)+0.3*(0.5*AC6+0.5*AD6)+0.15*(0.5*AE6+0.5*AF6)</f>
        <v>52.196071036075615</v>
      </c>
      <c r="AQ6">
        <f>0.2*AG6+0.5*((1/6)*AH6+(1/6)*AI6+(1/6)*AJ6+(1/6)*AK6+(1/6)*AL6+(1/6)*AM6)+0.3*(0.5*AN6+0.5*AO6)</f>
        <v>55.423684075690986</v>
      </c>
      <c r="AR6">
        <f>0.5*AQ6+0.5*AP6</f>
        <v>53.809877555883304</v>
      </c>
      <c r="AS6">
        <f>AR6^(1/2)</f>
        <v>7.3355216280700386</v>
      </c>
      <c r="AT6">
        <f>AP6*AQ6</f>
        <v>2892.8985510957796</v>
      </c>
      <c r="AU6">
        <f>0.5*(0.2*(W6*(1/3)+X6*(1/3)+Y6*(1/3))+0.35*(Z6*(1/3)+AA6*(1/3)+AB6*(1/3))+0.3*(AC6*0.5+AD6*0.5)+0.15*(AE6*0.5+AF6*0.5))*(0.5*(0.2*AG6+0.5*(AH6*(1/6)+AI6*(1/6)+AJ6*(1/6)+AK6*(1/6)+AL6*(1/6)+AM6*(1/6))+0.3*(AN6*0.5+AO6*0.5)))</f>
        <v>723.22463777394489</v>
      </c>
      <c r="AV6" s="10">
        <v>2020</v>
      </c>
    </row>
    <row r="7" spans="1:48" x14ac:dyDescent="0.25">
      <c r="A7" s="10"/>
      <c r="B7" s="2" t="s">
        <v>31</v>
      </c>
      <c r="C7" s="3">
        <v>921.51</v>
      </c>
      <c r="D7">
        <v>22070</v>
      </c>
      <c r="E7" s="4">
        <v>0</v>
      </c>
      <c r="F7" s="3">
        <v>4132.6766923152218</v>
      </c>
      <c r="G7" s="3">
        <v>44846.791595481562</v>
      </c>
      <c r="H7">
        <v>1194.1199999999999</v>
      </c>
      <c r="I7" s="3">
        <v>1296052.2</v>
      </c>
      <c r="J7" s="5">
        <v>12234.69</v>
      </c>
      <c r="K7" s="6">
        <v>11.6051864508996</v>
      </c>
      <c r="L7" s="6">
        <v>362.46850679325399</v>
      </c>
      <c r="M7" s="7">
        <v>50876.7</v>
      </c>
      <c r="N7">
        <v>17.45</v>
      </c>
      <c r="O7">
        <v>83.17</v>
      </c>
      <c r="P7">
        <v>68.599999999999994</v>
      </c>
      <c r="Q7">
        <v>87.02</v>
      </c>
      <c r="R7">
        <v>81.25</v>
      </c>
      <c r="S7">
        <v>69.709999999999994</v>
      </c>
      <c r="T7" s="3">
        <v>15.6000003814697</v>
      </c>
      <c r="U7" s="3">
        <v>104.93991851806599</v>
      </c>
      <c r="W7">
        <f t="shared" ref="W7:W70" si="1">((C7-109.239)/141000.761)*50+50</f>
        <v>50.288037807115096</v>
      </c>
      <c r="X7">
        <f t="shared" si="0"/>
        <v>50.110998221538679</v>
      </c>
      <c r="Y7">
        <f t="shared" ref="Y7:Y70" si="2">((E7-0)/297.671)*50+50</f>
        <v>50</v>
      </c>
      <c r="Z7">
        <f t="shared" ref="Z7:Z70" si="3">((F7-110.797954)/146765.941)*50+50</f>
        <v>51.370167598460469</v>
      </c>
      <c r="AA7">
        <f t="shared" ref="AA7:AA70" si="4">((G7-533.3852317)/97507.97701)*50+50</f>
        <v>72.722964685872299</v>
      </c>
      <c r="AB7">
        <f t="shared" ref="AB7:AB70" si="5">((H7-34.91)/46524.25)*50+50</f>
        <v>51.24581266758733</v>
      </c>
      <c r="AC7">
        <f t="shared" ref="AC7:AC70" si="6">((I7-0)/75745888.37)*50+50</f>
        <v>50.855526437071475</v>
      </c>
      <c r="AD7">
        <f t="shared" ref="AD7:AD70" si="7">((J7-62.28)/528200.97)*50+50</f>
        <v>51.152251765081004</v>
      </c>
      <c r="AE7">
        <f t="shared" ref="AE7:AE70" si="8">((K7-3.76565144)/28.8868615)*50+50</f>
        <v>63.569378263712728</v>
      </c>
      <c r="AF7">
        <f t="shared" ref="AF7:AF70" si="9">((L7-115.768135)/313.589657)*50+50</f>
        <v>89.3349025209167</v>
      </c>
      <c r="AG7">
        <f t="shared" ref="AG7:AG70" si="10">((M7-0)/7906649.652)*50+50</f>
        <v>50.321733618152223</v>
      </c>
      <c r="AH7">
        <f t="shared" ref="AH7:AH70" si="11">((N7-0)/92.42)*50+50</f>
        <v>59.440597273317465</v>
      </c>
      <c r="AI7">
        <f t="shared" ref="AI7:AI70" si="12">((O7-0)/91.94)*50+50</f>
        <v>95.230585164237539</v>
      </c>
      <c r="AJ7">
        <f t="shared" ref="AJ7:AJ70" si="13">((P7-1.45)/83.17)*50+50</f>
        <v>90.369123482024762</v>
      </c>
      <c r="AK7">
        <f t="shared" ref="AK7:AK70" si="14">((Q7-2.87)/88.04)*50+50</f>
        <v>97.790776919582001</v>
      </c>
      <c r="AL7">
        <f t="shared" ref="AL7:AL70" si="15">((R7-0.96)/86.54)*50+50</f>
        <v>96.388953085278487</v>
      </c>
      <c r="AM7">
        <f t="shared" ref="AM7:AM70" si="16">((S7-0.48)/90.91)*50+50</f>
        <v>88.076119238807607</v>
      </c>
      <c r="AN7">
        <f t="shared" ref="AN7:AN70" si="17">((T7-5.155275822)/19.79334402)*50+50</f>
        <v>76.384436477524787</v>
      </c>
      <c r="AO7">
        <f t="shared" ref="AO7:AO70" si="18">((U7-43.01620865)/73.446064)*50+50</f>
        <v>92.155907679454401</v>
      </c>
      <c r="AP7">
        <f t="shared" ref="AP7:AP70" si="19">0.2*((1/3)*W7+(1/3)*X7+(1/3)*Y7)+0.35*((1/3)*Z7+(1/3)*AA7+(1/3)*AB7)+0.3*(0.5*AC7+0.5*AD7)+0.15*(0.5*AE7+0.5*AF7)</f>
        <v>57.251800435471004</v>
      </c>
      <c r="AQ7">
        <f t="shared" ref="AQ7:AQ70" si="20">0.2*AG7+0.5*((1/6)*AH7+(1/6)*AI7+(1/6)*AJ7+(1/6)*AK7+(1/6)*AL7+(1/6)*AM7)+0.3*(0.5*AN7+0.5*AO7)</f>
        <v>79.286744610781312</v>
      </c>
      <c r="AR7">
        <f t="shared" ref="AR7:AR70" si="21">0.5*AQ7+0.5*AP7</f>
        <v>68.269272523126162</v>
      </c>
      <c r="AS7">
        <f t="shared" ref="AS7:AS70" si="22">AR7^(1/2)</f>
        <v>8.2625221647585398</v>
      </c>
      <c r="AT7">
        <f t="shared" ref="AT7:AT23" si="23">AP7*AQ7</f>
        <v>4539.3088796346083</v>
      </c>
      <c r="AU7">
        <f t="shared" ref="AU7:AU70" si="24">0.5*(0.2*(W7*(1/3)+X7*(1/3)+Y7*(1/3))+0.35*(Z7*(1/3)+AA7*(1/3)+AB7*(1/3))+0.3*(AC7*0.5+AD7*0.5)+0.15*(AE7*0.5+AF7*0.5))*(0.5*(0.2*AG7+0.5*(AH7*(1/6)+AI7*(1/6)+AJ7*(1/6)+AK7*(1/6)+AL7*(1/6)+AM7*(1/6))+0.3*(AN7*0.5+AO7*0.5)))</f>
        <v>1134.8272199086521</v>
      </c>
      <c r="AV7" s="10"/>
    </row>
    <row r="8" spans="1:48" x14ac:dyDescent="0.25">
      <c r="A8" s="10"/>
      <c r="B8" s="2" t="s">
        <v>32</v>
      </c>
      <c r="C8" s="3">
        <v>4255.6984000000002</v>
      </c>
      <c r="D8">
        <v>435052</v>
      </c>
      <c r="E8" s="4">
        <v>145.01900000000001</v>
      </c>
      <c r="F8" s="3">
        <v>1843.6979731543624</v>
      </c>
      <c r="G8" s="3">
        <v>4332.3041246399471</v>
      </c>
      <c r="H8">
        <v>1053.3800000000001</v>
      </c>
      <c r="I8" s="3">
        <v>0</v>
      </c>
      <c r="J8" s="5">
        <v>6073.39</v>
      </c>
      <c r="K8" s="6">
        <v>7.6004718508797406</v>
      </c>
      <c r="L8" s="6">
        <v>220.05423210587401</v>
      </c>
      <c r="M8" s="7">
        <v>0</v>
      </c>
      <c r="N8">
        <v>1.89</v>
      </c>
      <c r="O8">
        <v>10.1</v>
      </c>
      <c r="P8">
        <v>21.26</v>
      </c>
      <c r="Q8">
        <v>9.1300000000000008</v>
      </c>
      <c r="R8">
        <v>3.37</v>
      </c>
      <c r="S8">
        <v>9.1300000000000008</v>
      </c>
      <c r="T8" s="3">
        <v>14</v>
      </c>
      <c r="U8" s="3">
        <v>53.916919708252003</v>
      </c>
      <c r="W8">
        <f t="shared" si="1"/>
        <v>51.470367737944336</v>
      </c>
      <c r="X8">
        <f t="shared" si="0"/>
        <v>52.262113544273845</v>
      </c>
      <c r="Y8">
        <f t="shared" si="2"/>
        <v>74.358939903450448</v>
      </c>
      <c r="Z8">
        <f t="shared" si="3"/>
        <v>50.590361771725483</v>
      </c>
      <c r="AA8">
        <f t="shared" si="4"/>
        <v>51.948004157931791</v>
      </c>
      <c r="AB8">
        <f t="shared" si="5"/>
        <v>51.094558214264602</v>
      </c>
      <c r="AC8">
        <f t="shared" si="6"/>
        <v>50</v>
      </c>
      <c r="AD8">
        <f t="shared" si="7"/>
        <v>50.569017319297991</v>
      </c>
      <c r="AE8">
        <f t="shared" si="8"/>
        <v>56.637654995645235</v>
      </c>
      <c r="AF8">
        <f t="shared" si="9"/>
        <v>66.627796035038557</v>
      </c>
      <c r="AG8">
        <f t="shared" si="10"/>
        <v>50</v>
      </c>
      <c r="AH8">
        <f t="shared" si="11"/>
        <v>51.022505951092839</v>
      </c>
      <c r="AI8">
        <f t="shared" si="12"/>
        <v>55.492712638677396</v>
      </c>
      <c r="AJ8">
        <f t="shared" si="13"/>
        <v>61.909342310929425</v>
      </c>
      <c r="AK8">
        <f t="shared" si="14"/>
        <v>53.555202180826896</v>
      </c>
      <c r="AL8">
        <f t="shared" si="15"/>
        <v>51.392419690316615</v>
      </c>
      <c r="AM8">
        <f t="shared" si="16"/>
        <v>54.757452425475748</v>
      </c>
      <c r="AN8">
        <f t="shared" si="17"/>
        <v>72.342672792083363</v>
      </c>
      <c r="AO8">
        <f t="shared" si="18"/>
        <v>57.420895324119748</v>
      </c>
      <c r="AP8">
        <f t="shared" si="19"/>
        <v>54.126863987698101</v>
      </c>
      <c r="AQ8">
        <f t="shared" si="20"/>
        <v>56.808671483873709</v>
      </c>
      <c r="AR8">
        <f t="shared" si="21"/>
        <v>55.467767735785905</v>
      </c>
      <c r="AS8">
        <f t="shared" si="22"/>
        <v>7.4476686107657812</v>
      </c>
      <c r="AT8">
        <f t="shared" si="23"/>
        <v>3074.8752347294558</v>
      </c>
      <c r="AU8">
        <f t="shared" si="24"/>
        <v>768.71880868236394</v>
      </c>
      <c r="AV8" s="10"/>
    </row>
    <row r="9" spans="1:48" x14ac:dyDescent="0.25">
      <c r="A9" s="10"/>
      <c r="B9" s="2" t="s">
        <v>33</v>
      </c>
      <c r="C9" s="3">
        <v>8729.0192999999999</v>
      </c>
      <c r="D9">
        <v>1745150</v>
      </c>
      <c r="E9" s="4">
        <v>157.80000000000001</v>
      </c>
      <c r="F9" s="3">
        <v>2397.3557110249499</v>
      </c>
      <c r="G9" s="3">
        <v>2746.4204495743866</v>
      </c>
      <c r="H9">
        <v>856.73</v>
      </c>
      <c r="I9" s="3">
        <v>15310.1893</v>
      </c>
      <c r="J9" s="5">
        <v>48305.64</v>
      </c>
      <c r="K9" s="6">
        <v>13.004711335081401</v>
      </c>
      <c r="L9" s="6">
        <v>191.42232682596</v>
      </c>
      <c r="M9" s="7">
        <v>7819.1710999999996</v>
      </c>
      <c r="N9">
        <v>6.6</v>
      </c>
      <c r="O9">
        <v>14.9</v>
      </c>
      <c r="P9">
        <v>8.2100000000000009</v>
      </c>
      <c r="Q9">
        <v>7.21</v>
      </c>
      <c r="R9">
        <v>19.71</v>
      </c>
      <c r="S9">
        <v>13.94</v>
      </c>
      <c r="T9" s="3">
        <v>23.139940261840799</v>
      </c>
      <c r="U9" s="3">
        <v>89.375022888183594</v>
      </c>
      <c r="W9">
        <f t="shared" si="1"/>
        <v>53.0566431836492</v>
      </c>
      <c r="X9">
        <f t="shared" si="0"/>
        <v>59.086071687933128</v>
      </c>
      <c r="Y9">
        <f t="shared" si="2"/>
        <v>76.505773152238547</v>
      </c>
      <c r="Z9">
        <f t="shared" si="3"/>
        <v>50.778981056996372</v>
      </c>
      <c r="AA9">
        <f t="shared" si="4"/>
        <v>51.134797011349868</v>
      </c>
      <c r="AB9">
        <f t="shared" si="5"/>
        <v>50.883216817036278</v>
      </c>
      <c r="AC9">
        <f t="shared" si="6"/>
        <v>50.010106284069977</v>
      </c>
      <c r="AD9">
        <f t="shared" si="7"/>
        <v>54.566761776298897</v>
      </c>
      <c r="AE9">
        <f t="shared" si="8"/>
        <v>65.991802873914494</v>
      </c>
      <c r="AF9">
        <f t="shared" si="9"/>
        <v>62.062609549963568</v>
      </c>
      <c r="AG9">
        <f t="shared" si="10"/>
        <v>50.049446803919167</v>
      </c>
      <c r="AH9">
        <f t="shared" si="11"/>
        <v>53.570655702228954</v>
      </c>
      <c r="AI9">
        <f t="shared" si="12"/>
        <v>58.103110724385473</v>
      </c>
      <c r="AJ9">
        <f t="shared" si="13"/>
        <v>54.063965372129374</v>
      </c>
      <c r="AK9">
        <f t="shared" si="14"/>
        <v>52.464788732394368</v>
      </c>
      <c r="AL9">
        <f t="shared" si="15"/>
        <v>60.833140744164545</v>
      </c>
      <c r="AM9">
        <f t="shared" si="16"/>
        <v>57.402925970740291</v>
      </c>
      <c r="AN9">
        <f t="shared" si="17"/>
        <v>95.431091435758304</v>
      </c>
      <c r="AO9">
        <f t="shared" si="18"/>
        <v>81.559767612722979</v>
      </c>
      <c r="AP9">
        <f t="shared" si="19"/>
        <v>55.6934930790622</v>
      </c>
      <c r="AQ9">
        <f t="shared" si="20"/>
        <v>64.595067155226275</v>
      </c>
      <c r="AR9">
        <f t="shared" si="21"/>
        <v>60.144280117144234</v>
      </c>
      <c r="AS9">
        <f t="shared" si="22"/>
        <v>7.7552743418362855</v>
      </c>
      <c r="AT9">
        <f t="shared" si="23"/>
        <v>3597.5249255511526</v>
      </c>
      <c r="AU9">
        <f t="shared" si="24"/>
        <v>899.38123138778815</v>
      </c>
      <c r="AV9" s="10"/>
    </row>
    <row r="10" spans="1:48" x14ac:dyDescent="0.25">
      <c r="A10" s="10"/>
      <c r="B10" s="2" t="s">
        <v>34</v>
      </c>
      <c r="C10" s="3">
        <v>276.0385</v>
      </c>
      <c r="D10">
        <v>11490</v>
      </c>
      <c r="E10" s="4">
        <v>25.243999999999996</v>
      </c>
      <c r="F10" s="3">
        <v>1444.1136334527007</v>
      </c>
      <c r="G10" s="3">
        <v>52315.660078311572</v>
      </c>
      <c r="H10">
        <v>773.39</v>
      </c>
      <c r="I10" s="3">
        <v>46589.946799999998</v>
      </c>
      <c r="J10" s="5">
        <v>1502.58</v>
      </c>
      <c r="K10" s="6">
        <v>18.59</v>
      </c>
      <c r="L10" s="6">
        <v>251.65</v>
      </c>
      <c r="M10" s="7">
        <v>47.355899999999998</v>
      </c>
      <c r="N10">
        <v>69.81</v>
      </c>
      <c r="O10">
        <v>78.849999999999994</v>
      </c>
      <c r="P10">
        <v>14.01</v>
      </c>
      <c r="Q10">
        <v>75.959999999999994</v>
      </c>
      <c r="R10">
        <v>82.21</v>
      </c>
      <c r="S10">
        <v>77.88</v>
      </c>
      <c r="T10" s="3">
        <v>8.93682956695557</v>
      </c>
      <c r="U10" s="3">
        <v>91.2</v>
      </c>
      <c r="W10">
        <f t="shared" si="1"/>
        <v>50.059148439631471</v>
      </c>
      <c r="X10">
        <f t="shared" si="0"/>
        <v>50.055889766171283</v>
      </c>
      <c r="Y10">
        <f t="shared" si="2"/>
        <v>54.240251821642012</v>
      </c>
      <c r="Z10">
        <f t="shared" si="3"/>
        <v>50.454231979970302</v>
      </c>
      <c r="AA10">
        <f t="shared" si="4"/>
        <v>76.552840308286264</v>
      </c>
      <c r="AB10">
        <f t="shared" si="5"/>
        <v>50.793650623062163</v>
      </c>
      <c r="AC10">
        <f t="shared" si="6"/>
        <v>50.030754109432593</v>
      </c>
      <c r="AD10">
        <f t="shared" si="7"/>
        <v>50.13634015098458</v>
      </c>
      <c r="AE10">
        <f t="shared" si="8"/>
        <v>75.659327095814831</v>
      </c>
      <c r="AF10">
        <f t="shared" si="9"/>
        <v>71.665552732180828</v>
      </c>
      <c r="AG10">
        <f t="shared" si="10"/>
        <v>50.00029946881476</v>
      </c>
      <c r="AH10">
        <f t="shared" si="11"/>
        <v>87.767799177667172</v>
      </c>
      <c r="AI10">
        <f t="shared" si="12"/>
        <v>92.881226887100283</v>
      </c>
      <c r="AJ10">
        <f t="shared" si="13"/>
        <v>57.550799567151614</v>
      </c>
      <c r="AK10">
        <f t="shared" si="14"/>
        <v>91.509541117673777</v>
      </c>
      <c r="AL10">
        <f t="shared" si="15"/>
        <v>96.943609891379708</v>
      </c>
      <c r="AM10">
        <f t="shared" si="16"/>
        <v>92.569574304256946</v>
      </c>
      <c r="AN10">
        <f t="shared" si="17"/>
        <v>59.552589348051882</v>
      </c>
      <c r="AO10">
        <f t="shared" si="18"/>
        <v>82.802160337686701</v>
      </c>
      <c r="AP10">
        <f t="shared" si="19"/>
        <v>57.108200467645759</v>
      </c>
      <c r="AQ10">
        <f t="shared" si="20"/>
        <v>74.621818258726194</v>
      </c>
      <c r="AR10">
        <f t="shared" si="21"/>
        <v>65.865009363185976</v>
      </c>
      <c r="AS10">
        <f t="shared" si="22"/>
        <v>8.1157260527438932</v>
      </c>
      <c r="AT10">
        <f t="shared" si="23"/>
        <v>4261.5177563795642</v>
      </c>
      <c r="AU10">
        <f t="shared" si="24"/>
        <v>1065.379439094891</v>
      </c>
      <c r="AV10" s="10"/>
    </row>
    <row r="11" spans="1:48" x14ac:dyDescent="0.25">
      <c r="A11" s="10"/>
      <c r="B11" s="2" t="s">
        <v>35</v>
      </c>
      <c r="C11" s="3">
        <v>147.74690000000001</v>
      </c>
      <c r="D11">
        <v>785</v>
      </c>
      <c r="E11" s="4"/>
      <c r="F11" s="3">
        <v>347.23357446808512</v>
      </c>
      <c r="G11" s="3">
        <v>23501.919462816822</v>
      </c>
      <c r="H11">
        <v>267.49</v>
      </c>
      <c r="I11" s="3">
        <v>17102.862700000001</v>
      </c>
      <c r="J11" s="5">
        <v>321.51</v>
      </c>
      <c r="K11" s="6">
        <v>11.477618426771</v>
      </c>
      <c r="L11" s="6">
        <v>307.26002659026</v>
      </c>
      <c r="M11" s="7">
        <v>19099.623</v>
      </c>
      <c r="N11">
        <v>24.06</v>
      </c>
      <c r="O11">
        <v>66.83</v>
      </c>
      <c r="P11">
        <v>9.18</v>
      </c>
      <c r="Q11">
        <v>72.599999999999994</v>
      </c>
      <c r="R11">
        <v>66.83</v>
      </c>
      <c r="S11">
        <v>53.37</v>
      </c>
      <c r="T11" s="3">
        <v>9.3669033050537092</v>
      </c>
      <c r="U11" s="3">
        <v>99.01</v>
      </c>
      <c r="W11">
        <f t="shared" si="1"/>
        <v>50.013655209988549</v>
      </c>
      <c r="X11">
        <f t="shared" si="0"/>
        <v>50.000130218467312</v>
      </c>
      <c r="Y11">
        <f t="shared" si="2"/>
        <v>50</v>
      </c>
      <c r="Z11">
        <f t="shared" si="3"/>
        <v>50.080548531511162</v>
      </c>
      <c r="AA11">
        <f t="shared" si="4"/>
        <v>61.777771898991027</v>
      </c>
      <c r="AB11">
        <f t="shared" si="5"/>
        <v>50.249955668280521</v>
      </c>
      <c r="AC11">
        <f t="shared" si="6"/>
        <v>50.011289631073083</v>
      </c>
      <c r="AD11">
        <f t="shared" si="7"/>
        <v>50.024538955314682</v>
      </c>
      <c r="AE11">
        <f t="shared" si="8"/>
        <v>63.348571956789073</v>
      </c>
      <c r="AF11">
        <f t="shared" si="9"/>
        <v>80.532239714503731</v>
      </c>
      <c r="AG11">
        <f t="shared" si="10"/>
        <v>50.120782024249479</v>
      </c>
      <c r="AH11">
        <f t="shared" si="11"/>
        <v>63.016663059943738</v>
      </c>
      <c r="AI11">
        <f t="shared" si="12"/>
        <v>86.344355014139666</v>
      </c>
      <c r="AJ11">
        <f t="shared" si="13"/>
        <v>54.647108332331371</v>
      </c>
      <c r="AK11">
        <f t="shared" si="14"/>
        <v>89.601317582916835</v>
      </c>
      <c r="AL11">
        <f t="shared" si="15"/>
        <v>88.057545643633006</v>
      </c>
      <c r="AM11">
        <f t="shared" si="16"/>
        <v>79.089209107908914</v>
      </c>
      <c r="AN11">
        <f t="shared" si="17"/>
        <v>60.638999349473515</v>
      </c>
      <c r="AO11">
        <f t="shared" si="18"/>
        <v>88.118987118220531</v>
      </c>
      <c r="AP11">
        <f t="shared" si="19"/>
        <v>54.709986403393494</v>
      </c>
      <c r="AQ11">
        <f t="shared" si="20"/>
        <v>70.734204270076788</v>
      </c>
      <c r="AR11">
        <f t="shared" si="21"/>
        <v>62.722095336735137</v>
      </c>
      <c r="AS11">
        <f t="shared" si="22"/>
        <v>7.9197282362929053</v>
      </c>
      <c r="AT11">
        <f t="shared" si="23"/>
        <v>3869.867353870759</v>
      </c>
      <c r="AU11">
        <f t="shared" si="24"/>
        <v>967.46683846768974</v>
      </c>
      <c r="AV11" s="10"/>
    </row>
    <row r="12" spans="1:48" x14ac:dyDescent="0.25">
      <c r="A12" s="10"/>
      <c r="B12" s="2" t="s">
        <v>46</v>
      </c>
      <c r="C12" s="3">
        <v>3599.7107000000001</v>
      </c>
      <c r="D12">
        <v>2149690</v>
      </c>
      <c r="E12" s="4">
        <v>297.52699999999999</v>
      </c>
      <c r="F12" s="3">
        <v>7033.6784122255467</v>
      </c>
      <c r="G12" s="3">
        <v>19539.565810734588</v>
      </c>
      <c r="H12">
        <v>3118.52</v>
      </c>
      <c r="I12" s="3">
        <v>21740.7451</v>
      </c>
      <c r="J12" s="5">
        <v>10897.88</v>
      </c>
      <c r="K12" s="6">
        <v>22.505005884354301</v>
      </c>
      <c r="L12" s="6">
        <v>302.13253341259798</v>
      </c>
      <c r="M12" s="7">
        <v>7735.9746999999998</v>
      </c>
      <c r="N12">
        <v>24.53</v>
      </c>
      <c r="O12">
        <v>58.65</v>
      </c>
      <c r="P12">
        <v>5.31</v>
      </c>
      <c r="Q12">
        <v>61.06</v>
      </c>
      <c r="R12">
        <v>59.62</v>
      </c>
      <c r="S12">
        <v>62.98</v>
      </c>
      <c r="T12" s="3">
        <v>19.059450149536101</v>
      </c>
      <c r="U12" s="3">
        <v>112.585823059082</v>
      </c>
      <c r="W12">
        <f t="shared" si="1"/>
        <v>51.237749241651258</v>
      </c>
      <c r="X12">
        <f t="shared" si="0"/>
        <v>61.193214838625622</v>
      </c>
      <c r="Y12">
        <f t="shared" si="2"/>
        <v>99.975812222218494</v>
      </c>
      <c r="Z12">
        <f t="shared" si="3"/>
        <v>52.358476500425105</v>
      </c>
      <c r="AA12">
        <f t="shared" si="4"/>
        <v>59.74596190067885</v>
      </c>
      <c r="AB12">
        <f t="shared" si="5"/>
        <v>53.313981418292613</v>
      </c>
      <c r="AC12">
        <f t="shared" si="6"/>
        <v>50.014351105761541</v>
      </c>
      <c r="AD12">
        <f t="shared" si="7"/>
        <v>51.025708074712547</v>
      </c>
      <c r="AE12">
        <f t="shared" si="8"/>
        <v>82.435774381987301</v>
      </c>
      <c r="AF12">
        <f t="shared" si="9"/>
        <v>79.714691516850309</v>
      </c>
      <c r="AG12">
        <f t="shared" si="10"/>
        <v>50.048920687272663</v>
      </c>
      <c r="AH12">
        <f t="shared" si="11"/>
        <v>63.270937026617617</v>
      </c>
      <c r="AI12">
        <f t="shared" si="12"/>
        <v>81.89580160974549</v>
      </c>
      <c r="AJ12">
        <f t="shared" si="13"/>
        <v>52.320548274618254</v>
      </c>
      <c r="AK12">
        <f t="shared" si="14"/>
        <v>83.047478418900496</v>
      </c>
      <c r="AL12">
        <f t="shared" si="15"/>
        <v>83.891841922810258</v>
      </c>
      <c r="AM12">
        <f t="shared" si="16"/>
        <v>84.374656253437479</v>
      </c>
      <c r="AN12">
        <f t="shared" si="17"/>
        <v>85.123358421615762</v>
      </c>
      <c r="AO12">
        <f t="shared" si="18"/>
        <v>97.361022919541327</v>
      </c>
      <c r="AP12">
        <f t="shared" si="19"/>
        <v>60.776561218579886</v>
      </c>
      <c r="AQ12">
        <f t="shared" si="20"/>
        <v>74.782546630805555</v>
      </c>
      <c r="AR12">
        <f t="shared" si="21"/>
        <v>67.779553924692721</v>
      </c>
      <c r="AS12">
        <f t="shared" si="22"/>
        <v>8.2328338939087509</v>
      </c>
      <c r="AT12">
        <f t="shared" si="23"/>
        <v>4545.0260233884592</v>
      </c>
      <c r="AU12">
        <f t="shared" si="24"/>
        <v>1136.2565058471148</v>
      </c>
      <c r="AV12" s="10"/>
    </row>
    <row r="13" spans="1:48" x14ac:dyDescent="0.25">
      <c r="A13" s="10"/>
      <c r="B13" s="2" t="s">
        <v>36</v>
      </c>
      <c r="C13" s="3">
        <v>436.0444</v>
      </c>
      <c r="D13">
        <v>17820</v>
      </c>
      <c r="E13" s="4">
        <v>101.5</v>
      </c>
      <c r="F13" s="3">
        <v>1059.6022568814531</v>
      </c>
      <c r="G13" s="3">
        <v>24300.329436210006</v>
      </c>
      <c r="H13">
        <v>678.54</v>
      </c>
      <c r="I13" s="3">
        <v>3059.8852999999999</v>
      </c>
      <c r="J13" s="5">
        <v>826.42749999999978</v>
      </c>
      <c r="K13" s="6">
        <v>9.7882406982085399</v>
      </c>
      <c r="L13" s="6">
        <v>299.66813168706699</v>
      </c>
      <c r="M13" s="7">
        <v>8065.9132</v>
      </c>
      <c r="N13">
        <v>54.72</v>
      </c>
      <c r="O13">
        <v>46.15</v>
      </c>
      <c r="P13">
        <v>29.95</v>
      </c>
      <c r="Q13">
        <v>62.5</v>
      </c>
      <c r="R13">
        <v>62.5</v>
      </c>
      <c r="S13">
        <v>53.85</v>
      </c>
      <c r="T13" s="3">
        <v>11.912670135498001</v>
      </c>
      <c r="U13" s="3">
        <v>106.2</v>
      </c>
      <c r="W13">
        <f t="shared" si="1"/>
        <v>50.115887814250875</v>
      </c>
      <c r="X13">
        <f t="shared" si="0"/>
        <v>50.088861082095256</v>
      </c>
      <c r="Y13">
        <f t="shared" si="2"/>
        <v>67.049023922384109</v>
      </c>
      <c r="Z13">
        <f t="shared" si="3"/>
        <v>50.323237222620151</v>
      </c>
      <c r="AA13">
        <f t="shared" si="4"/>
        <v>62.187179415112148</v>
      </c>
      <c r="AB13">
        <f t="shared" si="5"/>
        <v>50.691714535967805</v>
      </c>
      <c r="AC13">
        <f t="shared" si="6"/>
        <v>50.002019835905188</v>
      </c>
      <c r="AD13">
        <f t="shared" si="7"/>
        <v>50.072334920172523</v>
      </c>
      <c r="AE13">
        <f t="shared" si="8"/>
        <v>60.42444375310302</v>
      </c>
      <c r="AF13">
        <f t="shared" si="9"/>
        <v>79.32175736380664</v>
      </c>
      <c r="AG13">
        <f t="shared" si="10"/>
        <v>50.051007149393293</v>
      </c>
      <c r="AH13">
        <f t="shared" si="11"/>
        <v>79.603981822116424</v>
      </c>
      <c r="AI13">
        <f t="shared" si="12"/>
        <v>75.097889928214045</v>
      </c>
      <c r="AJ13">
        <f t="shared" si="13"/>
        <v>67.133581820367922</v>
      </c>
      <c r="AK13">
        <f t="shared" si="14"/>
        <v>83.865288505224896</v>
      </c>
      <c r="AL13">
        <f t="shared" si="15"/>
        <v>85.555812341113935</v>
      </c>
      <c r="AM13">
        <f t="shared" si="16"/>
        <v>79.353206467935323</v>
      </c>
      <c r="AN13">
        <f t="shared" si="17"/>
        <v>67.069865270542607</v>
      </c>
      <c r="AO13">
        <f t="shared" si="18"/>
        <v>93.013735460350873</v>
      </c>
      <c r="AP13">
        <f t="shared" si="19"/>
        <v>55.682618455360242</v>
      </c>
      <c r="AQ13">
        <f t="shared" si="20"/>
        <v>73.240221613260388</v>
      </c>
      <c r="AR13">
        <f t="shared" si="21"/>
        <v>64.461420034310322</v>
      </c>
      <c r="AS13">
        <f t="shared" si="22"/>
        <v>8.0287869590810743</v>
      </c>
      <c r="AT13">
        <f t="shared" si="23"/>
        <v>4078.2073156772071</v>
      </c>
      <c r="AU13">
        <f t="shared" si="24"/>
        <v>1019.5518289193018</v>
      </c>
      <c r="AV13" s="10"/>
    </row>
    <row r="14" spans="1:48" x14ac:dyDescent="0.25">
      <c r="A14" s="10"/>
      <c r="B14" s="2" t="s">
        <v>37</v>
      </c>
      <c r="C14" s="3">
        <v>1092.8721</v>
      </c>
      <c r="D14">
        <v>89318</v>
      </c>
      <c r="E14" s="4">
        <v>0</v>
      </c>
      <c r="F14" s="3">
        <v>441.82298291820564</v>
      </c>
      <c r="G14" s="3">
        <v>4042.7693498462049</v>
      </c>
      <c r="H14">
        <v>251.76</v>
      </c>
      <c r="I14" s="3">
        <v>7869.7321000000002</v>
      </c>
      <c r="J14" s="5">
        <v>2627.29</v>
      </c>
      <c r="K14" s="6">
        <v>14.902501276161301</v>
      </c>
      <c r="L14" s="6">
        <v>280.35018725758698</v>
      </c>
      <c r="M14" s="7">
        <v>5615.7923000000001</v>
      </c>
      <c r="N14">
        <v>36.79</v>
      </c>
      <c r="O14">
        <v>57.21</v>
      </c>
      <c r="P14">
        <v>28.02</v>
      </c>
      <c r="Q14">
        <v>61.54</v>
      </c>
      <c r="R14">
        <v>58.65</v>
      </c>
      <c r="S14">
        <v>59.13</v>
      </c>
      <c r="T14" s="3">
        <v>12.3699998855591</v>
      </c>
      <c r="U14" s="3">
        <v>67.817230224609403</v>
      </c>
      <c r="W14">
        <f t="shared" si="1"/>
        <v>50.348804181276726</v>
      </c>
      <c r="X14">
        <f t="shared" si="0"/>
        <v>50.46127548113666</v>
      </c>
      <c r="Y14">
        <f t="shared" si="2"/>
        <v>50</v>
      </c>
      <c r="Z14">
        <f t="shared" si="3"/>
        <v>50.112773108891183</v>
      </c>
      <c r="AA14">
        <f t="shared" si="4"/>
        <v>51.799536933161015</v>
      </c>
      <c r="AB14">
        <f t="shared" si="5"/>
        <v>50.233050505918953</v>
      </c>
      <c r="AC14">
        <f t="shared" si="6"/>
        <v>50.005194824609859</v>
      </c>
      <c r="AD14">
        <f t="shared" si="7"/>
        <v>50.242806256111194</v>
      </c>
      <c r="AE14">
        <f t="shared" si="8"/>
        <v>69.276669838572289</v>
      </c>
      <c r="AF14">
        <f t="shared" si="9"/>
        <v>76.241626371240145</v>
      </c>
      <c r="AG14">
        <f t="shared" si="10"/>
        <v>50.035513096868911</v>
      </c>
      <c r="AH14">
        <f t="shared" si="11"/>
        <v>69.903700497727769</v>
      </c>
      <c r="AI14">
        <f t="shared" si="12"/>
        <v>81.112682184033062</v>
      </c>
      <c r="AJ14">
        <f t="shared" si="13"/>
        <v>65.973307683058792</v>
      </c>
      <c r="AK14">
        <f t="shared" si="14"/>
        <v>83.320081781008639</v>
      </c>
      <c r="AL14">
        <f t="shared" si="15"/>
        <v>83.331407441645467</v>
      </c>
      <c r="AM14">
        <f t="shared" si="16"/>
        <v>82.257177428225717</v>
      </c>
      <c r="AN14">
        <f t="shared" si="17"/>
        <v>68.225126730149924</v>
      </c>
      <c r="AO14">
        <f t="shared" si="18"/>
        <v>66.883832995195903</v>
      </c>
      <c r="AP14">
        <f t="shared" si="19"/>
        <v>53.755369752601609</v>
      </c>
      <c r="AQ14">
        <f t="shared" si="20"/>
        <v>69.098309662817272</v>
      </c>
      <c r="AR14">
        <f t="shared" si="21"/>
        <v>61.426839707709441</v>
      </c>
      <c r="AS14">
        <f t="shared" si="22"/>
        <v>7.8375276527556466</v>
      </c>
      <c r="AT14">
        <f t="shared" si="23"/>
        <v>3714.4051852045072</v>
      </c>
      <c r="AU14">
        <f t="shared" si="24"/>
        <v>928.60129630112681</v>
      </c>
      <c r="AV14" s="10"/>
    </row>
    <row r="15" spans="1:48" x14ac:dyDescent="0.25">
      <c r="A15" s="10"/>
      <c r="B15" s="2" t="s">
        <v>45</v>
      </c>
      <c r="C15" s="3">
        <v>928.72889999999995</v>
      </c>
      <c r="D15">
        <v>98647.9</v>
      </c>
      <c r="E15" s="4">
        <v>97.8</v>
      </c>
      <c r="F15" s="3">
        <v>3494.730153369394</v>
      </c>
      <c r="G15" s="3">
        <v>37629.174168795587</v>
      </c>
      <c r="H15">
        <v>5822.58</v>
      </c>
      <c r="I15" s="3">
        <v>121057.7524</v>
      </c>
      <c r="J15" s="5">
        <v>3144.89</v>
      </c>
      <c r="K15" s="6">
        <v>21.54</v>
      </c>
      <c r="L15" s="6">
        <v>288.76</v>
      </c>
      <c r="M15" s="7">
        <v>1818749.9820000001</v>
      </c>
      <c r="N15">
        <v>66.040000000000006</v>
      </c>
      <c r="O15">
        <v>87.98</v>
      </c>
      <c r="P15">
        <v>16.43</v>
      </c>
      <c r="Q15">
        <v>83.17</v>
      </c>
      <c r="R15">
        <v>77.88</v>
      </c>
      <c r="S15">
        <v>83.17</v>
      </c>
      <c r="T15" s="3">
        <v>11.706230163574199</v>
      </c>
      <c r="U15" s="3">
        <v>103.371101379395</v>
      </c>
      <c r="W15">
        <f t="shared" si="1"/>
        <v>50.29059768691603</v>
      </c>
      <c r="X15">
        <f t="shared" si="0"/>
        <v>50.509872492264478</v>
      </c>
      <c r="Y15">
        <f t="shared" si="2"/>
        <v>66.427532409942515</v>
      </c>
      <c r="Z15">
        <f t="shared" si="3"/>
        <v>51.15283293123484</v>
      </c>
      <c r="AA15">
        <f t="shared" si="4"/>
        <v>69.021925218124053</v>
      </c>
      <c r="AB15">
        <f t="shared" si="5"/>
        <v>56.220057281955107</v>
      </c>
      <c r="AC15">
        <f t="shared" si="6"/>
        <v>50.079910444649258</v>
      </c>
      <c r="AD15">
        <f t="shared" si="7"/>
        <v>50.291802758332686</v>
      </c>
      <c r="AE15">
        <f t="shared" si="8"/>
        <v>80.765454668725425</v>
      </c>
      <c r="AF15">
        <f t="shared" si="9"/>
        <v>77.582520841878406</v>
      </c>
      <c r="AG15">
        <f t="shared" si="10"/>
        <v>61.501394788246017</v>
      </c>
      <c r="AH15">
        <f t="shared" si="11"/>
        <v>85.728197359878806</v>
      </c>
      <c r="AI15">
        <f t="shared" si="12"/>
        <v>97.846421579290848</v>
      </c>
      <c r="AJ15">
        <f t="shared" si="13"/>
        <v>59.005651076109174</v>
      </c>
      <c r="AK15">
        <f t="shared" si="14"/>
        <v>95.604270786006367</v>
      </c>
      <c r="AL15">
        <f t="shared" si="15"/>
        <v>94.441876588860637</v>
      </c>
      <c r="AM15">
        <f t="shared" si="16"/>
        <v>95.479045209547905</v>
      </c>
      <c r="AN15">
        <f t="shared" si="17"/>
        <v>66.548376906284375</v>
      </c>
      <c r="AO15">
        <f t="shared" si="18"/>
        <v>91.087901408436949</v>
      </c>
      <c r="AP15">
        <f t="shared" si="19"/>
        <v>58.659783783337403</v>
      </c>
      <c r="AQ15">
        <f t="shared" si="20"/>
        <v>79.954509254831876</v>
      </c>
      <c r="AR15">
        <f t="shared" si="21"/>
        <v>69.30714651908464</v>
      </c>
      <c r="AS15">
        <f t="shared" si="22"/>
        <v>8.3250913820260646</v>
      </c>
      <c r="AT15">
        <f t="shared" si="23"/>
        <v>4690.1142253912876</v>
      </c>
      <c r="AU15">
        <f t="shared" si="24"/>
        <v>1172.5285563478219</v>
      </c>
      <c r="AV15" s="10"/>
    </row>
    <row r="16" spans="1:48" x14ac:dyDescent="0.25">
      <c r="A16" s="10"/>
      <c r="B16" s="2" t="s">
        <v>38</v>
      </c>
      <c r="C16" s="3">
        <v>454.3399</v>
      </c>
      <c r="D16">
        <v>309500</v>
      </c>
      <c r="E16" s="4">
        <v>5.3730000000000002</v>
      </c>
      <c r="F16" s="3">
        <v>759.09397659297792</v>
      </c>
      <c r="G16" s="3">
        <v>16707.623006321432</v>
      </c>
      <c r="H16">
        <v>619.86</v>
      </c>
      <c r="I16" s="3">
        <v>58920.875399999997</v>
      </c>
      <c r="J16" s="5">
        <v>856.43</v>
      </c>
      <c r="K16" s="6">
        <v>18.065361492215199</v>
      </c>
      <c r="L16" s="6">
        <v>315.77446610980797</v>
      </c>
      <c r="M16" s="7">
        <v>7436.5142999999998</v>
      </c>
      <c r="N16">
        <v>58.96</v>
      </c>
      <c r="O16">
        <v>57.69</v>
      </c>
      <c r="P16">
        <v>16.91</v>
      </c>
      <c r="Q16">
        <v>66.349999999999994</v>
      </c>
      <c r="R16">
        <v>71.150000000000006</v>
      </c>
      <c r="S16">
        <v>62.02</v>
      </c>
      <c r="T16" s="3">
        <v>12.204979896545399</v>
      </c>
      <c r="U16" s="3">
        <v>107.053581237793</v>
      </c>
      <c r="W16">
        <f t="shared" si="1"/>
        <v>50.12237554519298</v>
      </c>
      <c r="X16">
        <f t="shared" si="0"/>
        <v>51.608145983944226</v>
      </c>
      <c r="Y16">
        <f t="shared" si="2"/>
        <v>50.902506458472608</v>
      </c>
      <c r="Z16">
        <f t="shared" si="3"/>
        <v>50.220860513745819</v>
      </c>
      <c r="AA16">
        <f t="shared" si="4"/>
        <v>58.293802348582552</v>
      </c>
      <c r="AB16">
        <f t="shared" si="5"/>
        <v>50.628650649929874</v>
      </c>
      <c r="AC16">
        <f t="shared" si="6"/>
        <v>50.038893778043892</v>
      </c>
      <c r="AD16">
        <f t="shared" si="7"/>
        <v>50.075174985006178</v>
      </c>
      <c r="AE16">
        <f t="shared" si="8"/>
        <v>74.751235180421389</v>
      </c>
      <c r="AF16">
        <f t="shared" si="9"/>
        <v>81.889816300575234</v>
      </c>
      <c r="AG16">
        <f t="shared" si="10"/>
        <v>50.047026962286857</v>
      </c>
      <c r="AH16">
        <f t="shared" si="11"/>
        <v>81.897857606578668</v>
      </c>
      <c r="AI16">
        <f t="shared" si="12"/>
        <v>81.373721992603862</v>
      </c>
      <c r="AJ16">
        <f t="shared" si="13"/>
        <v>59.294216664662741</v>
      </c>
      <c r="AK16">
        <f t="shared" si="14"/>
        <v>86.051794638800544</v>
      </c>
      <c r="AL16">
        <f t="shared" si="15"/>
        <v>90.553501271088521</v>
      </c>
      <c r="AM16">
        <f t="shared" si="16"/>
        <v>83.846661533384662</v>
      </c>
      <c r="AN16">
        <f t="shared" si="17"/>
        <v>67.80826945518173</v>
      </c>
      <c r="AO16">
        <f t="shared" si="18"/>
        <v>93.594829389218859</v>
      </c>
      <c r="AP16">
        <f t="shared" si="19"/>
        <v>55.507444284469706</v>
      </c>
      <c r="AQ16">
        <f t="shared" si="20"/>
        <v>74.47134969471071</v>
      </c>
      <c r="AR16">
        <f t="shared" si="21"/>
        <v>64.989396989590205</v>
      </c>
      <c r="AS16">
        <f t="shared" si="22"/>
        <v>8.0616001506890811</v>
      </c>
      <c r="AT16">
        <f t="shared" si="23"/>
        <v>4133.7142939684145</v>
      </c>
      <c r="AU16">
        <f t="shared" si="24"/>
        <v>1033.4285734921036</v>
      </c>
      <c r="AV16" s="10"/>
    </row>
    <row r="17" spans="1:48" x14ac:dyDescent="0.25">
      <c r="A17" s="10"/>
      <c r="B17" s="2" t="s">
        <v>39</v>
      </c>
      <c r="C17" s="3">
        <v>566.29229999999995</v>
      </c>
      <c r="D17">
        <v>10450</v>
      </c>
      <c r="E17" s="4">
        <v>0</v>
      </c>
      <c r="F17" s="3">
        <v>317.12128253796095</v>
      </c>
      <c r="G17" s="3">
        <v>5599.9575226073348</v>
      </c>
      <c r="H17">
        <v>154.4</v>
      </c>
      <c r="I17" s="3">
        <v>7621.5324000000001</v>
      </c>
      <c r="J17" s="5">
        <v>1776.31</v>
      </c>
      <c r="K17" s="6">
        <v>15.7165996212932</v>
      </c>
      <c r="L17" s="6">
        <v>256.027145860438</v>
      </c>
      <c r="M17" s="7">
        <v>13380.1206</v>
      </c>
      <c r="N17">
        <v>8.02</v>
      </c>
      <c r="O17">
        <v>11.54</v>
      </c>
      <c r="P17">
        <v>32.85</v>
      </c>
      <c r="Q17">
        <v>25</v>
      </c>
      <c r="R17">
        <v>19.23</v>
      </c>
      <c r="S17">
        <v>12.02</v>
      </c>
      <c r="T17" s="3">
        <v>9.8982896804809606</v>
      </c>
      <c r="U17" s="3">
        <v>80.992999999999995</v>
      </c>
      <c r="W17">
        <f t="shared" si="1"/>
        <v>50.162074763553939</v>
      </c>
      <c r="X17">
        <f t="shared" si="0"/>
        <v>50.050472677931012</v>
      </c>
      <c r="Y17">
        <f t="shared" si="2"/>
        <v>50</v>
      </c>
      <c r="Z17">
        <f t="shared" si="3"/>
        <v>50.070289921194302</v>
      </c>
      <c r="AA17">
        <f t="shared" si="4"/>
        <v>52.59802964140448</v>
      </c>
      <c r="AB17">
        <f t="shared" si="5"/>
        <v>50.128416900863527</v>
      </c>
      <c r="AC17">
        <f t="shared" si="6"/>
        <v>50.005030987532137</v>
      </c>
      <c r="AD17">
        <f t="shared" si="7"/>
        <v>50.162251689920218</v>
      </c>
      <c r="AE17">
        <f t="shared" si="8"/>
        <v>70.685785095229534</v>
      </c>
      <c r="AF17">
        <f t="shared" si="9"/>
        <v>72.36346252651407</v>
      </c>
      <c r="AG17">
        <f t="shared" si="10"/>
        <v>50.084613086382397</v>
      </c>
      <c r="AH17">
        <f t="shared" si="11"/>
        <v>54.338887686647908</v>
      </c>
      <c r="AI17">
        <f t="shared" si="12"/>
        <v>56.275832064389817</v>
      </c>
      <c r="AJ17">
        <f t="shared" si="13"/>
        <v>68.876998917879035</v>
      </c>
      <c r="AK17">
        <f t="shared" si="14"/>
        <v>62.568150840527032</v>
      </c>
      <c r="AL17">
        <f t="shared" si="15"/>
        <v>60.555812341113935</v>
      </c>
      <c r="AM17">
        <f t="shared" si="16"/>
        <v>56.346936530634693</v>
      </c>
      <c r="AN17">
        <f t="shared" si="17"/>
        <v>61.981335376398313</v>
      </c>
      <c r="AO17">
        <f t="shared" si="18"/>
        <v>75.853523852551163</v>
      </c>
      <c r="AP17">
        <f t="shared" si="19"/>
        <v>53.594241723418222</v>
      </c>
      <c r="AQ17">
        <f t="shared" si="20"/>
        <v>60.605703033384927</v>
      </c>
      <c r="AR17">
        <f t="shared" si="21"/>
        <v>57.099972378401574</v>
      </c>
      <c r="AS17">
        <f t="shared" si="22"/>
        <v>7.5564523672422874</v>
      </c>
      <c r="AT17">
        <f t="shared" si="23"/>
        <v>3248.1166981889328</v>
      </c>
      <c r="AU17">
        <f t="shared" si="24"/>
        <v>812.0291745472332</v>
      </c>
      <c r="AV17" s="10"/>
    </row>
    <row r="18" spans="1:48" x14ac:dyDescent="0.25">
      <c r="A18" s="10"/>
      <c r="B18" s="2" t="s">
        <v>40</v>
      </c>
      <c r="C18" s="3">
        <v>2077.2595000000001</v>
      </c>
      <c r="D18">
        <v>185180</v>
      </c>
      <c r="E18" s="4">
        <v>2.5</v>
      </c>
      <c r="F18" s="3">
        <v>110.7979539728053</v>
      </c>
      <c r="G18" s="3">
        <v>533.38523170940039</v>
      </c>
      <c r="H18">
        <v>62.21</v>
      </c>
      <c r="I18" s="3">
        <v>0</v>
      </c>
      <c r="J18" s="5">
        <v>274.64999999999998</v>
      </c>
      <c r="K18" s="6">
        <v>6.58</v>
      </c>
      <c r="L18" s="6">
        <v>310.47000000000003</v>
      </c>
      <c r="M18" s="7">
        <v>0</v>
      </c>
      <c r="N18">
        <v>0</v>
      </c>
      <c r="O18">
        <v>2.88</v>
      </c>
      <c r="P18">
        <v>1.45</v>
      </c>
      <c r="Q18">
        <v>3.37</v>
      </c>
      <c r="R18">
        <v>0.96</v>
      </c>
      <c r="S18">
        <v>0.48</v>
      </c>
      <c r="T18" s="3">
        <v>19.383590062459302</v>
      </c>
      <c r="U18" s="3">
        <v>70.08</v>
      </c>
      <c r="W18">
        <f t="shared" si="1"/>
        <v>50.697875843379315</v>
      </c>
      <c r="X18">
        <f t="shared" si="0"/>
        <v>50.960595589683862</v>
      </c>
      <c r="Y18">
        <f t="shared" si="2"/>
        <v>50.41992669759567</v>
      </c>
      <c r="Z18">
        <f t="shared" si="3"/>
        <v>49.999999999990735</v>
      </c>
      <c r="AA18">
        <f t="shared" si="4"/>
        <v>50.000000000004817</v>
      </c>
      <c r="AB18">
        <f t="shared" si="5"/>
        <v>50.029339537982878</v>
      </c>
      <c r="AC18">
        <f t="shared" si="6"/>
        <v>50</v>
      </c>
      <c r="AD18">
        <f t="shared" si="7"/>
        <v>50.020103143695479</v>
      </c>
      <c r="AE18">
        <f t="shared" si="8"/>
        <v>54.871329756609242</v>
      </c>
      <c r="AF18">
        <f t="shared" si="9"/>
        <v>81.044050824673732</v>
      </c>
      <c r="AG18">
        <f t="shared" si="10"/>
        <v>50</v>
      </c>
      <c r="AH18">
        <f t="shared" si="11"/>
        <v>50</v>
      </c>
      <c r="AI18">
        <f t="shared" si="12"/>
        <v>51.566238851424842</v>
      </c>
      <c r="AJ18">
        <f t="shared" si="13"/>
        <v>50</v>
      </c>
      <c r="AK18">
        <f t="shared" si="14"/>
        <v>50.283961835529304</v>
      </c>
      <c r="AL18">
        <f t="shared" si="15"/>
        <v>50</v>
      </c>
      <c r="AM18">
        <f t="shared" si="16"/>
        <v>50</v>
      </c>
      <c r="AN18">
        <f t="shared" si="17"/>
        <v>85.942168807055623</v>
      </c>
      <c r="AO18">
        <f t="shared" si="18"/>
        <v>68.424262564975564</v>
      </c>
      <c r="AP18">
        <f t="shared" si="19"/>
        <v>52.838651836625289</v>
      </c>
      <c r="AQ18">
        <f t="shared" si="20"/>
        <v>58.309148096384178</v>
      </c>
      <c r="AR18">
        <f t="shared" si="21"/>
        <v>55.573899966504733</v>
      </c>
      <c r="AS18">
        <f t="shared" si="22"/>
        <v>7.4547904039285191</v>
      </c>
      <c r="AT18">
        <f t="shared" si="23"/>
        <v>3080.9767751550658</v>
      </c>
      <c r="AU18">
        <f t="shared" si="24"/>
        <v>770.24419378876644</v>
      </c>
      <c r="AV18" s="10"/>
    </row>
    <row r="19" spans="1:48" x14ac:dyDescent="0.25">
      <c r="A19" s="10"/>
      <c r="B19" s="2" t="s">
        <v>41</v>
      </c>
      <c r="C19" s="3">
        <v>8413.5427999999993</v>
      </c>
      <c r="D19">
        <v>785350</v>
      </c>
      <c r="E19" s="4">
        <v>0.4</v>
      </c>
      <c r="F19" s="3">
        <v>7202.8936833319058</v>
      </c>
      <c r="G19" s="3">
        <v>8561.0709478198714</v>
      </c>
      <c r="H19">
        <v>3891.55</v>
      </c>
      <c r="I19" s="3">
        <v>417269.9768</v>
      </c>
      <c r="J19" s="5">
        <v>33535.800000000003</v>
      </c>
      <c r="K19" s="6">
        <v>7.1552672472241898</v>
      </c>
      <c r="L19" s="6">
        <v>216.88794046335801</v>
      </c>
      <c r="M19" s="7">
        <v>585611.00879999995</v>
      </c>
      <c r="N19" s="4">
        <v>12.74</v>
      </c>
      <c r="O19" s="4">
        <v>47.6</v>
      </c>
      <c r="P19" s="4">
        <v>24.15</v>
      </c>
      <c r="Q19" s="4">
        <v>50.48</v>
      </c>
      <c r="R19" s="4">
        <v>38.46</v>
      </c>
      <c r="S19" s="4">
        <v>43.27</v>
      </c>
      <c r="T19" s="3">
        <v>9.3800001144409197</v>
      </c>
      <c r="U19" s="3">
        <v>104.406143188477</v>
      </c>
      <c r="W19">
        <f t="shared" si="1"/>
        <v>52.944772688141732</v>
      </c>
      <c r="X19">
        <f t="shared" si="0"/>
        <v>54.086724290803922</v>
      </c>
      <c r="Y19">
        <f t="shared" si="2"/>
        <v>50.067188271615308</v>
      </c>
      <c r="Z19">
        <f t="shared" si="3"/>
        <v>52.416124504435231</v>
      </c>
      <c r="AA19">
        <f t="shared" si="4"/>
        <v>54.116425118376</v>
      </c>
      <c r="AB19">
        <f t="shared" si="5"/>
        <v>54.144763214882559</v>
      </c>
      <c r="AC19">
        <f t="shared" si="6"/>
        <v>50.275440677889826</v>
      </c>
      <c r="AD19">
        <f t="shared" si="7"/>
        <v>53.168634847452097</v>
      </c>
      <c r="AE19">
        <f t="shared" si="8"/>
        <v>55.867054486386813</v>
      </c>
      <c r="AF19">
        <f t="shared" si="9"/>
        <v>66.122949722056362</v>
      </c>
      <c r="AG19">
        <f t="shared" si="10"/>
        <v>53.703281633655465</v>
      </c>
      <c r="AH19">
        <f t="shared" si="11"/>
        <v>56.892447522181342</v>
      </c>
      <c r="AI19">
        <f t="shared" si="12"/>
        <v>75.886447683271697</v>
      </c>
      <c r="AJ19">
        <f t="shared" si="13"/>
        <v>63.646747625345675</v>
      </c>
      <c r="AK19">
        <f t="shared" si="14"/>
        <v>77.038845979100415</v>
      </c>
      <c r="AL19">
        <f t="shared" si="15"/>
        <v>71.666281488329091</v>
      </c>
      <c r="AM19">
        <f t="shared" si="16"/>
        <v>73.534264657353432</v>
      </c>
      <c r="AN19">
        <f t="shared" si="17"/>
        <v>60.67208322194594</v>
      </c>
      <c r="AO19">
        <f t="shared" si="18"/>
        <v>91.792528554339555</v>
      </c>
      <c r="AP19">
        <f t="shared" si="19"/>
        <v>53.8847938255362</v>
      </c>
      <c r="AQ19">
        <f t="shared" si="20"/>
        <v>68.499101006139057</v>
      </c>
      <c r="AR19">
        <f t="shared" si="21"/>
        <v>61.191947415837632</v>
      </c>
      <c r="AS19">
        <f t="shared" si="22"/>
        <v>7.822528198468679</v>
      </c>
      <c r="AT19">
        <f t="shared" si="23"/>
        <v>3691.0599349503823</v>
      </c>
      <c r="AU19">
        <f t="shared" si="24"/>
        <v>922.76498373759557</v>
      </c>
      <c r="AV19" s="10"/>
    </row>
    <row r="20" spans="1:48" x14ac:dyDescent="0.25">
      <c r="A20" s="10"/>
      <c r="B20" s="2" t="s">
        <v>42</v>
      </c>
      <c r="C20" s="3">
        <v>123.75369999999999</v>
      </c>
      <c r="D20">
        <v>9250</v>
      </c>
      <c r="E20" s="4">
        <v>0</v>
      </c>
      <c r="F20" s="3">
        <v>250.08448886350658</v>
      </c>
      <c r="G20" s="3">
        <v>28036.189453125</v>
      </c>
      <c r="H20">
        <v>118.24</v>
      </c>
      <c r="I20" s="3">
        <v>6293.9856</v>
      </c>
      <c r="J20" s="5">
        <v>1245.42</v>
      </c>
      <c r="K20" s="6">
        <v>4.3645157970566997</v>
      </c>
      <c r="L20" s="6">
        <v>271.555951082197</v>
      </c>
      <c r="M20" s="7">
        <v>1670.1224999999999</v>
      </c>
      <c r="N20" s="4">
        <v>56.13</v>
      </c>
      <c r="O20" s="4">
        <v>77.400000000000006</v>
      </c>
      <c r="P20" s="4">
        <v>75.36</v>
      </c>
      <c r="Q20" s="4">
        <v>81.25</v>
      </c>
      <c r="R20" s="4">
        <v>69.709999999999994</v>
      </c>
      <c r="S20" s="4">
        <v>65.38</v>
      </c>
      <c r="T20" s="3">
        <v>12.9899997711182</v>
      </c>
      <c r="U20" s="3">
        <v>101.427406311035</v>
      </c>
      <c r="W20">
        <f t="shared" si="1"/>
        <v>50.005147028958234</v>
      </c>
      <c r="X20">
        <f t="shared" si="0"/>
        <v>50.044222191499927</v>
      </c>
      <c r="Y20">
        <f t="shared" si="2"/>
        <v>50</v>
      </c>
      <c r="Z20">
        <f t="shared" si="3"/>
        <v>50.04745192716868</v>
      </c>
      <c r="AA20">
        <f t="shared" si="4"/>
        <v>64.102848333426323</v>
      </c>
      <c r="AB20">
        <f t="shared" si="5"/>
        <v>50.0895554468906</v>
      </c>
      <c r="AC20">
        <f t="shared" si="6"/>
        <v>50.004154671451772</v>
      </c>
      <c r="AD20">
        <f t="shared" si="7"/>
        <v>50.111997143814406</v>
      </c>
      <c r="AE20">
        <f t="shared" si="8"/>
        <v>51.036568747796814</v>
      </c>
      <c r="AF20">
        <f t="shared" si="9"/>
        <v>74.839437877601455</v>
      </c>
      <c r="AG20">
        <f t="shared" si="10"/>
        <v>50.01056150565352</v>
      </c>
      <c r="AH20">
        <f t="shared" si="11"/>
        <v>80.366803722138059</v>
      </c>
      <c r="AI20">
        <f t="shared" si="12"/>
        <v>92.092669132042644</v>
      </c>
      <c r="AJ20">
        <f t="shared" si="13"/>
        <v>94.433088854154136</v>
      </c>
      <c r="AK20">
        <f t="shared" si="14"/>
        <v>94.513857337573825</v>
      </c>
      <c r="AL20">
        <f t="shared" si="15"/>
        <v>89.721516061936683</v>
      </c>
      <c r="AM20">
        <f t="shared" si="16"/>
        <v>85.694643053569465</v>
      </c>
      <c r="AN20">
        <f t="shared" si="17"/>
        <v>69.791309495761993</v>
      </c>
      <c r="AO20">
        <f t="shared" si="18"/>
        <v>89.764688861362941</v>
      </c>
      <c r="AP20">
        <f t="shared" si="19"/>
        <v>53.622731049765321</v>
      </c>
      <c r="AQ20">
        <f t="shared" si="20"/>
        <v>78.670726901484002</v>
      </c>
      <c r="AR20">
        <f t="shared" si="21"/>
        <v>66.146728975624654</v>
      </c>
      <c r="AS20">
        <f t="shared" si="22"/>
        <v>8.1330639352967502</v>
      </c>
      <c r="AT20">
        <f t="shared" si="23"/>
        <v>4218.5392301278143</v>
      </c>
      <c r="AU20">
        <f t="shared" si="24"/>
        <v>1054.6348075319536</v>
      </c>
      <c r="AV20" s="10"/>
    </row>
    <row r="21" spans="1:48" x14ac:dyDescent="0.25">
      <c r="A21" s="10"/>
      <c r="B21" s="2" t="s">
        <v>43</v>
      </c>
      <c r="C21" s="3">
        <v>10746.5134</v>
      </c>
      <c r="D21">
        <v>1001450</v>
      </c>
      <c r="E21" s="4">
        <v>3.1459999999999999</v>
      </c>
      <c r="F21" s="3">
        <v>3652.5265127885209</v>
      </c>
      <c r="G21" s="3">
        <v>3398.8014315308264</v>
      </c>
      <c r="H21">
        <v>864.73</v>
      </c>
      <c r="I21" s="3">
        <v>34356.304600000003</v>
      </c>
      <c r="J21" s="5">
        <v>13326.67</v>
      </c>
      <c r="K21" s="6">
        <v>4.5069876414828203</v>
      </c>
      <c r="L21" s="6">
        <v>193.101937781136</v>
      </c>
      <c r="M21" s="7">
        <v>3112.6518999999998</v>
      </c>
      <c r="N21" s="4">
        <v>11.79</v>
      </c>
      <c r="O21" s="4">
        <v>36.54</v>
      </c>
      <c r="P21" s="4">
        <v>7.73</v>
      </c>
      <c r="Q21" s="4">
        <v>31.25</v>
      </c>
      <c r="R21" s="4">
        <v>42.31</v>
      </c>
      <c r="S21" s="4">
        <v>24.04</v>
      </c>
      <c r="T21" s="3">
        <v>12.2600002288818</v>
      </c>
      <c r="U21" s="3">
        <v>90.473110000000005</v>
      </c>
      <c r="W21">
        <f t="shared" si="1"/>
        <v>53.772062762129345</v>
      </c>
      <c r="X21">
        <f t="shared" si="0"/>
        <v>55.212332722268414</v>
      </c>
      <c r="Y21">
        <f t="shared" si="2"/>
        <v>50.528435756254389</v>
      </c>
      <c r="Z21">
        <f t="shared" si="3"/>
        <v>51.20659075758882</v>
      </c>
      <c r="AA21">
        <f t="shared" si="4"/>
        <v>51.469323991583252</v>
      </c>
      <c r="AB21">
        <f t="shared" si="5"/>
        <v>50.891814483844449</v>
      </c>
      <c r="AC21">
        <f t="shared" si="6"/>
        <v>50.022678659752579</v>
      </c>
      <c r="AD21">
        <f t="shared" si="7"/>
        <v>51.255619617661814</v>
      </c>
      <c r="AE21">
        <f t="shared" si="8"/>
        <v>51.283171938707881</v>
      </c>
      <c r="AF21">
        <f t="shared" si="9"/>
        <v>62.330413496567587</v>
      </c>
      <c r="AG21">
        <f t="shared" si="10"/>
        <v>50.019683760106993</v>
      </c>
      <c r="AH21">
        <f t="shared" si="11"/>
        <v>56.378489504436267</v>
      </c>
      <c r="AI21">
        <f t="shared" si="12"/>
        <v>69.87165542745268</v>
      </c>
      <c r="AJ21">
        <f t="shared" si="13"/>
        <v>53.775399783575807</v>
      </c>
      <c r="AK21">
        <f t="shared" si="14"/>
        <v>66.117673784643344</v>
      </c>
      <c r="AL21">
        <f t="shared" si="15"/>
        <v>73.890686387797558</v>
      </c>
      <c r="AM21">
        <f t="shared" si="16"/>
        <v>62.957870421295787</v>
      </c>
      <c r="AN21">
        <f t="shared" si="17"/>
        <v>67.947256410293534</v>
      </c>
      <c r="AO21">
        <f t="shared" si="18"/>
        <v>82.307314214959149</v>
      </c>
      <c r="AP21">
        <f t="shared" si="19"/>
        <v>52.263187475819883</v>
      </c>
      <c r="AQ21">
        <f t="shared" si="20"/>
        <v>64.458103621576086</v>
      </c>
      <c r="AR21">
        <f t="shared" si="21"/>
        <v>58.360645548697988</v>
      </c>
      <c r="AS21">
        <f t="shared" si="22"/>
        <v>7.6394139532229817</v>
      </c>
      <c r="AT21">
        <f t="shared" si="23"/>
        <v>3368.7859539102556</v>
      </c>
      <c r="AU21">
        <f t="shared" si="24"/>
        <v>842.19648847756389</v>
      </c>
      <c r="AV21" s="10"/>
    </row>
    <row r="22" spans="1:48" x14ac:dyDescent="0.25">
      <c r="A22" s="10"/>
      <c r="B22" s="2" t="s">
        <v>44</v>
      </c>
      <c r="C22" s="3">
        <v>141110</v>
      </c>
      <c r="D22">
        <v>9600012.9000000004</v>
      </c>
      <c r="E22" s="4">
        <v>26</v>
      </c>
      <c r="F22" s="3">
        <v>146876.73892881983</v>
      </c>
      <c r="G22" s="3">
        <v>10408.669756134919</v>
      </c>
      <c r="H22">
        <v>46559.16</v>
      </c>
      <c r="I22" s="3">
        <v>75745888.366099998</v>
      </c>
      <c r="J22" s="5">
        <v>528263.25</v>
      </c>
      <c r="K22" s="6">
        <v>4.7517138553815803</v>
      </c>
      <c r="L22" s="6">
        <v>117.423636436775</v>
      </c>
      <c r="M22">
        <v>4567113.8825000003</v>
      </c>
      <c r="N22" s="4">
        <v>35.85</v>
      </c>
      <c r="O22" s="4">
        <v>72.12</v>
      </c>
      <c r="P22" s="4">
        <v>4.83</v>
      </c>
      <c r="Q22" s="4">
        <v>44.23</v>
      </c>
      <c r="R22" s="4">
        <v>52.4</v>
      </c>
      <c r="S22" s="4">
        <v>54.33</v>
      </c>
      <c r="T22" s="8">
        <v>10.5299997329712</v>
      </c>
      <c r="U22" s="3">
        <v>102.5</v>
      </c>
      <c r="W22">
        <f t="shared" si="1"/>
        <v>100</v>
      </c>
      <c r="X22">
        <f t="shared" si="0"/>
        <v>100</v>
      </c>
      <c r="Y22">
        <f t="shared" si="2"/>
        <v>54.367237654994945</v>
      </c>
      <c r="Z22">
        <f t="shared" si="3"/>
        <v>99.999999991421646</v>
      </c>
      <c r="AA22">
        <f t="shared" si="4"/>
        <v>55.063834174009244</v>
      </c>
      <c r="AB22">
        <f t="shared" si="5"/>
        <v>100</v>
      </c>
      <c r="AC22">
        <f t="shared" si="6"/>
        <v>99.99999999742559</v>
      </c>
      <c r="AD22">
        <f t="shared" si="7"/>
        <v>100</v>
      </c>
      <c r="AE22">
        <f t="shared" si="8"/>
        <v>51.706766267047705</v>
      </c>
      <c r="AF22">
        <f t="shared" si="9"/>
        <v>50.263959827727192</v>
      </c>
      <c r="AG22">
        <f t="shared" si="10"/>
        <v>78.881473718420935</v>
      </c>
      <c r="AH22">
        <f t="shared" si="11"/>
        <v>69.395152564379998</v>
      </c>
      <c r="AI22">
        <f t="shared" si="12"/>
        <v>89.22123123776376</v>
      </c>
      <c r="AJ22">
        <f t="shared" si="13"/>
        <v>52.031982686064687</v>
      </c>
      <c r="AK22">
        <f t="shared" si="14"/>
        <v>73.489323034984096</v>
      </c>
      <c r="AL22">
        <f t="shared" si="15"/>
        <v>79.720360526923969</v>
      </c>
      <c r="AM22">
        <f t="shared" si="16"/>
        <v>79.617203827961731</v>
      </c>
      <c r="AN22">
        <f t="shared" si="17"/>
        <v>63.577099214615686</v>
      </c>
      <c r="AO22">
        <f t="shared" si="18"/>
        <v>90.494880263427049</v>
      </c>
      <c r="AP22">
        <f t="shared" si="19"/>
        <v>84.36306761968855</v>
      </c>
      <c r="AQ22">
        <f t="shared" si="20"/>
        <v>75.843362821897117</v>
      </c>
      <c r="AR22">
        <f t="shared" si="21"/>
        <v>80.103215220792833</v>
      </c>
      <c r="AS22">
        <f t="shared" si="22"/>
        <v>8.9500399563796833</v>
      </c>
      <c r="AT22">
        <f t="shared" si="23"/>
        <v>6398.3787462482787</v>
      </c>
      <c r="AU22">
        <f t="shared" si="24"/>
        <v>1599.5946865620697</v>
      </c>
      <c r="AV22" s="10"/>
    </row>
    <row r="23" spans="1:48" x14ac:dyDescent="0.25">
      <c r="W23" s="7"/>
      <c r="AP23">
        <f t="shared" si="19"/>
        <v>0</v>
      </c>
      <c r="AQ23">
        <f t="shared" si="20"/>
        <v>0</v>
      </c>
      <c r="AR23">
        <f t="shared" si="21"/>
        <v>0</v>
      </c>
      <c r="AS23">
        <f t="shared" si="22"/>
        <v>0</v>
      </c>
      <c r="AT23">
        <f t="shared" si="23"/>
        <v>0</v>
      </c>
      <c r="AU23">
        <f t="shared" si="24"/>
        <v>0</v>
      </c>
    </row>
    <row r="24" spans="1:48" x14ac:dyDescent="0.25">
      <c r="A24" s="10">
        <v>2019</v>
      </c>
      <c r="B24" s="2" t="s">
        <v>30</v>
      </c>
      <c r="C24" s="3">
        <v>3154.6691000000001</v>
      </c>
      <c r="D24">
        <v>527970</v>
      </c>
      <c r="E24" s="4">
        <v>3</v>
      </c>
      <c r="F24" s="3">
        <v>216.06161066207378</v>
      </c>
      <c r="G24" s="3">
        <v>701.71487776794686</v>
      </c>
      <c r="H24">
        <v>53.72</v>
      </c>
      <c r="I24" s="3">
        <v>674.79229999999995</v>
      </c>
      <c r="J24" s="5">
        <v>137.44</v>
      </c>
      <c r="K24" s="6">
        <v>15.35</v>
      </c>
      <c r="L24" s="6">
        <v>147.046080823766</v>
      </c>
      <c r="M24" s="7">
        <v>17.98</v>
      </c>
      <c r="N24">
        <v>0</v>
      </c>
      <c r="O24">
        <v>0.48</v>
      </c>
      <c r="P24">
        <v>4.3499999999999996</v>
      </c>
      <c r="Q24">
        <v>3.85</v>
      </c>
      <c r="R24">
        <v>2.4</v>
      </c>
      <c r="S24">
        <v>0.96</v>
      </c>
      <c r="T24" s="3">
        <v>14.506500053405778</v>
      </c>
      <c r="U24" s="3">
        <v>56.41</v>
      </c>
      <c r="W24">
        <f t="shared" si="1"/>
        <v>51.079933923193508</v>
      </c>
      <c r="X24">
        <f t="shared" si="0"/>
        <v>52.746099126110117</v>
      </c>
      <c r="Y24">
        <f t="shared" si="2"/>
        <v>50.503912037114802</v>
      </c>
      <c r="Z24">
        <f t="shared" si="3"/>
        <v>50.035861064203608</v>
      </c>
      <c r="AA24">
        <f t="shared" si="4"/>
        <v>50.086315833447493</v>
      </c>
      <c r="AB24">
        <f t="shared" si="5"/>
        <v>50.020215264082708</v>
      </c>
      <c r="AC24">
        <f t="shared" si="6"/>
        <v>50.000445431636308</v>
      </c>
      <c r="AD24">
        <f t="shared" si="7"/>
        <v>50.007114716203567</v>
      </c>
      <c r="AE24">
        <f t="shared" si="8"/>
        <v>70.051241219126553</v>
      </c>
      <c r="AF24">
        <f t="shared" si="9"/>
        <v>54.987081864081695</v>
      </c>
      <c r="AG24">
        <f t="shared" si="10"/>
        <v>50.000113701762388</v>
      </c>
      <c r="AH24">
        <f t="shared" si="11"/>
        <v>50</v>
      </c>
      <c r="AI24">
        <f t="shared" si="12"/>
        <v>50.261039808570807</v>
      </c>
      <c r="AJ24">
        <f t="shared" si="13"/>
        <v>51.74341709751112</v>
      </c>
      <c r="AK24">
        <f t="shared" si="14"/>
        <v>50.55656519763744</v>
      </c>
      <c r="AL24">
        <f t="shared" si="15"/>
        <v>50.831985209151838</v>
      </c>
      <c r="AM24">
        <f t="shared" si="16"/>
        <v>50.263997360026401</v>
      </c>
      <c r="AN24">
        <f t="shared" si="17"/>
        <v>73.622143438614827</v>
      </c>
      <c r="AO24">
        <f t="shared" si="18"/>
        <v>59.11811376985429</v>
      </c>
      <c r="AP24">
        <f t="shared" si="19"/>
        <v>52.184283678046775</v>
      </c>
      <c r="AQ24">
        <f t="shared" si="20"/>
        <v>55.215811711030973</v>
      </c>
      <c r="AR24">
        <f t="shared" si="21"/>
        <v>53.700047694538874</v>
      </c>
      <c r="AS24">
        <f t="shared" si="22"/>
        <v>7.3280316384782944</v>
      </c>
      <c r="AT24">
        <f t="shared" ref="AT24:AT87" si="25">AP24*AQ24</f>
        <v>2881.3975818420577</v>
      </c>
      <c r="AU24">
        <f t="shared" si="24"/>
        <v>720.34939546051442</v>
      </c>
      <c r="AV24" s="10">
        <v>2019</v>
      </c>
    </row>
    <row r="25" spans="1:48" x14ac:dyDescent="0.25">
      <c r="A25" s="10"/>
      <c r="B25" s="2" t="s">
        <v>31</v>
      </c>
      <c r="C25" s="3">
        <v>905.4</v>
      </c>
      <c r="D25">
        <v>22070</v>
      </c>
      <c r="E25" s="4">
        <v>0</v>
      </c>
      <c r="F25" s="3">
        <v>4024.7051361914801</v>
      </c>
      <c r="G25" s="3">
        <v>44452.232562309255</v>
      </c>
      <c r="H25">
        <v>1350.98</v>
      </c>
      <c r="I25" s="3">
        <v>1256373.8</v>
      </c>
      <c r="J25" s="5">
        <v>12234.69</v>
      </c>
      <c r="K25" s="6">
        <v>13.126334335914899</v>
      </c>
      <c r="L25" s="6">
        <v>363.42100443279799</v>
      </c>
      <c r="M25" s="7">
        <v>50876.7</v>
      </c>
      <c r="N25">
        <v>19.34</v>
      </c>
      <c r="O25">
        <v>87.5</v>
      </c>
      <c r="P25">
        <v>68.599999999999994</v>
      </c>
      <c r="Q25">
        <v>87.02</v>
      </c>
      <c r="R25">
        <v>82.21</v>
      </c>
      <c r="S25">
        <v>78.849999999999994</v>
      </c>
      <c r="T25" s="3">
        <v>15.741920471191399</v>
      </c>
      <c r="U25" s="3">
        <v>104.97370147705099</v>
      </c>
      <c r="W25">
        <f t="shared" si="1"/>
        <v>50.282325071990215</v>
      </c>
      <c r="X25">
        <f t="shared" si="0"/>
        <v>50.110998221538679</v>
      </c>
      <c r="Y25">
        <f t="shared" si="2"/>
        <v>50</v>
      </c>
      <c r="Z25">
        <f t="shared" si="3"/>
        <v>51.333384011141753</v>
      </c>
      <c r="AA25">
        <f t="shared" si="4"/>
        <v>72.520643273167863</v>
      </c>
      <c r="AB25">
        <f t="shared" si="5"/>
        <v>51.414391419528528</v>
      </c>
      <c r="AC25">
        <f t="shared" si="6"/>
        <v>50.829334652372765</v>
      </c>
      <c r="AD25">
        <f t="shared" si="7"/>
        <v>51.152251765081004</v>
      </c>
      <c r="AE25">
        <f t="shared" si="8"/>
        <v>66.202318995289431</v>
      </c>
      <c r="AF25">
        <f t="shared" si="9"/>
        <v>89.48677258714531</v>
      </c>
      <c r="AG25">
        <f t="shared" si="10"/>
        <v>50.321733618152223</v>
      </c>
      <c r="AH25">
        <f t="shared" si="11"/>
        <v>60.463103224410304</v>
      </c>
      <c r="AI25">
        <f t="shared" si="12"/>
        <v>97.585381770720034</v>
      </c>
      <c r="AJ25">
        <f t="shared" si="13"/>
        <v>90.369123482024762</v>
      </c>
      <c r="AK25">
        <f t="shared" si="14"/>
        <v>97.790776919582001</v>
      </c>
      <c r="AL25">
        <f t="shared" si="15"/>
        <v>96.943609891379708</v>
      </c>
      <c r="AM25">
        <f t="shared" si="16"/>
        <v>93.1030689693103</v>
      </c>
      <c r="AN25">
        <f t="shared" si="17"/>
        <v>76.742941057595488</v>
      </c>
      <c r="AO25">
        <f t="shared" si="18"/>
        <v>92.178906161023818</v>
      </c>
      <c r="AP25">
        <f t="shared" si="19"/>
        <v>57.448123566317044</v>
      </c>
      <c r="AQ25">
        <f t="shared" si="20"/>
        <v>80.090545827875587</v>
      </c>
      <c r="AR25">
        <f t="shared" si="21"/>
        <v>68.769334697096312</v>
      </c>
      <c r="AS25">
        <f t="shared" si="22"/>
        <v>8.2927278200298069</v>
      </c>
      <c r="AT25">
        <f t="shared" si="25"/>
        <v>4601.0515732135746</v>
      </c>
      <c r="AU25">
        <f t="shared" si="24"/>
        <v>1150.2628933033936</v>
      </c>
      <c r="AV25" s="10"/>
    </row>
    <row r="26" spans="1:48" x14ac:dyDescent="0.25">
      <c r="A26" s="10"/>
      <c r="B26" s="2" t="s">
        <v>32</v>
      </c>
      <c r="C26" s="3">
        <v>4156.3519999999999</v>
      </c>
      <c r="D26">
        <v>435052</v>
      </c>
      <c r="E26" s="4">
        <v>145.01900000000001</v>
      </c>
      <c r="F26" s="3">
        <v>2336.3609780033844</v>
      </c>
      <c r="G26" s="3">
        <v>5621.1816949175245</v>
      </c>
      <c r="H26">
        <v>1611.86</v>
      </c>
      <c r="I26" s="3">
        <v>0</v>
      </c>
      <c r="J26" s="5">
        <v>6073.39</v>
      </c>
      <c r="K26" s="6">
        <v>9.3425444441405805</v>
      </c>
      <c r="L26" s="6">
        <v>223.28729347179299</v>
      </c>
      <c r="M26" s="7">
        <v>0</v>
      </c>
      <c r="N26">
        <v>1.42</v>
      </c>
      <c r="O26">
        <v>9.6199999999999992</v>
      </c>
      <c r="P26">
        <v>22.22</v>
      </c>
      <c r="Q26">
        <v>11.54</v>
      </c>
      <c r="R26">
        <v>2.88</v>
      </c>
      <c r="S26">
        <v>8.17</v>
      </c>
      <c r="T26" s="3">
        <v>14</v>
      </c>
      <c r="U26" s="3">
        <v>53.916919708252003</v>
      </c>
      <c r="W26">
        <f t="shared" si="1"/>
        <v>51.435138708223</v>
      </c>
      <c r="X26">
        <f t="shared" si="0"/>
        <v>52.262113544273845</v>
      </c>
      <c r="Y26">
        <f t="shared" si="2"/>
        <v>74.358939903450448</v>
      </c>
      <c r="Z26">
        <f t="shared" si="3"/>
        <v>50.758201463104911</v>
      </c>
      <c r="AA26">
        <f t="shared" si="4"/>
        <v>52.608912941910248</v>
      </c>
      <c r="AB26">
        <f t="shared" si="5"/>
        <v>51.694761334142946</v>
      </c>
      <c r="AC26">
        <f t="shared" si="6"/>
        <v>50</v>
      </c>
      <c r="AD26">
        <f t="shared" si="7"/>
        <v>50.569017319297991</v>
      </c>
      <c r="AE26">
        <f t="shared" si="8"/>
        <v>59.652992250716785</v>
      </c>
      <c r="AF26">
        <f t="shared" si="9"/>
        <v>67.143288382083497</v>
      </c>
      <c r="AG26">
        <f t="shared" si="10"/>
        <v>50</v>
      </c>
      <c r="AH26">
        <f t="shared" si="11"/>
        <v>50.768231984418954</v>
      </c>
      <c r="AI26">
        <f t="shared" si="12"/>
        <v>55.231672830106589</v>
      </c>
      <c r="AJ26">
        <f t="shared" si="13"/>
        <v>62.486473488036552</v>
      </c>
      <c r="AK26">
        <f t="shared" si="14"/>
        <v>54.923898228078144</v>
      </c>
      <c r="AL26">
        <f t="shared" si="15"/>
        <v>51.109313612202449</v>
      </c>
      <c r="AM26">
        <f t="shared" si="16"/>
        <v>54.229457705422945</v>
      </c>
      <c r="AN26">
        <f t="shared" si="17"/>
        <v>72.342672792083363</v>
      </c>
      <c r="AO26">
        <f t="shared" si="18"/>
        <v>57.420895324119748</v>
      </c>
      <c r="AP26">
        <f t="shared" si="19"/>
        <v>54.556038625319644</v>
      </c>
      <c r="AQ26">
        <f t="shared" si="20"/>
        <v>56.860289204785936</v>
      </c>
      <c r="AR26">
        <f t="shared" si="21"/>
        <v>55.708163915052793</v>
      </c>
      <c r="AS26">
        <f t="shared" si="22"/>
        <v>7.4637901842865864</v>
      </c>
      <c r="AT26">
        <f t="shared" si="25"/>
        <v>3102.0721341031472</v>
      </c>
      <c r="AU26">
        <f t="shared" si="24"/>
        <v>775.51803352578679</v>
      </c>
      <c r="AV26" s="10"/>
    </row>
    <row r="27" spans="1:48" x14ac:dyDescent="0.25">
      <c r="A27" s="10"/>
      <c r="B27" s="2" t="s">
        <v>33</v>
      </c>
      <c r="C27" s="3">
        <v>8656.4202000000005</v>
      </c>
      <c r="D27">
        <v>1745150</v>
      </c>
      <c r="E27" s="4">
        <v>157.80000000000001</v>
      </c>
      <c r="F27" s="3">
        <v>2837.4668518033818</v>
      </c>
      <c r="G27" s="3">
        <v>3277.8755955069996</v>
      </c>
      <c r="H27">
        <v>1075.46</v>
      </c>
      <c r="I27" s="3">
        <v>15310.1893</v>
      </c>
      <c r="J27" s="5">
        <v>48305.64</v>
      </c>
      <c r="K27" s="6">
        <v>13.915329815303402</v>
      </c>
      <c r="L27" s="6">
        <v>190.76962308275799</v>
      </c>
      <c r="M27" s="7">
        <v>7819.1710999999996</v>
      </c>
      <c r="N27">
        <v>5.66</v>
      </c>
      <c r="O27">
        <v>33.17</v>
      </c>
      <c r="P27">
        <v>12.08</v>
      </c>
      <c r="Q27">
        <v>6.79</v>
      </c>
      <c r="R27">
        <v>24.52</v>
      </c>
      <c r="S27">
        <v>13.94</v>
      </c>
      <c r="T27" s="3">
        <v>21.246160507202099</v>
      </c>
      <c r="U27" s="3">
        <v>88.42</v>
      </c>
      <c r="W27">
        <f t="shared" si="1"/>
        <v>53.030898960892841</v>
      </c>
      <c r="X27">
        <f t="shared" si="0"/>
        <v>59.086071687933128</v>
      </c>
      <c r="Y27">
        <f t="shared" si="2"/>
        <v>76.505773152238547</v>
      </c>
      <c r="Z27">
        <f t="shared" si="3"/>
        <v>50.92891745837796</v>
      </c>
      <c r="AA27">
        <f t="shared" si="4"/>
        <v>51.407315815569397</v>
      </c>
      <c r="AB27">
        <f t="shared" si="5"/>
        <v>51.118287774655151</v>
      </c>
      <c r="AC27">
        <f t="shared" si="6"/>
        <v>50.010106284069977</v>
      </c>
      <c r="AD27">
        <f t="shared" si="7"/>
        <v>54.566761776298897</v>
      </c>
      <c r="AE27">
        <f t="shared" si="8"/>
        <v>67.567983935020777</v>
      </c>
      <c r="AF27">
        <f t="shared" si="9"/>
        <v>61.958539832000582</v>
      </c>
      <c r="AG27">
        <f t="shared" si="10"/>
        <v>50.049446803919167</v>
      </c>
      <c r="AH27">
        <f t="shared" si="11"/>
        <v>53.062107768881191</v>
      </c>
      <c r="AI27">
        <f t="shared" si="12"/>
        <v>68.038938438111813</v>
      </c>
      <c r="AJ27">
        <f t="shared" si="13"/>
        <v>56.390525429842491</v>
      </c>
      <c r="AK27">
        <f t="shared" si="14"/>
        <v>52.226260790549752</v>
      </c>
      <c r="AL27">
        <f t="shared" si="15"/>
        <v>63.612202449734227</v>
      </c>
      <c r="AM27">
        <f t="shared" si="16"/>
        <v>57.402925970740291</v>
      </c>
      <c r="AN27">
        <f t="shared" si="17"/>
        <v>90.647211175997384</v>
      </c>
      <c r="AO27">
        <f t="shared" si="18"/>
        <v>80.90961508161962</v>
      </c>
      <c r="AP27">
        <f t="shared" si="19"/>
        <v>55.878896533989852</v>
      </c>
      <c r="AQ27">
        <f t="shared" si="20"/>
        <v>64.971160036748032</v>
      </c>
      <c r="AR27">
        <f t="shared" si="21"/>
        <v>60.425028285368938</v>
      </c>
      <c r="AS27">
        <f t="shared" si="22"/>
        <v>7.7733537347382393</v>
      </c>
      <c r="AT27">
        <f t="shared" si="25"/>
        <v>3630.5167293867394</v>
      </c>
      <c r="AU27">
        <f t="shared" si="24"/>
        <v>907.62918234668484</v>
      </c>
      <c r="AV27" s="10"/>
    </row>
    <row r="28" spans="1:48" x14ac:dyDescent="0.25">
      <c r="A28" s="10"/>
      <c r="B28" s="2" t="s">
        <v>34</v>
      </c>
      <c r="C28" s="3">
        <v>280.7235</v>
      </c>
      <c r="D28">
        <v>11490</v>
      </c>
      <c r="E28" s="4">
        <v>25.243999999999996</v>
      </c>
      <c r="F28" s="3">
        <v>1758.3755098901099</v>
      </c>
      <c r="G28" s="3">
        <v>62637.275108429109</v>
      </c>
      <c r="H28">
        <v>1021.13</v>
      </c>
      <c r="I28" s="3">
        <v>12.2141</v>
      </c>
      <c r="J28" s="5">
        <v>1502.58</v>
      </c>
      <c r="K28" s="6">
        <v>15.81</v>
      </c>
      <c r="L28" s="6">
        <v>234.28</v>
      </c>
      <c r="M28" s="7">
        <v>47.355899999999998</v>
      </c>
      <c r="N28">
        <v>70.28</v>
      </c>
      <c r="O28">
        <v>74.52</v>
      </c>
      <c r="P28">
        <v>13.53</v>
      </c>
      <c r="Q28">
        <v>74.040000000000006</v>
      </c>
      <c r="R28">
        <v>75.48</v>
      </c>
      <c r="S28">
        <v>79.33</v>
      </c>
      <c r="T28" s="3">
        <v>9.3191604614257795</v>
      </c>
      <c r="U28" s="3">
        <v>91.2</v>
      </c>
      <c r="W28">
        <f t="shared" si="1"/>
        <v>50.060809778182687</v>
      </c>
      <c r="X28">
        <f t="shared" si="0"/>
        <v>50.055889766171283</v>
      </c>
      <c r="Y28">
        <f t="shared" si="2"/>
        <v>54.240251821642012</v>
      </c>
      <c r="Z28">
        <f t="shared" si="3"/>
        <v>50.56129424329113</v>
      </c>
      <c r="AA28">
        <f t="shared" si="4"/>
        <v>81.845543196101801</v>
      </c>
      <c r="AB28">
        <f t="shared" si="5"/>
        <v>51.05989886994417</v>
      </c>
      <c r="AC28">
        <f t="shared" si="6"/>
        <v>50.000008062549838</v>
      </c>
      <c r="AD28">
        <f t="shared" si="7"/>
        <v>50.13634015098458</v>
      </c>
      <c r="AE28">
        <f t="shared" si="8"/>
        <v>70.847450942360069</v>
      </c>
      <c r="AF28">
        <f t="shared" si="9"/>
        <v>68.896009857876152</v>
      </c>
      <c r="AG28">
        <f t="shared" si="10"/>
        <v>50.00029946881476</v>
      </c>
      <c r="AH28">
        <f t="shared" si="11"/>
        <v>88.02207314434105</v>
      </c>
      <c r="AI28">
        <f t="shared" si="12"/>
        <v>90.526430280617802</v>
      </c>
      <c r="AJ28">
        <f t="shared" si="13"/>
        <v>57.262233978598054</v>
      </c>
      <c r="AK28">
        <f t="shared" si="14"/>
        <v>90.419127669241249</v>
      </c>
      <c r="AL28">
        <f t="shared" si="15"/>
        <v>93.055234573607578</v>
      </c>
      <c r="AM28">
        <f t="shared" si="16"/>
        <v>93.367066329336708</v>
      </c>
      <c r="AN28">
        <f t="shared" si="17"/>
        <v>60.518396070968151</v>
      </c>
      <c r="AO28">
        <f t="shared" si="18"/>
        <v>82.802160337686701</v>
      </c>
      <c r="AP28">
        <f t="shared" si="19"/>
        <v>57.196127785870274</v>
      </c>
      <c r="AQ28">
        <f t="shared" si="20"/>
        <v>74.219157186373053</v>
      </c>
      <c r="AR28">
        <f t="shared" si="21"/>
        <v>65.707642486121671</v>
      </c>
      <c r="AS28">
        <f t="shared" si="22"/>
        <v>8.1060250731244139</v>
      </c>
      <c r="AT28">
        <f t="shared" si="25"/>
        <v>4245.0483985913852</v>
      </c>
      <c r="AU28">
        <f t="shared" si="24"/>
        <v>1061.2620996478463</v>
      </c>
      <c r="AV28" s="10"/>
    </row>
    <row r="29" spans="1:48" x14ac:dyDescent="0.25">
      <c r="A29" s="10"/>
      <c r="B29" s="2" t="s">
        <v>35</v>
      </c>
      <c r="C29" s="3">
        <v>149.4188</v>
      </c>
      <c r="D29">
        <v>783</v>
      </c>
      <c r="E29" s="4">
        <v>0.1</v>
      </c>
      <c r="F29" s="3">
        <v>386.53318085106383</v>
      </c>
      <c r="G29" s="3">
        <v>25869.112912904122</v>
      </c>
      <c r="H29">
        <v>313.76</v>
      </c>
      <c r="I29" s="3">
        <v>17102.862700000001</v>
      </c>
      <c r="J29" s="5">
        <v>321.51</v>
      </c>
      <c r="K29" s="6">
        <v>12.3331227626869</v>
      </c>
      <c r="L29" s="6">
        <v>309.15499065232399</v>
      </c>
      <c r="M29" s="7">
        <v>19099.623</v>
      </c>
      <c r="N29">
        <v>23.58</v>
      </c>
      <c r="O29">
        <v>63.46</v>
      </c>
      <c r="P29">
        <v>10.14</v>
      </c>
      <c r="Q29">
        <v>67.790000000000006</v>
      </c>
      <c r="R29">
        <v>68.27</v>
      </c>
      <c r="S29">
        <v>55.29</v>
      </c>
      <c r="T29" s="3">
        <v>8.4899997711181605</v>
      </c>
      <c r="U29" s="3">
        <v>97.112419128417997</v>
      </c>
      <c r="W29">
        <f t="shared" si="1"/>
        <v>50.01424807912916</v>
      </c>
      <c r="X29">
        <f t="shared" si="0"/>
        <v>50.000119800989928</v>
      </c>
      <c r="Y29">
        <f t="shared" si="2"/>
        <v>50.016797067903823</v>
      </c>
      <c r="Z29">
        <f t="shared" si="3"/>
        <v>50.093937062295353</v>
      </c>
      <c r="AA29">
        <f t="shared" si="4"/>
        <v>62.991617946604407</v>
      </c>
      <c r="AB29">
        <f t="shared" si="5"/>
        <v>50.29968242368227</v>
      </c>
      <c r="AC29">
        <f t="shared" si="6"/>
        <v>50.011289631073083</v>
      </c>
      <c r="AD29">
        <f t="shared" si="7"/>
        <v>50.024538955314682</v>
      </c>
      <c r="AE29">
        <f t="shared" si="8"/>
        <v>64.829356457929677</v>
      </c>
      <c r="AF29">
        <f t="shared" si="9"/>
        <v>80.834380429250572</v>
      </c>
      <c r="AG29">
        <f t="shared" si="10"/>
        <v>50.120782024249479</v>
      </c>
      <c r="AH29">
        <f t="shared" si="11"/>
        <v>62.756979008872534</v>
      </c>
      <c r="AI29">
        <f t="shared" si="12"/>
        <v>84.511638024798785</v>
      </c>
      <c r="AJ29">
        <f t="shared" si="13"/>
        <v>55.224239509438497</v>
      </c>
      <c r="AK29">
        <f t="shared" si="14"/>
        <v>86.869604725124944</v>
      </c>
      <c r="AL29">
        <f t="shared" si="15"/>
        <v>88.889530852784844</v>
      </c>
      <c r="AM29">
        <f t="shared" si="16"/>
        <v>80.14519854801452</v>
      </c>
      <c r="AN29">
        <f t="shared" si="17"/>
        <v>58.423851840670835</v>
      </c>
      <c r="AO29">
        <f t="shared" si="18"/>
        <v>86.827167810121168</v>
      </c>
      <c r="AP29">
        <f t="shared" si="19"/>
        <v>54.993843251499442</v>
      </c>
      <c r="AQ29">
        <f t="shared" si="20"/>
        <v>70.011575241554866</v>
      </c>
      <c r="AR29">
        <f t="shared" si="21"/>
        <v>62.502709246527154</v>
      </c>
      <c r="AS29">
        <f t="shared" si="22"/>
        <v>7.9058654963594694</v>
      </c>
      <c r="AT29">
        <f t="shared" si="25"/>
        <v>3850.2055946246273</v>
      </c>
      <c r="AU29">
        <f t="shared" si="24"/>
        <v>962.55139865615683</v>
      </c>
      <c r="AV29" s="10"/>
    </row>
    <row r="30" spans="1:48" x14ac:dyDescent="0.25">
      <c r="A30" s="10"/>
      <c r="B30" s="2" t="s">
        <v>46</v>
      </c>
      <c r="C30" s="3">
        <v>3582.7361999999998</v>
      </c>
      <c r="D30">
        <v>2149690</v>
      </c>
      <c r="E30" s="4">
        <v>297.57799999999997</v>
      </c>
      <c r="F30" s="3">
        <v>8036.1626479102397</v>
      </c>
      <c r="G30" s="3">
        <v>22430.238229401984</v>
      </c>
      <c r="H30">
        <v>4147.66</v>
      </c>
      <c r="I30" s="3">
        <v>27057.969099999998</v>
      </c>
      <c r="J30" s="5">
        <v>10897.88</v>
      </c>
      <c r="K30" s="6">
        <v>23.1454202077432</v>
      </c>
      <c r="L30" s="6">
        <v>292.03669079122801</v>
      </c>
      <c r="M30" s="7">
        <v>7735.9746999999998</v>
      </c>
      <c r="N30">
        <v>24.06</v>
      </c>
      <c r="O30">
        <v>63.94</v>
      </c>
      <c r="P30">
        <v>5.8</v>
      </c>
      <c r="Q30">
        <v>49.52</v>
      </c>
      <c r="R30">
        <v>58.17</v>
      </c>
      <c r="S30">
        <v>63.94</v>
      </c>
      <c r="T30" s="3">
        <v>19.071310043335</v>
      </c>
      <c r="U30" s="3">
        <v>111.794799804688</v>
      </c>
      <c r="W30">
        <f t="shared" si="1"/>
        <v>51.231729947897229</v>
      </c>
      <c r="X30">
        <f t="shared" si="0"/>
        <v>61.193214838625622</v>
      </c>
      <c r="Y30">
        <f t="shared" si="2"/>
        <v>99.984378726849428</v>
      </c>
      <c r="Z30">
        <f t="shared" si="3"/>
        <v>52.700001321801984</v>
      </c>
      <c r="AA30">
        <f t="shared" si="4"/>
        <v>61.228236739777884</v>
      </c>
      <c r="AB30">
        <f t="shared" si="5"/>
        <v>54.42000677066261</v>
      </c>
      <c r="AC30">
        <f t="shared" si="6"/>
        <v>50.017861015087597</v>
      </c>
      <c r="AD30">
        <f t="shared" si="7"/>
        <v>51.025708074712547</v>
      </c>
      <c r="AE30">
        <f t="shared" si="8"/>
        <v>83.544261580205244</v>
      </c>
      <c r="AF30">
        <f t="shared" si="9"/>
        <v>78.104969640505075</v>
      </c>
      <c r="AG30">
        <f t="shared" si="10"/>
        <v>50.048920687272663</v>
      </c>
      <c r="AH30">
        <f t="shared" si="11"/>
        <v>63.016663059943738</v>
      </c>
      <c r="AI30">
        <f t="shared" si="12"/>
        <v>84.772677833369585</v>
      </c>
      <c r="AJ30">
        <f t="shared" si="13"/>
        <v>52.615125646266684</v>
      </c>
      <c r="AK30">
        <f t="shared" si="14"/>
        <v>76.493639254884144</v>
      </c>
      <c r="AL30">
        <f t="shared" si="15"/>
        <v>83.054079038594864</v>
      </c>
      <c r="AM30">
        <f t="shared" si="16"/>
        <v>84.902650973490267</v>
      </c>
      <c r="AN30">
        <f t="shared" si="17"/>
        <v>85.153317719516394</v>
      </c>
      <c r="AO30">
        <f t="shared" si="18"/>
        <v>96.822516693806762</v>
      </c>
      <c r="AP30">
        <f t="shared" si="19"/>
        <v>61.081477836343062</v>
      </c>
      <c r="AQ30">
        <f t="shared" si="20"/>
        <v>74.377395616665439</v>
      </c>
      <c r="AR30">
        <f t="shared" si="21"/>
        <v>67.729436726504247</v>
      </c>
      <c r="AS30">
        <f t="shared" si="22"/>
        <v>8.2297895918731871</v>
      </c>
      <c r="AT30">
        <f t="shared" si="25"/>
        <v>4543.0812418842697</v>
      </c>
      <c r="AU30">
        <f t="shared" si="24"/>
        <v>1135.7703104710674</v>
      </c>
      <c r="AV30" s="10"/>
    </row>
    <row r="31" spans="1:48" x14ac:dyDescent="0.25">
      <c r="A31" s="10"/>
      <c r="B31" s="2" t="s">
        <v>36</v>
      </c>
      <c r="C31" s="3">
        <v>444.11</v>
      </c>
      <c r="D31">
        <v>17820</v>
      </c>
      <c r="E31" s="4">
        <v>101.5</v>
      </c>
      <c r="F31" s="3">
        <v>1361.9676018097564</v>
      </c>
      <c r="G31" s="3">
        <v>30667.348220255259</v>
      </c>
      <c r="H31">
        <v>980.57</v>
      </c>
      <c r="I31" s="3">
        <v>2649.6306</v>
      </c>
      <c r="J31" s="5">
        <v>1003.84</v>
      </c>
      <c r="K31" s="6">
        <v>10.3669873277218</v>
      </c>
      <c r="L31" s="6">
        <v>281.13808456553801</v>
      </c>
      <c r="M31" s="7">
        <v>8065.9132</v>
      </c>
      <c r="N31">
        <v>54.72</v>
      </c>
      <c r="O31">
        <v>52.88</v>
      </c>
      <c r="P31">
        <v>28.5</v>
      </c>
      <c r="Q31">
        <v>59.13</v>
      </c>
      <c r="R31">
        <v>59.62</v>
      </c>
      <c r="S31">
        <v>51.44</v>
      </c>
      <c r="T31" s="3">
        <v>12.8262996673584</v>
      </c>
      <c r="U31" s="3">
        <v>103.46</v>
      </c>
      <c r="W31">
        <f t="shared" si="1"/>
        <v>50.118747940658281</v>
      </c>
      <c r="X31">
        <f t="shared" si="0"/>
        <v>50.088861082095256</v>
      </c>
      <c r="Y31">
        <f t="shared" si="2"/>
        <v>67.049023922384109</v>
      </c>
      <c r="Z31">
        <f t="shared" si="3"/>
        <v>50.426246593482389</v>
      </c>
      <c r="AA31">
        <f t="shared" si="4"/>
        <v>65.452050136095451</v>
      </c>
      <c r="AB31">
        <f t="shared" si="5"/>
        <v>51.016308699226748</v>
      </c>
      <c r="AC31">
        <f t="shared" si="6"/>
        <v>50.001749026024392</v>
      </c>
      <c r="AD31">
        <f t="shared" si="7"/>
        <v>50.089128954079733</v>
      </c>
      <c r="AE31">
        <f t="shared" si="8"/>
        <v>61.426190913335809</v>
      </c>
      <c r="AF31">
        <f t="shared" si="9"/>
        <v>76.367251896566543</v>
      </c>
      <c r="AG31">
        <f t="shared" si="10"/>
        <v>50.051007149393293</v>
      </c>
      <c r="AH31">
        <f t="shared" si="11"/>
        <v>79.603981822116424</v>
      </c>
      <c r="AI31">
        <f t="shared" si="12"/>
        <v>78.757885577550582</v>
      </c>
      <c r="AJ31">
        <f t="shared" si="13"/>
        <v>66.261873271612359</v>
      </c>
      <c r="AK31">
        <f t="shared" si="14"/>
        <v>81.951385733757377</v>
      </c>
      <c r="AL31">
        <f t="shared" si="15"/>
        <v>83.891841922810258</v>
      </c>
      <c r="AM31">
        <f t="shared" si="16"/>
        <v>78.027719722802772</v>
      </c>
      <c r="AN31">
        <f t="shared" si="17"/>
        <v>69.377786385178993</v>
      </c>
      <c r="AO31">
        <f t="shared" si="18"/>
        <v>91.148421071277539</v>
      </c>
      <c r="AP31">
        <f t="shared" si="19"/>
        <v>55.969619404128004</v>
      </c>
      <c r="AQ31">
        <f t="shared" si="20"/>
        <v>73.130356552567946</v>
      </c>
      <c r="AR31">
        <f t="shared" si="21"/>
        <v>64.549987978347971</v>
      </c>
      <c r="AS31">
        <f t="shared" si="22"/>
        <v>8.0343007149563412</v>
      </c>
      <c r="AT31">
        <f t="shared" si="25"/>
        <v>4093.0782231354065</v>
      </c>
      <c r="AU31">
        <f t="shared" si="24"/>
        <v>1023.2695557838516</v>
      </c>
      <c r="AV31" s="10"/>
    </row>
    <row r="32" spans="1:48" x14ac:dyDescent="0.25">
      <c r="A32" s="10"/>
      <c r="B32" s="2" t="s">
        <v>37</v>
      </c>
      <c r="C32" s="3">
        <v>1069.8683000000001</v>
      </c>
      <c r="D32">
        <v>89318</v>
      </c>
      <c r="E32" s="4">
        <v>0</v>
      </c>
      <c r="F32" s="3">
        <v>449.93992365129725</v>
      </c>
      <c r="G32" s="3">
        <v>4205.5636535010635</v>
      </c>
      <c r="H32">
        <v>274.87</v>
      </c>
      <c r="I32" s="3">
        <v>7140.0167000000001</v>
      </c>
      <c r="J32" s="5">
        <v>2627.29</v>
      </c>
      <c r="K32" s="6">
        <v>15.0652605199958</v>
      </c>
      <c r="L32" s="6">
        <v>277.612672886967</v>
      </c>
      <c r="M32" s="7">
        <v>5615.7923000000001</v>
      </c>
      <c r="N32">
        <v>37.26</v>
      </c>
      <c r="O32">
        <v>56.73</v>
      </c>
      <c r="P32">
        <v>28.02</v>
      </c>
      <c r="Q32">
        <v>58.17</v>
      </c>
      <c r="R32">
        <v>57.69</v>
      </c>
      <c r="S32">
        <v>60.58</v>
      </c>
      <c r="T32" s="3">
        <v>9.8597497940063494</v>
      </c>
      <c r="U32" s="3">
        <v>65.193977355957003</v>
      </c>
      <c r="W32">
        <f t="shared" si="1"/>
        <v>50.34064684941665</v>
      </c>
      <c r="X32">
        <f t="shared" si="0"/>
        <v>50.46127548113666</v>
      </c>
      <c r="Y32">
        <f t="shared" si="2"/>
        <v>50</v>
      </c>
      <c r="Z32">
        <f t="shared" si="3"/>
        <v>50.115538376049827</v>
      </c>
      <c r="AA32">
        <f t="shared" si="4"/>
        <v>51.883014361699075</v>
      </c>
      <c r="AB32">
        <f t="shared" si="5"/>
        <v>50.257887015911059</v>
      </c>
      <c r="AC32">
        <f t="shared" si="6"/>
        <v>50.004713138134392</v>
      </c>
      <c r="AD32">
        <f t="shared" si="7"/>
        <v>50.242806256111194</v>
      </c>
      <c r="AE32">
        <f t="shared" si="8"/>
        <v>69.558388300500908</v>
      </c>
      <c r="AF32">
        <f t="shared" si="9"/>
        <v>75.805146036268511</v>
      </c>
      <c r="AG32">
        <f t="shared" si="10"/>
        <v>50.035513096868911</v>
      </c>
      <c r="AH32">
        <f t="shared" si="11"/>
        <v>70.157974464401647</v>
      </c>
      <c r="AI32">
        <f t="shared" si="12"/>
        <v>80.851642375462262</v>
      </c>
      <c r="AJ32">
        <f t="shared" si="13"/>
        <v>65.973307683058792</v>
      </c>
      <c r="AK32">
        <f t="shared" si="14"/>
        <v>81.40617900954112</v>
      </c>
      <c r="AL32">
        <f t="shared" si="15"/>
        <v>82.776750635544261</v>
      </c>
      <c r="AM32">
        <f t="shared" si="16"/>
        <v>83.054669453305479</v>
      </c>
      <c r="AN32">
        <f t="shared" si="17"/>
        <v>61.883979703613392</v>
      </c>
      <c r="AO32">
        <f t="shared" si="18"/>
        <v>65.097996746263348</v>
      </c>
      <c r="AP32">
        <f t="shared" si="19"/>
        <v>53.756105777691758</v>
      </c>
      <c r="AQ32">
        <f t="shared" si="20"/>
        <v>67.73944272196475</v>
      </c>
      <c r="AR32">
        <f t="shared" si="21"/>
        <v>60.747774249828254</v>
      </c>
      <c r="AS32">
        <f t="shared" si="22"/>
        <v>7.7940858508120279</v>
      </c>
      <c r="AT32">
        <f t="shared" si="25"/>
        <v>3641.4086482838293</v>
      </c>
      <c r="AU32">
        <f t="shared" si="24"/>
        <v>910.35216207095732</v>
      </c>
      <c r="AV32" s="10"/>
    </row>
    <row r="33" spans="1:48" x14ac:dyDescent="0.25">
      <c r="A33" s="10"/>
      <c r="B33" s="2" t="s">
        <v>45</v>
      </c>
      <c r="C33" s="3">
        <v>921.16570000000002</v>
      </c>
      <c r="D33">
        <v>98647.9</v>
      </c>
      <c r="E33" s="4">
        <v>97.8</v>
      </c>
      <c r="F33" s="3">
        <v>4179.897217344942</v>
      </c>
      <c r="G33" s="3">
        <v>45376.170838155849</v>
      </c>
      <c r="H33">
        <v>6778.75</v>
      </c>
      <c r="I33" s="3">
        <v>67939.6253</v>
      </c>
      <c r="J33" s="5">
        <v>3144.89</v>
      </c>
      <c r="K33" s="6">
        <v>20.84</v>
      </c>
      <c r="L33" s="6">
        <v>290.83</v>
      </c>
      <c r="M33" s="7">
        <v>1818749.9820000001</v>
      </c>
      <c r="N33">
        <v>69.34</v>
      </c>
      <c r="O33">
        <v>89.42</v>
      </c>
      <c r="P33">
        <v>17.39</v>
      </c>
      <c r="Q33">
        <v>78.37</v>
      </c>
      <c r="R33">
        <v>77.88</v>
      </c>
      <c r="S33">
        <v>82.69</v>
      </c>
      <c r="T33" s="3">
        <v>12.678819656372101</v>
      </c>
      <c r="U33" s="3">
        <v>102.160346984863</v>
      </c>
      <c r="W33">
        <f t="shared" si="1"/>
        <v>50.287915715575465</v>
      </c>
      <c r="X33">
        <f t="shared" si="0"/>
        <v>50.509872492264478</v>
      </c>
      <c r="Y33">
        <f t="shared" si="2"/>
        <v>66.427532409942515</v>
      </c>
      <c r="Z33">
        <f t="shared" si="3"/>
        <v>51.386254615893797</v>
      </c>
      <c r="AA33">
        <f t="shared" si="4"/>
        <v>72.994419011409178</v>
      </c>
      <c r="AB33">
        <f t="shared" si="5"/>
        <v>57.247661165951087</v>
      </c>
      <c r="AC33">
        <f t="shared" si="6"/>
        <v>50.044847071413386</v>
      </c>
      <c r="AD33">
        <f t="shared" si="7"/>
        <v>50.291802758332686</v>
      </c>
      <c r="AE33">
        <f t="shared" si="8"/>
        <v>79.553831176848348</v>
      </c>
      <c r="AF33">
        <f t="shared" si="9"/>
        <v>77.912569992702274</v>
      </c>
      <c r="AG33">
        <f t="shared" si="10"/>
        <v>61.501394788246017</v>
      </c>
      <c r="AH33">
        <f t="shared" si="11"/>
        <v>87.513525210993294</v>
      </c>
      <c r="AI33">
        <f t="shared" si="12"/>
        <v>98.629541005003261</v>
      </c>
      <c r="AJ33">
        <f t="shared" si="13"/>
        <v>59.582782253216308</v>
      </c>
      <c r="AK33">
        <f t="shared" si="14"/>
        <v>92.878237164925025</v>
      </c>
      <c r="AL33">
        <f t="shared" si="15"/>
        <v>94.441876588860637</v>
      </c>
      <c r="AM33">
        <f t="shared" si="16"/>
        <v>95.215047849521511</v>
      </c>
      <c r="AN33">
        <f t="shared" si="17"/>
        <v>69.005236878543627</v>
      </c>
      <c r="AO33">
        <f t="shared" si="18"/>
        <v>90.263654111446314</v>
      </c>
      <c r="AP33">
        <f t="shared" si="19"/>
        <v>59.198804662576677</v>
      </c>
      <c r="AQ33">
        <f t="shared" si="20"/>
        <v>80.21236344552436</v>
      </c>
      <c r="AR33">
        <f t="shared" si="21"/>
        <v>69.705584054050519</v>
      </c>
      <c r="AS33">
        <f t="shared" si="22"/>
        <v>8.3489870076585042</v>
      </c>
      <c r="AT33">
        <f t="shared" si="25"/>
        <v>4748.4760351352024</v>
      </c>
      <c r="AU33">
        <f t="shared" si="24"/>
        <v>1187.1190087838006</v>
      </c>
      <c r="AV33" s="10"/>
    </row>
    <row r="34" spans="1:48" x14ac:dyDescent="0.25">
      <c r="A34" s="10"/>
      <c r="B34" s="2" t="s">
        <v>38</v>
      </c>
      <c r="C34" s="3">
        <v>460.27679999999998</v>
      </c>
      <c r="D34">
        <v>309500</v>
      </c>
      <c r="E34" s="4">
        <v>5.3730000000000002</v>
      </c>
      <c r="F34" s="3">
        <v>880.6085825747723</v>
      </c>
      <c r="G34" s="3">
        <v>19132.15227390936</v>
      </c>
      <c r="H34">
        <v>622.30999999999995</v>
      </c>
      <c r="I34" s="3">
        <v>7719.2097999999996</v>
      </c>
      <c r="J34" s="5">
        <v>856.43</v>
      </c>
      <c r="K34" s="6">
        <v>19.1841203351104</v>
      </c>
      <c r="L34" s="6">
        <v>301.43468465588302</v>
      </c>
      <c r="M34" s="7">
        <v>7436.5142999999998</v>
      </c>
      <c r="N34">
        <v>66.510000000000005</v>
      </c>
      <c r="O34">
        <v>62.02</v>
      </c>
      <c r="P34">
        <v>16.91</v>
      </c>
      <c r="Q34">
        <v>63.94</v>
      </c>
      <c r="R34">
        <v>70.67</v>
      </c>
      <c r="S34">
        <v>67.31</v>
      </c>
      <c r="T34" s="3">
        <v>12.4210195541382</v>
      </c>
      <c r="U34" s="3">
        <v>107.090766906738</v>
      </c>
      <c r="W34">
        <f t="shared" si="1"/>
        <v>50.124480817518425</v>
      </c>
      <c r="X34">
        <f t="shared" si="0"/>
        <v>51.608145983944226</v>
      </c>
      <c r="Y34">
        <f t="shared" si="2"/>
        <v>50.902506458472608</v>
      </c>
      <c r="Z34">
        <f t="shared" si="3"/>
        <v>50.262257926917378</v>
      </c>
      <c r="AA34">
        <f t="shared" si="4"/>
        <v>59.537048974106987</v>
      </c>
      <c r="AB34">
        <f t="shared" si="5"/>
        <v>50.631283685389874</v>
      </c>
      <c r="AC34">
        <f t="shared" si="6"/>
        <v>50.005095464563233</v>
      </c>
      <c r="AD34">
        <f t="shared" si="7"/>
        <v>50.075174985006178</v>
      </c>
      <c r="AE34">
        <f t="shared" si="8"/>
        <v>76.687684460131464</v>
      </c>
      <c r="AF34">
        <f t="shared" si="9"/>
        <v>79.603423695808146</v>
      </c>
      <c r="AG34">
        <f t="shared" si="10"/>
        <v>50.047026962286857</v>
      </c>
      <c r="AH34">
        <f t="shared" si="11"/>
        <v>85.982471326552698</v>
      </c>
      <c r="AI34">
        <f t="shared" si="12"/>
        <v>83.728518599086357</v>
      </c>
      <c r="AJ34">
        <f t="shared" si="13"/>
        <v>59.294216664662741</v>
      </c>
      <c r="AK34">
        <f t="shared" si="14"/>
        <v>84.683098591549296</v>
      </c>
      <c r="AL34">
        <f t="shared" si="15"/>
        <v>90.276172868037904</v>
      </c>
      <c r="AM34">
        <f t="shared" si="16"/>
        <v>86.756132438675621</v>
      </c>
      <c r="AN34">
        <f t="shared" si="17"/>
        <v>68.354007601738743</v>
      </c>
      <c r="AO34">
        <f t="shared" si="18"/>
        <v>93.620144339346751</v>
      </c>
      <c r="AP34">
        <f t="shared" si="19"/>
        <v>55.62645146487489</v>
      </c>
      <c r="AQ34">
        <f t="shared" si="20"/>
        <v>75.198912391000576</v>
      </c>
      <c r="AR34">
        <f t="shared" si="21"/>
        <v>65.41268192793774</v>
      </c>
      <c r="AS34">
        <f t="shared" si="22"/>
        <v>8.0878107005504116</v>
      </c>
      <c r="AT34">
        <f t="shared" si="25"/>
        <v>4183.0486503293723</v>
      </c>
      <c r="AU34">
        <f t="shared" si="24"/>
        <v>1045.7621625823431</v>
      </c>
      <c r="AV34" s="10"/>
    </row>
    <row r="35" spans="1:48" x14ac:dyDescent="0.25">
      <c r="A35" s="10"/>
      <c r="B35" s="2" t="s">
        <v>39</v>
      </c>
      <c r="C35" s="3">
        <v>578.19069999999999</v>
      </c>
      <c r="D35">
        <v>10450</v>
      </c>
      <c r="E35" s="4">
        <v>0</v>
      </c>
      <c r="F35" s="3">
        <v>519.53744530244535</v>
      </c>
      <c r="G35" s="3">
        <v>8985.5724988735601</v>
      </c>
      <c r="H35">
        <v>244.7</v>
      </c>
      <c r="I35" s="3">
        <v>6523.4787999999999</v>
      </c>
      <c r="J35" s="5">
        <v>1776.31</v>
      </c>
      <c r="K35" s="6">
        <v>15.211623627459</v>
      </c>
      <c r="L35" s="6">
        <v>279.41224124568998</v>
      </c>
      <c r="M35" s="7">
        <v>13380.1206</v>
      </c>
      <c r="N35">
        <v>6.6</v>
      </c>
      <c r="O35">
        <v>21.63</v>
      </c>
      <c r="P35">
        <v>31.88</v>
      </c>
      <c r="Q35">
        <v>33.17</v>
      </c>
      <c r="R35">
        <v>22.12</v>
      </c>
      <c r="S35">
        <v>11.54</v>
      </c>
      <c r="T35" s="3">
        <v>8.1439504623413104</v>
      </c>
      <c r="U35" s="3">
        <v>80.992999999999995</v>
      </c>
      <c r="W35">
        <f t="shared" si="1"/>
        <v>50.166294031562003</v>
      </c>
      <c r="X35">
        <f t="shared" si="0"/>
        <v>50.050472677931012</v>
      </c>
      <c r="Y35">
        <f t="shared" si="2"/>
        <v>50</v>
      </c>
      <c r="Z35">
        <f t="shared" si="3"/>
        <v>50.139248755030451</v>
      </c>
      <c r="AA35">
        <f t="shared" si="4"/>
        <v>54.334100412270239</v>
      </c>
      <c r="AB35">
        <f t="shared" si="5"/>
        <v>50.225463064960749</v>
      </c>
      <c r="AC35">
        <f t="shared" si="6"/>
        <v>50.004306160334494</v>
      </c>
      <c r="AD35">
        <f t="shared" si="7"/>
        <v>50.162251689920218</v>
      </c>
      <c r="AE35">
        <f t="shared" si="8"/>
        <v>69.811726842424534</v>
      </c>
      <c r="AF35">
        <f t="shared" si="9"/>
        <v>76.092076475227941</v>
      </c>
      <c r="AG35">
        <f t="shared" si="10"/>
        <v>50.084613086382397</v>
      </c>
      <c r="AH35">
        <f t="shared" si="11"/>
        <v>53.570655702228954</v>
      </c>
      <c r="AI35">
        <f t="shared" si="12"/>
        <v>61.763106373721996</v>
      </c>
      <c r="AJ35">
        <f t="shared" si="13"/>
        <v>68.293855957677039</v>
      </c>
      <c r="AK35">
        <f t="shared" si="14"/>
        <v>67.208087233075872</v>
      </c>
      <c r="AL35">
        <f t="shared" si="15"/>
        <v>62.225560434481167</v>
      </c>
      <c r="AM35">
        <f t="shared" si="16"/>
        <v>56.082939170608292</v>
      </c>
      <c r="AN35">
        <f t="shared" si="17"/>
        <v>57.549696093094305</v>
      </c>
      <c r="AO35">
        <f t="shared" si="18"/>
        <v>75.853523852551163</v>
      </c>
      <c r="AP35">
        <f t="shared" si="19"/>
        <v>54.030414800758841</v>
      </c>
      <c r="AQ35">
        <f t="shared" si="20"/>
        <v>60.789422681772741</v>
      </c>
      <c r="AR35">
        <f t="shared" si="21"/>
        <v>57.409918741265791</v>
      </c>
      <c r="AS35">
        <f t="shared" si="22"/>
        <v>7.5769333335635061</v>
      </c>
      <c r="AT35">
        <f t="shared" si="25"/>
        <v>3284.477722994839</v>
      </c>
      <c r="AU35">
        <f t="shared" si="24"/>
        <v>821.11943074870976</v>
      </c>
      <c r="AV35" s="10"/>
    </row>
    <row r="36" spans="1:48" x14ac:dyDescent="0.25">
      <c r="A36" s="10"/>
      <c r="B36" s="2" t="s">
        <v>40</v>
      </c>
      <c r="C36" s="3">
        <v>2009.8251</v>
      </c>
      <c r="D36">
        <v>185180</v>
      </c>
      <c r="E36" s="4">
        <v>2.5</v>
      </c>
      <c r="F36" s="3">
        <v>224.43299775341995</v>
      </c>
      <c r="G36" s="3">
        <v>1116.6792461364919</v>
      </c>
      <c r="H36">
        <v>73.97</v>
      </c>
      <c r="I36" s="3">
        <v>0</v>
      </c>
      <c r="J36" s="5">
        <v>274.64999999999998</v>
      </c>
      <c r="K36" s="6">
        <v>7.31</v>
      </c>
      <c r="L36" s="6">
        <v>313.19</v>
      </c>
      <c r="M36" s="7">
        <v>0</v>
      </c>
      <c r="N36">
        <v>0.47</v>
      </c>
      <c r="O36">
        <v>3.85</v>
      </c>
      <c r="P36">
        <v>1.45</v>
      </c>
      <c r="Q36">
        <v>3.37</v>
      </c>
      <c r="R36">
        <v>0.96</v>
      </c>
      <c r="S36">
        <v>1.44</v>
      </c>
      <c r="T36" s="3">
        <v>19.383590062459302</v>
      </c>
      <c r="U36" s="3">
        <v>70.08</v>
      </c>
      <c r="W36">
        <f t="shared" si="1"/>
        <v>50.673963064639061</v>
      </c>
      <c r="X36">
        <f t="shared" si="0"/>
        <v>50.960595589683862</v>
      </c>
      <c r="Y36">
        <f t="shared" si="2"/>
        <v>50.41992669759567</v>
      </c>
      <c r="Z36">
        <f t="shared" si="3"/>
        <v>50.038713015764813</v>
      </c>
      <c r="AA36">
        <f t="shared" si="4"/>
        <v>50.299100664541875</v>
      </c>
      <c r="AB36">
        <f t="shared" si="5"/>
        <v>50.041978108190889</v>
      </c>
      <c r="AC36">
        <f t="shared" si="6"/>
        <v>50</v>
      </c>
      <c r="AD36">
        <f t="shared" si="7"/>
        <v>50.020103143695479</v>
      </c>
      <c r="AE36">
        <f t="shared" si="8"/>
        <v>56.134879969566789</v>
      </c>
      <c r="AF36">
        <f t="shared" si="9"/>
        <v>81.477738597736987</v>
      </c>
      <c r="AG36">
        <f t="shared" si="10"/>
        <v>50</v>
      </c>
      <c r="AH36">
        <f t="shared" si="11"/>
        <v>50.254273966673878</v>
      </c>
      <c r="AI36">
        <f t="shared" si="12"/>
        <v>52.093756797911681</v>
      </c>
      <c r="AJ36">
        <f t="shared" si="13"/>
        <v>50</v>
      </c>
      <c r="AK36">
        <f t="shared" si="14"/>
        <v>50.283961835529304</v>
      </c>
      <c r="AL36">
        <f t="shared" si="15"/>
        <v>50</v>
      </c>
      <c r="AM36">
        <f t="shared" si="16"/>
        <v>50.527994720052803</v>
      </c>
      <c r="AN36">
        <f t="shared" si="17"/>
        <v>85.942168807055623</v>
      </c>
      <c r="AO36">
        <f t="shared" si="18"/>
        <v>68.424262564975564</v>
      </c>
      <c r="AP36">
        <f t="shared" si="19"/>
        <v>53.005236596221387</v>
      </c>
      <c r="AQ36">
        <f t="shared" si="20"/>
        <v>58.418296982485316</v>
      </c>
      <c r="AR36">
        <f t="shared" si="21"/>
        <v>55.711766789353348</v>
      </c>
      <c r="AS36">
        <f t="shared" si="22"/>
        <v>7.4640315372694763</v>
      </c>
      <c r="AT36">
        <f t="shared" si="25"/>
        <v>3096.4756531049602</v>
      </c>
      <c r="AU36">
        <f t="shared" si="24"/>
        <v>774.11891327624005</v>
      </c>
      <c r="AV36" s="10"/>
    </row>
    <row r="37" spans="1:48" x14ac:dyDescent="0.25">
      <c r="A37" s="10"/>
      <c r="B37" s="2" t="s">
        <v>41</v>
      </c>
      <c r="C37" s="3">
        <v>8348.1684000000005</v>
      </c>
      <c r="D37">
        <v>785350</v>
      </c>
      <c r="E37" s="4">
        <v>0.3</v>
      </c>
      <c r="F37" s="3">
        <v>7599.3739049666892</v>
      </c>
      <c r="G37" s="3">
        <v>9103.0433753189373</v>
      </c>
      <c r="H37">
        <v>3911.78</v>
      </c>
      <c r="I37" s="3">
        <v>428020.04910000006</v>
      </c>
      <c r="J37" s="5">
        <v>33535.800000000003</v>
      </c>
      <c r="K37" s="6">
        <v>7.5414741142697999</v>
      </c>
      <c r="L37" s="6">
        <v>221.460197900644</v>
      </c>
      <c r="M37" s="7">
        <v>585611.00879999995</v>
      </c>
      <c r="N37" s="4">
        <v>9.91</v>
      </c>
      <c r="O37" s="4">
        <v>53.85</v>
      </c>
      <c r="P37" s="4">
        <v>24.15</v>
      </c>
      <c r="Q37" s="4">
        <v>53.85</v>
      </c>
      <c r="R37" s="4">
        <v>41.83</v>
      </c>
      <c r="S37" s="4">
        <v>43.75</v>
      </c>
      <c r="T37" s="3">
        <v>12.470040321350099</v>
      </c>
      <c r="U37" s="3">
        <v>104.11508178710901</v>
      </c>
      <c r="W37">
        <f t="shared" si="1"/>
        <v>52.921590401912795</v>
      </c>
      <c r="X37">
        <f t="shared" si="0"/>
        <v>54.086724290803922</v>
      </c>
      <c r="Y37">
        <f t="shared" si="2"/>
        <v>50.050391203711477</v>
      </c>
      <c r="Z37">
        <f t="shared" si="3"/>
        <v>52.551196789916908</v>
      </c>
      <c r="AA37">
        <f t="shared" si="4"/>
        <v>54.394336959088008</v>
      </c>
      <c r="AB37">
        <f t="shared" si="5"/>
        <v>54.166504564823718</v>
      </c>
      <c r="AC37">
        <f t="shared" si="6"/>
        <v>50.282536820354679</v>
      </c>
      <c r="AD37">
        <f t="shared" si="7"/>
        <v>53.168634847452097</v>
      </c>
      <c r="AE37">
        <f t="shared" si="8"/>
        <v>56.535536361867834</v>
      </c>
      <c r="AF37">
        <f t="shared" si="9"/>
        <v>66.851968893324184</v>
      </c>
      <c r="AG37">
        <f t="shared" si="10"/>
        <v>53.703281633655465</v>
      </c>
      <c r="AH37">
        <f t="shared" si="11"/>
        <v>55.361393637740747</v>
      </c>
      <c r="AI37">
        <f t="shared" si="12"/>
        <v>79.28540352403742</v>
      </c>
      <c r="AJ37">
        <f t="shared" si="13"/>
        <v>63.646747625345675</v>
      </c>
      <c r="AK37">
        <f t="shared" si="14"/>
        <v>78.95274875056792</v>
      </c>
      <c r="AL37">
        <f t="shared" si="15"/>
        <v>73.613357984746941</v>
      </c>
      <c r="AM37">
        <f t="shared" si="16"/>
        <v>73.798262017379827</v>
      </c>
      <c r="AN37">
        <f t="shared" si="17"/>
        <v>68.477839045183487</v>
      </c>
      <c r="AO37">
        <f t="shared" si="18"/>
        <v>91.594382196647729</v>
      </c>
      <c r="AP37">
        <f t="shared" si="19"/>
        <v>54.038723507352302</v>
      </c>
      <c r="AQ37">
        <f t="shared" si="20"/>
        <v>70.13964897465732</v>
      </c>
      <c r="AR37">
        <f t="shared" si="21"/>
        <v>62.089186241004811</v>
      </c>
      <c r="AS37">
        <f t="shared" si="22"/>
        <v>7.8796691707840631</v>
      </c>
      <c r="AT37">
        <f t="shared" si="25"/>
        <v>3790.2570978442532</v>
      </c>
      <c r="AU37">
        <f t="shared" si="24"/>
        <v>947.56427446106329</v>
      </c>
      <c r="AV37" s="10"/>
    </row>
    <row r="38" spans="1:48" x14ac:dyDescent="0.25">
      <c r="A38" s="10"/>
      <c r="B38" s="2" t="s">
        <v>42</v>
      </c>
      <c r="C38" s="3">
        <v>122.8836</v>
      </c>
      <c r="D38">
        <v>9250</v>
      </c>
      <c r="E38" s="4">
        <v>0</v>
      </c>
      <c r="F38" s="3">
        <v>259.44504645695736</v>
      </c>
      <c r="G38" s="3">
        <v>29417.138671875</v>
      </c>
      <c r="H38">
        <v>125.8</v>
      </c>
      <c r="I38" s="3">
        <v>9291.1879000000008</v>
      </c>
      <c r="J38" s="5">
        <v>1245.42</v>
      </c>
      <c r="K38" s="6">
        <v>4.6790960451977401</v>
      </c>
      <c r="L38" s="6">
        <v>267.60192317369001</v>
      </c>
      <c r="M38" s="7">
        <v>1670.1224999999999</v>
      </c>
      <c r="N38" s="4">
        <v>64.150000000000006</v>
      </c>
      <c r="O38" s="4">
        <v>79.33</v>
      </c>
      <c r="P38" s="4">
        <v>81.16</v>
      </c>
      <c r="Q38" s="4">
        <v>80.290000000000006</v>
      </c>
      <c r="R38" s="4">
        <v>76.44</v>
      </c>
      <c r="S38" s="4">
        <v>71.63</v>
      </c>
      <c r="T38" s="3">
        <v>13.6825504302979</v>
      </c>
      <c r="U38" s="3">
        <v>100.85043334960901</v>
      </c>
      <c r="W38">
        <f t="shared" si="1"/>
        <v>50.004838484524207</v>
      </c>
      <c r="X38">
        <f t="shared" si="0"/>
        <v>50.044222191499927</v>
      </c>
      <c r="Y38">
        <f t="shared" si="2"/>
        <v>50</v>
      </c>
      <c r="Z38">
        <f t="shared" si="3"/>
        <v>50.050640867848543</v>
      </c>
      <c r="AA38">
        <f t="shared" si="4"/>
        <v>64.810969484687803</v>
      </c>
      <c r="AB38">
        <f t="shared" si="5"/>
        <v>50.097680242024317</v>
      </c>
      <c r="AC38">
        <f t="shared" si="6"/>
        <v>50.006133130193561</v>
      </c>
      <c r="AD38">
        <f t="shared" si="7"/>
        <v>50.111997143814406</v>
      </c>
      <c r="AE38">
        <f t="shared" si="8"/>
        <v>51.581072774551401</v>
      </c>
      <c r="AF38">
        <f t="shared" si="9"/>
        <v>74.208991716472653</v>
      </c>
      <c r="AG38">
        <f t="shared" si="10"/>
        <v>50.01056150565352</v>
      </c>
      <c r="AH38">
        <f t="shared" si="11"/>
        <v>84.705691408785981</v>
      </c>
      <c r="AI38">
        <f t="shared" si="12"/>
        <v>93.142266695671083</v>
      </c>
      <c r="AJ38">
        <f t="shared" si="13"/>
        <v>97.91992304917639</v>
      </c>
      <c r="AK38">
        <f t="shared" si="14"/>
        <v>93.968650613357568</v>
      </c>
      <c r="AL38">
        <f t="shared" si="15"/>
        <v>93.609891379708813</v>
      </c>
      <c r="AM38">
        <f t="shared" si="16"/>
        <v>89.132108678913198</v>
      </c>
      <c r="AN38">
        <f t="shared" si="17"/>
        <v>71.540762894035481</v>
      </c>
      <c r="AO38">
        <f t="shared" si="18"/>
        <v>89.371902012073093</v>
      </c>
      <c r="AP38">
        <f t="shared" si="19"/>
        <v>53.700495659028341</v>
      </c>
      <c r="AQ38">
        <f t="shared" si="20"/>
        <v>80.178889689181403</v>
      </c>
      <c r="AR38">
        <f t="shared" si="21"/>
        <v>66.939692674104876</v>
      </c>
      <c r="AS38">
        <f t="shared" si="22"/>
        <v>8.1816680862831923</v>
      </c>
      <c r="AT38">
        <f t="shared" si="25"/>
        <v>4305.6461176995981</v>
      </c>
      <c r="AU38">
        <f t="shared" si="24"/>
        <v>1076.4115294248995</v>
      </c>
      <c r="AV38" s="10"/>
    </row>
    <row r="39" spans="1:48" x14ac:dyDescent="0.25">
      <c r="A39" s="10"/>
      <c r="B39" s="2" t="s">
        <v>43</v>
      </c>
      <c r="C39" s="3">
        <v>10561.867099999999</v>
      </c>
      <c r="D39">
        <v>1001450</v>
      </c>
      <c r="E39" s="4">
        <v>3.1459999999999999</v>
      </c>
      <c r="F39" s="3">
        <v>3030.8086560364463</v>
      </c>
      <c r="G39" s="3">
        <v>2869.576588439033</v>
      </c>
      <c r="H39">
        <v>999.12</v>
      </c>
      <c r="I39" s="3">
        <v>32385.3851</v>
      </c>
      <c r="J39" s="5">
        <v>13326.67</v>
      </c>
      <c r="K39" s="6">
        <v>4.1757297769179402</v>
      </c>
      <c r="L39" s="6">
        <v>192.58243431619999</v>
      </c>
      <c r="M39" s="7">
        <v>3112.6518999999998</v>
      </c>
      <c r="N39" s="4">
        <v>12.26</v>
      </c>
      <c r="O39" s="4">
        <v>41.35</v>
      </c>
      <c r="P39" s="4">
        <v>8.2100000000000009</v>
      </c>
      <c r="Q39" s="4">
        <v>23.08</v>
      </c>
      <c r="R39" s="4">
        <v>43.75</v>
      </c>
      <c r="S39" s="4">
        <v>28.85</v>
      </c>
      <c r="T39" s="3">
        <v>11.6400003433228</v>
      </c>
      <c r="U39" s="3">
        <v>89.480682373046903</v>
      </c>
      <c r="W39">
        <f t="shared" si="1"/>
        <v>53.706585704172191</v>
      </c>
      <c r="X39">
        <f t="shared" si="0"/>
        <v>55.212332722268414</v>
      </c>
      <c r="Y39">
        <f t="shared" si="2"/>
        <v>50.528435756254389</v>
      </c>
      <c r="Z39">
        <f t="shared" si="3"/>
        <v>50.994784853400162</v>
      </c>
      <c r="AA39">
        <f t="shared" si="4"/>
        <v>51.197948838841896</v>
      </c>
      <c r="AB39">
        <f t="shared" si="5"/>
        <v>51.036244539138188</v>
      </c>
      <c r="AC39">
        <f t="shared" si="6"/>
        <v>50.021377652171566</v>
      </c>
      <c r="AD39">
        <f t="shared" si="7"/>
        <v>51.255619617661814</v>
      </c>
      <c r="AE39">
        <f t="shared" si="8"/>
        <v>50.709800780742377</v>
      </c>
      <c r="AF39">
        <f t="shared" si="9"/>
        <v>62.247581768329816</v>
      </c>
      <c r="AG39">
        <f t="shared" si="10"/>
        <v>50.019683760106993</v>
      </c>
      <c r="AH39">
        <f t="shared" si="11"/>
        <v>56.632763471110152</v>
      </c>
      <c r="AI39">
        <f t="shared" si="12"/>
        <v>72.487491842505989</v>
      </c>
      <c r="AJ39">
        <f t="shared" si="13"/>
        <v>54.063965372129374</v>
      </c>
      <c r="AK39">
        <f t="shared" si="14"/>
        <v>61.477737392094497</v>
      </c>
      <c r="AL39">
        <f t="shared" si="15"/>
        <v>74.722671596949382</v>
      </c>
      <c r="AM39">
        <f t="shared" si="16"/>
        <v>65.603343966560331</v>
      </c>
      <c r="AN39">
        <f t="shared" si="17"/>
        <v>66.381073644681692</v>
      </c>
      <c r="AO39">
        <f t="shared" si="18"/>
        <v>81.631697597196563</v>
      </c>
      <c r="AP39">
        <f t="shared" si="19"/>
        <v>52.169891020829439</v>
      </c>
      <c r="AQ39">
        <f t="shared" si="20"/>
        <v>64.288183575082286</v>
      </c>
      <c r="AR39">
        <f t="shared" si="21"/>
        <v>58.229037297955863</v>
      </c>
      <c r="AS39">
        <f t="shared" si="22"/>
        <v>7.6307953253875089</v>
      </c>
      <c r="AT39">
        <f t="shared" si="25"/>
        <v>3353.9075310391199</v>
      </c>
      <c r="AU39">
        <f t="shared" si="24"/>
        <v>838.47688275977998</v>
      </c>
      <c r="AV39" s="10"/>
    </row>
    <row r="40" spans="1:48" x14ac:dyDescent="0.25">
      <c r="A40" s="10"/>
      <c r="B40" s="2" t="s">
        <v>44</v>
      </c>
      <c r="C40" s="3">
        <v>140774.5</v>
      </c>
      <c r="D40">
        <v>9600012.9000000004</v>
      </c>
      <c r="E40" s="4">
        <v>26</v>
      </c>
      <c r="F40" s="3">
        <v>142799.37500606506</v>
      </c>
      <c r="G40" s="3">
        <v>10143.838195558505</v>
      </c>
      <c r="H40">
        <v>45778.43</v>
      </c>
      <c r="I40" s="3">
        <v>71530294.018299997</v>
      </c>
      <c r="J40" s="5">
        <v>528263.25</v>
      </c>
      <c r="K40" s="6">
        <v>4.9119518956363102</v>
      </c>
      <c r="L40" s="6">
        <v>115.768134687767</v>
      </c>
      <c r="M40">
        <v>4567113.8825000003</v>
      </c>
      <c r="N40" s="4">
        <v>37.74</v>
      </c>
      <c r="O40" s="4">
        <v>71.63</v>
      </c>
      <c r="P40" s="4">
        <v>6.76</v>
      </c>
      <c r="Q40" s="4">
        <v>42.79</v>
      </c>
      <c r="R40" s="4">
        <v>46.15</v>
      </c>
      <c r="S40" s="4">
        <v>44.71</v>
      </c>
      <c r="T40" s="8">
        <v>11.2299995422363</v>
      </c>
      <c r="U40" s="3">
        <v>102.6</v>
      </c>
      <c r="W40">
        <f t="shared" si="1"/>
        <v>99.881029010900164</v>
      </c>
      <c r="X40">
        <f t="shared" si="0"/>
        <v>100</v>
      </c>
      <c r="Y40">
        <f t="shared" si="2"/>
        <v>54.367237654994945</v>
      </c>
      <c r="Z40">
        <f t="shared" si="3"/>
        <v>98.610929783792642</v>
      </c>
      <c r="AA40">
        <f t="shared" si="4"/>
        <v>54.928034227842147</v>
      </c>
      <c r="AB40">
        <f t="shared" si="5"/>
        <v>99.160942949107181</v>
      </c>
      <c r="AC40">
        <f t="shared" si="6"/>
        <v>97.217278427636984</v>
      </c>
      <c r="AD40">
        <f t="shared" si="7"/>
        <v>100</v>
      </c>
      <c r="AE40">
        <f t="shared" si="8"/>
        <v>51.984120801140527</v>
      </c>
      <c r="AF40">
        <f t="shared" si="9"/>
        <v>49.999999950216313</v>
      </c>
      <c r="AG40">
        <f t="shared" si="10"/>
        <v>78.881473718420935</v>
      </c>
      <c r="AH40">
        <f t="shared" si="11"/>
        <v>70.417658515472837</v>
      </c>
      <c r="AI40">
        <f t="shared" si="12"/>
        <v>88.954753099847721</v>
      </c>
      <c r="AJ40">
        <f t="shared" si="13"/>
        <v>53.19225682337381</v>
      </c>
      <c r="AK40">
        <f t="shared" si="14"/>
        <v>72.671512948659696</v>
      </c>
      <c r="AL40">
        <f t="shared" si="15"/>
        <v>76.109313612202442</v>
      </c>
      <c r="AM40">
        <f t="shared" si="16"/>
        <v>74.32625673743263</v>
      </c>
      <c r="AN40">
        <f t="shared" si="17"/>
        <v>65.345369923591875</v>
      </c>
      <c r="AO40">
        <f t="shared" si="18"/>
        <v>90.562957430911467</v>
      </c>
      <c r="AP40">
        <f t="shared" si="19"/>
        <v>83.662941076976878</v>
      </c>
      <c r="AQ40">
        <f t="shared" si="20"/>
        <v>75.468523158275445</v>
      </c>
      <c r="AR40">
        <f t="shared" si="21"/>
        <v>79.565732117626169</v>
      </c>
      <c r="AS40">
        <f t="shared" si="22"/>
        <v>8.9199625625686441</v>
      </c>
      <c r="AT40">
        <f t="shared" si="25"/>
        <v>6313.9186061572636</v>
      </c>
      <c r="AU40">
        <f t="shared" si="24"/>
        <v>1578.4796515393159</v>
      </c>
      <c r="AV40" s="10"/>
    </row>
    <row r="41" spans="1:48" x14ac:dyDescent="0.25">
      <c r="AP41">
        <f t="shared" si="19"/>
        <v>0</v>
      </c>
      <c r="AQ41">
        <f t="shared" si="20"/>
        <v>0</v>
      </c>
      <c r="AR41">
        <f t="shared" si="21"/>
        <v>0</v>
      </c>
      <c r="AS41">
        <f t="shared" si="22"/>
        <v>0</v>
      </c>
      <c r="AT41">
        <f t="shared" si="25"/>
        <v>0</v>
      </c>
      <c r="AU41">
        <f t="shared" si="24"/>
        <v>0</v>
      </c>
    </row>
    <row r="42" spans="1:48" x14ac:dyDescent="0.25">
      <c r="A42" s="10">
        <v>2018</v>
      </c>
      <c r="B42" s="2" t="s">
        <v>30</v>
      </c>
      <c r="C42" s="3">
        <v>3079.0513000000001</v>
      </c>
      <c r="D42">
        <v>527970</v>
      </c>
      <c r="E42" s="4">
        <v>3</v>
      </c>
      <c r="F42" s="3">
        <v>216.06161066207378</v>
      </c>
      <c r="G42" s="3">
        <v>701.71487776794686</v>
      </c>
      <c r="H42">
        <v>38.82</v>
      </c>
      <c r="I42" s="3">
        <v>560.24469999999997</v>
      </c>
      <c r="J42" s="5">
        <v>137.44</v>
      </c>
      <c r="K42" s="6">
        <v>15.25</v>
      </c>
      <c r="L42" s="6">
        <v>147.046080823766</v>
      </c>
      <c r="M42" s="7">
        <v>17.98</v>
      </c>
      <c r="N42">
        <v>0</v>
      </c>
      <c r="O42">
        <v>0.48</v>
      </c>
      <c r="P42">
        <v>3.86</v>
      </c>
      <c r="Q42">
        <v>4.8099999999999996</v>
      </c>
      <c r="R42">
        <v>1.92</v>
      </c>
      <c r="S42">
        <v>0.96</v>
      </c>
      <c r="T42" s="3">
        <v>14.506500053405778</v>
      </c>
      <c r="U42" s="3">
        <v>55.26</v>
      </c>
      <c r="W42">
        <f t="shared" si="1"/>
        <v>51.053119245221666</v>
      </c>
      <c r="X42">
        <f t="shared" si="0"/>
        <v>52.746099126110117</v>
      </c>
      <c r="Y42">
        <f t="shared" si="2"/>
        <v>50.503912037114802</v>
      </c>
      <c r="Z42">
        <f t="shared" si="3"/>
        <v>50.035861064203608</v>
      </c>
      <c r="AA42">
        <f t="shared" si="4"/>
        <v>50.086315833447493</v>
      </c>
      <c r="AB42">
        <f t="shared" si="5"/>
        <v>50.004202109652496</v>
      </c>
      <c r="AC42">
        <f t="shared" si="6"/>
        <v>50.000369818555207</v>
      </c>
      <c r="AD42">
        <f t="shared" si="7"/>
        <v>50.007114716203567</v>
      </c>
      <c r="AE42">
        <f t="shared" si="8"/>
        <v>69.878152148858405</v>
      </c>
      <c r="AF42">
        <f t="shared" si="9"/>
        <v>54.987081864081695</v>
      </c>
      <c r="AG42">
        <f t="shared" si="10"/>
        <v>50.000113701762388</v>
      </c>
      <c r="AH42">
        <f t="shared" si="11"/>
        <v>50</v>
      </c>
      <c r="AI42">
        <f t="shared" si="12"/>
        <v>50.261039808570807</v>
      </c>
      <c r="AJ42">
        <f t="shared" si="13"/>
        <v>51.44883972586269</v>
      </c>
      <c r="AK42">
        <f t="shared" si="14"/>
        <v>51.101771921853704</v>
      </c>
      <c r="AL42">
        <f t="shared" si="15"/>
        <v>50.554656806101228</v>
      </c>
      <c r="AM42">
        <f t="shared" si="16"/>
        <v>50.263997360026401</v>
      </c>
      <c r="AN42">
        <f t="shared" si="17"/>
        <v>73.622143438614827</v>
      </c>
      <c r="AO42">
        <f t="shared" si="18"/>
        <v>58.335226343783376</v>
      </c>
      <c r="AP42">
        <f t="shared" si="19"/>
        <v>52.167634809266175</v>
      </c>
      <c r="AQ42">
        <f t="shared" si="20"/>
        <v>55.096153676246772</v>
      </c>
      <c r="AR42">
        <f t="shared" si="21"/>
        <v>53.631894242756474</v>
      </c>
      <c r="AS42">
        <f t="shared" si="22"/>
        <v>7.3233799739434851</v>
      </c>
      <c r="AT42">
        <f t="shared" si="25"/>
        <v>2874.2360243776498</v>
      </c>
      <c r="AU42">
        <f t="shared" si="24"/>
        <v>718.55900609441244</v>
      </c>
      <c r="AV42" s="10">
        <v>2018</v>
      </c>
    </row>
    <row r="43" spans="1:48" x14ac:dyDescent="0.25">
      <c r="A43" s="10"/>
      <c r="B43" s="2" t="s">
        <v>31</v>
      </c>
      <c r="C43" s="3">
        <v>888.28</v>
      </c>
      <c r="D43">
        <v>22070</v>
      </c>
      <c r="E43" s="4">
        <v>0</v>
      </c>
      <c r="F43" s="3">
        <v>3766.9152655327639</v>
      </c>
      <c r="G43" s="3">
        <v>42406.845426360647</v>
      </c>
      <c r="H43">
        <v>1385.5</v>
      </c>
      <c r="I43" s="3">
        <v>1296860.2</v>
      </c>
      <c r="J43" s="5">
        <v>12234.69</v>
      </c>
      <c r="K43" s="6">
        <v>13.524327966656699</v>
      </c>
      <c r="L43" s="6">
        <v>369.16435931428202</v>
      </c>
      <c r="M43" s="7">
        <v>54530.2</v>
      </c>
      <c r="N43">
        <v>15.09</v>
      </c>
      <c r="O43">
        <v>85.58</v>
      </c>
      <c r="P43">
        <v>68.599999999999994</v>
      </c>
      <c r="Q43">
        <v>86.06</v>
      </c>
      <c r="R43">
        <v>80.77</v>
      </c>
      <c r="S43">
        <v>78.37</v>
      </c>
      <c r="T43" s="3">
        <v>15.5212202072144</v>
      </c>
      <c r="U43" s="3">
        <v>105.55706024169901</v>
      </c>
      <c r="W43">
        <f t="shared" si="1"/>
        <v>50.276254182769975</v>
      </c>
      <c r="X43">
        <f t="shared" si="0"/>
        <v>50.110998221538679</v>
      </c>
      <c r="Y43">
        <f t="shared" si="2"/>
        <v>50</v>
      </c>
      <c r="Z43">
        <f t="shared" si="3"/>
        <v>51.245560545798824</v>
      </c>
      <c r="AA43">
        <f t="shared" si="4"/>
        <v>71.471812603786404</v>
      </c>
      <c r="AB43">
        <f t="shared" si="5"/>
        <v>51.451490351805781</v>
      </c>
      <c r="AC43">
        <f t="shared" si="6"/>
        <v>50.856059799355151</v>
      </c>
      <c r="AD43">
        <f t="shared" si="7"/>
        <v>51.152251765081004</v>
      </c>
      <c r="AE43">
        <f t="shared" si="8"/>
        <v>66.891202470466894</v>
      </c>
      <c r="AF43">
        <f t="shared" si="9"/>
        <v>90.402516259374266</v>
      </c>
      <c r="AG43">
        <f t="shared" si="10"/>
        <v>50.344837588612556</v>
      </c>
      <c r="AH43">
        <f t="shared" si="11"/>
        <v>58.163817355550748</v>
      </c>
      <c r="AI43">
        <f t="shared" si="12"/>
        <v>96.541222536436806</v>
      </c>
      <c r="AJ43">
        <f t="shared" si="13"/>
        <v>90.369123482024762</v>
      </c>
      <c r="AK43">
        <f t="shared" si="14"/>
        <v>97.24557019536573</v>
      </c>
      <c r="AL43">
        <f t="shared" si="15"/>
        <v>96.11162468222787</v>
      </c>
      <c r="AM43">
        <f t="shared" si="16"/>
        <v>92.839071609283906</v>
      </c>
      <c r="AN43">
        <f t="shared" si="17"/>
        <v>76.185429745323049</v>
      </c>
      <c r="AO43">
        <f t="shared" si="18"/>
        <v>92.576040284268331</v>
      </c>
      <c r="AP43">
        <f t="shared" si="19"/>
        <v>57.443793208186364</v>
      </c>
      <c r="AQ43">
        <f t="shared" si="20"/>
        <v>79.655723843902038</v>
      </c>
      <c r="AR43">
        <f t="shared" si="21"/>
        <v>68.549758526044201</v>
      </c>
      <c r="AS43">
        <f t="shared" si="22"/>
        <v>8.2794781554180208</v>
      </c>
      <c r="AT43">
        <f t="shared" si="25"/>
        <v>4575.7269283375081</v>
      </c>
      <c r="AU43">
        <f t="shared" si="24"/>
        <v>1143.931732084377</v>
      </c>
      <c r="AV43" s="10"/>
    </row>
    <row r="44" spans="1:48" x14ac:dyDescent="0.25">
      <c r="A44" s="10"/>
      <c r="B44" s="2" t="s">
        <v>32</v>
      </c>
      <c r="C44" s="3">
        <v>4059.07</v>
      </c>
      <c r="D44">
        <v>435052</v>
      </c>
      <c r="E44" s="4">
        <v>145.01900000000001</v>
      </c>
      <c r="F44" s="3">
        <v>2273.6746903403086</v>
      </c>
      <c r="G44" s="3">
        <v>5601.4670610270541</v>
      </c>
      <c r="H44">
        <v>1497.07</v>
      </c>
      <c r="I44" s="3">
        <v>0</v>
      </c>
      <c r="J44" s="5">
        <v>6073.39</v>
      </c>
      <c r="K44" s="6">
        <v>8.8405814214360809</v>
      </c>
      <c r="L44" s="6">
        <v>206.750740862588</v>
      </c>
      <c r="M44" s="7">
        <v>0</v>
      </c>
      <c r="N44">
        <v>1.42</v>
      </c>
      <c r="O44">
        <v>9.6199999999999992</v>
      </c>
      <c r="P44">
        <v>20.77</v>
      </c>
      <c r="Q44">
        <v>12.5</v>
      </c>
      <c r="R44">
        <v>2.88</v>
      </c>
      <c r="S44">
        <v>5.77</v>
      </c>
      <c r="T44" s="3">
        <v>14</v>
      </c>
      <c r="U44" s="3">
        <v>53.916919708252003</v>
      </c>
      <c r="W44">
        <f t="shared" si="1"/>
        <v>51.400641731288246</v>
      </c>
      <c r="X44">
        <f t="shared" si="0"/>
        <v>52.262113544273845</v>
      </c>
      <c r="Y44">
        <f t="shared" si="2"/>
        <v>74.358939903450448</v>
      </c>
      <c r="Z44">
        <f t="shared" si="3"/>
        <v>50.736845592922784</v>
      </c>
      <c r="AA44">
        <f t="shared" si="4"/>
        <v>52.598803700340994</v>
      </c>
      <c r="AB44">
        <f t="shared" si="5"/>
        <v>51.571395562529219</v>
      </c>
      <c r="AC44">
        <f t="shared" si="6"/>
        <v>50</v>
      </c>
      <c r="AD44">
        <f t="shared" si="7"/>
        <v>50.569017319297991</v>
      </c>
      <c r="AE44">
        <f t="shared" si="8"/>
        <v>58.784149121627635</v>
      </c>
      <c r="AF44">
        <f t="shared" si="9"/>
        <v>64.506633722072664</v>
      </c>
      <c r="AG44">
        <f t="shared" si="10"/>
        <v>50</v>
      </c>
      <c r="AH44">
        <f t="shared" si="11"/>
        <v>50.768231984418954</v>
      </c>
      <c r="AI44">
        <f t="shared" si="12"/>
        <v>55.231672830106589</v>
      </c>
      <c r="AJ44">
        <f t="shared" si="13"/>
        <v>61.614764939280988</v>
      </c>
      <c r="AK44">
        <f t="shared" si="14"/>
        <v>55.469104952294408</v>
      </c>
      <c r="AL44">
        <f t="shared" si="15"/>
        <v>51.109313612202449</v>
      </c>
      <c r="AM44">
        <f t="shared" si="16"/>
        <v>52.909470905290945</v>
      </c>
      <c r="AN44">
        <f t="shared" si="17"/>
        <v>72.342672792083363</v>
      </c>
      <c r="AO44">
        <f t="shared" si="18"/>
        <v>57.420895324119748</v>
      </c>
      <c r="AP44">
        <f t="shared" si="19"/>
        <v>54.272762889615571</v>
      </c>
      <c r="AQ44">
        <f t="shared" si="20"/>
        <v>56.723081819396654</v>
      </c>
      <c r="AR44">
        <f t="shared" si="21"/>
        <v>55.497922354506116</v>
      </c>
      <c r="AS44">
        <f t="shared" si="22"/>
        <v>7.4496927691352557</v>
      </c>
      <c r="AT44">
        <f t="shared" si="25"/>
        <v>3078.5183699523782</v>
      </c>
      <c r="AU44">
        <f t="shared" si="24"/>
        <v>769.62959248809454</v>
      </c>
      <c r="AV44" s="10"/>
    </row>
    <row r="45" spans="1:48" x14ac:dyDescent="0.25">
      <c r="A45" s="10"/>
      <c r="B45" s="2" t="s">
        <v>33</v>
      </c>
      <c r="C45" s="3">
        <v>8561.7561999999998</v>
      </c>
      <c r="D45">
        <v>1745150</v>
      </c>
      <c r="E45" s="4">
        <v>155.60000000000002</v>
      </c>
      <c r="F45" s="3">
        <v>3316.8203622796264</v>
      </c>
      <c r="G45" s="3">
        <v>3873.9953402079195</v>
      </c>
      <c r="H45">
        <v>1527.75</v>
      </c>
      <c r="I45" s="3">
        <v>15310.1893</v>
      </c>
      <c r="J45" s="5">
        <v>48305.64</v>
      </c>
      <c r="K45" s="6">
        <v>13.9188138047666</v>
      </c>
      <c r="L45" s="6">
        <v>192.35419274168299</v>
      </c>
      <c r="M45" s="7">
        <v>7819.1710999999996</v>
      </c>
      <c r="N45">
        <v>9.91</v>
      </c>
      <c r="O45">
        <v>37.979999999999997</v>
      </c>
      <c r="P45">
        <v>12.56</v>
      </c>
      <c r="Q45">
        <v>7.69</v>
      </c>
      <c r="R45">
        <v>25.48</v>
      </c>
      <c r="S45">
        <v>15.87</v>
      </c>
      <c r="T45" s="3">
        <v>21.146039962768601</v>
      </c>
      <c r="U45" s="3">
        <v>87.86</v>
      </c>
      <c r="W45">
        <f t="shared" si="1"/>
        <v>52.99733034774188</v>
      </c>
      <c r="X45">
        <f t="shared" si="0"/>
        <v>59.086071687933128</v>
      </c>
      <c r="Y45">
        <f t="shared" si="2"/>
        <v>76.136237658354361</v>
      </c>
      <c r="Z45">
        <f t="shared" si="3"/>
        <v>51.092222891235927</v>
      </c>
      <c r="AA45">
        <f t="shared" si="4"/>
        <v>51.712993239601985</v>
      </c>
      <c r="AB45">
        <f t="shared" si="5"/>
        <v>51.60436761473855</v>
      </c>
      <c r="AC45">
        <f t="shared" si="6"/>
        <v>50.010106284069977</v>
      </c>
      <c r="AD45">
        <f t="shared" si="7"/>
        <v>54.566761776298897</v>
      </c>
      <c r="AE45">
        <f t="shared" si="8"/>
        <v>67.574014339990867</v>
      </c>
      <c r="AF45">
        <f t="shared" si="9"/>
        <v>62.21119001091337</v>
      </c>
      <c r="AG45">
        <f t="shared" si="10"/>
        <v>50.049446803919167</v>
      </c>
      <c r="AH45">
        <f t="shared" si="11"/>
        <v>55.361393637740747</v>
      </c>
      <c r="AI45">
        <f t="shared" si="12"/>
        <v>70.654774853165108</v>
      </c>
      <c r="AJ45">
        <f t="shared" si="13"/>
        <v>56.679091018396058</v>
      </c>
      <c r="AK45">
        <f t="shared" si="14"/>
        <v>52.737392094502496</v>
      </c>
      <c r="AL45">
        <f t="shared" si="15"/>
        <v>64.166859255835448</v>
      </c>
      <c r="AM45">
        <f t="shared" si="16"/>
        <v>58.464415355846441</v>
      </c>
      <c r="AN45">
        <f t="shared" si="17"/>
        <v>90.394296498385728</v>
      </c>
      <c r="AO45">
        <f t="shared" si="18"/>
        <v>80.528382943706816</v>
      </c>
      <c r="AP45">
        <f t="shared" si="19"/>
        <v>55.982847951959016</v>
      </c>
      <c r="AQ45">
        <f t="shared" si="20"/>
        <v>65.486951795054907</v>
      </c>
      <c r="AR45">
        <f t="shared" si="21"/>
        <v>60.734899873506961</v>
      </c>
      <c r="AS45">
        <f t="shared" si="22"/>
        <v>7.7932599002924929</v>
      </c>
      <c r="AT45">
        <f t="shared" si="25"/>
        <v>3666.1460651798284</v>
      </c>
      <c r="AU45">
        <f t="shared" si="24"/>
        <v>916.5365162949571</v>
      </c>
      <c r="AV45" s="10"/>
    </row>
    <row r="46" spans="1:48" x14ac:dyDescent="0.25">
      <c r="A46" s="10"/>
      <c r="B46" s="2" t="s">
        <v>34</v>
      </c>
      <c r="C46" s="3">
        <v>276.67320000000001</v>
      </c>
      <c r="D46">
        <v>11490</v>
      </c>
      <c r="E46" s="4">
        <v>25.243999999999996</v>
      </c>
      <c r="F46" s="3">
        <v>1833.3495381868131</v>
      </c>
      <c r="G46" s="3">
        <v>66264.081168209028</v>
      </c>
      <c r="H46">
        <v>1166.01</v>
      </c>
      <c r="I46" s="3">
        <v>15518.366099999999</v>
      </c>
      <c r="J46" s="5">
        <v>1502.58</v>
      </c>
      <c r="K46" s="6">
        <v>13.36</v>
      </c>
      <c r="L46" s="6">
        <v>219.8</v>
      </c>
      <c r="M46" s="7">
        <v>87.072599999999994</v>
      </c>
      <c r="N46">
        <v>66.98</v>
      </c>
      <c r="O46">
        <v>73.56</v>
      </c>
      <c r="P46">
        <v>14.49</v>
      </c>
      <c r="Q46">
        <v>72.12</v>
      </c>
      <c r="R46">
        <v>75</v>
      </c>
      <c r="S46">
        <v>75.959999999999994</v>
      </c>
      <c r="T46" s="3">
        <v>8.6364898681640607</v>
      </c>
      <c r="U46" s="3">
        <v>91.2</v>
      </c>
      <c r="W46">
        <f t="shared" si="1"/>
        <v>50.05937350933872</v>
      </c>
      <c r="X46">
        <f t="shared" si="0"/>
        <v>50.055889766171283</v>
      </c>
      <c r="Y46">
        <f t="shared" si="2"/>
        <v>54.240251821642012</v>
      </c>
      <c r="Z46">
        <f t="shared" si="3"/>
        <v>50.586836282467885</v>
      </c>
      <c r="AA46">
        <f t="shared" si="4"/>
        <v>83.705291583358331</v>
      </c>
      <c r="AB46">
        <f t="shared" si="5"/>
        <v>51.215602615840126</v>
      </c>
      <c r="AC46">
        <f t="shared" si="6"/>
        <v>50.010243701957918</v>
      </c>
      <c r="AD46">
        <f t="shared" si="7"/>
        <v>50.13634015098458</v>
      </c>
      <c r="AE46">
        <f t="shared" si="8"/>
        <v>66.606768720790242</v>
      </c>
      <c r="AF46">
        <f t="shared" si="9"/>
        <v>66.58726024245118</v>
      </c>
      <c r="AG46">
        <f t="shared" si="10"/>
        <v>50.000550628925225</v>
      </c>
      <c r="AH46">
        <f t="shared" si="11"/>
        <v>86.236745293226576</v>
      </c>
      <c r="AI46">
        <f t="shared" si="12"/>
        <v>90.004350663476188</v>
      </c>
      <c r="AJ46">
        <f t="shared" si="13"/>
        <v>57.839365155705181</v>
      </c>
      <c r="AK46">
        <f t="shared" si="14"/>
        <v>89.32871422080872</v>
      </c>
      <c r="AL46">
        <f t="shared" si="15"/>
        <v>92.777906170556975</v>
      </c>
      <c r="AM46">
        <f t="shared" si="16"/>
        <v>91.513584864151355</v>
      </c>
      <c r="AN46">
        <f t="shared" si="17"/>
        <v>58.793900724017377</v>
      </c>
      <c r="AO46">
        <f t="shared" si="18"/>
        <v>82.802160337686701</v>
      </c>
      <c r="AP46">
        <f t="shared" si="19"/>
        <v>56.944475979522352</v>
      </c>
      <c r="AQ46">
        <f t="shared" si="20"/>
        <v>73.547908149034413</v>
      </c>
      <c r="AR46">
        <f t="shared" si="21"/>
        <v>65.246192064278375</v>
      </c>
      <c r="AS46">
        <f t="shared" si="22"/>
        <v>8.0775115019589023</v>
      </c>
      <c r="AT46">
        <f t="shared" si="25"/>
        <v>4188.1470889368065</v>
      </c>
      <c r="AU46">
        <f t="shared" si="24"/>
        <v>1047.0367722342016</v>
      </c>
      <c r="AV46" s="10"/>
    </row>
    <row r="47" spans="1:48" x14ac:dyDescent="0.25">
      <c r="A47" s="10"/>
      <c r="B47" s="2" t="s">
        <v>35</v>
      </c>
      <c r="C47" s="3">
        <v>148.73400000000001</v>
      </c>
      <c r="D47">
        <v>780</v>
      </c>
      <c r="E47" s="4">
        <v>0.1</v>
      </c>
      <c r="F47" s="3">
        <v>378.02005319148935</v>
      </c>
      <c r="G47" s="3">
        <v>25415.846624947175</v>
      </c>
      <c r="H47">
        <v>329.15</v>
      </c>
      <c r="I47" s="3">
        <v>1179.0579</v>
      </c>
      <c r="J47" s="5">
        <v>321.51</v>
      </c>
      <c r="K47" s="6">
        <v>12.039404736952401</v>
      </c>
      <c r="L47" s="6">
        <v>306.78143073290801</v>
      </c>
      <c r="M47" s="7">
        <v>19099.623</v>
      </c>
      <c r="N47">
        <v>17.45</v>
      </c>
      <c r="O47">
        <v>60.1</v>
      </c>
      <c r="P47">
        <v>10.63</v>
      </c>
      <c r="Q47">
        <v>67.31</v>
      </c>
      <c r="R47">
        <v>65.38</v>
      </c>
      <c r="S47">
        <v>51.44</v>
      </c>
      <c r="T47" s="3">
        <v>9.8900003433227504</v>
      </c>
      <c r="U47" s="3">
        <v>98.599067687988295</v>
      </c>
      <c r="W47">
        <f t="shared" si="1"/>
        <v>50.014005243560355</v>
      </c>
      <c r="X47">
        <f t="shared" si="0"/>
        <v>50.000104174773853</v>
      </c>
      <c r="Y47">
        <f t="shared" si="2"/>
        <v>50.016797067903823</v>
      </c>
      <c r="Z47">
        <f t="shared" si="3"/>
        <v>50.091036822770583</v>
      </c>
      <c r="AA47">
        <f t="shared" si="4"/>
        <v>62.759192712353851</v>
      </c>
      <c r="AB47">
        <f t="shared" si="5"/>
        <v>50.316222185204488</v>
      </c>
      <c r="AC47">
        <f t="shared" si="6"/>
        <v>50.000778298284814</v>
      </c>
      <c r="AD47">
        <f t="shared" si="7"/>
        <v>50.024538955314682</v>
      </c>
      <c r="AE47">
        <f t="shared" si="8"/>
        <v>64.320962657975841</v>
      </c>
      <c r="AF47">
        <f t="shared" si="9"/>
        <v>80.455930460249206</v>
      </c>
      <c r="AG47">
        <f t="shared" si="10"/>
        <v>50.120782024249479</v>
      </c>
      <c r="AH47">
        <f t="shared" si="11"/>
        <v>59.440597273317465</v>
      </c>
      <c r="AI47">
        <f t="shared" si="12"/>
        <v>82.684359364803129</v>
      </c>
      <c r="AJ47">
        <f t="shared" si="13"/>
        <v>55.518816881086934</v>
      </c>
      <c r="AK47">
        <f t="shared" si="14"/>
        <v>86.597001363016801</v>
      </c>
      <c r="AL47">
        <f t="shared" si="15"/>
        <v>87.219782759417598</v>
      </c>
      <c r="AM47">
        <f t="shared" si="16"/>
        <v>78.027719722802772</v>
      </c>
      <c r="AN47">
        <f t="shared" si="17"/>
        <v>61.960395667701711</v>
      </c>
      <c r="AO47">
        <f t="shared" si="18"/>
        <v>87.839236039924685</v>
      </c>
      <c r="AP47">
        <f t="shared" si="19"/>
        <v>54.900211038361036</v>
      </c>
      <c r="AQ47">
        <f t="shared" si="20"/>
        <v>69.951457608030907</v>
      </c>
      <c r="AR47">
        <f t="shared" si="21"/>
        <v>62.425834323195971</v>
      </c>
      <c r="AS47">
        <f t="shared" si="22"/>
        <v>7.9010021087958187</v>
      </c>
      <c r="AT47">
        <f t="shared" si="25"/>
        <v>3840.3497851218626</v>
      </c>
      <c r="AU47">
        <f t="shared" si="24"/>
        <v>960.08744628046566</v>
      </c>
      <c r="AV47" s="10"/>
    </row>
    <row r="48" spans="1:48" x14ac:dyDescent="0.25">
      <c r="A48" s="10"/>
      <c r="B48" s="2" t="s">
        <v>46</v>
      </c>
      <c r="C48" s="3">
        <v>3501.8132999999998</v>
      </c>
      <c r="D48">
        <v>2149690</v>
      </c>
      <c r="E48" s="4">
        <v>297.67099999999999</v>
      </c>
      <c r="F48" s="3">
        <v>8165.7867452914124</v>
      </c>
      <c r="G48" s="3">
        <v>23318.738167141611</v>
      </c>
      <c r="H48">
        <v>4314.38</v>
      </c>
      <c r="I48" s="3">
        <v>25268.085500000001</v>
      </c>
      <c r="J48" s="5">
        <v>10897.88</v>
      </c>
      <c r="K48" s="6">
        <v>25.937056778679001</v>
      </c>
      <c r="L48" s="6">
        <v>303.52074427543801</v>
      </c>
      <c r="M48" s="7">
        <v>36529.576200000003</v>
      </c>
      <c r="N48">
        <v>24.62</v>
      </c>
      <c r="O48">
        <v>65.87</v>
      </c>
      <c r="P48">
        <v>5.31</v>
      </c>
      <c r="Q48">
        <v>49.52</v>
      </c>
      <c r="R48">
        <v>58.65</v>
      </c>
      <c r="S48">
        <v>66.349999999999994</v>
      </c>
      <c r="T48" s="3">
        <v>19.360759735107401</v>
      </c>
      <c r="U48" s="3">
        <v>110.08628082275401</v>
      </c>
      <c r="W48">
        <f t="shared" si="1"/>
        <v>51.203034038943947</v>
      </c>
      <c r="X48">
        <f t="shared" si="0"/>
        <v>61.193214838625622</v>
      </c>
      <c r="Y48">
        <f t="shared" si="2"/>
        <v>100</v>
      </c>
      <c r="Z48">
        <f t="shared" si="3"/>
        <v>52.744161464304383</v>
      </c>
      <c r="AA48">
        <f t="shared" si="4"/>
        <v>61.683840458050341</v>
      </c>
      <c r="AB48">
        <f t="shared" si="5"/>
        <v>54.599182146944869</v>
      </c>
      <c r="AC48">
        <f t="shared" si="6"/>
        <v>50.016679509636596</v>
      </c>
      <c r="AD48">
        <f t="shared" si="7"/>
        <v>51.025708074712547</v>
      </c>
      <c r="AE48">
        <f t="shared" si="8"/>
        <v>88.376279366103859</v>
      </c>
      <c r="AF48">
        <f t="shared" si="9"/>
        <v>79.936033457161827</v>
      </c>
      <c r="AG48">
        <f t="shared" si="10"/>
        <v>50.231005405625631</v>
      </c>
      <c r="AH48">
        <f t="shared" si="11"/>
        <v>63.319627786193465</v>
      </c>
      <c r="AI48">
        <f t="shared" si="12"/>
        <v>85.822275396998037</v>
      </c>
      <c r="AJ48">
        <f t="shared" si="13"/>
        <v>52.320548274618254</v>
      </c>
      <c r="AK48">
        <f t="shared" si="14"/>
        <v>76.493639254884144</v>
      </c>
      <c r="AL48">
        <f t="shared" si="15"/>
        <v>83.331407441645467</v>
      </c>
      <c r="AM48">
        <f t="shared" si="16"/>
        <v>86.228137718622804</v>
      </c>
      <c r="AN48">
        <f t="shared" si="17"/>
        <v>85.884497078294601</v>
      </c>
      <c r="AO48">
        <f t="shared" si="18"/>
        <v>95.659405364972315</v>
      </c>
      <c r="AP48">
        <f t="shared" si="19"/>
        <v>61.659369665986887</v>
      </c>
      <c r="AQ48">
        <f t="shared" si="20"/>
        <v>74.570756103695345</v>
      </c>
      <c r="AR48">
        <f t="shared" si="21"/>
        <v>68.115062884841109</v>
      </c>
      <c r="AS48">
        <f t="shared" si="22"/>
        <v>8.2531850145771664</v>
      </c>
      <c r="AT48">
        <f t="shared" si="25"/>
        <v>4597.9858168698993</v>
      </c>
      <c r="AU48">
        <f t="shared" si="24"/>
        <v>1149.4964542174748</v>
      </c>
      <c r="AV48" s="10"/>
    </row>
    <row r="49" spans="1:48" x14ac:dyDescent="0.25">
      <c r="A49" s="10"/>
      <c r="B49" s="2" t="s">
        <v>36</v>
      </c>
      <c r="C49" s="3">
        <v>431.71850000000001</v>
      </c>
      <c r="D49">
        <v>17820</v>
      </c>
      <c r="E49" s="4">
        <v>101.5</v>
      </c>
      <c r="F49" s="3">
        <v>1381.8240049358508</v>
      </c>
      <c r="G49" s="3">
        <v>32007.523535263161</v>
      </c>
      <c r="H49">
        <v>1078.02</v>
      </c>
      <c r="I49" s="3">
        <v>23133.3593</v>
      </c>
      <c r="J49" s="5">
        <v>1003.84</v>
      </c>
      <c r="K49" s="6">
        <v>10.324579381345</v>
      </c>
      <c r="L49" s="6">
        <v>278.806400110021</v>
      </c>
      <c r="M49" s="7">
        <v>6723.9696999999996</v>
      </c>
      <c r="N49">
        <v>51.89</v>
      </c>
      <c r="O49">
        <v>49.52</v>
      </c>
      <c r="P49">
        <v>29.95</v>
      </c>
      <c r="Q49">
        <v>55.29</v>
      </c>
      <c r="R49">
        <v>59.13</v>
      </c>
      <c r="S49">
        <v>45.19</v>
      </c>
      <c r="T49" s="3">
        <v>11.754309654235801</v>
      </c>
      <c r="U49" s="3">
        <v>101.13</v>
      </c>
      <c r="W49">
        <f t="shared" si="1"/>
        <v>50.114353815437916</v>
      </c>
      <c r="X49">
        <f t="shared" si="0"/>
        <v>50.088861082095256</v>
      </c>
      <c r="Y49">
        <f t="shared" si="2"/>
        <v>67.049023922384109</v>
      </c>
      <c r="Z49">
        <f t="shared" si="3"/>
        <v>50.433011243029419</v>
      </c>
      <c r="AA49">
        <f t="shared" si="4"/>
        <v>66.139263303727091</v>
      </c>
      <c r="AB49">
        <f t="shared" si="5"/>
        <v>51.121039028033771</v>
      </c>
      <c r="AC49">
        <f t="shared" si="6"/>
        <v>50.015270372952124</v>
      </c>
      <c r="AD49">
        <f t="shared" si="7"/>
        <v>50.089128954079733</v>
      </c>
      <c r="AE49">
        <f t="shared" si="8"/>
        <v>61.35278739323239</v>
      </c>
      <c r="AF49">
        <f t="shared" si="9"/>
        <v>75.995478720463822</v>
      </c>
      <c r="AG49">
        <f t="shared" si="10"/>
        <v>50.042520979150119</v>
      </c>
      <c r="AH49">
        <f t="shared" si="11"/>
        <v>78.072927937675829</v>
      </c>
      <c r="AI49">
        <f t="shared" si="12"/>
        <v>76.930606917554925</v>
      </c>
      <c r="AJ49">
        <f t="shared" si="13"/>
        <v>67.133581820367922</v>
      </c>
      <c r="AK49">
        <f t="shared" si="14"/>
        <v>79.77055883689232</v>
      </c>
      <c r="AL49">
        <f t="shared" si="15"/>
        <v>83.608735844696099</v>
      </c>
      <c r="AM49">
        <f t="shared" si="16"/>
        <v>74.590254097459024</v>
      </c>
      <c r="AN49">
        <f t="shared" si="17"/>
        <v>66.669830589434184</v>
      </c>
      <c r="AO49">
        <f t="shared" si="18"/>
        <v>89.562223068890376</v>
      </c>
      <c r="AP49">
        <f t="shared" si="19"/>
        <v>56.031149029302007</v>
      </c>
      <c r="AQ49">
        <f t="shared" si="20"/>
        <v>71.785534365799208</v>
      </c>
      <c r="AR49">
        <f t="shared" si="21"/>
        <v>63.908341697550611</v>
      </c>
      <c r="AS49">
        <f t="shared" si="22"/>
        <v>7.9942693035417944</v>
      </c>
      <c r="AT49">
        <f t="shared" si="25"/>
        <v>4022.2259741981761</v>
      </c>
      <c r="AU49">
        <f t="shared" si="24"/>
        <v>1005.556493549544</v>
      </c>
      <c r="AV49" s="10"/>
    </row>
    <row r="50" spans="1:48" x14ac:dyDescent="0.25">
      <c r="A50" s="10"/>
      <c r="B50" s="2" t="s">
        <v>37</v>
      </c>
      <c r="C50" s="3">
        <v>1045.9865</v>
      </c>
      <c r="D50">
        <v>89320</v>
      </c>
      <c r="E50" s="4">
        <v>0</v>
      </c>
      <c r="F50" s="3">
        <v>433.70860549133658</v>
      </c>
      <c r="G50" s="3">
        <v>4146.4072958048364</v>
      </c>
      <c r="H50">
        <v>280.60000000000002</v>
      </c>
      <c r="I50" s="3">
        <v>7430.6904999999997</v>
      </c>
      <c r="J50" s="5">
        <v>2627.29</v>
      </c>
      <c r="K50" s="6">
        <v>15.0107991360691</v>
      </c>
      <c r="L50" s="6">
        <v>280.48364649605202</v>
      </c>
      <c r="M50" s="7">
        <v>12551.6512</v>
      </c>
      <c r="N50">
        <v>32.08</v>
      </c>
      <c r="O50">
        <v>58.65</v>
      </c>
      <c r="P50">
        <v>27.54</v>
      </c>
      <c r="Q50">
        <v>57.69</v>
      </c>
      <c r="R50">
        <v>60.1</v>
      </c>
      <c r="S50">
        <v>60.58</v>
      </c>
      <c r="T50" s="3">
        <v>9.8253202438354492</v>
      </c>
      <c r="U50" s="3">
        <v>63.116531372070298</v>
      </c>
      <c r="W50">
        <f t="shared" si="1"/>
        <v>50.332178171719228</v>
      </c>
      <c r="X50">
        <f t="shared" si="0"/>
        <v>50.461285898614051</v>
      </c>
      <c r="Y50">
        <f t="shared" si="2"/>
        <v>50</v>
      </c>
      <c r="Z50">
        <f t="shared" si="3"/>
        <v>50.11000871499585</v>
      </c>
      <c r="AA50">
        <f t="shared" si="4"/>
        <v>51.852680249808841</v>
      </c>
      <c r="AB50">
        <f t="shared" si="5"/>
        <v>50.264045094762409</v>
      </c>
      <c r="AC50">
        <f t="shared" si="6"/>
        <v>50.004905012443515</v>
      </c>
      <c r="AD50">
        <f t="shared" si="7"/>
        <v>50.242806256111194</v>
      </c>
      <c r="AE50">
        <f t="shared" si="8"/>
        <v>69.464121597407015</v>
      </c>
      <c r="AF50">
        <f t="shared" si="9"/>
        <v>76.262905650624191</v>
      </c>
      <c r="AG50">
        <f t="shared" si="10"/>
        <v>50.079374019037409</v>
      </c>
      <c r="AH50">
        <f t="shared" si="11"/>
        <v>67.355550746591646</v>
      </c>
      <c r="AI50">
        <f t="shared" si="12"/>
        <v>81.89580160974549</v>
      </c>
      <c r="AJ50">
        <f t="shared" si="13"/>
        <v>65.684742094505225</v>
      </c>
      <c r="AK50">
        <f t="shared" si="14"/>
        <v>81.133575647432977</v>
      </c>
      <c r="AL50">
        <f t="shared" si="15"/>
        <v>84.169170325860875</v>
      </c>
      <c r="AM50">
        <f t="shared" si="16"/>
        <v>83.054669453305479</v>
      </c>
      <c r="AN50">
        <f t="shared" si="17"/>
        <v>61.797007158357488</v>
      </c>
      <c r="AO50">
        <f t="shared" si="18"/>
        <v>63.683730364414281</v>
      </c>
      <c r="AP50">
        <f t="shared" si="19"/>
        <v>53.779366978857261</v>
      </c>
      <c r="AQ50">
        <f t="shared" si="20"/>
        <v>67.445777922010052</v>
      </c>
      <c r="AR50">
        <f t="shared" si="21"/>
        <v>60.61257245043366</v>
      </c>
      <c r="AS50">
        <f t="shared" si="22"/>
        <v>7.7854076611590264</v>
      </c>
      <c r="AT50">
        <f t="shared" si="25"/>
        <v>3627.1912420422877</v>
      </c>
      <c r="AU50">
        <f t="shared" si="24"/>
        <v>906.79781051057194</v>
      </c>
      <c r="AV50" s="10"/>
    </row>
    <row r="51" spans="1:48" x14ac:dyDescent="0.25">
      <c r="A51" s="10"/>
      <c r="B51" s="2" t="s">
        <v>45</v>
      </c>
      <c r="C51" s="3">
        <v>914.01689999999996</v>
      </c>
      <c r="D51">
        <v>98647.9</v>
      </c>
      <c r="E51" s="4">
        <v>97.8</v>
      </c>
      <c r="F51" s="3">
        <v>4270.4943214934519</v>
      </c>
      <c r="G51" s="3">
        <v>46722.268718373278</v>
      </c>
      <c r="H51">
        <v>6326.52</v>
      </c>
      <c r="I51" s="3">
        <v>71813.407099999997</v>
      </c>
      <c r="J51" s="5">
        <v>3144.89</v>
      </c>
      <c r="K51" s="6">
        <v>20.21</v>
      </c>
      <c r="L51" s="6">
        <v>292.41000000000003</v>
      </c>
      <c r="M51" s="7">
        <v>1729328.2095999999</v>
      </c>
      <c r="N51">
        <v>69.34</v>
      </c>
      <c r="O51">
        <v>90.38</v>
      </c>
      <c r="P51">
        <v>17.87</v>
      </c>
      <c r="Q51">
        <v>79.81</v>
      </c>
      <c r="R51">
        <v>77.400000000000006</v>
      </c>
      <c r="S51">
        <v>83.65</v>
      </c>
      <c r="T51" s="3">
        <v>5.3647427558898899</v>
      </c>
      <c r="U51" s="3">
        <v>103.56</v>
      </c>
      <c r="W51">
        <f t="shared" si="1"/>
        <v>50.285380693796398</v>
      </c>
      <c r="X51">
        <f t="shared" si="0"/>
        <v>50.509872492264478</v>
      </c>
      <c r="Y51">
        <f t="shared" si="2"/>
        <v>66.427532409942515</v>
      </c>
      <c r="Z51">
        <f t="shared" si="3"/>
        <v>51.41711910104997</v>
      </c>
      <c r="AA51">
        <f t="shared" si="4"/>
        <v>73.684669143498041</v>
      </c>
      <c r="AB51">
        <f t="shared" si="5"/>
        <v>56.761645808368755</v>
      </c>
      <c r="AC51">
        <f t="shared" si="6"/>
        <v>50.047404161892729</v>
      </c>
      <c r="AD51">
        <f t="shared" si="7"/>
        <v>50.291802758332686</v>
      </c>
      <c r="AE51">
        <f t="shared" si="8"/>
        <v>78.463370034158956</v>
      </c>
      <c r="AF51">
        <f t="shared" si="9"/>
        <v>78.164491566761086</v>
      </c>
      <c r="AG51">
        <f t="shared" si="10"/>
        <v>60.935910187714995</v>
      </c>
      <c r="AH51">
        <f t="shared" si="11"/>
        <v>87.513525210993294</v>
      </c>
      <c r="AI51">
        <f t="shared" si="12"/>
        <v>99.151620622144875</v>
      </c>
      <c r="AJ51">
        <f t="shared" si="13"/>
        <v>59.871347841769868</v>
      </c>
      <c r="AK51">
        <f t="shared" si="14"/>
        <v>93.696047251249425</v>
      </c>
      <c r="AL51">
        <f t="shared" si="15"/>
        <v>94.164548185810034</v>
      </c>
      <c r="AM51">
        <f t="shared" si="16"/>
        <v>95.7430425695743</v>
      </c>
      <c r="AN51">
        <f t="shared" si="17"/>
        <v>50.52913477803002</v>
      </c>
      <c r="AO51">
        <f t="shared" si="18"/>
        <v>91.216498238761972</v>
      </c>
      <c r="AP51">
        <f t="shared" si="19"/>
        <v>59.163557004010002</v>
      </c>
      <c r="AQ51">
        <f t="shared" si="20"/>
        <v>77.62737129685695</v>
      </c>
      <c r="AR51">
        <f t="shared" si="21"/>
        <v>68.395464150433469</v>
      </c>
      <c r="AS51">
        <f t="shared" si="22"/>
        <v>8.2701550257799568</v>
      </c>
      <c r="AT51">
        <f t="shared" si="25"/>
        <v>4592.7114067930461</v>
      </c>
      <c r="AU51">
        <f t="shared" si="24"/>
        <v>1148.1778516982615</v>
      </c>
      <c r="AV51" s="10"/>
    </row>
    <row r="52" spans="1:48" x14ac:dyDescent="0.25">
      <c r="A52" s="10"/>
      <c r="B52" s="2" t="s">
        <v>38</v>
      </c>
      <c r="C52" s="3">
        <v>460.1157</v>
      </c>
      <c r="D52">
        <v>309500</v>
      </c>
      <c r="E52" s="4">
        <v>5.3730000000000002</v>
      </c>
      <c r="F52" s="3">
        <v>915.05851755526658</v>
      </c>
      <c r="G52" s="3">
        <v>19887.574311314886</v>
      </c>
      <c r="H52">
        <v>675.31</v>
      </c>
      <c r="I52" s="3">
        <v>7330.2556000000004</v>
      </c>
      <c r="J52" s="5">
        <v>856.43</v>
      </c>
      <c r="K52" s="6">
        <v>21.574389972557999</v>
      </c>
      <c r="L52" s="6">
        <v>309.41474871197897</v>
      </c>
      <c r="M52" s="7">
        <v>7436.5142999999998</v>
      </c>
      <c r="N52">
        <v>66.040000000000006</v>
      </c>
      <c r="O52">
        <v>61.06</v>
      </c>
      <c r="P52">
        <v>19.32</v>
      </c>
      <c r="Q52">
        <v>62.02</v>
      </c>
      <c r="R52">
        <v>68.27</v>
      </c>
      <c r="S52">
        <v>62.5</v>
      </c>
      <c r="T52" s="3">
        <v>12.697899818420399</v>
      </c>
      <c r="U52" s="3">
        <v>106.66599273681599</v>
      </c>
      <c r="W52">
        <f t="shared" si="1"/>
        <v>50.124423690167177</v>
      </c>
      <c r="X52">
        <f t="shared" si="0"/>
        <v>51.608145983944226</v>
      </c>
      <c r="Y52">
        <f t="shared" si="2"/>
        <v>50.902506458472608</v>
      </c>
      <c r="Z52">
        <f t="shared" si="3"/>
        <v>50.273994278943526</v>
      </c>
      <c r="AA52">
        <f t="shared" si="4"/>
        <v>59.924413198332488</v>
      </c>
      <c r="AB52">
        <f t="shared" si="5"/>
        <v>50.688243227994001</v>
      </c>
      <c r="AC52">
        <f t="shared" si="6"/>
        <v>50.004838715181606</v>
      </c>
      <c r="AD52">
        <f t="shared" si="7"/>
        <v>50.075174985006178</v>
      </c>
      <c r="AE52">
        <f t="shared" si="8"/>
        <v>80.824979952491546</v>
      </c>
      <c r="AF52">
        <f t="shared" si="9"/>
        <v>80.875797302201676</v>
      </c>
      <c r="AG52">
        <f t="shared" si="10"/>
        <v>50.047026962286857</v>
      </c>
      <c r="AH52">
        <f t="shared" si="11"/>
        <v>85.728197359878806</v>
      </c>
      <c r="AI52">
        <f t="shared" si="12"/>
        <v>83.206438981944757</v>
      </c>
      <c r="AJ52">
        <f t="shared" si="13"/>
        <v>60.743056390525432</v>
      </c>
      <c r="AK52">
        <f t="shared" si="14"/>
        <v>83.592685143116768</v>
      </c>
      <c r="AL52">
        <f t="shared" si="15"/>
        <v>88.889530852784844</v>
      </c>
      <c r="AM52">
        <f t="shared" si="16"/>
        <v>84.110658893411056</v>
      </c>
      <c r="AN52">
        <f t="shared" si="17"/>
        <v>69.053435308351709</v>
      </c>
      <c r="AO52">
        <f t="shared" si="18"/>
        <v>93.330970116258356</v>
      </c>
      <c r="AP52">
        <f t="shared" si="19"/>
        <v>56.085341340250594</v>
      </c>
      <c r="AQ52">
        <f t="shared" si="20"/>
        <v>74.88961350795401</v>
      </c>
      <c r="AR52">
        <f t="shared" si="21"/>
        <v>65.487477424102309</v>
      </c>
      <c r="AS52">
        <f t="shared" si="22"/>
        <v>8.0924333438158325</v>
      </c>
      <c r="AT52">
        <f t="shared" si="25"/>
        <v>4200.2095364330426</v>
      </c>
      <c r="AU52">
        <f t="shared" si="24"/>
        <v>1050.0523841082606</v>
      </c>
      <c r="AV52" s="10"/>
    </row>
    <row r="53" spans="1:48" x14ac:dyDescent="0.25">
      <c r="A53" s="10"/>
      <c r="B53" s="2" t="s">
        <v>39</v>
      </c>
      <c r="C53" s="3">
        <v>595.08389999999997</v>
      </c>
      <c r="D53">
        <v>10450</v>
      </c>
      <c r="E53" s="4">
        <v>0</v>
      </c>
      <c r="F53" s="3">
        <v>549.01519155621884</v>
      </c>
      <c r="G53" s="3">
        <v>9225.8451548801586</v>
      </c>
      <c r="H53">
        <v>242.26</v>
      </c>
      <c r="I53" s="3">
        <v>3952.9297000000001</v>
      </c>
      <c r="J53" s="5">
        <v>1776.31</v>
      </c>
      <c r="K53" s="6">
        <v>15.639589631060899</v>
      </c>
      <c r="L53" s="6">
        <v>282.81264206526203</v>
      </c>
      <c r="M53" s="7">
        <v>13380.1206</v>
      </c>
      <c r="N53">
        <v>7.08</v>
      </c>
      <c r="O53">
        <v>26.92</v>
      </c>
      <c r="P53">
        <v>31.4</v>
      </c>
      <c r="Q53">
        <v>36.06</v>
      </c>
      <c r="R53">
        <v>23.08</v>
      </c>
      <c r="S53">
        <v>12.02</v>
      </c>
      <c r="T53" s="3">
        <v>8.0474500656127894</v>
      </c>
      <c r="U53" s="3">
        <v>80.992999999999995</v>
      </c>
      <c r="W53">
        <f t="shared" si="1"/>
        <v>50.172284495684387</v>
      </c>
      <c r="X53">
        <f t="shared" si="0"/>
        <v>50.050472677931012</v>
      </c>
      <c r="Y53">
        <f t="shared" si="2"/>
        <v>50</v>
      </c>
      <c r="Z53">
        <f t="shared" si="3"/>
        <v>50.149291189280838</v>
      </c>
      <c r="AA53">
        <f t="shared" si="4"/>
        <v>54.457307078726849</v>
      </c>
      <c r="AB53">
        <f t="shared" si="5"/>
        <v>50.222840776584256</v>
      </c>
      <c r="AC53">
        <f t="shared" si="6"/>
        <v>50.002609336153462</v>
      </c>
      <c r="AD53">
        <f t="shared" si="7"/>
        <v>50.162251689920218</v>
      </c>
      <c r="AE53">
        <f t="shared" si="8"/>
        <v>70.552489219122847</v>
      </c>
      <c r="AF53">
        <f t="shared" si="9"/>
        <v>76.634250099846568</v>
      </c>
      <c r="AG53">
        <f t="shared" si="10"/>
        <v>50.084613086382397</v>
      </c>
      <c r="AH53">
        <f t="shared" si="11"/>
        <v>53.830339753300152</v>
      </c>
      <c r="AI53">
        <f t="shared" si="12"/>
        <v>64.639982597346091</v>
      </c>
      <c r="AJ53">
        <f t="shared" si="13"/>
        <v>68.005290369123486</v>
      </c>
      <c r="AK53">
        <f t="shared" si="14"/>
        <v>68.849386642435263</v>
      </c>
      <c r="AL53">
        <f t="shared" si="15"/>
        <v>62.780217240582388</v>
      </c>
      <c r="AM53">
        <f t="shared" si="16"/>
        <v>56.346936530634693</v>
      </c>
      <c r="AN53">
        <f t="shared" si="17"/>
        <v>57.305926276758541</v>
      </c>
      <c r="AO53">
        <f t="shared" si="18"/>
        <v>75.853523852551163</v>
      </c>
      <c r="AP53">
        <f t="shared" si="19"/>
        <v>54.142019636277176</v>
      </c>
      <c r="AQ53">
        <f t="shared" si="20"/>
        <v>61.195186231124765</v>
      </c>
      <c r="AR53">
        <f t="shared" si="21"/>
        <v>57.668602933700967</v>
      </c>
      <c r="AS53">
        <f t="shared" si="22"/>
        <v>7.5939846545605398</v>
      </c>
      <c r="AT53">
        <f t="shared" si="25"/>
        <v>3313.2309745711959</v>
      </c>
      <c r="AU53">
        <f t="shared" si="24"/>
        <v>828.30774364279898</v>
      </c>
      <c r="AV53" s="10"/>
    </row>
    <row r="54" spans="1:48" x14ac:dyDescent="0.25">
      <c r="A54" s="10"/>
      <c r="B54" s="2" t="s">
        <v>40</v>
      </c>
      <c r="C54" s="3">
        <v>1933.3462999999999</v>
      </c>
      <c r="D54">
        <v>185180</v>
      </c>
      <c r="E54" s="4">
        <v>2.5</v>
      </c>
      <c r="F54" s="3">
        <v>213.51730539311268</v>
      </c>
      <c r="G54" s="3">
        <v>1104.392448435713</v>
      </c>
      <c r="H54">
        <v>82.05</v>
      </c>
      <c r="I54" s="3">
        <v>0</v>
      </c>
      <c r="J54" s="5">
        <v>274.64999999999998</v>
      </c>
      <c r="K54" s="6">
        <v>8.0500000000000007</v>
      </c>
      <c r="L54" s="6">
        <v>315.92</v>
      </c>
      <c r="M54" s="7">
        <v>0</v>
      </c>
      <c r="N54">
        <v>0.94</v>
      </c>
      <c r="O54">
        <v>3.37</v>
      </c>
      <c r="P54">
        <v>1.93</v>
      </c>
      <c r="Q54">
        <v>3.37</v>
      </c>
      <c r="R54">
        <v>0.96</v>
      </c>
      <c r="S54">
        <v>1.44</v>
      </c>
      <c r="T54" s="3">
        <v>19.383590062459302</v>
      </c>
      <c r="U54" s="3">
        <v>70.08</v>
      </c>
      <c r="W54">
        <f t="shared" si="1"/>
        <v>50.646843069166131</v>
      </c>
      <c r="X54">
        <f t="shared" si="0"/>
        <v>50.960595589683862</v>
      </c>
      <c r="Y54">
        <f t="shared" si="2"/>
        <v>50.41992669759567</v>
      </c>
      <c r="Z54">
        <f t="shared" si="3"/>
        <v>50.034994274111973</v>
      </c>
      <c r="AA54">
        <f t="shared" si="4"/>
        <v>50.292800258114859</v>
      </c>
      <c r="AB54">
        <f t="shared" si="5"/>
        <v>50.050661751667143</v>
      </c>
      <c r="AC54">
        <f t="shared" si="6"/>
        <v>50</v>
      </c>
      <c r="AD54">
        <f t="shared" si="7"/>
        <v>50.020103143695479</v>
      </c>
      <c r="AE54">
        <f t="shared" si="8"/>
        <v>57.415739089551145</v>
      </c>
      <c r="AF54">
        <f t="shared" si="9"/>
        <v>81.913020811142374</v>
      </c>
      <c r="AG54">
        <f t="shared" si="10"/>
        <v>50</v>
      </c>
      <c r="AH54">
        <f t="shared" si="11"/>
        <v>50.508547933347764</v>
      </c>
      <c r="AI54">
        <f t="shared" si="12"/>
        <v>51.832716989340874</v>
      </c>
      <c r="AJ54">
        <f t="shared" si="13"/>
        <v>50.288565588553567</v>
      </c>
      <c r="AK54">
        <f t="shared" si="14"/>
        <v>50.283961835529304</v>
      </c>
      <c r="AL54">
        <f t="shared" si="15"/>
        <v>50</v>
      </c>
      <c r="AM54">
        <f t="shared" si="16"/>
        <v>50.527994720052803</v>
      </c>
      <c r="AN54">
        <f t="shared" si="17"/>
        <v>85.942168807055623</v>
      </c>
      <c r="AO54">
        <f t="shared" si="18"/>
        <v>68.424262564975564</v>
      </c>
      <c r="AP54">
        <f t="shared" si="19"/>
        <v>53.131983387657009</v>
      </c>
      <c r="AQ54">
        <f t="shared" si="20"/>
        <v>58.441780294706703</v>
      </c>
      <c r="AR54">
        <f t="shared" si="21"/>
        <v>55.786881841181852</v>
      </c>
      <c r="AS54">
        <f t="shared" si="22"/>
        <v>7.4690616439538005</v>
      </c>
      <c r="AT54">
        <f t="shared" si="25"/>
        <v>3105.1276997634573</v>
      </c>
      <c r="AU54">
        <f t="shared" si="24"/>
        <v>776.28192494086431</v>
      </c>
      <c r="AV54" s="10"/>
    </row>
    <row r="55" spans="1:48" x14ac:dyDescent="0.25">
      <c r="A55" s="10"/>
      <c r="B55" s="2" t="s">
        <v>41</v>
      </c>
      <c r="C55" s="3">
        <v>8280.9303999999993</v>
      </c>
      <c r="D55">
        <v>785350</v>
      </c>
      <c r="E55" s="4">
        <v>0.3</v>
      </c>
      <c r="F55" s="3">
        <v>7784.7190096098084</v>
      </c>
      <c r="G55" s="3">
        <v>9400.7782140154304</v>
      </c>
      <c r="H55">
        <v>4083.21</v>
      </c>
      <c r="I55" s="3">
        <v>373572.55949999997</v>
      </c>
      <c r="J55" s="5">
        <v>33535.800000000003</v>
      </c>
      <c r="K55" s="6">
        <v>7.3028833532598494</v>
      </c>
      <c r="L55" s="6">
        <v>217.96833219892599</v>
      </c>
      <c r="M55" s="7">
        <v>518336.45110000001</v>
      </c>
      <c r="N55" s="4">
        <v>10.38</v>
      </c>
      <c r="O55" s="4">
        <v>51.44</v>
      </c>
      <c r="P55" s="4">
        <v>24.64</v>
      </c>
      <c r="Q55" s="4">
        <v>55.77</v>
      </c>
      <c r="R55" s="4">
        <v>38.94</v>
      </c>
      <c r="S55" s="4">
        <v>44.23</v>
      </c>
      <c r="T55" s="3">
        <v>12.425869941711399</v>
      </c>
      <c r="U55" s="3">
        <v>104.47882843017599</v>
      </c>
      <c r="W55">
        <f t="shared" si="1"/>
        <v>52.897747268186727</v>
      </c>
      <c r="X55">
        <f t="shared" si="0"/>
        <v>54.086724290803922</v>
      </c>
      <c r="Y55">
        <f t="shared" si="2"/>
        <v>50.050391203711477</v>
      </c>
      <c r="Z55">
        <f t="shared" si="3"/>
        <v>52.614339881352244</v>
      </c>
      <c r="AA55">
        <f t="shared" si="4"/>
        <v>54.547009000815407</v>
      </c>
      <c r="AB55">
        <f t="shared" si="5"/>
        <v>54.350741817439292</v>
      </c>
      <c r="AC55">
        <f t="shared" si="6"/>
        <v>50.246595932491537</v>
      </c>
      <c r="AD55">
        <f t="shared" si="7"/>
        <v>53.168634847452097</v>
      </c>
      <c r="AE55">
        <f t="shared" si="8"/>
        <v>56.122561831889989</v>
      </c>
      <c r="AF55">
        <f t="shared" si="9"/>
        <v>66.295211738907255</v>
      </c>
      <c r="AG55">
        <f t="shared" si="10"/>
        <v>53.277851390372952</v>
      </c>
      <c r="AH55">
        <f t="shared" si="11"/>
        <v>55.615667604414632</v>
      </c>
      <c r="AI55">
        <f t="shared" si="12"/>
        <v>77.974766151838153</v>
      </c>
      <c r="AJ55">
        <f t="shared" si="13"/>
        <v>63.941324996994112</v>
      </c>
      <c r="AK55">
        <f t="shared" si="14"/>
        <v>80.043162199000449</v>
      </c>
      <c r="AL55">
        <f t="shared" si="15"/>
        <v>71.943609891379708</v>
      </c>
      <c r="AM55">
        <f t="shared" si="16"/>
        <v>74.062259377406235</v>
      </c>
      <c r="AN55">
        <f t="shared" si="17"/>
        <v>68.366260174038544</v>
      </c>
      <c r="AO55">
        <f t="shared" si="18"/>
        <v>91.842010608067426</v>
      </c>
      <c r="AP55">
        <f t="shared" si="19"/>
        <v>54.005685733935621</v>
      </c>
      <c r="AQ55">
        <f t="shared" si="20"/>
        <v>69.985210080476591</v>
      </c>
      <c r="AR55">
        <f t="shared" si="21"/>
        <v>61.995447907206106</v>
      </c>
      <c r="AS55">
        <f t="shared" si="22"/>
        <v>7.8737188105244211</v>
      </c>
      <c r="AT55">
        <f t="shared" si="25"/>
        <v>3779.5992616296821</v>
      </c>
      <c r="AU55">
        <f t="shared" si="24"/>
        <v>944.89981540742053</v>
      </c>
      <c r="AV55" s="10"/>
    </row>
    <row r="56" spans="1:48" x14ac:dyDescent="0.25">
      <c r="A56" s="10"/>
      <c r="B56" s="2" t="s">
        <v>42</v>
      </c>
      <c r="C56" s="3">
        <v>121.8831</v>
      </c>
      <c r="D56">
        <v>9250</v>
      </c>
      <c r="E56" s="4">
        <v>0</v>
      </c>
      <c r="F56" s="3">
        <v>255.96474964572511</v>
      </c>
      <c r="G56" s="3">
        <v>29418.935546875</v>
      </c>
      <c r="H56">
        <v>158.66999999999999</v>
      </c>
      <c r="I56" s="3">
        <v>9571.2392999999993</v>
      </c>
      <c r="J56" s="5">
        <v>1245.42</v>
      </c>
      <c r="K56" s="6">
        <v>4.1419732985998001</v>
      </c>
      <c r="L56" s="6">
        <v>266.82975958116901</v>
      </c>
      <c r="M56" s="7">
        <v>1500.3613</v>
      </c>
      <c r="N56" s="4">
        <v>62.74</v>
      </c>
      <c r="O56" s="4">
        <v>77.400000000000006</v>
      </c>
      <c r="P56" s="4">
        <v>80.680000000000007</v>
      </c>
      <c r="Q56" s="4">
        <v>78.37</v>
      </c>
      <c r="R56" s="4">
        <v>76.44</v>
      </c>
      <c r="S56" s="4">
        <v>73.08</v>
      </c>
      <c r="T56" s="3">
        <v>11.8047428131104</v>
      </c>
      <c r="U56" s="3">
        <v>100.25351715087901</v>
      </c>
      <c r="W56">
        <f t="shared" si="1"/>
        <v>50.004483699204997</v>
      </c>
      <c r="X56">
        <f t="shared" si="0"/>
        <v>50.044222191499927</v>
      </c>
      <c r="Y56">
        <f t="shared" si="2"/>
        <v>50</v>
      </c>
      <c r="Z56">
        <f t="shared" si="3"/>
        <v>50.049455205566296</v>
      </c>
      <c r="AA56">
        <f t="shared" si="4"/>
        <v>64.811890883662073</v>
      </c>
      <c r="AB56">
        <f t="shared" si="5"/>
        <v>50.133005905522388</v>
      </c>
      <c r="AC56">
        <f t="shared" si="6"/>
        <v>50.006317992636937</v>
      </c>
      <c r="AD56">
        <f t="shared" si="7"/>
        <v>50.111997143814406</v>
      </c>
      <c r="AE56">
        <f t="shared" si="8"/>
        <v>50.651372006266243</v>
      </c>
      <c r="AF56">
        <f t="shared" si="9"/>
        <v>74.085874838207602</v>
      </c>
      <c r="AG56">
        <f t="shared" si="10"/>
        <v>50.009487971302867</v>
      </c>
      <c r="AH56">
        <f t="shared" si="11"/>
        <v>83.942869508764346</v>
      </c>
      <c r="AI56">
        <f t="shared" si="12"/>
        <v>92.092669132042644</v>
      </c>
      <c r="AJ56">
        <f t="shared" si="13"/>
        <v>97.631357460622823</v>
      </c>
      <c r="AK56">
        <f t="shared" si="14"/>
        <v>92.878237164925025</v>
      </c>
      <c r="AL56">
        <f t="shared" si="15"/>
        <v>93.609891379708813</v>
      </c>
      <c r="AM56">
        <f t="shared" si="16"/>
        <v>89.929600703992946</v>
      </c>
      <c r="AN56">
        <f t="shared" si="17"/>
        <v>66.79722987786073</v>
      </c>
      <c r="AO56">
        <f t="shared" si="18"/>
        <v>88.965538371722005</v>
      </c>
      <c r="AP56">
        <f t="shared" si="19"/>
        <v>53.625628909237818</v>
      </c>
      <c r="AQ56">
        <f t="shared" si="20"/>
        <v>79.206698277536034</v>
      </c>
      <c r="AR56">
        <f t="shared" si="21"/>
        <v>66.416163593386926</v>
      </c>
      <c r="AS56">
        <f t="shared" si="22"/>
        <v>8.149611254126599</v>
      </c>
      <c r="AT56">
        <f t="shared" si="25"/>
        <v>4247.509008957114</v>
      </c>
      <c r="AU56">
        <f t="shared" si="24"/>
        <v>1061.8772522392785</v>
      </c>
      <c r="AV56" s="10"/>
    </row>
    <row r="57" spans="1:48" x14ac:dyDescent="0.25">
      <c r="A57" s="10"/>
      <c r="B57" s="2" t="s">
        <v>43</v>
      </c>
      <c r="C57" s="3">
        <v>10374.076499999999</v>
      </c>
      <c r="D57">
        <v>1001450</v>
      </c>
      <c r="E57" s="4">
        <v>3.1970000000000001</v>
      </c>
      <c r="F57" s="3">
        <v>2497.129994372538</v>
      </c>
      <c r="G57" s="3">
        <v>2407.0865434359753</v>
      </c>
      <c r="H57">
        <v>996.24</v>
      </c>
      <c r="I57" s="3">
        <v>12521.6603</v>
      </c>
      <c r="J57" s="5">
        <v>13326.67</v>
      </c>
      <c r="K57" s="6">
        <v>4.15173371897016</v>
      </c>
      <c r="L57" s="6">
        <v>192.11016055145501</v>
      </c>
      <c r="M57" s="7">
        <v>4288.6165000000001</v>
      </c>
      <c r="N57" s="4">
        <v>12.26</v>
      </c>
      <c r="O57" s="4">
        <v>38.46</v>
      </c>
      <c r="P57" s="4">
        <v>13.04</v>
      </c>
      <c r="Q57" s="4">
        <v>21.15</v>
      </c>
      <c r="R57" s="4">
        <v>43.75</v>
      </c>
      <c r="S57" s="4">
        <v>36.06</v>
      </c>
      <c r="T57" s="3">
        <v>11.6400003433228</v>
      </c>
      <c r="U57" s="3">
        <v>87.911140441894503</v>
      </c>
      <c r="W57">
        <f t="shared" si="1"/>
        <v>53.639993652232839</v>
      </c>
      <c r="X57">
        <f t="shared" si="0"/>
        <v>55.212332722268414</v>
      </c>
      <c r="Y57">
        <f t="shared" si="2"/>
        <v>50.537002260885338</v>
      </c>
      <c r="Z57">
        <f t="shared" si="3"/>
        <v>50.812972009756862</v>
      </c>
      <c r="AA57">
        <f t="shared" si="4"/>
        <v>50.960793859739198</v>
      </c>
      <c r="AB57">
        <f t="shared" si="5"/>
        <v>51.033149379087249</v>
      </c>
      <c r="AC57">
        <f t="shared" si="6"/>
        <v>50.008265570956695</v>
      </c>
      <c r="AD57">
        <f t="shared" si="7"/>
        <v>51.255619617661814</v>
      </c>
      <c r="AE57">
        <f t="shared" si="8"/>
        <v>50.668266227139561</v>
      </c>
      <c r="AF57">
        <f t="shared" si="9"/>
        <v>62.172280534025234</v>
      </c>
      <c r="AG57">
        <f t="shared" si="10"/>
        <v>50.027120314474253</v>
      </c>
      <c r="AH57">
        <f t="shared" si="11"/>
        <v>56.632763471110152</v>
      </c>
      <c r="AI57">
        <f t="shared" si="12"/>
        <v>70.915814661735908</v>
      </c>
      <c r="AJ57">
        <f t="shared" si="13"/>
        <v>56.967656606949618</v>
      </c>
      <c r="AK57">
        <f t="shared" si="14"/>
        <v>60.381644706951384</v>
      </c>
      <c r="AL57">
        <f t="shared" si="15"/>
        <v>74.722671596949382</v>
      </c>
      <c r="AM57">
        <f t="shared" si="16"/>
        <v>69.568804311956882</v>
      </c>
      <c r="AN57">
        <f t="shared" si="17"/>
        <v>66.381073644681692</v>
      </c>
      <c r="AO57">
        <f t="shared" si="18"/>
        <v>80.563197907987615</v>
      </c>
      <c r="AP57">
        <f t="shared" si="19"/>
        <v>52.106052473407289</v>
      </c>
      <c r="AQ57">
        <f t="shared" si="20"/>
        <v>64.479511075433024</v>
      </c>
      <c r="AR57">
        <f t="shared" si="21"/>
        <v>58.292781774420156</v>
      </c>
      <c r="AS57">
        <f t="shared" si="22"/>
        <v>7.6349709740391392</v>
      </c>
      <c r="AT57">
        <f t="shared" si="25"/>
        <v>3359.7727875561595</v>
      </c>
      <c r="AU57">
        <f t="shared" si="24"/>
        <v>839.94319688903988</v>
      </c>
      <c r="AV57" s="10"/>
    </row>
    <row r="58" spans="1:48" x14ac:dyDescent="0.25">
      <c r="A58" s="10"/>
      <c r="B58" s="2" t="s">
        <v>44</v>
      </c>
      <c r="C58" s="3">
        <v>140276</v>
      </c>
      <c r="D58">
        <v>9600012.9000000004</v>
      </c>
      <c r="E58" s="4">
        <v>26.2</v>
      </c>
      <c r="F58" s="3">
        <v>138948.17549374246</v>
      </c>
      <c r="G58" s="3">
        <v>9905.3420038882232</v>
      </c>
      <c r="H58">
        <v>46224.43</v>
      </c>
      <c r="I58" s="3">
        <v>73131863.457699999</v>
      </c>
      <c r="J58" s="5">
        <v>528263.25</v>
      </c>
      <c r="K58" s="6">
        <v>5.1021497511735303</v>
      </c>
      <c r="L58" s="6">
        <v>116.239847261047</v>
      </c>
      <c r="M58">
        <v>4607861.8515999997</v>
      </c>
      <c r="N58" s="4">
        <v>35.85</v>
      </c>
      <c r="O58" s="4">
        <v>69.23</v>
      </c>
      <c r="P58" s="4">
        <v>9.18</v>
      </c>
      <c r="Q58" s="4">
        <v>44.71</v>
      </c>
      <c r="R58" s="4">
        <v>49.52</v>
      </c>
      <c r="S58" s="4">
        <v>46.63</v>
      </c>
      <c r="T58" s="8">
        <v>10.758620262146</v>
      </c>
      <c r="U58" s="3">
        <v>100.9</v>
      </c>
      <c r="W58">
        <f t="shared" si="1"/>
        <v>99.704256915322603</v>
      </c>
      <c r="X58">
        <f t="shared" si="0"/>
        <v>100</v>
      </c>
      <c r="Y58">
        <f t="shared" si="2"/>
        <v>54.400831790802599</v>
      </c>
      <c r="Z58">
        <f t="shared" si="3"/>
        <v>97.298908927290711</v>
      </c>
      <c r="AA58">
        <f t="shared" si="4"/>
        <v>54.805738494209081</v>
      </c>
      <c r="AB58">
        <f t="shared" si="5"/>
        <v>99.640262873662664</v>
      </c>
      <c r="AC58">
        <f t="shared" si="6"/>
        <v>98.274477355436687</v>
      </c>
      <c r="AD58">
        <f t="shared" si="7"/>
        <v>100</v>
      </c>
      <c r="AE58">
        <f t="shared" si="8"/>
        <v>52.313332500959874</v>
      </c>
      <c r="AF58">
        <f t="shared" si="9"/>
        <v>50.075211705889743</v>
      </c>
      <c r="AG58">
        <f t="shared" si="10"/>
        <v>79.139155359150351</v>
      </c>
      <c r="AH58">
        <f t="shared" si="11"/>
        <v>69.395152564379998</v>
      </c>
      <c r="AI58">
        <f t="shared" si="12"/>
        <v>87.649554056993694</v>
      </c>
      <c r="AJ58">
        <f t="shared" si="13"/>
        <v>54.647108332331371</v>
      </c>
      <c r="AK58">
        <f t="shared" si="14"/>
        <v>73.761926397092225</v>
      </c>
      <c r="AL58">
        <f t="shared" si="15"/>
        <v>78.056390108620292</v>
      </c>
      <c r="AM58">
        <f t="shared" si="16"/>
        <v>75.382246177538235</v>
      </c>
      <c r="AN58">
        <f t="shared" si="17"/>
        <v>64.154617922277694</v>
      </c>
      <c r="AO58">
        <f t="shared" si="18"/>
        <v>89.405645583676204</v>
      </c>
      <c r="AP58">
        <f t="shared" si="19"/>
        <v>83.730891200339855</v>
      </c>
      <c r="AQ58">
        <f t="shared" si="20"/>
        <v>75.436235400802801</v>
      </c>
      <c r="AR58">
        <f t="shared" si="21"/>
        <v>79.583563300571328</v>
      </c>
      <c r="AS58">
        <f t="shared" si="22"/>
        <v>8.9209620165412282</v>
      </c>
      <c r="AT58">
        <f t="shared" si="25"/>
        <v>6316.3432189078449</v>
      </c>
      <c r="AU58">
        <f t="shared" si="24"/>
        <v>1579.0858047269612</v>
      </c>
      <c r="AV58" s="10"/>
    </row>
    <row r="59" spans="1:48" x14ac:dyDescent="0.25">
      <c r="AP59">
        <f t="shared" si="19"/>
        <v>0</v>
      </c>
      <c r="AQ59">
        <f t="shared" si="20"/>
        <v>0</v>
      </c>
      <c r="AR59">
        <f t="shared" si="21"/>
        <v>0</v>
      </c>
      <c r="AS59">
        <f t="shared" si="22"/>
        <v>0</v>
      </c>
      <c r="AT59">
        <f t="shared" si="25"/>
        <v>0</v>
      </c>
      <c r="AU59">
        <f t="shared" si="24"/>
        <v>0</v>
      </c>
    </row>
    <row r="60" spans="1:48" x14ac:dyDescent="0.25">
      <c r="A60" s="10">
        <v>2017</v>
      </c>
      <c r="B60" s="2" t="s">
        <v>30</v>
      </c>
      <c r="C60" s="3">
        <v>3003.4389000000001</v>
      </c>
      <c r="D60">
        <v>527970</v>
      </c>
      <c r="E60" s="4">
        <v>3</v>
      </c>
      <c r="F60" s="3">
        <v>268.42231204804671</v>
      </c>
      <c r="G60" s="3">
        <v>893.71657285269453</v>
      </c>
      <c r="H60">
        <v>35.06</v>
      </c>
      <c r="I60" s="3">
        <v>456.84969999999998</v>
      </c>
      <c r="J60" s="5">
        <v>126.37</v>
      </c>
      <c r="K60" s="6">
        <v>15.15</v>
      </c>
      <c r="L60" s="6">
        <v>147.046080823766</v>
      </c>
      <c r="M60" s="7">
        <v>17.98</v>
      </c>
      <c r="N60">
        <v>0</v>
      </c>
      <c r="O60">
        <v>1.44</v>
      </c>
      <c r="P60">
        <v>5.91</v>
      </c>
      <c r="Q60">
        <v>5.77</v>
      </c>
      <c r="R60">
        <v>1.92</v>
      </c>
      <c r="S60">
        <v>1.44</v>
      </c>
      <c r="T60" s="3">
        <v>14.506500053405778</v>
      </c>
      <c r="U60" s="3">
        <v>54.11</v>
      </c>
      <c r="W60">
        <f t="shared" si="1"/>
        <v>51.026306482133101</v>
      </c>
      <c r="X60">
        <f t="shared" si="0"/>
        <v>52.746099126110117</v>
      </c>
      <c r="Y60">
        <f t="shared" si="2"/>
        <v>50.503912037114802</v>
      </c>
      <c r="Z60">
        <f t="shared" si="3"/>
        <v>50.053699229185618</v>
      </c>
      <c r="AA60">
        <f t="shared" si="4"/>
        <v>50.184770186092436</v>
      </c>
      <c r="AB60">
        <f t="shared" si="5"/>
        <v>50.000161206252656</v>
      </c>
      <c r="AC60">
        <f t="shared" si="6"/>
        <v>50.000301567325849</v>
      </c>
      <c r="AD60">
        <f t="shared" si="7"/>
        <v>50.006066819604669</v>
      </c>
      <c r="AE60">
        <f t="shared" si="8"/>
        <v>69.705063078590243</v>
      </c>
      <c r="AF60">
        <f t="shared" si="9"/>
        <v>54.987081864081695</v>
      </c>
      <c r="AG60">
        <f t="shared" si="10"/>
        <v>50.000113701762388</v>
      </c>
      <c r="AH60">
        <f t="shared" si="11"/>
        <v>50</v>
      </c>
      <c r="AI60">
        <f t="shared" si="12"/>
        <v>50.783119425712421</v>
      </c>
      <c r="AJ60">
        <f t="shared" si="13"/>
        <v>52.681255260310209</v>
      </c>
      <c r="AK60">
        <f t="shared" si="14"/>
        <v>51.646978646069968</v>
      </c>
      <c r="AL60">
        <f t="shared" si="15"/>
        <v>50.554656806101228</v>
      </c>
      <c r="AM60">
        <f t="shared" si="16"/>
        <v>50.527994720052803</v>
      </c>
      <c r="AN60">
        <f t="shared" si="17"/>
        <v>73.622143438614827</v>
      </c>
      <c r="AO60">
        <f t="shared" si="18"/>
        <v>57.552338917712454</v>
      </c>
      <c r="AP60">
        <f t="shared" si="19"/>
        <v>52.165794210942416</v>
      </c>
      <c r="AQ60">
        <f t="shared" si="20"/>
        <v>55.192362165322116</v>
      </c>
      <c r="AR60">
        <f t="shared" si="21"/>
        <v>53.679078188132266</v>
      </c>
      <c r="AS60">
        <f t="shared" si="22"/>
        <v>7.3266007253113132</v>
      </c>
      <c r="AT60">
        <f t="shared" si="25"/>
        <v>2879.1534067319976</v>
      </c>
      <c r="AU60">
        <f t="shared" si="24"/>
        <v>719.78835168299941</v>
      </c>
      <c r="AV60" s="10">
        <v>2017</v>
      </c>
    </row>
    <row r="61" spans="1:48" x14ac:dyDescent="0.25">
      <c r="A61" s="10"/>
      <c r="B61" s="2" t="s">
        <v>31</v>
      </c>
      <c r="C61" s="3">
        <v>871.33</v>
      </c>
      <c r="D61">
        <v>22070</v>
      </c>
      <c r="E61" s="4">
        <v>0</v>
      </c>
      <c r="F61" s="3">
        <v>3582.4542745854096</v>
      </c>
      <c r="G61" s="3">
        <v>41114.781708255308</v>
      </c>
      <c r="H61">
        <v>1302.77</v>
      </c>
      <c r="I61" s="3">
        <v>1205694.3999999999</v>
      </c>
      <c r="J61" s="5">
        <v>12270.41</v>
      </c>
      <c r="K61" s="6">
        <v>14.191385697956299</v>
      </c>
      <c r="L61" s="6">
        <v>375.78641316864997</v>
      </c>
      <c r="M61" s="7">
        <v>53288.2</v>
      </c>
      <c r="N61">
        <v>16.670000000000002</v>
      </c>
      <c r="O61">
        <v>89.42</v>
      </c>
      <c r="P61">
        <v>70.94</v>
      </c>
      <c r="Q61">
        <v>87.02</v>
      </c>
      <c r="R61">
        <v>81.73</v>
      </c>
      <c r="S61">
        <v>79.33</v>
      </c>
      <c r="T61" s="3">
        <v>15.7010803222656</v>
      </c>
      <c r="U61" s="3">
        <v>105.08455657959</v>
      </c>
      <c r="W61">
        <f t="shared" si="1"/>
        <v>50.270243576912328</v>
      </c>
      <c r="X61">
        <f t="shared" si="0"/>
        <v>50.110998221538679</v>
      </c>
      <c r="Y61">
        <f t="shared" si="2"/>
        <v>50</v>
      </c>
      <c r="Z61">
        <f t="shared" si="3"/>
        <v>51.182718652887395</v>
      </c>
      <c r="AA61">
        <f t="shared" si="4"/>
        <v>70.80927003151416</v>
      </c>
      <c r="AB61">
        <f t="shared" si="5"/>
        <v>51.362579729925791</v>
      </c>
      <c r="AC61">
        <f t="shared" si="6"/>
        <v>50.795881087373665</v>
      </c>
      <c r="AD61">
        <f t="shared" si="7"/>
        <v>51.155633053835551</v>
      </c>
      <c r="AE61">
        <f t="shared" si="8"/>
        <v>68.04580649572523</v>
      </c>
      <c r="AF61">
        <f t="shared" si="9"/>
        <v>91.458363240699939</v>
      </c>
      <c r="AG61">
        <f t="shared" si="10"/>
        <v>50.33698344017634</v>
      </c>
      <c r="AH61">
        <f t="shared" si="11"/>
        <v>59.018610690326767</v>
      </c>
      <c r="AI61">
        <f t="shared" si="12"/>
        <v>98.629541005003261</v>
      </c>
      <c r="AJ61">
        <f t="shared" si="13"/>
        <v>91.775880726223392</v>
      </c>
      <c r="AK61">
        <f t="shared" si="14"/>
        <v>97.790776919582001</v>
      </c>
      <c r="AL61">
        <f t="shared" si="15"/>
        <v>96.666281488329105</v>
      </c>
      <c r="AM61">
        <f t="shared" si="16"/>
        <v>93.367066329336708</v>
      </c>
      <c r="AN61">
        <f t="shared" si="17"/>
        <v>76.639774687919555</v>
      </c>
      <c r="AO61">
        <f t="shared" si="18"/>
        <v>92.254373174844332</v>
      </c>
      <c r="AP61">
        <f t="shared" si="19"/>
        <v>57.505655619648195</v>
      </c>
      <c r="AQ61">
        <f t="shared" si="20"/>
        <v>80.172198630683283</v>
      </c>
      <c r="AR61">
        <f t="shared" si="21"/>
        <v>68.838927125165739</v>
      </c>
      <c r="AS61">
        <f t="shared" si="22"/>
        <v>8.2969227503433913</v>
      </c>
      <c r="AT61">
        <f t="shared" si="25"/>
        <v>4610.3548447261037</v>
      </c>
      <c r="AU61">
        <f t="shared" si="24"/>
        <v>1152.5887111815259</v>
      </c>
      <c r="AV61" s="10"/>
    </row>
    <row r="62" spans="1:48" x14ac:dyDescent="0.25">
      <c r="A62" s="10"/>
      <c r="B62" s="2" t="s">
        <v>32</v>
      </c>
      <c r="C62" s="3">
        <v>3962.1161999999999</v>
      </c>
      <c r="D62">
        <v>435052</v>
      </c>
      <c r="E62" s="4">
        <v>147.22300000000001</v>
      </c>
      <c r="F62" s="3">
        <v>1872.1766005067568</v>
      </c>
      <c r="G62" s="3">
        <v>4725.1935733403197</v>
      </c>
      <c r="H62">
        <v>1121.0999999999999</v>
      </c>
      <c r="I62" s="3">
        <v>0</v>
      </c>
      <c r="J62" s="5">
        <v>2259.36</v>
      </c>
      <c r="K62" s="6">
        <v>11.012865022985199</v>
      </c>
      <c r="L62" s="6">
        <v>222.75729099211699</v>
      </c>
      <c r="M62" s="7">
        <v>0</v>
      </c>
      <c r="N62">
        <v>2.86</v>
      </c>
      <c r="O62">
        <v>10.1</v>
      </c>
      <c r="P62">
        <v>20.69</v>
      </c>
      <c r="Q62">
        <v>11.54</v>
      </c>
      <c r="R62">
        <v>2.88</v>
      </c>
      <c r="S62">
        <v>6.25</v>
      </c>
      <c r="T62" s="3">
        <v>14</v>
      </c>
      <c r="U62" s="3">
        <v>53.916919708252003</v>
      </c>
      <c r="W62">
        <f t="shared" si="1"/>
        <v>51.366261136704075</v>
      </c>
      <c r="X62">
        <f t="shared" si="0"/>
        <v>52.262113544273845</v>
      </c>
      <c r="Y62">
        <f t="shared" si="2"/>
        <v>74.729147280050796</v>
      </c>
      <c r="Z62">
        <f t="shared" si="3"/>
        <v>50.600063827651525</v>
      </c>
      <c r="AA62">
        <f t="shared" si="4"/>
        <v>52.149469443515592</v>
      </c>
      <c r="AB62">
        <f t="shared" si="5"/>
        <v>51.167337463795761</v>
      </c>
      <c r="AC62">
        <f t="shared" si="6"/>
        <v>50</v>
      </c>
      <c r="AD62">
        <f t="shared" si="7"/>
        <v>50.207977656686239</v>
      </c>
      <c r="AE62">
        <f t="shared" si="8"/>
        <v>62.544134611136627</v>
      </c>
      <c r="AF62">
        <f t="shared" si="9"/>
        <v>67.058782648580305</v>
      </c>
      <c r="AG62">
        <f t="shared" si="10"/>
        <v>50</v>
      </c>
      <c r="AH62">
        <f t="shared" si="11"/>
        <v>51.547284137632545</v>
      </c>
      <c r="AI62">
        <f t="shared" si="12"/>
        <v>55.492712638677396</v>
      </c>
      <c r="AJ62">
        <f t="shared" si="13"/>
        <v>61.566670674522065</v>
      </c>
      <c r="AK62">
        <f t="shared" si="14"/>
        <v>54.923898228078144</v>
      </c>
      <c r="AL62">
        <f t="shared" si="15"/>
        <v>51.109313612202449</v>
      </c>
      <c r="AM62">
        <f t="shared" si="16"/>
        <v>53.173468265317346</v>
      </c>
      <c r="AN62">
        <f t="shared" si="17"/>
        <v>72.342672792083363</v>
      </c>
      <c r="AO62">
        <f t="shared" si="18"/>
        <v>57.420895324119748</v>
      </c>
      <c r="AP62">
        <f t="shared" si="19"/>
        <v>54.598885159462611</v>
      </c>
      <c r="AQ62">
        <f t="shared" si="20"/>
        <v>56.782314180466294</v>
      </c>
      <c r="AR62">
        <f t="shared" si="21"/>
        <v>55.690599669964456</v>
      </c>
      <c r="AS62">
        <f t="shared" si="22"/>
        <v>7.4626134611116273</v>
      </c>
      <c r="AT62">
        <f t="shared" si="25"/>
        <v>3100.2510510278044</v>
      </c>
      <c r="AU62">
        <f t="shared" si="24"/>
        <v>775.06276275695109</v>
      </c>
      <c r="AV62" s="10"/>
    </row>
    <row r="63" spans="1:48" x14ac:dyDescent="0.25">
      <c r="A63" s="10"/>
      <c r="B63" s="2" t="s">
        <v>33</v>
      </c>
      <c r="C63" s="3">
        <v>8450.5076000000008</v>
      </c>
      <c r="D63">
        <v>1745150</v>
      </c>
      <c r="E63" s="4">
        <v>155.60000000000002</v>
      </c>
      <c r="F63" s="3">
        <v>4866.301464436171</v>
      </c>
      <c r="G63" s="3">
        <v>5758.5907199659478</v>
      </c>
      <c r="H63">
        <v>1422.63</v>
      </c>
      <c r="I63" s="3">
        <v>27892.4954</v>
      </c>
      <c r="J63" s="5">
        <v>46727.38</v>
      </c>
      <c r="K63" s="6">
        <v>16.0487097251035</v>
      </c>
      <c r="L63" s="6">
        <v>208.37140430876701</v>
      </c>
      <c r="M63" s="7">
        <v>4471.0886</v>
      </c>
      <c r="N63">
        <v>14.76</v>
      </c>
      <c r="O63">
        <v>44.71</v>
      </c>
      <c r="P63">
        <v>12.81</v>
      </c>
      <c r="Q63">
        <v>10.58</v>
      </c>
      <c r="R63">
        <v>27.4</v>
      </c>
      <c r="S63">
        <v>20.67</v>
      </c>
      <c r="T63" s="3">
        <v>20.305210113525401</v>
      </c>
      <c r="U63" s="3">
        <v>86.311492919921903</v>
      </c>
      <c r="W63">
        <f t="shared" si="1"/>
        <v>52.957880702502024</v>
      </c>
      <c r="X63">
        <f t="shared" si="0"/>
        <v>59.086071687933128</v>
      </c>
      <c r="Y63">
        <f t="shared" si="2"/>
        <v>76.136237658354361</v>
      </c>
      <c r="Z63">
        <f t="shared" si="3"/>
        <v>51.620097782235518</v>
      </c>
      <c r="AA63">
        <f t="shared" si="4"/>
        <v>52.67937334384964</v>
      </c>
      <c r="AB63">
        <f t="shared" si="5"/>
        <v>51.491394272879198</v>
      </c>
      <c r="AC63">
        <f t="shared" si="6"/>
        <v>50.018411887430609</v>
      </c>
      <c r="AD63">
        <f t="shared" si="7"/>
        <v>54.417362202117879</v>
      </c>
      <c r="AE63">
        <f t="shared" si="8"/>
        <v>71.260631386181402</v>
      </c>
      <c r="AF63">
        <f t="shared" si="9"/>
        <v>64.765038840035317</v>
      </c>
      <c r="AG63">
        <f t="shared" si="10"/>
        <v>50.028274229900077</v>
      </c>
      <c r="AH63">
        <f t="shared" si="11"/>
        <v>57.985284570439298</v>
      </c>
      <c r="AI63">
        <f t="shared" si="12"/>
        <v>74.314770502501631</v>
      </c>
      <c r="AJ63">
        <f t="shared" si="13"/>
        <v>56.829385595767704</v>
      </c>
      <c r="AK63">
        <f t="shared" si="14"/>
        <v>54.37869150386188</v>
      </c>
      <c r="AL63">
        <f t="shared" si="15"/>
        <v>65.276172868037904</v>
      </c>
      <c r="AM63">
        <f t="shared" si="16"/>
        <v>61.104388956110441</v>
      </c>
      <c r="AN63">
        <f t="shared" si="17"/>
        <v>88.270274785850461</v>
      </c>
      <c r="AO63">
        <f t="shared" si="18"/>
        <v>79.474203185293831</v>
      </c>
      <c r="AP63">
        <f t="shared" si="19"/>
        <v>56.588238346863662</v>
      </c>
      <c r="AQ63">
        <f t="shared" si="20"/>
        <v>65.991384374711572</v>
      </c>
      <c r="AR63">
        <f t="shared" si="21"/>
        <v>61.289811360787617</v>
      </c>
      <c r="AS63">
        <f t="shared" si="22"/>
        <v>7.8287809626267881</v>
      </c>
      <c r="AT63">
        <f t="shared" si="25"/>
        <v>3734.3361878356727</v>
      </c>
      <c r="AU63">
        <f t="shared" si="24"/>
        <v>933.58404695891818</v>
      </c>
      <c r="AV63" s="10"/>
    </row>
    <row r="64" spans="1:48" x14ac:dyDescent="0.25">
      <c r="A64" s="10"/>
      <c r="B64" s="2" t="s">
        <v>34</v>
      </c>
      <c r="C64" s="3">
        <v>271.1755</v>
      </c>
      <c r="D64">
        <v>11490</v>
      </c>
      <c r="E64" s="4">
        <v>25.243999999999996</v>
      </c>
      <c r="F64" s="3">
        <v>1610.9912222527471</v>
      </c>
      <c r="G64" s="3">
        <v>59407.698049888255</v>
      </c>
      <c r="H64">
        <v>973.94</v>
      </c>
      <c r="I64" s="3">
        <v>29.225000000000001</v>
      </c>
      <c r="J64" s="5">
        <v>1385.2</v>
      </c>
      <c r="K64" s="6">
        <v>11.24</v>
      </c>
      <c r="L64" s="6">
        <v>208.21</v>
      </c>
      <c r="M64" s="7">
        <v>2507.4688999999998</v>
      </c>
      <c r="N64">
        <v>69.52</v>
      </c>
      <c r="O64">
        <v>75</v>
      </c>
      <c r="P64">
        <v>15.27</v>
      </c>
      <c r="Q64">
        <v>67.790000000000006</v>
      </c>
      <c r="R64">
        <v>76.44</v>
      </c>
      <c r="S64">
        <v>75</v>
      </c>
      <c r="T64" s="3">
        <v>8.5986700057983398</v>
      </c>
      <c r="U64" s="3">
        <v>91.2</v>
      </c>
      <c r="W64">
        <f t="shared" si="1"/>
        <v>50.057423980853549</v>
      </c>
      <c r="X64">
        <f t="shared" si="0"/>
        <v>50.055889766171283</v>
      </c>
      <c r="Y64">
        <f t="shared" si="2"/>
        <v>54.240251821642012</v>
      </c>
      <c r="Z64">
        <f t="shared" si="3"/>
        <v>50.51108358588889</v>
      </c>
      <c r="AA64">
        <f t="shared" si="4"/>
        <v>80.189485323929119</v>
      </c>
      <c r="AB64">
        <f t="shared" si="5"/>
        <v>51.009183382859476</v>
      </c>
      <c r="AC64">
        <f t="shared" si="6"/>
        <v>50.000019291476164</v>
      </c>
      <c r="AD64">
        <f t="shared" si="7"/>
        <v>50.125228849920511</v>
      </c>
      <c r="AE64">
        <f t="shared" si="8"/>
        <v>62.937280431105336</v>
      </c>
      <c r="AF64">
        <f t="shared" si="9"/>
        <v>64.739303885905912</v>
      </c>
      <c r="AG64">
        <f t="shared" si="10"/>
        <v>50.015856709291313</v>
      </c>
      <c r="AH64">
        <f t="shared" si="11"/>
        <v>87.61090673014499</v>
      </c>
      <c r="AI64">
        <f t="shared" si="12"/>
        <v>90.787470089188602</v>
      </c>
      <c r="AJ64">
        <f t="shared" si="13"/>
        <v>58.308284237104729</v>
      </c>
      <c r="AK64">
        <f t="shared" si="14"/>
        <v>86.869604725124944</v>
      </c>
      <c r="AL64">
        <f t="shared" si="15"/>
        <v>93.609891379708813</v>
      </c>
      <c r="AM64">
        <f t="shared" si="16"/>
        <v>90.985590144098552</v>
      </c>
      <c r="AN64">
        <f t="shared" si="17"/>
        <v>58.698363905358775</v>
      </c>
      <c r="AO64">
        <f t="shared" si="18"/>
        <v>82.802160337686701</v>
      </c>
      <c r="AP64">
        <f t="shared" si="19"/>
        <v>56.084239850375504</v>
      </c>
      <c r="AQ64">
        <f t="shared" si="20"/>
        <v>73.575895587095971</v>
      </c>
      <c r="AR64">
        <f t="shared" si="21"/>
        <v>64.830067718735734</v>
      </c>
      <c r="AS64">
        <f t="shared" si="22"/>
        <v>8.0517120985996353</v>
      </c>
      <c r="AT64">
        <f t="shared" si="25"/>
        <v>4126.4481753128748</v>
      </c>
      <c r="AU64">
        <f t="shared" si="24"/>
        <v>1031.6120438282187</v>
      </c>
      <c r="AV64" s="10"/>
    </row>
    <row r="65" spans="1:48" x14ac:dyDescent="0.25">
      <c r="A65" s="10"/>
      <c r="B65" s="2" t="s">
        <v>35</v>
      </c>
      <c r="C65" s="3">
        <v>145.68340000000001</v>
      </c>
      <c r="D65">
        <v>780</v>
      </c>
      <c r="E65" s="4">
        <v>0.1</v>
      </c>
      <c r="F65" s="3">
        <v>354.73776595744681</v>
      </c>
      <c r="G65" s="3">
        <v>24349.909870132549</v>
      </c>
      <c r="H65">
        <v>285.20999999999998</v>
      </c>
      <c r="I65" s="3">
        <v>1479.7111</v>
      </c>
      <c r="J65" s="5">
        <v>259.33999999999997</v>
      </c>
      <c r="K65" s="6">
        <v>13.427306616961801</v>
      </c>
      <c r="L65" s="6">
        <v>310.93466738844597</v>
      </c>
      <c r="M65" s="7">
        <v>21853.316900000002</v>
      </c>
      <c r="N65">
        <v>14.29</v>
      </c>
      <c r="O65">
        <v>60.58</v>
      </c>
      <c r="P65">
        <v>11.33</v>
      </c>
      <c r="Q65">
        <v>67.31</v>
      </c>
      <c r="R65">
        <v>66.83</v>
      </c>
      <c r="S65">
        <v>51.44</v>
      </c>
      <c r="T65" s="3">
        <v>10.789999961853001</v>
      </c>
      <c r="U65" s="3">
        <v>102.20337677002</v>
      </c>
      <c r="W65">
        <f t="shared" si="1"/>
        <v>50.012923476349179</v>
      </c>
      <c r="X65">
        <f t="shared" si="0"/>
        <v>50.000104174773853</v>
      </c>
      <c r="Y65">
        <f t="shared" si="2"/>
        <v>50.016797067903823</v>
      </c>
      <c r="Z65">
        <f t="shared" si="3"/>
        <v>50.083105048179213</v>
      </c>
      <c r="AA65">
        <f t="shared" si="4"/>
        <v>62.212603198602935</v>
      </c>
      <c r="AB65">
        <f t="shared" si="5"/>
        <v>50.26899950026062</v>
      </c>
      <c r="AC65">
        <f t="shared" si="6"/>
        <v>50.000976760014204</v>
      </c>
      <c r="AD65">
        <f t="shared" si="7"/>
        <v>50.018653884713615</v>
      </c>
      <c r="AE65">
        <f t="shared" si="8"/>
        <v>66.72326911831837</v>
      </c>
      <c r="AF65">
        <f t="shared" si="9"/>
        <v>81.118139267655437</v>
      </c>
      <c r="AG65">
        <f t="shared" si="10"/>
        <v>50.13819580898258</v>
      </c>
      <c r="AH65">
        <f t="shared" si="11"/>
        <v>57.731010603765419</v>
      </c>
      <c r="AI65">
        <f t="shared" si="12"/>
        <v>82.945399173373943</v>
      </c>
      <c r="AJ65">
        <f t="shared" si="13"/>
        <v>55.939641697727545</v>
      </c>
      <c r="AK65">
        <f t="shared" si="14"/>
        <v>86.597001363016801</v>
      </c>
      <c r="AL65">
        <f t="shared" si="15"/>
        <v>88.057545643633006</v>
      </c>
      <c r="AM65">
        <f t="shared" si="16"/>
        <v>78.027719722802772</v>
      </c>
      <c r="AN65">
        <f t="shared" si="17"/>
        <v>64.233886235088534</v>
      </c>
      <c r="AO65">
        <f t="shared" si="18"/>
        <v>90.292947570355835</v>
      </c>
      <c r="AP65">
        <f t="shared" si="19"/>
        <v>55.058921110747313</v>
      </c>
      <c r="AQ65">
        <f t="shared" si="20"/>
        <v>70.648190749639781</v>
      </c>
      <c r="AR65">
        <f t="shared" si="21"/>
        <v>62.853555930193551</v>
      </c>
      <c r="AS65">
        <f t="shared" si="22"/>
        <v>7.9280234567131265</v>
      </c>
      <c r="AT65">
        <f t="shared" si="25"/>
        <v>3889.8131611014446</v>
      </c>
      <c r="AU65">
        <f t="shared" si="24"/>
        <v>972.45329027536116</v>
      </c>
      <c r="AV65" s="10"/>
    </row>
    <row r="66" spans="1:48" x14ac:dyDescent="0.25">
      <c r="A66" s="10"/>
      <c r="B66" s="2" t="s">
        <v>46</v>
      </c>
      <c r="C66" s="3">
        <v>3419.3121999999998</v>
      </c>
      <c r="D66">
        <v>2149690</v>
      </c>
      <c r="E66" s="4">
        <v>295.95800000000003</v>
      </c>
      <c r="F66" s="3">
        <v>6885.860944126799</v>
      </c>
      <c r="G66" s="3">
        <v>20138.146332840854</v>
      </c>
      <c r="H66">
        <v>3563.54</v>
      </c>
      <c r="I66" s="3">
        <v>26172.565999999999</v>
      </c>
      <c r="J66" s="5">
        <v>10041.39</v>
      </c>
      <c r="K66" s="6">
        <v>30.697674418604699</v>
      </c>
      <c r="L66" s="6">
        <v>308.749218376084</v>
      </c>
      <c r="M66" s="7">
        <v>66508.873000000007</v>
      </c>
      <c r="N66">
        <v>24.29</v>
      </c>
      <c r="O66">
        <v>62.98</v>
      </c>
      <c r="P66">
        <v>5.42</v>
      </c>
      <c r="Q66">
        <v>53.85</v>
      </c>
      <c r="R66">
        <v>56.73</v>
      </c>
      <c r="S66">
        <v>65.38</v>
      </c>
      <c r="T66" s="3">
        <v>22.258060455322301</v>
      </c>
      <c r="U66" s="3">
        <v>107.694007873535</v>
      </c>
      <c r="W66">
        <f t="shared" si="1"/>
        <v>51.173778487621071</v>
      </c>
      <c r="X66">
        <f t="shared" si="0"/>
        <v>61.193214838625622</v>
      </c>
      <c r="Y66">
        <f t="shared" si="2"/>
        <v>99.712266226807458</v>
      </c>
      <c r="Z66">
        <f t="shared" si="3"/>
        <v>52.308118267754914</v>
      </c>
      <c r="AA66">
        <f t="shared" si="4"/>
        <v>60.05290115860484</v>
      </c>
      <c r="AB66">
        <f t="shared" si="5"/>
        <v>53.792248128664085</v>
      </c>
      <c r="AC66">
        <f t="shared" si="6"/>
        <v>50.01727655887548</v>
      </c>
      <c r="AD66">
        <f t="shared" si="7"/>
        <v>50.944631926745608</v>
      </c>
      <c r="AE66">
        <f t="shared" si="8"/>
        <v>96.616388178073095</v>
      </c>
      <c r="AF66">
        <f t="shared" si="9"/>
        <v>80.769682460554492</v>
      </c>
      <c r="AG66">
        <f t="shared" si="10"/>
        <v>50.420588213259052</v>
      </c>
      <c r="AH66">
        <f t="shared" si="11"/>
        <v>63.141095001082014</v>
      </c>
      <c r="AI66">
        <f t="shared" si="12"/>
        <v>84.250598216227971</v>
      </c>
      <c r="AJ66">
        <f t="shared" si="13"/>
        <v>52.386677888661779</v>
      </c>
      <c r="AK66">
        <f t="shared" si="14"/>
        <v>78.95274875056792</v>
      </c>
      <c r="AL66">
        <f t="shared" si="15"/>
        <v>82.222093829443025</v>
      </c>
      <c r="AM66">
        <f t="shared" si="16"/>
        <v>85.694643053569465</v>
      </c>
      <c r="AN66">
        <f t="shared" si="17"/>
        <v>93.203373356318551</v>
      </c>
      <c r="AO66">
        <f t="shared" si="18"/>
        <v>94.030813702647833</v>
      </c>
      <c r="AP66">
        <f t="shared" si="19"/>
        <v>61.971406755696613</v>
      </c>
      <c r="AQ66">
        <f t="shared" si="20"/>
        <v>75.389900429792775</v>
      </c>
      <c r="AR66">
        <f t="shared" si="21"/>
        <v>68.68065359274469</v>
      </c>
      <c r="AS66">
        <f t="shared" si="22"/>
        <v>8.2873791751520987</v>
      </c>
      <c r="AT66">
        <f t="shared" si="25"/>
        <v>4672.0181848061547</v>
      </c>
      <c r="AU66">
        <f t="shared" si="24"/>
        <v>1168.0045462015387</v>
      </c>
      <c r="AV66" s="10"/>
    </row>
    <row r="67" spans="1:48" x14ac:dyDescent="0.25">
      <c r="A67" s="10"/>
      <c r="B67" s="2" t="s">
        <v>36</v>
      </c>
      <c r="C67" s="3">
        <v>412.49040000000002</v>
      </c>
      <c r="D67">
        <v>17820</v>
      </c>
      <c r="E67" s="4">
        <v>101.5</v>
      </c>
      <c r="F67" s="3">
        <v>1207.0743554236728</v>
      </c>
      <c r="G67" s="3">
        <v>29263.089648236008</v>
      </c>
      <c r="H67">
        <v>885.88</v>
      </c>
      <c r="I67" s="3">
        <v>544.58690000000001</v>
      </c>
      <c r="J67" s="5">
        <v>861.13</v>
      </c>
      <c r="K67" s="6">
        <v>10.9128481820115</v>
      </c>
      <c r="L67" s="6">
        <v>287.64773336792899</v>
      </c>
      <c r="M67" s="7">
        <v>9485.5077999999994</v>
      </c>
      <c r="N67">
        <v>44.76</v>
      </c>
      <c r="O67">
        <v>46.63</v>
      </c>
      <c r="P67">
        <v>30.54</v>
      </c>
      <c r="Q67">
        <v>50</v>
      </c>
      <c r="R67">
        <v>57.21</v>
      </c>
      <c r="S67">
        <v>44.71</v>
      </c>
      <c r="T67" s="3">
        <v>11.137809753418001</v>
      </c>
      <c r="U67" s="3">
        <v>99.2</v>
      </c>
      <c r="W67">
        <f t="shared" si="1"/>
        <v>50.107535377060834</v>
      </c>
      <c r="X67">
        <f t="shared" si="0"/>
        <v>50.088861082095256</v>
      </c>
      <c r="Y67">
        <f t="shared" si="2"/>
        <v>67.049023922384109</v>
      </c>
      <c r="Z67">
        <f t="shared" si="3"/>
        <v>50.373477795309363</v>
      </c>
      <c r="AA67">
        <f t="shared" si="4"/>
        <v>64.731976448239521</v>
      </c>
      <c r="AB67">
        <f t="shared" si="5"/>
        <v>50.914544565468546</v>
      </c>
      <c r="AC67">
        <f t="shared" si="6"/>
        <v>50.000359482812677</v>
      </c>
      <c r="AD67">
        <f t="shared" si="7"/>
        <v>50.075619891421255</v>
      </c>
      <c r="AE67">
        <f t="shared" si="8"/>
        <v>62.371016390983662</v>
      </c>
      <c r="AF67">
        <f t="shared" si="9"/>
        <v>77.405176562938905</v>
      </c>
      <c r="AG67">
        <f t="shared" si="10"/>
        <v>50.059984368964678</v>
      </c>
      <c r="AH67">
        <f t="shared" si="11"/>
        <v>74.21553776238909</v>
      </c>
      <c r="AI67">
        <f t="shared" si="12"/>
        <v>75.358929736784859</v>
      </c>
      <c r="AJ67">
        <f t="shared" si="13"/>
        <v>67.488277022965008</v>
      </c>
      <c r="AK67">
        <f t="shared" si="14"/>
        <v>76.766242616992272</v>
      </c>
      <c r="AL67">
        <f t="shared" si="15"/>
        <v>82.499422232493643</v>
      </c>
      <c r="AM67">
        <f t="shared" si="16"/>
        <v>74.32625673743263</v>
      </c>
      <c r="AN67">
        <f t="shared" si="17"/>
        <v>65.112489141231023</v>
      </c>
      <c r="AO67">
        <f t="shared" si="18"/>
        <v>88.248333736440941</v>
      </c>
      <c r="AP67">
        <f t="shared" si="19"/>
        <v>56.013305930833994</v>
      </c>
      <c r="AQ67">
        <f t="shared" si="20"/>
        <v>70.570675814531853</v>
      </c>
      <c r="AR67">
        <f t="shared" si="21"/>
        <v>63.291990872682923</v>
      </c>
      <c r="AS67">
        <f t="shared" si="22"/>
        <v>7.9556263658295894</v>
      </c>
      <c r="AT67">
        <f t="shared" si="25"/>
        <v>3952.8968541450799</v>
      </c>
      <c r="AU67">
        <f t="shared" si="24"/>
        <v>988.22421353626999</v>
      </c>
      <c r="AV67" s="10"/>
    </row>
    <row r="68" spans="1:48" x14ac:dyDescent="0.25">
      <c r="A68" s="10"/>
      <c r="B68" s="2" t="s">
        <v>37</v>
      </c>
      <c r="C68" s="3">
        <v>1021.5381</v>
      </c>
      <c r="D68">
        <v>89320</v>
      </c>
      <c r="E68" s="4">
        <v>0</v>
      </c>
      <c r="F68" s="3">
        <v>416.08435921790419</v>
      </c>
      <c r="G68" s="3">
        <v>4073.1164037631511</v>
      </c>
      <c r="H68">
        <v>280.08999999999997</v>
      </c>
      <c r="I68" s="3">
        <v>8332.3209000000006</v>
      </c>
      <c r="J68" s="5">
        <v>1962.14</v>
      </c>
      <c r="K68" s="6">
        <v>16.244397263505501</v>
      </c>
      <c r="L68" s="6">
        <v>284.40762167343399</v>
      </c>
      <c r="M68" s="7">
        <v>16665.674599999998</v>
      </c>
      <c r="N68">
        <v>30</v>
      </c>
      <c r="O68">
        <v>57.69</v>
      </c>
      <c r="P68">
        <v>26.6</v>
      </c>
      <c r="Q68">
        <v>58.17</v>
      </c>
      <c r="R68">
        <v>60.58</v>
      </c>
      <c r="S68">
        <v>63.94</v>
      </c>
      <c r="T68" s="3">
        <v>11.1960496902466</v>
      </c>
      <c r="U68" s="3">
        <v>62.632209777832003</v>
      </c>
      <c r="W68">
        <f t="shared" si="1"/>
        <v>50.323508573120399</v>
      </c>
      <c r="X68">
        <f t="shared" si="0"/>
        <v>50.461285898614051</v>
      </c>
      <c r="Y68">
        <f t="shared" si="2"/>
        <v>50</v>
      </c>
      <c r="Z68">
        <f t="shared" si="3"/>
        <v>50.104004513287556</v>
      </c>
      <c r="AA68">
        <f t="shared" si="4"/>
        <v>51.815098251756432</v>
      </c>
      <c r="AB68">
        <f t="shared" si="5"/>
        <v>50.263496993503388</v>
      </c>
      <c r="AC68">
        <f t="shared" si="6"/>
        <v>50.005500180326159</v>
      </c>
      <c r="AD68">
        <f t="shared" si="7"/>
        <v>50.179842532284631</v>
      </c>
      <c r="AE68">
        <f t="shared" si="8"/>
        <v>71.599345127032066</v>
      </c>
      <c r="AF68">
        <f t="shared" si="9"/>
        <v>76.888560083063254</v>
      </c>
      <c r="AG68">
        <f t="shared" si="10"/>
        <v>50.105390243235227</v>
      </c>
      <c r="AH68">
        <f t="shared" si="11"/>
        <v>66.230253191949799</v>
      </c>
      <c r="AI68">
        <f t="shared" si="12"/>
        <v>81.373721992603862</v>
      </c>
      <c r="AJ68">
        <f t="shared" si="13"/>
        <v>65.119634483587831</v>
      </c>
      <c r="AK68">
        <f t="shared" si="14"/>
        <v>81.40617900954112</v>
      </c>
      <c r="AL68">
        <f t="shared" si="15"/>
        <v>84.446498728911479</v>
      </c>
      <c r="AM68">
        <f t="shared" si="16"/>
        <v>84.902650973490267</v>
      </c>
      <c r="AN68">
        <f t="shared" si="17"/>
        <v>65.259609144727534</v>
      </c>
      <c r="AO68">
        <f t="shared" si="18"/>
        <v>63.354017941541429</v>
      </c>
      <c r="AP68">
        <f t="shared" si="19"/>
        <v>53.971350567594925</v>
      </c>
      <c r="AQ68">
        <f t="shared" si="20"/>
        <v>67.936366976594428</v>
      </c>
      <c r="AR68">
        <f t="shared" si="21"/>
        <v>60.953858772094677</v>
      </c>
      <c r="AS68">
        <f t="shared" si="22"/>
        <v>7.8072952276761427</v>
      </c>
      <c r="AT68">
        <f t="shared" si="25"/>
        <v>3666.6174783825568</v>
      </c>
      <c r="AU68">
        <f t="shared" si="24"/>
        <v>916.6543695956392</v>
      </c>
      <c r="AV68" s="10"/>
    </row>
    <row r="69" spans="1:48" x14ac:dyDescent="0.25">
      <c r="A69" s="10"/>
      <c r="B69" s="2" t="s">
        <v>45</v>
      </c>
      <c r="C69" s="3">
        <v>906.82960000000003</v>
      </c>
      <c r="D69">
        <v>98647.9</v>
      </c>
      <c r="E69" s="4">
        <v>97.8</v>
      </c>
      <c r="F69" s="3">
        <v>3905.1680401650096</v>
      </c>
      <c r="G69" s="3">
        <v>43063.967477076287</v>
      </c>
      <c r="H69">
        <v>5713.36</v>
      </c>
      <c r="I69" s="3">
        <v>52736.74</v>
      </c>
      <c r="J69" s="5">
        <v>2899.67</v>
      </c>
      <c r="K69" s="6">
        <v>19.64</v>
      </c>
      <c r="L69" s="6">
        <v>290.20401933935602</v>
      </c>
      <c r="M69" s="7">
        <v>1566461.9641</v>
      </c>
      <c r="N69">
        <v>66.67</v>
      </c>
      <c r="O69">
        <v>90.38</v>
      </c>
      <c r="P69">
        <v>18.23</v>
      </c>
      <c r="Q69">
        <v>80.77</v>
      </c>
      <c r="R69">
        <v>77.400000000000006</v>
      </c>
      <c r="S69">
        <v>82.69</v>
      </c>
      <c r="T69" s="3">
        <v>5.50105953216553</v>
      </c>
      <c r="U69" s="3">
        <v>104.94792938232401</v>
      </c>
      <c r="W69">
        <f t="shared" si="1"/>
        <v>50.282832019608747</v>
      </c>
      <c r="X69">
        <f t="shared" si="0"/>
        <v>50.509872492264478</v>
      </c>
      <c r="Y69">
        <f t="shared" si="2"/>
        <v>66.427532409942515</v>
      </c>
      <c r="Z69">
        <f t="shared" si="3"/>
        <v>51.29266029308701</v>
      </c>
      <c r="AA69">
        <f t="shared" si="4"/>
        <v>71.808770702429058</v>
      </c>
      <c r="AB69">
        <f t="shared" si="5"/>
        <v>56.102677635856566</v>
      </c>
      <c r="AC69">
        <f t="shared" si="6"/>
        <v>50.034811618910844</v>
      </c>
      <c r="AD69">
        <f t="shared" si="7"/>
        <v>50.26859000277868</v>
      </c>
      <c r="AE69">
        <f t="shared" si="8"/>
        <v>77.476762333630461</v>
      </c>
      <c r="AF69">
        <f t="shared" si="9"/>
        <v>77.812761110828987</v>
      </c>
      <c r="AG69">
        <f t="shared" si="10"/>
        <v>59.905978088353521</v>
      </c>
      <c r="AH69">
        <f t="shared" si="11"/>
        <v>86.069032676909757</v>
      </c>
      <c r="AI69">
        <f t="shared" si="12"/>
        <v>99.151620622144875</v>
      </c>
      <c r="AJ69">
        <f t="shared" si="13"/>
        <v>60.087772033185047</v>
      </c>
      <c r="AK69">
        <f t="shared" si="14"/>
        <v>94.241253975465696</v>
      </c>
      <c r="AL69">
        <f t="shared" si="15"/>
        <v>94.164548185810034</v>
      </c>
      <c r="AM69">
        <f t="shared" si="16"/>
        <v>95.215047849521511</v>
      </c>
      <c r="AN69">
        <f t="shared" si="17"/>
        <v>50.873484818472654</v>
      </c>
      <c r="AO69">
        <f t="shared" si="18"/>
        <v>92.16136124893228</v>
      </c>
      <c r="AP69">
        <f t="shared" si="19"/>
        <v>58.747386303369069</v>
      </c>
      <c r="AQ69">
        <f t="shared" si="20"/>
        <v>77.513862139701189</v>
      </c>
      <c r="AR69">
        <f t="shared" si="21"/>
        <v>68.130624221535129</v>
      </c>
      <c r="AS69">
        <f t="shared" si="22"/>
        <v>8.2541277080946074</v>
      </c>
      <c r="AT69">
        <f t="shared" si="25"/>
        <v>4553.7368029871195</v>
      </c>
      <c r="AU69">
        <f t="shared" si="24"/>
        <v>1138.4342007467799</v>
      </c>
      <c r="AV69" s="10"/>
    </row>
    <row r="70" spans="1:48" x14ac:dyDescent="0.25">
      <c r="A70" s="10"/>
      <c r="B70" s="2" t="s">
        <v>38</v>
      </c>
      <c r="C70" s="3">
        <v>454.18540000000002</v>
      </c>
      <c r="D70">
        <v>309500</v>
      </c>
      <c r="E70" s="4">
        <v>5.3730000000000002</v>
      </c>
      <c r="F70" s="3">
        <v>808.5669700910272</v>
      </c>
      <c r="G70" s="3">
        <v>17802.575117804914</v>
      </c>
      <c r="H70">
        <v>593.39</v>
      </c>
      <c r="I70" s="3">
        <v>4836.2452000000003</v>
      </c>
      <c r="J70" s="5">
        <v>785.83</v>
      </c>
      <c r="K70" s="6">
        <v>21.3381057268722</v>
      </c>
      <c r="L70" s="6">
        <v>313.49721810327702</v>
      </c>
      <c r="M70" s="7">
        <v>10372.2839</v>
      </c>
      <c r="N70">
        <v>71.900000000000006</v>
      </c>
      <c r="O70">
        <v>60.1</v>
      </c>
      <c r="P70">
        <v>19.21</v>
      </c>
      <c r="Q70">
        <v>68.27</v>
      </c>
      <c r="R70">
        <v>65.87</v>
      </c>
      <c r="S70">
        <v>63.46</v>
      </c>
      <c r="T70" s="3">
        <v>13.5500898361206</v>
      </c>
      <c r="U70" s="3">
        <v>105.79083251953099</v>
      </c>
      <c r="W70">
        <f t="shared" si="1"/>
        <v>50.122320758254631</v>
      </c>
      <c r="X70">
        <f t="shared" si="0"/>
        <v>51.608145983944226</v>
      </c>
      <c r="Y70">
        <f t="shared" si="2"/>
        <v>50.902506458472608</v>
      </c>
      <c r="Z70">
        <f t="shared" si="3"/>
        <v>50.237714898748557</v>
      </c>
      <c r="AA70">
        <f t="shared" si="4"/>
        <v>58.855270315132202</v>
      </c>
      <c r="AB70">
        <f t="shared" si="5"/>
        <v>50.600203119878344</v>
      </c>
      <c r="AC70">
        <f t="shared" si="6"/>
        <v>50.003192414336986</v>
      </c>
      <c r="AD70">
        <f t="shared" si="7"/>
        <v>50.068491922686171</v>
      </c>
      <c r="AE70">
        <f t="shared" si="8"/>
        <v>80.415997748443885</v>
      </c>
      <c r="AF70">
        <f t="shared" si="9"/>
        <v>81.526722691507175</v>
      </c>
      <c r="AG70">
        <f t="shared" si="10"/>
        <v>50.065592155695022</v>
      </c>
      <c r="AH70">
        <f t="shared" si="11"/>
        <v>88.898506816706345</v>
      </c>
      <c r="AI70">
        <f t="shared" si="12"/>
        <v>82.684359364803129</v>
      </c>
      <c r="AJ70">
        <f t="shared" si="13"/>
        <v>60.676926776481906</v>
      </c>
      <c r="AK70">
        <f t="shared" si="14"/>
        <v>87.142208087233072</v>
      </c>
      <c r="AL70">
        <f t="shared" si="15"/>
        <v>87.502888837531771</v>
      </c>
      <c r="AM70">
        <f t="shared" si="16"/>
        <v>84.638653613463873</v>
      </c>
      <c r="AN70">
        <f t="shared" si="17"/>
        <v>71.206153961751326</v>
      </c>
      <c r="AO70">
        <f t="shared" si="18"/>
        <v>92.735185829380171</v>
      </c>
      <c r="AP70">
        <f t="shared" si="19"/>
        <v>55.962860202533122</v>
      </c>
      <c r="AQ70">
        <f t="shared" si="20"/>
        <v>75.566281357827066</v>
      </c>
      <c r="AR70">
        <f t="shared" si="21"/>
        <v>65.764570780180094</v>
      </c>
      <c r="AS70">
        <f t="shared" si="22"/>
        <v>8.1095357931376135</v>
      </c>
      <c r="AT70">
        <f t="shared" si="25"/>
        <v>4228.9052396533607</v>
      </c>
      <c r="AU70">
        <f t="shared" si="24"/>
        <v>1057.2263099133402</v>
      </c>
      <c r="AV70" s="10"/>
    </row>
    <row r="71" spans="1:48" x14ac:dyDescent="0.25">
      <c r="A71" s="10"/>
      <c r="B71" s="2" t="s">
        <v>39</v>
      </c>
      <c r="C71" s="3">
        <v>610.92520000000002</v>
      </c>
      <c r="D71">
        <v>10450</v>
      </c>
      <c r="E71" s="4">
        <v>0</v>
      </c>
      <c r="F71" s="3">
        <v>530.27680685837481</v>
      </c>
      <c r="G71" s="3">
        <v>8679.897422112801</v>
      </c>
      <c r="H71">
        <v>239.37</v>
      </c>
      <c r="I71" s="3">
        <v>27216.5507</v>
      </c>
      <c r="J71" s="5">
        <v>1537.56</v>
      </c>
      <c r="K71" s="6">
        <v>15.0578074660311</v>
      </c>
      <c r="L71" s="6">
        <v>278.83867505037102</v>
      </c>
      <c r="M71" s="7">
        <v>13019.0227</v>
      </c>
      <c r="N71">
        <v>8.57</v>
      </c>
      <c r="O71">
        <v>36.06</v>
      </c>
      <c r="P71">
        <v>31.53</v>
      </c>
      <c r="Q71">
        <v>37.979999999999997</v>
      </c>
      <c r="R71">
        <v>22.12</v>
      </c>
      <c r="S71">
        <v>14.9</v>
      </c>
      <c r="T71" s="3">
        <v>7.1475400924682599</v>
      </c>
      <c r="U71" s="3">
        <v>80.992999999999995</v>
      </c>
      <c r="W71">
        <f t="shared" ref="W71:W134" si="26">((C71-109.239)/141000.761)*50+50</f>
        <v>50.17790194763559</v>
      </c>
      <c r="X71">
        <f t="shared" ref="X71:X134" si="27">((D71-760)/9599252.9)*50+50</f>
        <v>50.050472677931012</v>
      </c>
      <c r="Y71">
        <f t="shared" ref="Y71:Y134" si="28">((E71-0)/297.671)*50+50</f>
        <v>50</v>
      </c>
      <c r="Z71">
        <f t="shared" ref="Z71:Z134" si="29">((F71-110.797954)/146765.941)*50+50</f>
        <v>50.142907424570112</v>
      </c>
      <c r="AA71">
        <f t="shared" ref="AA71:AA134" si="30">((G71-533.3852317)/97507.97701)*50+50</f>
        <v>54.177356786705424</v>
      </c>
      <c r="AB71">
        <f t="shared" ref="AB71:AB134" si="31">((H71-34.91)/46524.25)*50+50</f>
        <v>50.219734869449802</v>
      </c>
      <c r="AC71">
        <f t="shared" ref="AC71:AC134" si="32">((I71-0)/75745888.37)*50+50</f>
        <v>50.017965695092947</v>
      </c>
      <c r="AD71">
        <f t="shared" ref="AD71:AD134" si="33">((J71-62.28)/528200.97)*50+50</f>
        <v>50.139651390643984</v>
      </c>
      <c r="AE71">
        <f t="shared" ref="AE71:AE134" si="34">((K71-3.76565144)/28.8868615)*50+50</f>
        <v>69.545487878686828</v>
      </c>
      <c r="AF71">
        <f t="shared" ref="AF71:AF134" si="35">((L71-115.768135)/313.589657)*50+50</f>
        <v>76.000624767157262</v>
      </c>
      <c r="AG71">
        <f t="shared" ref="AG71:AG134" si="36">((M71-0)/7906649.652)*50+50</f>
        <v>50.082329578728121</v>
      </c>
      <c r="AH71">
        <f t="shared" ref="AH71:AH134" si="37">((N71-0)/92.42)*50+50</f>
        <v>54.636442328500323</v>
      </c>
      <c r="AI71">
        <f t="shared" ref="AI71:AI134" si="38">((O71-0)/91.94)*50+50</f>
        <v>69.61061561888188</v>
      </c>
      <c r="AJ71">
        <f t="shared" ref="AJ71:AJ134" si="39">((P71-1.45)/83.17)*50+50</f>
        <v>68.083443549356744</v>
      </c>
      <c r="AK71">
        <f t="shared" ref="AK71:AK134" si="40">((Q71-2.87)/88.04)*50+50</f>
        <v>69.939800090867777</v>
      </c>
      <c r="AL71">
        <f t="shared" ref="AL71:AL134" si="41">((R71-0.96)/86.54)*50+50</f>
        <v>62.225560434481167</v>
      </c>
      <c r="AM71">
        <f t="shared" ref="AM71:AM134" si="42">((S71-0.48)/90.91)*50+50</f>
        <v>57.930920690793094</v>
      </c>
      <c r="AN71">
        <f t="shared" ref="AN71:AN134" si="43">((T71-5.155275822)/19.79334402)*50+50</f>
        <v>55.032662162733075</v>
      </c>
      <c r="AO71">
        <f t="shared" ref="AO71:AO134" si="44">((U71-43.01620865)/73.446064)*50+50</f>
        <v>75.853523852551163</v>
      </c>
      <c r="AP71">
        <f t="shared" ref="AP71:AP134" si="45">0.2*((1/3)*W71+(1/3)*X71+(1/3)*Y71)+0.35*((1/3)*Z71+(1/3)*AA71+(1/3)*AB71)+0.3*(0.5*AC71+0.5*AD71)+0.15*(0.5*AE71+0.5*AF71)</f>
        <v>53.984492545754577</v>
      </c>
      <c r="AQ71">
        <f t="shared" ref="AQ71:AQ134" si="46">0.2*AG71+0.5*((1/6)*AH71+(1/6)*AI71+(1/6)*AJ71+(1/6)*AK71+(1/6)*AL71+(1/6)*AM71)+0.3*(0.5*AN71+0.5*AO71)</f>
        <v>61.518292377445007</v>
      </c>
      <c r="AR71">
        <f t="shared" ref="AR71:AR134" si="47">0.5*AQ71+0.5*AP71</f>
        <v>57.751392461599792</v>
      </c>
      <c r="AS71">
        <f t="shared" ref="AS71:AS134" si="48">AR71^(1/2)</f>
        <v>7.599433693480047</v>
      </c>
      <c r="AT71">
        <f t="shared" si="25"/>
        <v>3321.0337962777307</v>
      </c>
      <c r="AU71">
        <f t="shared" ref="AU71:AU134" si="49">0.5*(0.2*(W71*(1/3)+X71*(1/3)+Y71*(1/3))+0.35*(Z71*(1/3)+AA71*(1/3)+AB71*(1/3))+0.3*(AC71*0.5+AD71*0.5)+0.15*(AE71*0.5+AF71*0.5))*(0.5*(0.2*AG71+0.5*(AH71*(1/6)+AI71*(1/6)+AJ71*(1/6)+AK71*(1/6)+AL71*(1/6)+AM71*(1/6))+0.3*(AN71*0.5+AO71*0.5)))</f>
        <v>830.25844906943269</v>
      </c>
      <c r="AV71" s="10"/>
    </row>
    <row r="72" spans="1:48" x14ac:dyDescent="0.25">
      <c r="A72" s="10"/>
      <c r="B72" s="2" t="s">
        <v>40</v>
      </c>
      <c r="C72" s="3">
        <v>1898.3372999999999</v>
      </c>
      <c r="D72">
        <v>185180</v>
      </c>
      <c r="E72" s="4">
        <v>2.5</v>
      </c>
      <c r="F72" s="3">
        <v>163.69724433275147</v>
      </c>
      <c r="G72" s="3">
        <v>862.31906380784631</v>
      </c>
      <c r="H72">
        <v>68.650000000000006</v>
      </c>
      <c r="I72" s="3">
        <v>0</v>
      </c>
      <c r="J72" s="5">
        <v>263.85000000000002</v>
      </c>
      <c r="K72" s="6">
        <v>8.7799999999999994</v>
      </c>
      <c r="L72" s="6">
        <v>318.64999999999998</v>
      </c>
      <c r="M72" s="7">
        <v>0</v>
      </c>
      <c r="N72">
        <v>0.95</v>
      </c>
      <c r="O72">
        <v>2.88</v>
      </c>
      <c r="P72">
        <v>1.97</v>
      </c>
      <c r="Q72">
        <v>3.37</v>
      </c>
      <c r="R72">
        <v>0.96</v>
      </c>
      <c r="S72">
        <v>2.4</v>
      </c>
      <c r="T72" s="3">
        <v>19.383590062459302</v>
      </c>
      <c r="U72" s="3">
        <v>70.08</v>
      </c>
      <c r="W72">
        <f t="shared" si="26"/>
        <v>50.634428597161971</v>
      </c>
      <c r="X72">
        <f t="shared" si="27"/>
        <v>50.960595589683862</v>
      </c>
      <c r="Y72">
        <f t="shared" si="28"/>
        <v>50.41992669759567</v>
      </c>
      <c r="Z72">
        <f t="shared" si="29"/>
        <v>50.018021650654205</v>
      </c>
      <c r="AA72">
        <f t="shared" si="30"/>
        <v>50.168670216629614</v>
      </c>
      <c r="AB72">
        <f t="shared" si="31"/>
        <v>50.036260659763457</v>
      </c>
      <c r="AC72">
        <f t="shared" si="32"/>
        <v>50</v>
      </c>
      <c r="AD72">
        <f t="shared" si="33"/>
        <v>50.019080805550203</v>
      </c>
      <c r="AE72">
        <f t="shared" si="34"/>
        <v>58.679289302508685</v>
      </c>
      <c r="AF72">
        <f t="shared" si="35"/>
        <v>82.348303024547775</v>
      </c>
      <c r="AG72">
        <f t="shared" si="36"/>
        <v>50</v>
      </c>
      <c r="AH72">
        <f t="shared" si="37"/>
        <v>50.513958017745075</v>
      </c>
      <c r="AI72">
        <f t="shared" si="38"/>
        <v>51.566238851424842</v>
      </c>
      <c r="AJ72">
        <f t="shared" si="39"/>
        <v>50.312612720933032</v>
      </c>
      <c r="AK72">
        <f t="shared" si="40"/>
        <v>50.283961835529304</v>
      </c>
      <c r="AL72">
        <f t="shared" si="41"/>
        <v>50</v>
      </c>
      <c r="AM72">
        <f t="shared" si="42"/>
        <v>51.055989440105598</v>
      </c>
      <c r="AN72">
        <f t="shared" si="43"/>
        <v>85.942168807055623</v>
      </c>
      <c r="AO72">
        <f t="shared" si="44"/>
        <v>68.424262564975564</v>
      </c>
      <c r="AP72">
        <f t="shared" si="45"/>
        <v>53.240272732480044</v>
      </c>
      <c r="AQ72">
        <f t="shared" si="46"/>
        <v>58.466028111282824</v>
      </c>
      <c r="AR72">
        <f t="shared" si="47"/>
        <v>55.853150421881438</v>
      </c>
      <c r="AS72">
        <f t="shared" si="48"/>
        <v>7.4734965325396008</v>
      </c>
      <c r="AT72">
        <f t="shared" si="25"/>
        <v>3112.7472822295426</v>
      </c>
      <c r="AU72">
        <f t="shared" si="49"/>
        <v>778.18682055738566</v>
      </c>
      <c r="AV72" s="10"/>
    </row>
    <row r="73" spans="1:48" x14ac:dyDescent="0.25">
      <c r="A73" s="10"/>
      <c r="B73" s="2" t="s">
        <v>41</v>
      </c>
      <c r="C73" s="3">
        <v>8208.9825999999994</v>
      </c>
      <c r="D73">
        <v>785350</v>
      </c>
      <c r="E73" s="4">
        <v>0.3</v>
      </c>
      <c r="F73" s="3">
        <v>8589.9626309585819</v>
      </c>
      <c r="G73" s="3">
        <v>10464.101399068115</v>
      </c>
      <c r="H73">
        <v>4032.1</v>
      </c>
      <c r="I73" s="3">
        <v>406884.96</v>
      </c>
      <c r="J73" s="5">
        <v>33836.33</v>
      </c>
      <c r="K73" s="6">
        <v>6.1479614296596603</v>
      </c>
      <c r="L73" s="6">
        <v>206.060001173812</v>
      </c>
      <c r="M73" s="7">
        <v>491893.43459999998</v>
      </c>
      <c r="N73" s="4">
        <v>7.14</v>
      </c>
      <c r="O73" s="4">
        <v>55.228999999999999</v>
      </c>
      <c r="P73" s="4">
        <v>27.59</v>
      </c>
      <c r="Q73" s="4">
        <v>56.73</v>
      </c>
      <c r="R73" s="4">
        <v>42.31</v>
      </c>
      <c r="S73" s="4">
        <v>49.52</v>
      </c>
      <c r="T73" s="3">
        <v>12.9663496017456</v>
      </c>
      <c r="U73" s="3">
        <v>105.99227142334</v>
      </c>
      <c r="W73">
        <f t="shared" si="26"/>
        <v>52.872234001630673</v>
      </c>
      <c r="X73">
        <f t="shared" si="27"/>
        <v>54.086724290803922</v>
      </c>
      <c r="Y73">
        <f t="shared" si="28"/>
        <v>50.050391203711477</v>
      </c>
      <c r="Z73">
        <f t="shared" si="29"/>
        <v>52.888669066946051</v>
      </c>
      <c r="AA73">
        <f t="shared" si="30"/>
        <v>55.092258332028393</v>
      </c>
      <c r="AB73">
        <f t="shared" si="31"/>
        <v>54.295813473618594</v>
      </c>
      <c r="AC73">
        <f t="shared" si="32"/>
        <v>50.268585509230853</v>
      </c>
      <c r="AD73">
        <f t="shared" si="33"/>
        <v>53.197083299563047</v>
      </c>
      <c r="AE73">
        <f t="shared" si="34"/>
        <v>54.123518212007319</v>
      </c>
      <c r="AF73">
        <f t="shared" si="35"/>
        <v>64.396499399502204</v>
      </c>
      <c r="AG73">
        <f t="shared" si="36"/>
        <v>53.110631280314635</v>
      </c>
      <c r="AH73">
        <f t="shared" si="37"/>
        <v>53.86280025968405</v>
      </c>
      <c r="AI73">
        <f t="shared" si="38"/>
        <v>80.035349140743961</v>
      </c>
      <c r="AJ73">
        <f t="shared" si="39"/>
        <v>65.714801009979567</v>
      </c>
      <c r="AK73">
        <f t="shared" si="40"/>
        <v>80.58836892321672</v>
      </c>
      <c r="AL73">
        <f t="shared" si="41"/>
        <v>73.890686387797558</v>
      </c>
      <c r="AM73">
        <f t="shared" si="42"/>
        <v>76.97173028269718</v>
      </c>
      <c r="AN73">
        <f t="shared" si="43"/>
        <v>69.731566762677829</v>
      </c>
      <c r="AO73">
        <f t="shared" si="44"/>
        <v>92.872319729305019</v>
      </c>
      <c r="AP73">
        <f t="shared" si="45"/>
        <v>53.808428043727893</v>
      </c>
      <c r="AQ73">
        <f t="shared" si="46"/>
        <v>70.934687230203608</v>
      </c>
      <c r="AR73">
        <f t="shared" si="47"/>
        <v>62.371557636965747</v>
      </c>
      <c r="AS73">
        <f t="shared" si="48"/>
        <v>7.8975665642630544</v>
      </c>
      <c r="AT73">
        <f t="shared" si="25"/>
        <v>3816.8840136307549</v>
      </c>
      <c r="AU73">
        <f t="shared" si="49"/>
        <v>954.22100340768873</v>
      </c>
      <c r="AV73" s="10"/>
    </row>
    <row r="74" spans="1:48" x14ac:dyDescent="0.25">
      <c r="A74" s="10"/>
      <c r="B74" s="2" t="s">
        <v>42</v>
      </c>
      <c r="C74" s="3">
        <v>120.8523</v>
      </c>
      <c r="D74">
        <v>9251</v>
      </c>
      <c r="E74" s="4">
        <v>0</v>
      </c>
      <c r="F74" s="3">
        <v>229.46726163578853</v>
      </c>
      <c r="G74" s="3">
        <v>26697.171875</v>
      </c>
      <c r="H74">
        <v>125.19</v>
      </c>
      <c r="I74" s="3">
        <v>5476.8491000000004</v>
      </c>
      <c r="J74" s="5">
        <v>1193.3800000000001</v>
      </c>
      <c r="K74" s="6">
        <v>4.3136511375947997</v>
      </c>
      <c r="L74" s="6">
        <v>263.538065115427</v>
      </c>
      <c r="M74" s="7">
        <v>4605.4813000000004</v>
      </c>
      <c r="N74" s="4">
        <v>65.239999999999995</v>
      </c>
      <c r="O74" s="4">
        <v>79.33</v>
      </c>
      <c r="P74" s="4">
        <v>83.25</v>
      </c>
      <c r="Q74" s="4">
        <v>81.25</v>
      </c>
      <c r="R74" s="4">
        <v>79.33</v>
      </c>
      <c r="S74" s="4">
        <v>77.88</v>
      </c>
      <c r="T74" s="3">
        <v>15.6789302825928</v>
      </c>
      <c r="U74" s="3">
        <v>100.332550048828</v>
      </c>
      <c r="W74">
        <f t="shared" si="26"/>
        <v>50.004118169262931</v>
      </c>
      <c r="X74">
        <f t="shared" si="27"/>
        <v>50.044227400238618</v>
      </c>
      <c r="Y74">
        <f t="shared" si="28"/>
        <v>50</v>
      </c>
      <c r="Z74">
        <f t="shared" si="29"/>
        <v>50.040428081211225</v>
      </c>
      <c r="AA74">
        <f t="shared" si="30"/>
        <v>63.416228828445881</v>
      </c>
      <c r="AB74">
        <f t="shared" si="31"/>
        <v>50.0970246699302</v>
      </c>
      <c r="AC74">
        <f t="shared" si="32"/>
        <v>50.00361527814767</v>
      </c>
      <c r="AD74">
        <f t="shared" si="33"/>
        <v>50.10707098852923</v>
      </c>
      <c r="AE74">
        <f t="shared" si="34"/>
        <v>50.948527581639148</v>
      </c>
      <c r="AF74">
        <f t="shared" si="35"/>
        <v>73.561033793188372</v>
      </c>
      <c r="AG74">
        <f t="shared" si="36"/>
        <v>50.029124101248343</v>
      </c>
      <c r="AH74">
        <f t="shared" si="37"/>
        <v>85.295390608093484</v>
      </c>
      <c r="AI74">
        <f t="shared" si="38"/>
        <v>93.142266695671083</v>
      </c>
      <c r="AJ74">
        <f t="shared" si="39"/>
        <v>99.176385716003352</v>
      </c>
      <c r="AK74">
        <f t="shared" si="40"/>
        <v>94.513857337573825</v>
      </c>
      <c r="AL74">
        <f t="shared" si="41"/>
        <v>95.279639473076031</v>
      </c>
      <c r="AM74">
        <f t="shared" si="42"/>
        <v>92.569574304256946</v>
      </c>
      <c r="AN74">
        <f t="shared" si="43"/>
        <v>76.583821435021974</v>
      </c>
      <c r="AO74">
        <f t="shared" si="44"/>
        <v>89.019341730026525</v>
      </c>
      <c r="AP74">
        <f t="shared" si="45"/>
        <v>53.439305932032219</v>
      </c>
      <c r="AQ74">
        <f t="shared" si="46"/>
        <v>81.51105880622984</v>
      </c>
      <c r="AR74">
        <f t="shared" si="47"/>
        <v>67.475182369131034</v>
      </c>
      <c r="AS74">
        <f t="shared" si="48"/>
        <v>8.2143278708078746</v>
      </c>
      <c r="AT74">
        <f t="shared" si="25"/>
        <v>4355.8944083899851</v>
      </c>
      <c r="AU74">
        <f t="shared" si="49"/>
        <v>1088.9736020974963</v>
      </c>
      <c r="AV74" s="10"/>
    </row>
    <row r="75" spans="1:48" x14ac:dyDescent="0.25">
      <c r="A75" s="10"/>
      <c r="B75" s="2" t="s">
        <v>43</v>
      </c>
      <c r="C75" s="3">
        <v>10178.938599999999</v>
      </c>
      <c r="D75">
        <v>1001450</v>
      </c>
      <c r="E75" s="4">
        <v>3.3250000000000002</v>
      </c>
      <c r="F75" s="3">
        <v>2357.336956521739</v>
      </c>
      <c r="G75" s="3">
        <v>2315.8966265124527</v>
      </c>
      <c r="H75">
        <v>872.31</v>
      </c>
      <c r="I75" s="3">
        <v>7384.5752000000002</v>
      </c>
      <c r="J75" s="5">
        <v>11392.95</v>
      </c>
      <c r="K75" s="6">
        <v>4.4176510875258002</v>
      </c>
      <c r="L75" s="6">
        <v>199.53886406688699</v>
      </c>
      <c r="M75" s="7">
        <v>6379.7430999999997</v>
      </c>
      <c r="N75" s="4">
        <v>9.0500000000000007</v>
      </c>
      <c r="O75" s="4">
        <v>33.17</v>
      </c>
      <c r="P75" s="4">
        <v>13.3</v>
      </c>
      <c r="Q75" s="4">
        <v>22.6</v>
      </c>
      <c r="R75" s="4">
        <v>36.06</v>
      </c>
      <c r="S75" s="4">
        <v>40.380000000000003</v>
      </c>
      <c r="T75" s="3">
        <v>11.449999809265099</v>
      </c>
      <c r="U75" s="3">
        <v>86.714447021484403</v>
      </c>
      <c r="W75">
        <f t="shared" si="26"/>
        <v>53.570796188823408</v>
      </c>
      <c r="X75">
        <f t="shared" si="27"/>
        <v>55.212332722268414</v>
      </c>
      <c r="Y75">
        <f t="shared" si="28"/>
        <v>50.558502507802238</v>
      </c>
      <c r="Z75">
        <f t="shared" si="29"/>
        <v>50.765347527912397</v>
      </c>
      <c r="AA75">
        <f t="shared" si="30"/>
        <v>50.914033625489765</v>
      </c>
      <c r="AB75">
        <f t="shared" si="31"/>
        <v>50.899960773145189</v>
      </c>
      <c r="AC75">
        <f t="shared" si="32"/>
        <v>50.00487457164931</v>
      </c>
      <c r="AD75">
        <f t="shared" si="33"/>
        <v>51.072571865969877</v>
      </c>
      <c r="AE75">
        <f t="shared" si="34"/>
        <v>51.128540128054063</v>
      </c>
      <c r="AF75">
        <f t="shared" si="35"/>
        <v>63.356742991508646</v>
      </c>
      <c r="AG75">
        <f t="shared" si="36"/>
        <v>50.040344162071136</v>
      </c>
      <c r="AH75">
        <f t="shared" si="37"/>
        <v>54.89612637957152</v>
      </c>
      <c r="AI75">
        <f t="shared" si="38"/>
        <v>68.038938438111813</v>
      </c>
      <c r="AJ75">
        <f t="shared" si="39"/>
        <v>57.123962967416134</v>
      </c>
      <c r="AK75">
        <f t="shared" si="40"/>
        <v>61.205134029986368</v>
      </c>
      <c r="AL75">
        <f t="shared" si="41"/>
        <v>70.279639473076031</v>
      </c>
      <c r="AM75">
        <f t="shared" si="42"/>
        <v>71.944780552194487</v>
      </c>
      <c r="AN75">
        <f t="shared" si="43"/>
        <v>65.901112972382677</v>
      </c>
      <c r="AO75">
        <f t="shared" si="44"/>
        <v>79.748522923899912</v>
      </c>
      <c r="AP75">
        <f t="shared" si="45"/>
        <v>52.171711852300206</v>
      </c>
      <c r="AQ75">
        <f t="shared" si="46"/>
        <v>63.812896036886301</v>
      </c>
      <c r="AR75">
        <f t="shared" si="47"/>
        <v>57.992303944593253</v>
      </c>
      <c r="AS75">
        <f t="shared" si="48"/>
        <v>7.6152678183103486</v>
      </c>
      <c r="AT75">
        <f t="shared" si="25"/>
        <v>3329.2280244972217</v>
      </c>
      <c r="AU75">
        <f t="shared" si="49"/>
        <v>832.30700612430542</v>
      </c>
      <c r="AV75" s="10"/>
    </row>
    <row r="76" spans="1:48" x14ac:dyDescent="0.25">
      <c r="A76" s="10"/>
      <c r="B76" s="2" t="s">
        <v>44</v>
      </c>
      <c r="C76" s="3">
        <v>139621.5</v>
      </c>
      <c r="D76">
        <v>9600010.8000000007</v>
      </c>
      <c r="E76" s="4">
        <v>25.9</v>
      </c>
      <c r="F76" s="3">
        <v>123104.09370892761</v>
      </c>
      <c r="G76" s="3">
        <v>8816.9869045188334</v>
      </c>
      <c r="H76">
        <v>41071.379999999997</v>
      </c>
      <c r="I76" s="3">
        <v>65415680.383699998</v>
      </c>
      <c r="J76" s="5">
        <v>473438.51</v>
      </c>
      <c r="K76" s="6">
        <v>5.4272307654177601</v>
      </c>
      <c r="L76" s="6">
        <v>117.68279689728</v>
      </c>
      <c r="M76">
        <v>4252269.9002999999</v>
      </c>
      <c r="N76" s="4">
        <v>38.57</v>
      </c>
      <c r="O76" s="4">
        <v>68.27</v>
      </c>
      <c r="P76" s="4">
        <v>7.88</v>
      </c>
      <c r="Q76" s="4">
        <v>46.15</v>
      </c>
      <c r="R76" s="4">
        <v>46.15</v>
      </c>
      <c r="S76" s="4">
        <v>47.6</v>
      </c>
      <c r="T76" s="8">
        <v>11.5886898040771</v>
      </c>
      <c r="U76" s="3">
        <v>103.5</v>
      </c>
      <c r="W76">
        <f t="shared" si="26"/>
        <v>99.472165969373748</v>
      </c>
      <c r="X76">
        <f t="shared" si="27"/>
        <v>99.999989061648748</v>
      </c>
      <c r="Y76">
        <f t="shared" si="28"/>
        <v>54.350440587091114</v>
      </c>
      <c r="Z76">
        <f t="shared" si="29"/>
        <v>91.901170979078728</v>
      </c>
      <c r="AA76">
        <f t="shared" si="30"/>
        <v>54.247653334028918</v>
      </c>
      <c r="AB76">
        <f t="shared" si="31"/>
        <v>94.102237005432642</v>
      </c>
      <c r="AC76">
        <f t="shared" si="32"/>
        <v>93.181010739593233</v>
      </c>
      <c r="AD76">
        <f t="shared" si="33"/>
        <v>94.810238610504626</v>
      </c>
      <c r="AE76">
        <f t="shared" si="34"/>
        <v>52.876012206133503</v>
      </c>
      <c r="AF76">
        <f t="shared" si="35"/>
        <v>50.305281417058978</v>
      </c>
      <c r="AG76">
        <f t="shared" si="36"/>
        <v>76.890466173775522</v>
      </c>
      <c r="AH76">
        <f t="shared" si="37"/>
        <v>70.866695520450122</v>
      </c>
      <c r="AI76">
        <f t="shared" si="38"/>
        <v>87.12747443985208</v>
      </c>
      <c r="AJ76">
        <f t="shared" si="39"/>
        <v>53.865576529998798</v>
      </c>
      <c r="AK76">
        <f t="shared" si="40"/>
        <v>74.579736483416625</v>
      </c>
      <c r="AL76">
        <f t="shared" si="41"/>
        <v>76.109313612202442</v>
      </c>
      <c r="AM76">
        <f t="shared" si="42"/>
        <v>75.915740842591575</v>
      </c>
      <c r="AN76">
        <f t="shared" si="43"/>
        <v>66.251458004207166</v>
      </c>
      <c r="AO76">
        <f t="shared" si="44"/>
        <v>91.175651938271329</v>
      </c>
      <c r="AP76">
        <f t="shared" si="45"/>
        <v>80.888081285958052</v>
      </c>
      <c r="AQ76">
        <f t="shared" si="46"/>
        <v>75.530871178502849</v>
      </c>
      <c r="AR76">
        <f t="shared" si="47"/>
        <v>78.209476232230458</v>
      </c>
      <c r="AS76">
        <f t="shared" si="48"/>
        <v>8.8436121710662139</v>
      </c>
      <c r="AT76">
        <f t="shared" si="25"/>
        <v>6109.5472474859644</v>
      </c>
      <c r="AU76">
        <f t="shared" si="49"/>
        <v>1527.3868118714911</v>
      </c>
      <c r="AV76" s="10"/>
    </row>
    <row r="77" spans="1:48" x14ac:dyDescent="0.25">
      <c r="AP77">
        <f t="shared" si="45"/>
        <v>0</v>
      </c>
      <c r="AQ77">
        <f t="shared" si="46"/>
        <v>0</v>
      </c>
      <c r="AR77">
        <f t="shared" si="47"/>
        <v>0</v>
      </c>
      <c r="AS77">
        <f t="shared" si="48"/>
        <v>0</v>
      </c>
      <c r="AT77">
        <f t="shared" si="25"/>
        <v>0</v>
      </c>
      <c r="AU77">
        <f t="shared" si="49"/>
        <v>0</v>
      </c>
    </row>
    <row r="78" spans="1:48" x14ac:dyDescent="0.25">
      <c r="A78" s="10">
        <v>2016</v>
      </c>
      <c r="B78" s="2" t="s">
        <v>30</v>
      </c>
      <c r="C78" s="3">
        <v>2927.4002</v>
      </c>
      <c r="D78">
        <v>527970</v>
      </c>
      <c r="E78" s="4">
        <v>3</v>
      </c>
      <c r="F78" s="3">
        <v>313.17828583585947</v>
      </c>
      <c r="G78" s="3">
        <v>1069.8171224961297</v>
      </c>
      <c r="H78">
        <v>34.909999999999997</v>
      </c>
      <c r="I78" s="3">
        <v>364.60730000000001</v>
      </c>
      <c r="J78" s="5">
        <v>119.49</v>
      </c>
      <c r="K78" s="6">
        <v>15.04</v>
      </c>
      <c r="L78" s="6">
        <v>147.26090839501799</v>
      </c>
      <c r="M78" s="7">
        <v>17.98</v>
      </c>
      <c r="N78">
        <v>0.48</v>
      </c>
      <c r="O78">
        <v>1.44</v>
      </c>
      <c r="P78">
        <v>5.42</v>
      </c>
      <c r="Q78">
        <v>5.29</v>
      </c>
      <c r="R78">
        <v>3.37</v>
      </c>
      <c r="S78">
        <v>0.48</v>
      </c>
      <c r="T78" s="3">
        <v>14.506500053405778</v>
      </c>
      <c r="U78" s="3">
        <v>51.580680847167997</v>
      </c>
      <c r="W78">
        <f t="shared" si="26"/>
        <v>50.999342549647658</v>
      </c>
      <c r="X78">
        <f t="shared" si="27"/>
        <v>52.746099126110117</v>
      </c>
      <c r="Y78">
        <f t="shared" si="28"/>
        <v>50.503912037114802</v>
      </c>
      <c r="Z78">
        <f t="shared" si="29"/>
        <v>50.068946627009282</v>
      </c>
      <c r="AA78">
        <f t="shared" si="30"/>
        <v>50.275070772282106</v>
      </c>
      <c r="AB78">
        <f t="shared" si="31"/>
        <v>50</v>
      </c>
      <c r="AC78">
        <f t="shared" si="32"/>
        <v>50.000240677948234</v>
      </c>
      <c r="AD78">
        <f t="shared" si="33"/>
        <v>50.005415552341752</v>
      </c>
      <c r="AE78">
        <f t="shared" si="34"/>
        <v>69.514665101295265</v>
      </c>
      <c r="AF78">
        <f t="shared" si="35"/>
        <v>55.0213348387026</v>
      </c>
      <c r="AG78">
        <f t="shared" si="36"/>
        <v>50.000113701762388</v>
      </c>
      <c r="AH78">
        <f t="shared" si="37"/>
        <v>50.259684051071197</v>
      </c>
      <c r="AI78">
        <f t="shared" si="38"/>
        <v>50.783119425712421</v>
      </c>
      <c r="AJ78">
        <f t="shared" si="39"/>
        <v>52.386677888661779</v>
      </c>
      <c r="AK78">
        <f t="shared" si="40"/>
        <v>51.374375283961832</v>
      </c>
      <c r="AL78">
        <f t="shared" si="41"/>
        <v>51.392419690316615</v>
      </c>
      <c r="AM78">
        <f t="shared" si="42"/>
        <v>50</v>
      </c>
      <c r="AN78">
        <f t="shared" si="43"/>
        <v>73.622143438614827</v>
      </c>
      <c r="AO78">
        <f t="shared" si="44"/>
        <v>55.830450081823301</v>
      </c>
      <c r="AP78">
        <f t="shared" si="45"/>
        <v>52.164474040818831</v>
      </c>
      <c r="AQ78">
        <f t="shared" si="46"/>
        <v>54.934268130061852</v>
      </c>
      <c r="AR78">
        <f t="shared" si="47"/>
        <v>53.549371085440342</v>
      </c>
      <c r="AS78">
        <f t="shared" si="48"/>
        <v>7.3177435788253975</v>
      </c>
      <c r="AT78">
        <f t="shared" si="25"/>
        <v>2865.6172038219929</v>
      </c>
      <c r="AU78">
        <f t="shared" si="49"/>
        <v>716.40430095549823</v>
      </c>
      <c r="AV78" s="10">
        <v>2016</v>
      </c>
    </row>
    <row r="79" spans="1:48" x14ac:dyDescent="0.25">
      <c r="A79" s="10"/>
      <c r="B79" s="2" t="s">
        <v>31</v>
      </c>
      <c r="C79" s="3">
        <v>854.6</v>
      </c>
      <c r="D79">
        <v>22070</v>
      </c>
      <c r="E79" s="4">
        <v>0</v>
      </c>
      <c r="F79" s="3">
        <v>3221.0279038683502</v>
      </c>
      <c r="G79" s="3">
        <v>37690.473951185937</v>
      </c>
      <c r="H79">
        <v>1263.83</v>
      </c>
      <c r="I79" s="3">
        <v>1218927.1000000001</v>
      </c>
      <c r="J79" s="5">
        <v>12244.1</v>
      </c>
      <c r="K79" s="6">
        <v>14.411824822229599</v>
      </c>
      <c r="L79" s="6">
        <v>378.202538190913</v>
      </c>
      <c r="M79" s="7">
        <v>58496.1</v>
      </c>
      <c r="N79">
        <v>19.05</v>
      </c>
      <c r="O79">
        <v>87.98</v>
      </c>
      <c r="P79">
        <v>71.92</v>
      </c>
      <c r="Q79">
        <v>87.5</v>
      </c>
      <c r="R79">
        <v>83.17</v>
      </c>
      <c r="S79">
        <v>84.62</v>
      </c>
      <c r="T79" s="3">
        <v>15.4365997314453</v>
      </c>
      <c r="U79" s="3">
        <v>105.23307800293</v>
      </c>
      <c r="W79">
        <f t="shared" si="26"/>
        <v>50.264310984818017</v>
      </c>
      <c r="X79">
        <f t="shared" si="27"/>
        <v>50.110998221538679</v>
      </c>
      <c r="Y79">
        <f t="shared" si="28"/>
        <v>50</v>
      </c>
      <c r="Z79">
        <f t="shared" si="29"/>
        <v>51.059588460604886</v>
      </c>
      <c r="AA79">
        <f t="shared" si="30"/>
        <v>69.053358432241538</v>
      </c>
      <c r="AB79">
        <f t="shared" si="31"/>
        <v>51.320730586737021</v>
      </c>
      <c r="AC79">
        <f t="shared" si="32"/>
        <v>50.804616016941964</v>
      </c>
      <c r="AD79">
        <f t="shared" si="33"/>
        <v>51.153142524520547</v>
      </c>
      <c r="AE79">
        <f t="shared" si="34"/>
        <v>68.42736252643715</v>
      </c>
      <c r="AF79">
        <f t="shared" si="35"/>
        <v>91.843599961415975</v>
      </c>
      <c r="AG79">
        <f t="shared" si="36"/>
        <v>50.369917111384865</v>
      </c>
      <c r="AH79">
        <f t="shared" si="37"/>
        <v>60.306210776888122</v>
      </c>
      <c r="AI79">
        <f t="shared" si="38"/>
        <v>97.846421579290848</v>
      </c>
      <c r="AJ79">
        <f t="shared" si="39"/>
        <v>92.365035469520251</v>
      </c>
      <c r="AK79">
        <f t="shared" si="40"/>
        <v>98.063380281690129</v>
      </c>
      <c r="AL79">
        <f t="shared" si="41"/>
        <v>97.498266697480943</v>
      </c>
      <c r="AM79">
        <f t="shared" si="42"/>
        <v>96.276537234627654</v>
      </c>
      <c r="AN79">
        <f t="shared" si="43"/>
        <v>75.971669817532174</v>
      </c>
      <c r="AO79">
        <f t="shared" si="44"/>
        <v>92.355482352961758</v>
      </c>
      <c r="AP79">
        <f t="shared" si="45"/>
        <v>57.339602287516868</v>
      </c>
      <c r="AQ79">
        <f t="shared" si="46"/>
        <v>80.519377251142558</v>
      </c>
      <c r="AR79">
        <f t="shared" si="47"/>
        <v>68.929489769329706</v>
      </c>
      <c r="AS79">
        <f t="shared" si="48"/>
        <v>8.3023785609504532</v>
      </c>
      <c r="AT79">
        <f t="shared" si="25"/>
        <v>4616.9490680190474</v>
      </c>
      <c r="AU79">
        <f t="shared" si="49"/>
        <v>1154.2372670047619</v>
      </c>
      <c r="AV79" s="10"/>
    </row>
    <row r="80" spans="1:48" x14ac:dyDescent="0.25">
      <c r="A80" s="10"/>
      <c r="B80" s="2" t="s">
        <v>32</v>
      </c>
      <c r="C80" s="3">
        <v>3869.7943</v>
      </c>
      <c r="D80">
        <v>435052</v>
      </c>
      <c r="E80" s="4">
        <v>148.76600000000002</v>
      </c>
      <c r="F80" s="3">
        <v>1666.0248874788495</v>
      </c>
      <c r="G80" s="3">
        <v>4305.2027015463054</v>
      </c>
      <c r="H80">
        <v>909.46</v>
      </c>
      <c r="I80" s="3">
        <v>0</v>
      </c>
      <c r="J80" s="5">
        <v>1235.96</v>
      </c>
      <c r="K80" s="6">
        <v>8.3791466250027806</v>
      </c>
      <c r="L80" s="6">
        <v>221.65774902017199</v>
      </c>
      <c r="M80" s="7">
        <v>8.0640000000000001</v>
      </c>
      <c r="N80">
        <v>3.33</v>
      </c>
      <c r="O80">
        <v>9.6199999999999992</v>
      </c>
      <c r="P80">
        <v>22.17</v>
      </c>
      <c r="Q80">
        <v>14.42</v>
      </c>
      <c r="R80">
        <v>2.4</v>
      </c>
      <c r="S80">
        <v>5.29</v>
      </c>
      <c r="T80" s="3">
        <v>14</v>
      </c>
      <c r="U80" s="3">
        <v>53.916919708252003</v>
      </c>
      <c r="W80">
        <f t="shared" si="26"/>
        <v>51.333523050985519</v>
      </c>
      <c r="X80">
        <f t="shared" si="27"/>
        <v>52.262113544273845</v>
      </c>
      <c r="Y80">
        <f t="shared" si="28"/>
        <v>74.988326037806843</v>
      </c>
      <c r="Z80">
        <f t="shared" si="29"/>
        <v>50.529832372171022</v>
      </c>
      <c r="AA80">
        <f t="shared" si="30"/>
        <v>51.934107129234917</v>
      </c>
      <c r="AB80">
        <f t="shared" si="31"/>
        <v>50.939886188385628</v>
      </c>
      <c r="AC80">
        <f t="shared" si="32"/>
        <v>50</v>
      </c>
      <c r="AD80">
        <f t="shared" si="33"/>
        <v>50.1111016513279</v>
      </c>
      <c r="AE80">
        <f t="shared" si="34"/>
        <v>57.985455922587477</v>
      </c>
      <c r="AF80">
        <f t="shared" si="35"/>
        <v>66.883467240785308</v>
      </c>
      <c r="AG80">
        <f t="shared" si="36"/>
        <v>50.000050995050714</v>
      </c>
      <c r="AH80">
        <f t="shared" si="37"/>
        <v>51.80155810430643</v>
      </c>
      <c r="AI80">
        <f t="shared" si="38"/>
        <v>55.231672830106589</v>
      </c>
      <c r="AJ80">
        <f t="shared" si="39"/>
        <v>62.456414572562224</v>
      </c>
      <c r="AK80">
        <f t="shared" si="40"/>
        <v>56.559518400726944</v>
      </c>
      <c r="AL80">
        <f t="shared" si="41"/>
        <v>50.831985209151838</v>
      </c>
      <c r="AM80">
        <f t="shared" si="42"/>
        <v>52.645473545264551</v>
      </c>
      <c r="AN80">
        <f t="shared" si="43"/>
        <v>72.342672792083363</v>
      </c>
      <c r="AO80">
        <f t="shared" si="44"/>
        <v>57.420895324119748</v>
      </c>
      <c r="AP80">
        <f t="shared" si="45"/>
        <v>54.184544990965563</v>
      </c>
      <c r="AQ80">
        <f t="shared" si="46"/>
        <v>56.925097304950484</v>
      </c>
      <c r="AR80">
        <f t="shared" si="47"/>
        <v>55.554821147958023</v>
      </c>
      <c r="AS80">
        <f t="shared" si="48"/>
        <v>7.4535106592771454</v>
      </c>
      <c r="AT80">
        <f t="shared" si="25"/>
        <v>3084.4604960351821</v>
      </c>
      <c r="AU80">
        <f t="shared" si="49"/>
        <v>771.11512400879553</v>
      </c>
      <c r="AV80" s="10"/>
    </row>
    <row r="81" spans="1:48" x14ac:dyDescent="0.25">
      <c r="A81" s="10"/>
      <c r="B81" s="2" t="s">
        <v>33</v>
      </c>
      <c r="C81" s="3">
        <v>8330.6231000000007</v>
      </c>
      <c r="D81">
        <v>1745150</v>
      </c>
      <c r="E81" s="4">
        <v>157.19999999999999</v>
      </c>
      <c r="F81" s="3">
        <v>4579.5461414253896</v>
      </c>
      <c r="G81" s="3">
        <v>5497.2432271307407</v>
      </c>
      <c r="H81">
        <v>1159.83</v>
      </c>
      <c r="I81" s="3">
        <v>24919.711299999999</v>
      </c>
      <c r="J81" s="5">
        <v>42855.86</v>
      </c>
      <c r="K81" s="6">
        <v>15.406504480658</v>
      </c>
      <c r="L81" s="6">
        <v>206.74661527115299</v>
      </c>
      <c r="M81" s="7">
        <v>1348.1766</v>
      </c>
      <c r="N81">
        <v>17.62</v>
      </c>
      <c r="O81">
        <v>46.63</v>
      </c>
      <c r="P81">
        <v>12.32</v>
      </c>
      <c r="Q81">
        <v>9.1300000000000008</v>
      </c>
      <c r="R81">
        <v>26.44</v>
      </c>
      <c r="S81">
        <v>26.92</v>
      </c>
      <c r="T81" s="3">
        <v>19.445430755615199</v>
      </c>
      <c r="U81" s="3">
        <v>86.866317749023395</v>
      </c>
      <c r="W81">
        <f t="shared" si="26"/>
        <v>52.915368697903695</v>
      </c>
      <c r="X81">
        <f t="shared" si="27"/>
        <v>59.086071687933128</v>
      </c>
      <c r="Y81">
        <f t="shared" si="28"/>
        <v>76.404990744815578</v>
      </c>
      <c r="Z81">
        <f t="shared" si="29"/>
        <v>51.522406410157991</v>
      </c>
      <c r="AA81">
        <f t="shared" si="30"/>
        <v>52.5453599529204</v>
      </c>
      <c r="AB81">
        <f t="shared" si="31"/>
        <v>51.208960918230815</v>
      </c>
      <c r="AC81">
        <f t="shared" si="32"/>
        <v>50.016449547187484</v>
      </c>
      <c r="AD81">
        <f t="shared" si="33"/>
        <v>54.050880482101348</v>
      </c>
      <c r="AE81">
        <f t="shared" si="34"/>
        <v>70.149044299357342</v>
      </c>
      <c r="AF81">
        <f t="shared" si="35"/>
        <v>64.505975921130741</v>
      </c>
      <c r="AG81">
        <f t="shared" si="36"/>
        <v>50.008525587064923</v>
      </c>
      <c r="AH81">
        <f t="shared" si="37"/>
        <v>59.53256870807185</v>
      </c>
      <c r="AI81">
        <f t="shared" si="38"/>
        <v>75.358929736784859</v>
      </c>
      <c r="AJ81">
        <f t="shared" si="39"/>
        <v>56.534808224119274</v>
      </c>
      <c r="AK81">
        <f t="shared" si="40"/>
        <v>53.555202180826896</v>
      </c>
      <c r="AL81">
        <f t="shared" si="41"/>
        <v>64.721516061936683</v>
      </c>
      <c r="AM81">
        <f t="shared" si="42"/>
        <v>64.541854581454189</v>
      </c>
      <c r="AN81">
        <f t="shared" si="43"/>
        <v>86.098384687235892</v>
      </c>
      <c r="AO81">
        <f t="shared" si="44"/>
        <v>79.85191221344644</v>
      </c>
      <c r="AP81">
        <f t="shared" si="45"/>
        <v>56.385272945792828</v>
      </c>
      <c r="AQ81">
        <f t="shared" si="46"/>
        <v>66.081322943614808</v>
      </c>
      <c r="AR81">
        <f t="shared" si="47"/>
        <v>61.233297944703821</v>
      </c>
      <c r="AS81">
        <f t="shared" si="48"/>
        <v>7.8251707933248218</v>
      </c>
      <c r="AT81">
        <f t="shared" si="25"/>
        <v>3726.0134307948028</v>
      </c>
      <c r="AU81">
        <f t="shared" si="49"/>
        <v>931.50335769870071</v>
      </c>
      <c r="AV81" s="10"/>
    </row>
    <row r="82" spans="1:48" x14ac:dyDescent="0.25">
      <c r="A82" s="10"/>
      <c r="B82" s="2" t="s">
        <v>34</v>
      </c>
      <c r="C82" s="3">
        <v>259.51659999999998</v>
      </c>
      <c r="D82">
        <v>11490</v>
      </c>
      <c r="E82" s="4">
        <v>25.243999999999996</v>
      </c>
      <c r="F82" s="3">
        <v>1517.3218186813187</v>
      </c>
      <c r="G82" s="3">
        <v>58467.235571108693</v>
      </c>
      <c r="H82">
        <v>893.69</v>
      </c>
      <c r="I82" s="3">
        <v>6.2630999999999997</v>
      </c>
      <c r="J82" s="5">
        <v>1389.03</v>
      </c>
      <c r="K82" s="6">
        <v>9.4499999999999993</v>
      </c>
      <c r="L82" s="6">
        <v>199.51</v>
      </c>
      <c r="M82" s="7">
        <v>1401.4703</v>
      </c>
      <c r="N82">
        <v>76.67</v>
      </c>
      <c r="O82">
        <v>74.52</v>
      </c>
      <c r="P82">
        <v>16.260000000000002</v>
      </c>
      <c r="Q82">
        <v>73.08</v>
      </c>
      <c r="R82">
        <v>76.44</v>
      </c>
      <c r="S82">
        <v>79.81</v>
      </c>
      <c r="T82" s="3">
        <v>8.5608501434326207</v>
      </c>
      <c r="U82" s="3">
        <v>91.2</v>
      </c>
      <c r="W82">
        <f t="shared" si="26"/>
        <v>50.053289641465128</v>
      </c>
      <c r="X82">
        <f t="shared" si="27"/>
        <v>50.055889766171283</v>
      </c>
      <c r="Y82">
        <f t="shared" si="28"/>
        <v>54.240251821642012</v>
      </c>
      <c r="Z82">
        <f t="shared" si="29"/>
        <v>50.479172434386982</v>
      </c>
      <c r="AA82">
        <f t="shared" si="30"/>
        <v>79.707236328709428</v>
      </c>
      <c r="AB82">
        <f t="shared" si="31"/>
        <v>50.922938037690024</v>
      </c>
      <c r="AC82">
        <f t="shared" si="32"/>
        <v>50.000004134283813</v>
      </c>
      <c r="AD82">
        <f t="shared" si="33"/>
        <v>50.125591401318324</v>
      </c>
      <c r="AE82">
        <f t="shared" si="34"/>
        <v>59.838986073305335</v>
      </c>
      <c r="AF82">
        <f t="shared" si="35"/>
        <v>63.352140788240348</v>
      </c>
      <c r="AG82">
        <f t="shared" si="36"/>
        <v>50.008862605285955</v>
      </c>
      <c r="AH82">
        <f t="shared" si="37"/>
        <v>91.479117074226366</v>
      </c>
      <c r="AI82">
        <f t="shared" si="38"/>
        <v>90.526430280617802</v>
      </c>
      <c r="AJ82">
        <f t="shared" si="39"/>
        <v>58.903450763496451</v>
      </c>
      <c r="AK82">
        <f t="shared" si="40"/>
        <v>89.873920945024992</v>
      </c>
      <c r="AL82">
        <f t="shared" si="41"/>
        <v>93.609891379708813</v>
      </c>
      <c r="AM82">
        <f t="shared" si="42"/>
        <v>93.631063689363117</v>
      </c>
      <c r="AN82">
        <f t="shared" si="43"/>
        <v>58.602827086700181</v>
      </c>
      <c r="AO82">
        <f t="shared" si="44"/>
        <v>82.802160337686701</v>
      </c>
      <c r="AP82">
        <f t="shared" si="45"/>
        <v>55.677559720333221</v>
      </c>
      <c r="AQ82">
        <f t="shared" si="46"/>
        <v>74.381176812418346</v>
      </c>
      <c r="AR82">
        <f t="shared" si="47"/>
        <v>65.029368266375783</v>
      </c>
      <c r="AS82">
        <f t="shared" si="48"/>
        <v>8.064078885178132</v>
      </c>
      <c r="AT82">
        <f t="shared" si="25"/>
        <v>4141.362414042087</v>
      </c>
      <c r="AU82">
        <f t="shared" si="49"/>
        <v>1035.3406035105218</v>
      </c>
      <c r="AV82" s="10"/>
    </row>
    <row r="83" spans="1:48" x14ac:dyDescent="0.25">
      <c r="A83" s="10"/>
      <c r="B83" s="2" t="s">
        <v>35</v>
      </c>
      <c r="C83" s="3">
        <v>140.96610000000001</v>
      </c>
      <c r="D83">
        <v>779</v>
      </c>
      <c r="E83" s="4">
        <v>0.1</v>
      </c>
      <c r="F83" s="3">
        <v>322.34973404255317</v>
      </c>
      <c r="G83" s="3">
        <v>22867.181119613382</v>
      </c>
      <c r="H83">
        <v>243.64</v>
      </c>
      <c r="I83" s="3">
        <v>2152.1242999999999</v>
      </c>
      <c r="J83" s="5">
        <v>220.98</v>
      </c>
      <c r="K83" s="6">
        <v>13.350966981132101</v>
      </c>
      <c r="L83" s="6">
        <v>318.117539658998</v>
      </c>
      <c r="M83" s="7">
        <v>20938.080399999999</v>
      </c>
      <c r="N83">
        <v>19.52</v>
      </c>
      <c r="O83">
        <v>66.349999999999994</v>
      </c>
      <c r="P83">
        <v>10.94</v>
      </c>
      <c r="Q83">
        <v>70.67</v>
      </c>
      <c r="R83">
        <v>66.83</v>
      </c>
      <c r="S83">
        <v>57.21</v>
      </c>
      <c r="T83" s="3">
        <v>9.8500003814697301</v>
      </c>
      <c r="U83" s="3">
        <v>103.853843688965</v>
      </c>
      <c r="W83">
        <f t="shared" si="26"/>
        <v>50.011250683959076</v>
      </c>
      <c r="X83">
        <f t="shared" si="27"/>
        <v>50.000098966035161</v>
      </c>
      <c r="Y83">
        <f t="shared" si="28"/>
        <v>50.016797067903823</v>
      </c>
      <c r="Z83">
        <f t="shared" si="29"/>
        <v>50.072071142187731</v>
      </c>
      <c r="AA83">
        <f t="shared" si="30"/>
        <v>61.452291685644823</v>
      </c>
      <c r="AB83">
        <f t="shared" si="31"/>
        <v>50.224323874108663</v>
      </c>
      <c r="AC83">
        <f t="shared" si="32"/>
        <v>50.001420621202229</v>
      </c>
      <c r="AD83">
        <f t="shared" si="33"/>
        <v>50.015022691079118</v>
      </c>
      <c r="AE83">
        <f t="shared" si="34"/>
        <v>66.591133552414647</v>
      </c>
      <c r="AF83">
        <f t="shared" si="35"/>
        <v>82.263405399719232</v>
      </c>
      <c r="AG83">
        <f t="shared" si="36"/>
        <v>50.13240804463053</v>
      </c>
      <c r="AH83">
        <f t="shared" si="37"/>
        <v>60.560484743562</v>
      </c>
      <c r="AI83">
        <f t="shared" si="38"/>
        <v>86.083315205568852</v>
      </c>
      <c r="AJ83">
        <f t="shared" si="39"/>
        <v>55.705182157027778</v>
      </c>
      <c r="AK83">
        <f t="shared" si="40"/>
        <v>88.505224897773729</v>
      </c>
      <c r="AL83">
        <f t="shared" si="41"/>
        <v>88.057545643633006</v>
      </c>
      <c r="AM83">
        <f t="shared" si="42"/>
        <v>81.201187988120125</v>
      </c>
      <c r="AN83">
        <f t="shared" si="43"/>
        <v>61.859351696019608</v>
      </c>
      <c r="AO83">
        <f t="shared" si="44"/>
        <v>91.416538699041098</v>
      </c>
      <c r="AP83">
        <f t="shared" si="45"/>
        <v>55.039113481338589</v>
      </c>
      <c r="AQ83">
        <f t="shared" si="46"/>
        <v>71.360610221158993</v>
      </c>
      <c r="AR83">
        <f t="shared" si="47"/>
        <v>63.199861851248791</v>
      </c>
      <c r="AS83">
        <f t="shared" si="48"/>
        <v>7.949834076963417</v>
      </c>
      <c r="AT83">
        <f t="shared" si="25"/>
        <v>3927.62472405994</v>
      </c>
      <c r="AU83">
        <f t="shared" si="49"/>
        <v>981.90618101498501</v>
      </c>
      <c r="AV83" s="10"/>
    </row>
    <row r="84" spans="1:48" x14ac:dyDescent="0.25">
      <c r="A84" s="10"/>
      <c r="B84" s="2" t="s">
        <v>46</v>
      </c>
      <c r="C84" s="3">
        <v>3341.627</v>
      </c>
      <c r="D84">
        <v>2149690</v>
      </c>
      <c r="E84" s="4">
        <v>266.20800000000003</v>
      </c>
      <c r="F84" s="3">
        <v>6449.3568201147464</v>
      </c>
      <c r="G84" s="3">
        <v>19300.050005924499</v>
      </c>
      <c r="H84">
        <v>3237.49</v>
      </c>
      <c r="I84" s="3">
        <v>42111.891799999998</v>
      </c>
      <c r="J84" s="5">
        <v>9458.6299999999992</v>
      </c>
      <c r="K84" s="6">
        <v>25.523133757199201</v>
      </c>
      <c r="L84" s="6">
        <v>309.87297335591398</v>
      </c>
      <c r="M84" s="7">
        <v>56120.347000000002</v>
      </c>
      <c r="N84">
        <v>28.1</v>
      </c>
      <c r="O84">
        <v>62.98</v>
      </c>
      <c r="P84">
        <v>4.93</v>
      </c>
      <c r="Q84">
        <v>57.21</v>
      </c>
      <c r="R84">
        <v>62.5</v>
      </c>
      <c r="S84">
        <v>63.46</v>
      </c>
      <c r="T84" s="3">
        <v>24.9486198425293</v>
      </c>
      <c r="U84" s="3">
        <v>112.33911895752</v>
      </c>
      <c r="W84">
        <f t="shared" si="26"/>
        <v>51.146230693038603</v>
      </c>
      <c r="X84">
        <f t="shared" si="27"/>
        <v>61.193214838625622</v>
      </c>
      <c r="Y84">
        <f t="shared" si="28"/>
        <v>94.715138525419007</v>
      </c>
      <c r="Z84">
        <f t="shared" si="29"/>
        <v>52.159410699419269</v>
      </c>
      <c r="AA84">
        <f t="shared" si="30"/>
        <v>59.623143331288617</v>
      </c>
      <c r="AB84">
        <f t="shared" si="31"/>
        <v>53.441839470813605</v>
      </c>
      <c r="AC84">
        <f t="shared" si="32"/>
        <v>50.027798137104348</v>
      </c>
      <c r="AD84">
        <f t="shared" si="33"/>
        <v>50.889467317714313</v>
      </c>
      <c r="AE84">
        <f t="shared" si="34"/>
        <v>87.659823856598621</v>
      </c>
      <c r="AF84">
        <f t="shared" si="35"/>
        <v>80.948858488007147</v>
      </c>
      <c r="AG84">
        <f t="shared" si="36"/>
        <v>50.354893345918043</v>
      </c>
      <c r="AH84">
        <f t="shared" si="37"/>
        <v>65.202337156459635</v>
      </c>
      <c r="AI84">
        <f t="shared" si="38"/>
        <v>84.250598216227971</v>
      </c>
      <c r="AJ84">
        <f t="shared" si="39"/>
        <v>52.092100517013343</v>
      </c>
      <c r="AK84">
        <f t="shared" si="40"/>
        <v>80.860972285324848</v>
      </c>
      <c r="AL84">
        <f t="shared" si="41"/>
        <v>85.555812341113935</v>
      </c>
      <c r="AM84">
        <f t="shared" si="42"/>
        <v>84.638653613463873</v>
      </c>
      <c r="AN84">
        <f t="shared" si="43"/>
        <v>100.00000000133707</v>
      </c>
      <c r="AO84">
        <f t="shared" si="44"/>
        <v>97.19307375513003</v>
      </c>
      <c r="AP84">
        <f t="shared" si="45"/>
        <v>60.863059173051283</v>
      </c>
      <c r="AQ84">
        <f t="shared" si="46"/>
        <v>77.366645910120639</v>
      </c>
      <c r="AR84">
        <f t="shared" si="47"/>
        <v>69.114852541585961</v>
      </c>
      <c r="AS84">
        <f t="shared" si="48"/>
        <v>8.313534299056327</v>
      </c>
      <c r="AT84">
        <f t="shared" si="25"/>
        <v>4708.7707480481786</v>
      </c>
      <c r="AU84">
        <f t="shared" si="49"/>
        <v>1177.1926870120446</v>
      </c>
      <c r="AV84" s="10"/>
    </row>
    <row r="85" spans="1:48" x14ac:dyDescent="0.25">
      <c r="A85" s="10"/>
      <c r="B85" s="2" t="s">
        <v>36</v>
      </c>
      <c r="C85" s="3">
        <v>404.80849999999998</v>
      </c>
      <c r="D85">
        <v>17820</v>
      </c>
      <c r="E85" s="4">
        <v>101.5</v>
      </c>
      <c r="F85" s="3">
        <v>1094.1972856669977</v>
      </c>
      <c r="G85" s="3">
        <v>27029.997780851878</v>
      </c>
      <c r="H85">
        <v>770.98</v>
      </c>
      <c r="I85" s="3">
        <v>378.87049999999999</v>
      </c>
      <c r="J85" s="5">
        <v>825.56</v>
      </c>
      <c r="K85" s="6">
        <v>10.9631401238042</v>
      </c>
      <c r="L85" s="6">
        <v>291.83350338047802</v>
      </c>
      <c r="M85" s="7">
        <v>11153.9275</v>
      </c>
      <c r="N85">
        <v>45.24</v>
      </c>
      <c r="O85">
        <v>47.6</v>
      </c>
      <c r="P85">
        <v>29.06</v>
      </c>
      <c r="Q85">
        <v>51.92</v>
      </c>
      <c r="R85">
        <v>54.33</v>
      </c>
      <c r="S85">
        <v>47.6</v>
      </c>
      <c r="T85" s="3">
        <v>10.51535987854</v>
      </c>
      <c r="U85" s="3">
        <v>97.68</v>
      </c>
      <c r="W85">
        <f t="shared" si="26"/>
        <v>50.104811313748868</v>
      </c>
      <c r="X85">
        <f t="shared" si="27"/>
        <v>50.088861082095256</v>
      </c>
      <c r="Y85">
        <f t="shared" si="28"/>
        <v>67.049023922384109</v>
      </c>
      <c r="Z85">
        <f t="shared" si="29"/>
        <v>50.335023004985537</v>
      </c>
      <c r="AA85">
        <f t="shared" si="30"/>
        <v>63.586894817043792</v>
      </c>
      <c r="AB85">
        <f t="shared" si="31"/>
        <v>50.791060575936207</v>
      </c>
      <c r="AC85">
        <f t="shared" si="32"/>
        <v>50.000250093112747</v>
      </c>
      <c r="AD85">
        <f t="shared" si="33"/>
        <v>50.072252801807615</v>
      </c>
      <c r="AE85">
        <f t="shared" si="34"/>
        <v>62.45806624545245</v>
      </c>
      <c r="AF85">
        <f t="shared" si="35"/>
        <v>78.072572620033512</v>
      </c>
      <c r="AG85">
        <f t="shared" si="36"/>
        <v>50.070535106466863</v>
      </c>
      <c r="AH85">
        <f t="shared" si="37"/>
        <v>74.475221813460294</v>
      </c>
      <c r="AI85">
        <f t="shared" si="38"/>
        <v>75.886447683271697</v>
      </c>
      <c r="AJ85">
        <f t="shared" si="39"/>
        <v>66.598533124924856</v>
      </c>
      <c r="AK85">
        <f t="shared" si="40"/>
        <v>77.856656065424801</v>
      </c>
      <c r="AL85">
        <f t="shared" si="41"/>
        <v>80.835451814189966</v>
      </c>
      <c r="AM85">
        <f t="shared" si="42"/>
        <v>75.915740842591575</v>
      </c>
      <c r="AN85">
        <f t="shared" si="43"/>
        <v>63.540117453432714</v>
      </c>
      <c r="AO85">
        <f t="shared" si="44"/>
        <v>87.213560790677633</v>
      </c>
      <c r="AP85">
        <f t="shared" si="45"/>
        <v>55.916700583460688</v>
      </c>
      <c r="AQ85">
        <f t="shared" si="46"/>
        <v>70.257829703231863</v>
      </c>
      <c r="AR85">
        <f t="shared" si="47"/>
        <v>63.087265143346272</v>
      </c>
      <c r="AS85">
        <f t="shared" si="48"/>
        <v>7.9427492182081556</v>
      </c>
      <c r="AT85">
        <f t="shared" si="25"/>
        <v>3928.586027159387</v>
      </c>
      <c r="AU85">
        <f t="shared" si="49"/>
        <v>982.14650678984674</v>
      </c>
      <c r="AV85" s="10"/>
    </row>
    <row r="86" spans="1:48" x14ac:dyDescent="0.25">
      <c r="A86" s="10"/>
      <c r="B86" s="2" t="s">
        <v>37</v>
      </c>
      <c r="C86" s="3">
        <v>996.46559999999999</v>
      </c>
      <c r="D86">
        <v>89320</v>
      </c>
      <c r="E86" s="4">
        <v>0</v>
      </c>
      <c r="F86" s="3">
        <v>398.92551148830137</v>
      </c>
      <c r="G86" s="3">
        <v>4003.4047486265595</v>
      </c>
      <c r="H86">
        <v>268.73</v>
      </c>
      <c r="I86" s="3">
        <v>14941.5962</v>
      </c>
      <c r="J86" s="5">
        <v>1710.6</v>
      </c>
      <c r="K86" s="6">
        <v>15.608150080755401</v>
      </c>
      <c r="L86" s="6">
        <v>283.01040559558498</v>
      </c>
      <c r="M86" s="7">
        <v>22076.294300000001</v>
      </c>
      <c r="N86">
        <v>27.14</v>
      </c>
      <c r="O86">
        <v>60.1</v>
      </c>
      <c r="P86">
        <v>27.09</v>
      </c>
      <c r="Q86">
        <v>57.69</v>
      </c>
      <c r="R86">
        <v>59.62</v>
      </c>
      <c r="S86">
        <v>64.42</v>
      </c>
      <c r="T86" s="3">
        <v>12.150159835815399</v>
      </c>
      <c r="U86" s="3">
        <v>66.81</v>
      </c>
      <c r="W86">
        <f t="shared" si="26"/>
        <v>50.314617663659277</v>
      </c>
      <c r="X86">
        <f t="shared" si="27"/>
        <v>50.461285898614051</v>
      </c>
      <c r="Y86">
        <f t="shared" si="28"/>
        <v>50</v>
      </c>
      <c r="Z86">
        <f t="shared" si="29"/>
        <v>50.098158862855072</v>
      </c>
      <c r="AA86">
        <f t="shared" si="30"/>
        <v>51.779351609648657</v>
      </c>
      <c r="AB86">
        <f t="shared" si="31"/>
        <v>50.251288306635786</v>
      </c>
      <c r="AC86">
        <f t="shared" si="32"/>
        <v>50.009862975087842</v>
      </c>
      <c r="AD86">
        <f t="shared" si="33"/>
        <v>50.15603151959376</v>
      </c>
      <c r="AE86">
        <f t="shared" si="34"/>
        <v>70.498070793802583</v>
      </c>
      <c r="AF86">
        <f t="shared" si="35"/>
        <v>76.665782314941751</v>
      </c>
      <c r="AG86">
        <f t="shared" si="36"/>
        <v>50.139605871460461</v>
      </c>
      <c r="AH86">
        <f t="shared" si="37"/>
        <v>64.68296905431724</v>
      </c>
      <c r="AI86">
        <f t="shared" si="38"/>
        <v>82.684359364803129</v>
      </c>
      <c r="AJ86">
        <f t="shared" si="39"/>
        <v>65.41421185523626</v>
      </c>
      <c r="AK86">
        <f t="shared" si="40"/>
        <v>81.133575647432977</v>
      </c>
      <c r="AL86">
        <f t="shared" si="41"/>
        <v>83.891841922810258</v>
      </c>
      <c r="AM86">
        <f t="shared" si="42"/>
        <v>85.166648333516662</v>
      </c>
      <c r="AN86">
        <f t="shared" si="43"/>
        <v>67.669788406515551</v>
      </c>
      <c r="AO86">
        <f t="shared" si="44"/>
        <v>66.198139188234776</v>
      </c>
      <c r="AP86">
        <f t="shared" si="45"/>
        <v>53.862259919075889</v>
      </c>
      <c r="AQ86">
        <f t="shared" si="46"/>
        <v>68.689244161681017</v>
      </c>
      <c r="AR86">
        <f t="shared" si="47"/>
        <v>61.27575204037845</v>
      </c>
      <c r="AS86">
        <f t="shared" si="48"/>
        <v>7.8278829858639591</v>
      </c>
      <c r="AT86">
        <f t="shared" si="25"/>
        <v>3699.7579226813291</v>
      </c>
      <c r="AU86">
        <f t="shared" si="49"/>
        <v>924.93948067033227</v>
      </c>
      <c r="AV86" s="10"/>
    </row>
    <row r="87" spans="1:48" x14ac:dyDescent="0.25">
      <c r="A87" s="10"/>
      <c r="B87" s="2" t="s">
        <v>45</v>
      </c>
      <c r="C87" s="3">
        <v>899.42629999999997</v>
      </c>
      <c r="D87">
        <v>98647.9</v>
      </c>
      <c r="E87" s="4">
        <v>97.8</v>
      </c>
      <c r="F87" s="3">
        <v>3692.5532623577128</v>
      </c>
      <c r="G87" s="3">
        <v>41054.539569920438</v>
      </c>
      <c r="H87">
        <v>5616.07</v>
      </c>
      <c r="I87" s="3">
        <v>48400.900300000001</v>
      </c>
      <c r="J87" s="5">
        <v>2484.16</v>
      </c>
      <c r="K87" s="6">
        <v>19.13</v>
      </c>
      <c r="L87" s="6">
        <v>295.20038851240002</v>
      </c>
      <c r="M87" s="7">
        <v>1230805.1170000001</v>
      </c>
      <c r="N87">
        <v>65.239999999999995</v>
      </c>
      <c r="O87">
        <v>89.9</v>
      </c>
      <c r="P87">
        <v>20.2</v>
      </c>
      <c r="Q87">
        <v>80.77</v>
      </c>
      <c r="R87">
        <v>77.88</v>
      </c>
      <c r="S87">
        <v>84.13</v>
      </c>
      <c r="T87" s="3">
        <v>5.1552758216857901</v>
      </c>
      <c r="U87" s="3">
        <v>95.343292236328097</v>
      </c>
      <c r="W87">
        <f t="shared" si="26"/>
        <v>50.28020675008981</v>
      </c>
      <c r="X87">
        <f t="shared" si="27"/>
        <v>50.509872492264478</v>
      </c>
      <c r="Y87">
        <f t="shared" si="28"/>
        <v>66.427532409942515</v>
      </c>
      <c r="Z87">
        <f t="shared" si="29"/>
        <v>51.220227010419848</v>
      </c>
      <c r="AA87">
        <f t="shared" si="30"/>
        <v>70.778379154592017</v>
      </c>
      <c r="AB87">
        <f t="shared" si="31"/>
        <v>55.998119260385714</v>
      </c>
      <c r="AC87">
        <f t="shared" si="32"/>
        <v>50.03194952316327</v>
      </c>
      <c r="AD87">
        <f t="shared" si="33"/>
        <v>50.229257435858173</v>
      </c>
      <c r="AE87">
        <f t="shared" si="34"/>
        <v>76.594008075262863</v>
      </c>
      <c r="AF87">
        <f t="shared" si="35"/>
        <v>78.609402368203746</v>
      </c>
      <c r="AG87">
        <f t="shared" si="36"/>
        <v>57.783354335730976</v>
      </c>
      <c r="AH87">
        <f t="shared" si="37"/>
        <v>85.295390608093484</v>
      </c>
      <c r="AI87">
        <f t="shared" si="38"/>
        <v>98.890580813574076</v>
      </c>
      <c r="AJ87">
        <f t="shared" si="39"/>
        <v>61.272093302873628</v>
      </c>
      <c r="AK87">
        <f t="shared" si="40"/>
        <v>94.241253975465696</v>
      </c>
      <c r="AL87">
        <f t="shared" si="41"/>
        <v>94.441876588860637</v>
      </c>
      <c r="AM87">
        <f t="shared" si="42"/>
        <v>96.007039929600694</v>
      </c>
      <c r="AN87">
        <f t="shared" si="43"/>
        <v>49.999999999206274</v>
      </c>
      <c r="AO87">
        <f t="shared" si="44"/>
        <v>85.622796332781078</v>
      </c>
      <c r="AP87">
        <f t="shared" si="45"/>
        <v>58.593562236896048</v>
      </c>
      <c r="AQ87">
        <f t="shared" si="46"/>
        <v>76.079109918483312</v>
      </c>
      <c r="AR87">
        <f t="shared" si="47"/>
        <v>67.33633607768968</v>
      </c>
      <c r="AS87">
        <f t="shared" si="48"/>
        <v>8.2058720485814103</v>
      </c>
      <c r="AT87">
        <f t="shared" si="25"/>
        <v>4457.7460619363073</v>
      </c>
      <c r="AU87">
        <f t="shared" si="49"/>
        <v>1114.4365154840768</v>
      </c>
      <c r="AV87" s="10"/>
    </row>
    <row r="88" spans="1:48" x14ac:dyDescent="0.25">
      <c r="A88" s="10"/>
      <c r="B88" s="2" t="s">
        <v>38</v>
      </c>
      <c r="C88" s="3">
        <v>439.80700000000002</v>
      </c>
      <c r="D88">
        <v>309500</v>
      </c>
      <c r="E88" s="4">
        <v>5.3730000000000002</v>
      </c>
      <c r="F88" s="3">
        <v>751.28738621586467</v>
      </c>
      <c r="G88" s="3">
        <v>17082.206199898243</v>
      </c>
      <c r="H88">
        <v>531.62</v>
      </c>
      <c r="I88" s="3">
        <v>5012.9889000000003</v>
      </c>
      <c r="J88" s="5">
        <v>793.78</v>
      </c>
      <c r="K88" s="6">
        <v>23.676094040968302</v>
      </c>
      <c r="L88" s="6">
        <v>331.51347850398798</v>
      </c>
      <c r="M88" s="7">
        <v>559.23350000000005</v>
      </c>
      <c r="N88">
        <v>72.86</v>
      </c>
      <c r="O88">
        <v>61.54</v>
      </c>
      <c r="P88">
        <v>19.7</v>
      </c>
      <c r="Q88">
        <v>71.150000000000006</v>
      </c>
      <c r="R88">
        <v>64.900000000000006</v>
      </c>
      <c r="S88">
        <v>65.38</v>
      </c>
      <c r="T88" s="3">
        <v>12.932612419128425</v>
      </c>
      <c r="U88" s="3">
        <v>107.582679748535</v>
      </c>
      <c r="W88">
        <f t="shared" si="26"/>
        <v>50.117222062368867</v>
      </c>
      <c r="X88">
        <f t="shared" si="27"/>
        <v>51.608145983944226</v>
      </c>
      <c r="Y88">
        <f t="shared" si="28"/>
        <v>50.902506458472608</v>
      </c>
      <c r="Z88">
        <f t="shared" si="29"/>
        <v>50.218200976279597</v>
      </c>
      <c r="AA88">
        <f t="shared" si="30"/>
        <v>58.48588057903256</v>
      </c>
      <c r="AB88">
        <f t="shared" si="31"/>
        <v>50.533818385035758</v>
      </c>
      <c r="AC88">
        <f t="shared" si="32"/>
        <v>50.003309083177896</v>
      </c>
      <c r="AD88">
        <f t="shared" si="33"/>
        <v>50.069244477154214</v>
      </c>
      <c r="AE88">
        <f t="shared" si="34"/>
        <v>84.462799984290967</v>
      </c>
      <c r="AF88">
        <f t="shared" si="35"/>
        <v>84.399307931254242</v>
      </c>
      <c r="AG88">
        <f t="shared" si="36"/>
        <v>50.003536475780599</v>
      </c>
      <c r="AH88">
        <f t="shared" si="37"/>
        <v>89.417874918848725</v>
      </c>
      <c r="AI88">
        <f t="shared" si="38"/>
        <v>83.467478790515557</v>
      </c>
      <c r="AJ88">
        <f t="shared" si="39"/>
        <v>60.971504148130336</v>
      </c>
      <c r="AK88">
        <f t="shared" si="40"/>
        <v>88.777828259881872</v>
      </c>
      <c r="AL88">
        <f t="shared" si="41"/>
        <v>86.942454356366994</v>
      </c>
      <c r="AM88">
        <f t="shared" si="42"/>
        <v>85.694643053569465</v>
      </c>
      <c r="AN88">
        <f t="shared" si="43"/>
        <v>69.646343208277202</v>
      </c>
      <c r="AO88">
        <f t="shared" si="44"/>
        <v>93.955024668534321</v>
      </c>
      <c r="AP88">
        <f t="shared" si="45"/>
        <v>56.428487754408678</v>
      </c>
      <c r="AQ88">
        <f t="shared" si="46"/>
        <v>75.81356110395393</v>
      </c>
      <c r="AR88">
        <f t="shared" si="47"/>
        <v>66.121024429181304</v>
      </c>
      <c r="AS88">
        <f t="shared" si="48"/>
        <v>8.1314835318766594</v>
      </c>
      <c r="AT88">
        <f t="shared" ref="AT88:AT151" si="50">AP88*AQ88</f>
        <v>4278.0446043725788</v>
      </c>
      <c r="AU88">
        <f t="shared" si="49"/>
        <v>1069.5111510931447</v>
      </c>
      <c r="AV88" s="10"/>
    </row>
    <row r="89" spans="1:48" x14ac:dyDescent="0.25">
      <c r="A89" s="10"/>
      <c r="B89" s="2" t="s">
        <v>39</v>
      </c>
      <c r="C89" s="3">
        <v>625.86189999999999</v>
      </c>
      <c r="D89">
        <v>10450</v>
      </c>
      <c r="E89" s="4">
        <v>0</v>
      </c>
      <c r="F89" s="3">
        <v>511.47308773930354</v>
      </c>
      <c r="G89" s="3">
        <v>8172.2994759595285</v>
      </c>
      <c r="H89">
        <v>232.98</v>
      </c>
      <c r="I89" s="3">
        <v>3891.4218000000001</v>
      </c>
      <c r="J89" s="5">
        <v>1446.98</v>
      </c>
      <c r="K89" s="6">
        <v>18.017396319221398</v>
      </c>
      <c r="L89" s="6">
        <v>286.66861697231298</v>
      </c>
      <c r="M89" s="7">
        <v>12163.2101</v>
      </c>
      <c r="N89">
        <v>8.1</v>
      </c>
      <c r="O89">
        <v>36.06</v>
      </c>
      <c r="P89">
        <v>32.020000000000003</v>
      </c>
      <c r="Q89">
        <v>37.979999999999997</v>
      </c>
      <c r="R89">
        <v>22.12</v>
      </c>
      <c r="S89">
        <v>13.94</v>
      </c>
      <c r="T89" s="3">
        <v>7.1489601135253897</v>
      </c>
      <c r="U89" s="3">
        <v>80.992999999999995</v>
      </c>
      <c r="W89">
        <f t="shared" si="26"/>
        <v>50.183198621176238</v>
      </c>
      <c r="X89">
        <f t="shared" si="27"/>
        <v>50.050472677931012</v>
      </c>
      <c r="Y89">
        <f t="shared" si="28"/>
        <v>50</v>
      </c>
      <c r="Z89">
        <f t="shared" si="29"/>
        <v>50.136501401827047</v>
      </c>
      <c r="AA89">
        <f t="shared" si="30"/>
        <v>53.91707144302466</v>
      </c>
      <c r="AB89">
        <f t="shared" si="31"/>
        <v>50.212867483086775</v>
      </c>
      <c r="AC89">
        <f t="shared" si="32"/>
        <v>50.002568734675727</v>
      </c>
      <c r="AD89">
        <f t="shared" si="33"/>
        <v>50.131077002755219</v>
      </c>
      <c r="AE89">
        <f t="shared" si="34"/>
        <v>74.668212708433899</v>
      </c>
      <c r="AF89">
        <f t="shared" si="35"/>
        <v>77.249062294856387</v>
      </c>
      <c r="AG89">
        <f t="shared" si="36"/>
        <v>50.076917598700753</v>
      </c>
      <c r="AH89">
        <f t="shared" si="37"/>
        <v>54.382168361826444</v>
      </c>
      <c r="AI89">
        <f t="shared" si="38"/>
        <v>69.61061561888188</v>
      </c>
      <c r="AJ89">
        <f t="shared" si="39"/>
        <v>68.378020921005174</v>
      </c>
      <c r="AK89">
        <f t="shared" si="40"/>
        <v>69.939800090867777</v>
      </c>
      <c r="AL89">
        <f t="shared" si="41"/>
        <v>62.225560434481167</v>
      </c>
      <c r="AM89">
        <f t="shared" si="42"/>
        <v>57.402925970740291</v>
      </c>
      <c r="AN89">
        <f t="shared" si="43"/>
        <v>55.036249280341131</v>
      </c>
      <c r="AO89">
        <f t="shared" si="44"/>
        <v>75.853523852551163</v>
      </c>
      <c r="AP89">
        <f t="shared" si="45"/>
        <v>54.427171944061385</v>
      </c>
      <c r="AQ89">
        <f t="shared" si="46"/>
        <v>61.477107106157547</v>
      </c>
      <c r="AR89">
        <f t="shared" si="47"/>
        <v>57.952139525109466</v>
      </c>
      <c r="AS89">
        <f t="shared" si="48"/>
        <v>7.6126302632604892</v>
      </c>
      <c r="AT89">
        <f t="shared" si="50"/>
        <v>3346.0250790903146</v>
      </c>
      <c r="AU89">
        <f t="shared" si="49"/>
        <v>836.50626977257866</v>
      </c>
      <c r="AV89" s="10"/>
    </row>
    <row r="90" spans="1:48" x14ac:dyDescent="0.25">
      <c r="A90" s="10"/>
      <c r="B90" s="2" t="s">
        <v>40</v>
      </c>
      <c r="C90" s="3">
        <v>1896.4251999999999</v>
      </c>
      <c r="D90">
        <v>185180</v>
      </c>
      <c r="E90" s="4">
        <v>2.5</v>
      </c>
      <c r="F90" s="3">
        <v>125.98742886936824</v>
      </c>
      <c r="G90" s="3">
        <v>664.34167226510306</v>
      </c>
      <c r="H90">
        <v>56.47</v>
      </c>
      <c r="I90" s="3">
        <v>0</v>
      </c>
      <c r="J90" s="5">
        <v>275.54000000000002</v>
      </c>
      <c r="K90" s="6">
        <v>9.51</v>
      </c>
      <c r="L90" s="6">
        <v>321.37</v>
      </c>
      <c r="M90" s="7">
        <v>0</v>
      </c>
      <c r="N90">
        <v>0</v>
      </c>
      <c r="O90">
        <v>1.92</v>
      </c>
      <c r="P90">
        <v>1.48</v>
      </c>
      <c r="Q90">
        <v>3.85</v>
      </c>
      <c r="R90">
        <v>0.96</v>
      </c>
      <c r="S90">
        <v>1.92</v>
      </c>
      <c r="T90" s="3">
        <v>19.383590062459302</v>
      </c>
      <c r="U90" s="3">
        <v>70.08</v>
      </c>
      <c r="W90">
        <f t="shared" si="26"/>
        <v>50.633750551176107</v>
      </c>
      <c r="X90">
        <f t="shared" si="27"/>
        <v>50.960595589683862</v>
      </c>
      <c r="Y90">
        <f t="shared" si="28"/>
        <v>50.41992669759567</v>
      </c>
      <c r="Z90">
        <f t="shared" si="29"/>
        <v>50.005174727448981</v>
      </c>
      <c r="AA90">
        <f t="shared" si="30"/>
        <v>50.06715165496238</v>
      </c>
      <c r="AB90">
        <f t="shared" si="31"/>
        <v>50.023170712048021</v>
      </c>
      <c r="AC90">
        <f t="shared" si="32"/>
        <v>50</v>
      </c>
      <c r="AD90">
        <f t="shared" si="33"/>
        <v>50.020187391931522</v>
      </c>
      <c r="AE90">
        <f t="shared" si="34"/>
        <v>59.942839515466225</v>
      </c>
      <c r="AF90">
        <f t="shared" si="35"/>
        <v>82.78199079761103</v>
      </c>
      <c r="AG90">
        <f t="shared" si="36"/>
        <v>50</v>
      </c>
      <c r="AH90">
        <f t="shared" si="37"/>
        <v>50</v>
      </c>
      <c r="AI90">
        <f t="shared" si="38"/>
        <v>51.044159234283228</v>
      </c>
      <c r="AJ90">
        <f t="shared" si="39"/>
        <v>50.018035349284595</v>
      </c>
      <c r="AK90">
        <f t="shared" si="40"/>
        <v>50.55656519763744</v>
      </c>
      <c r="AL90">
        <f t="shared" si="41"/>
        <v>50</v>
      </c>
      <c r="AM90">
        <f t="shared" si="42"/>
        <v>50.791992080079197</v>
      </c>
      <c r="AN90">
        <f t="shared" si="43"/>
        <v>85.942168807055623</v>
      </c>
      <c r="AO90">
        <f t="shared" si="44"/>
        <v>68.424262564975564</v>
      </c>
      <c r="AP90">
        <f t="shared" si="45"/>
        <v>53.352816565854496</v>
      </c>
      <c r="AQ90">
        <f t="shared" si="46"/>
        <v>58.355860694245038</v>
      </c>
      <c r="AR90">
        <f t="shared" si="47"/>
        <v>55.854338630049767</v>
      </c>
      <c r="AS90">
        <f t="shared" si="48"/>
        <v>7.4735760269130713</v>
      </c>
      <c r="AT90">
        <f t="shared" si="50"/>
        <v>3113.4495311626138</v>
      </c>
      <c r="AU90">
        <f t="shared" si="49"/>
        <v>778.36238279065344</v>
      </c>
      <c r="AV90" s="10"/>
    </row>
    <row r="91" spans="1:48" x14ac:dyDescent="0.25">
      <c r="A91" s="10"/>
      <c r="B91" s="2" t="s">
        <v>41</v>
      </c>
      <c r="C91" s="3">
        <v>8101.9394000000002</v>
      </c>
      <c r="D91">
        <v>785350</v>
      </c>
      <c r="E91" s="4">
        <v>0.3</v>
      </c>
      <c r="F91" s="3">
        <v>8696.9296036555097</v>
      </c>
      <c r="G91" s="3">
        <v>10734.379972843921</v>
      </c>
      <c r="H91">
        <v>3514.36</v>
      </c>
      <c r="I91" s="3">
        <v>342163.39449999999</v>
      </c>
      <c r="J91" s="5">
        <v>35510.17</v>
      </c>
      <c r="K91" s="6">
        <v>5.8844483295544601</v>
      </c>
      <c r="L91" s="6">
        <v>206.86746395452701</v>
      </c>
      <c r="M91" s="7">
        <v>456195.42190000002</v>
      </c>
      <c r="N91" s="4">
        <v>4.76</v>
      </c>
      <c r="O91" s="4">
        <v>54.33</v>
      </c>
      <c r="P91" s="4">
        <v>30.05</v>
      </c>
      <c r="Q91" s="4">
        <v>62.02</v>
      </c>
      <c r="R91" s="4">
        <v>40.380000000000003</v>
      </c>
      <c r="S91" s="4">
        <v>51.44</v>
      </c>
      <c r="T91" s="3">
        <v>13.281660079956101</v>
      </c>
      <c r="U91" s="3">
        <v>102.740531921387</v>
      </c>
      <c r="W91">
        <f t="shared" si="26"/>
        <v>52.834275624937938</v>
      </c>
      <c r="X91">
        <f t="shared" si="27"/>
        <v>54.086724290803922</v>
      </c>
      <c r="Y91">
        <f t="shared" si="28"/>
        <v>50.050391203711477</v>
      </c>
      <c r="Z91">
        <f t="shared" si="29"/>
        <v>52.925110414294117</v>
      </c>
      <c r="AA91">
        <f t="shared" si="30"/>
        <v>55.23085138977796</v>
      </c>
      <c r="AB91">
        <f t="shared" si="31"/>
        <v>53.739393971960858</v>
      </c>
      <c r="AC91">
        <f t="shared" si="32"/>
        <v>50.22586268500055</v>
      </c>
      <c r="AD91">
        <f t="shared" si="33"/>
        <v>53.355530566329705</v>
      </c>
      <c r="AE91">
        <f t="shared" si="34"/>
        <v>53.66740583700043</v>
      </c>
      <c r="AF91">
        <f t="shared" si="35"/>
        <v>64.52524452273741</v>
      </c>
      <c r="AG91">
        <f t="shared" si="36"/>
        <v>52.88488450847575</v>
      </c>
      <c r="AH91">
        <f t="shared" si="37"/>
        <v>52.575200173122703</v>
      </c>
      <c r="AI91">
        <f t="shared" si="38"/>
        <v>79.54644333260822</v>
      </c>
      <c r="AJ91">
        <f t="shared" si="39"/>
        <v>67.193699651316578</v>
      </c>
      <c r="AK91">
        <f t="shared" si="40"/>
        <v>83.592685143116768</v>
      </c>
      <c r="AL91">
        <f t="shared" si="41"/>
        <v>72.775595100531547</v>
      </c>
      <c r="AM91">
        <f t="shared" si="42"/>
        <v>78.027719722802772</v>
      </c>
      <c r="AN91">
        <f t="shared" si="43"/>
        <v>70.52807309806991</v>
      </c>
      <c r="AO91">
        <f t="shared" si="44"/>
        <v>90.658627582403184</v>
      </c>
      <c r="AP91">
        <f t="shared" si="45"/>
        <v>53.754208679847274</v>
      </c>
      <c r="AQ91">
        <f t="shared" si="46"/>
        <v>70.897593930724327</v>
      </c>
      <c r="AR91">
        <f t="shared" si="47"/>
        <v>62.325901305285797</v>
      </c>
      <c r="AS91">
        <f t="shared" si="48"/>
        <v>7.8946755034824454</v>
      </c>
      <c r="AT91">
        <f t="shared" si="50"/>
        <v>3811.0440590512289</v>
      </c>
      <c r="AU91">
        <f t="shared" si="49"/>
        <v>952.76101476280724</v>
      </c>
      <c r="AV91" s="10"/>
    </row>
    <row r="92" spans="1:48" x14ac:dyDescent="0.25">
      <c r="A92" s="10"/>
      <c r="B92" s="2" t="s">
        <v>42</v>
      </c>
      <c r="C92" s="3">
        <v>119.7881</v>
      </c>
      <c r="D92">
        <v>9251</v>
      </c>
      <c r="E92" s="4">
        <v>0</v>
      </c>
      <c r="F92" s="3">
        <v>210.46951516493249</v>
      </c>
      <c r="G92" s="3">
        <v>24715.73046875</v>
      </c>
      <c r="H92">
        <v>107.95</v>
      </c>
      <c r="I92" s="3">
        <v>5609.6171000000004</v>
      </c>
      <c r="J92" s="5">
        <v>1059.28</v>
      </c>
      <c r="K92" s="6">
        <v>3.7656514382402704</v>
      </c>
      <c r="L92" s="6">
        <v>255.413484887696</v>
      </c>
      <c r="M92" s="7">
        <v>1880.4362000000001</v>
      </c>
      <c r="N92" s="4">
        <v>66.19</v>
      </c>
      <c r="O92" s="4">
        <v>78.37</v>
      </c>
      <c r="P92" s="4">
        <v>82.76</v>
      </c>
      <c r="Q92" s="4">
        <v>82.21</v>
      </c>
      <c r="R92" s="4">
        <v>75.959999999999994</v>
      </c>
      <c r="S92" s="4">
        <v>77.400000000000006</v>
      </c>
      <c r="T92" s="3">
        <v>16.4027805328369</v>
      </c>
      <c r="U92" s="3">
        <v>99.119308471679702</v>
      </c>
      <c r="W92">
        <f t="shared" si="26"/>
        <v>50.003740795413151</v>
      </c>
      <c r="X92">
        <f t="shared" si="27"/>
        <v>50.044227400238618</v>
      </c>
      <c r="Y92">
        <f t="shared" si="28"/>
        <v>50</v>
      </c>
      <c r="Z92">
        <f t="shared" si="29"/>
        <v>50.033955957521826</v>
      </c>
      <c r="AA92">
        <f t="shared" si="30"/>
        <v>62.400188158231387</v>
      </c>
      <c r="AB92">
        <f t="shared" si="31"/>
        <v>50.078496697958592</v>
      </c>
      <c r="AC92">
        <f t="shared" si="32"/>
        <v>50.003702918548264</v>
      </c>
      <c r="AD92">
        <f t="shared" si="33"/>
        <v>50.09437695655879</v>
      </c>
      <c r="AE92">
        <f t="shared" si="34"/>
        <v>49.999999996954102</v>
      </c>
      <c r="AF92">
        <f t="shared" si="35"/>
        <v>72.265617945380129</v>
      </c>
      <c r="AG92">
        <f t="shared" si="36"/>
        <v>50.011891485539167</v>
      </c>
      <c r="AH92">
        <f t="shared" si="37"/>
        <v>85.809348625838567</v>
      </c>
      <c r="AI92">
        <f t="shared" si="38"/>
        <v>92.620187078529483</v>
      </c>
      <c r="AJ92">
        <f t="shared" si="39"/>
        <v>98.881808344354937</v>
      </c>
      <c r="AK92">
        <f t="shared" si="40"/>
        <v>95.059064061790082</v>
      </c>
      <c r="AL92">
        <f t="shared" si="41"/>
        <v>93.332562976658181</v>
      </c>
      <c r="AM92">
        <f t="shared" si="42"/>
        <v>92.305576944230552</v>
      </c>
      <c r="AN92">
        <f t="shared" si="43"/>
        <v>78.412340783527952</v>
      </c>
      <c r="AO92">
        <f t="shared" si="44"/>
        <v>88.193401229560578</v>
      </c>
      <c r="AP92">
        <f t="shared" si="45"/>
        <v>53.147639301584292</v>
      </c>
      <c r="AQ92">
        <f t="shared" si="46"/>
        <v>81.493951935021272</v>
      </c>
      <c r="AR92">
        <f t="shared" si="47"/>
        <v>67.320795618302782</v>
      </c>
      <c r="AS92">
        <f t="shared" si="48"/>
        <v>8.2049250830402336</v>
      </c>
      <c r="AT92">
        <f t="shared" si="50"/>
        <v>4331.2111627031582</v>
      </c>
      <c r="AU92">
        <f t="shared" si="49"/>
        <v>1082.8027906757895</v>
      </c>
      <c r="AV92" s="10"/>
    </row>
    <row r="93" spans="1:48" x14ac:dyDescent="0.25">
      <c r="A93" s="10"/>
      <c r="B93" s="2" t="s">
        <v>43</v>
      </c>
      <c r="C93" s="3">
        <v>9978.4030000000002</v>
      </c>
      <c r="D93">
        <v>1001450</v>
      </c>
      <c r="E93" s="4">
        <v>3.3839999999999999</v>
      </c>
      <c r="F93" s="3">
        <v>3324.4171779141102</v>
      </c>
      <c r="G93" s="3">
        <v>3331.612461346881</v>
      </c>
      <c r="H93">
        <v>812.57</v>
      </c>
      <c r="I93" s="3">
        <v>5609.5789999999997</v>
      </c>
      <c r="J93" s="5">
        <v>11109.22</v>
      </c>
      <c r="K93" s="6">
        <v>5.0913408306253896</v>
      </c>
      <c r="L93" s="6">
        <v>207.52245604888901</v>
      </c>
      <c r="M93" s="7">
        <v>11307.374900000001</v>
      </c>
      <c r="N93" s="4">
        <v>9.0500000000000007</v>
      </c>
      <c r="O93" s="4">
        <v>34.619999999999997</v>
      </c>
      <c r="P93" s="4">
        <v>14.29</v>
      </c>
      <c r="Q93" s="4">
        <v>18.27</v>
      </c>
      <c r="R93" s="4">
        <v>34.619999999999997</v>
      </c>
      <c r="S93" s="4">
        <v>32.69</v>
      </c>
      <c r="T93" s="3">
        <v>11.449999809265099</v>
      </c>
      <c r="U93" s="3">
        <v>85.146446228027301</v>
      </c>
      <c r="W93">
        <f t="shared" si="26"/>
        <v>53.49968465773032</v>
      </c>
      <c r="X93">
        <f t="shared" si="27"/>
        <v>55.212332722268414</v>
      </c>
      <c r="Y93">
        <f t="shared" si="28"/>
        <v>50.568412777865497</v>
      </c>
      <c r="Z93">
        <f t="shared" si="29"/>
        <v>51.094810962958398</v>
      </c>
      <c r="AA93">
        <f t="shared" si="30"/>
        <v>51.434870928231803</v>
      </c>
      <c r="AB93">
        <f t="shared" si="31"/>
        <v>50.835757696255179</v>
      </c>
      <c r="AC93">
        <f t="shared" si="32"/>
        <v>50.003702893398383</v>
      </c>
      <c r="AD93">
        <f t="shared" si="33"/>
        <v>51.045713717640467</v>
      </c>
      <c r="AE93">
        <f t="shared" si="34"/>
        <v>52.294623440877075</v>
      </c>
      <c r="AF93">
        <f t="shared" si="35"/>
        <v>64.629679104641042</v>
      </c>
      <c r="AG93">
        <f t="shared" si="36"/>
        <v>50.071505475755714</v>
      </c>
      <c r="AH93">
        <f t="shared" si="37"/>
        <v>54.89612637957152</v>
      </c>
      <c r="AI93">
        <f t="shared" si="38"/>
        <v>68.827496193169452</v>
      </c>
      <c r="AJ93">
        <f t="shared" si="39"/>
        <v>57.719129493807863</v>
      </c>
      <c r="AK93">
        <f t="shared" si="40"/>
        <v>58.746024534302592</v>
      </c>
      <c r="AL93">
        <f t="shared" si="41"/>
        <v>69.447654263924193</v>
      </c>
      <c r="AM93">
        <f t="shared" si="42"/>
        <v>67.715322846771528</v>
      </c>
      <c r="AN93">
        <f t="shared" si="43"/>
        <v>65.901112972382677</v>
      </c>
      <c r="AO93">
        <f t="shared" si="44"/>
        <v>78.681072397580962</v>
      </c>
      <c r="AP93">
        <f t="shared" si="45"/>
        <v>52.4380651449626</v>
      </c>
      <c r="AQ93">
        <f t="shared" si="46"/>
        <v>63.147608376607948</v>
      </c>
      <c r="AR93">
        <f t="shared" si="47"/>
        <v>57.792836760785278</v>
      </c>
      <c r="AS93">
        <f t="shared" si="48"/>
        <v>7.6021600062604104</v>
      </c>
      <c r="AT93">
        <f t="shared" si="50"/>
        <v>3311.3384018011534</v>
      </c>
      <c r="AU93">
        <f t="shared" si="49"/>
        <v>827.83460045028835</v>
      </c>
      <c r="AV93" s="10"/>
    </row>
    <row r="94" spans="1:48" x14ac:dyDescent="0.25">
      <c r="A94" s="10"/>
      <c r="B94" s="2" t="s">
        <v>44</v>
      </c>
      <c r="C94" s="3">
        <v>138779</v>
      </c>
      <c r="D94">
        <v>9600010.5</v>
      </c>
      <c r="E94" s="4">
        <v>25.7</v>
      </c>
      <c r="F94" s="3">
        <v>112332.76536737151</v>
      </c>
      <c r="G94" s="3">
        <v>8094.3633667465183</v>
      </c>
      <c r="H94">
        <v>36855.57</v>
      </c>
      <c r="I94" s="3">
        <v>59452085.139899999</v>
      </c>
      <c r="J94" s="5">
        <v>438348.74</v>
      </c>
      <c r="K94" s="6">
        <v>5.5450283479377998</v>
      </c>
      <c r="L94" s="6">
        <v>119.68313467678701</v>
      </c>
      <c r="M94">
        <v>4214341.1217</v>
      </c>
      <c r="N94" s="4">
        <v>26.67</v>
      </c>
      <c r="O94" s="4">
        <v>67.31</v>
      </c>
      <c r="P94" s="4">
        <v>7.39</v>
      </c>
      <c r="Q94" s="4">
        <v>41.35</v>
      </c>
      <c r="R94" s="4">
        <v>41.83</v>
      </c>
      <c r="S94" s="4">
        <v>48.56</v>
      </c>
      <c r="T94" s="8">
        <v>11.885479927063001</v>
      </c>
      <c r="U94" s="3">
        <v>104</v>
      </c>
      <c r="W94">
        <f t="shared" si="26"/>
        <v>99.173408716567138</v>
      </c>
      <c r="X94">
        <f t="shared" si="27"/>
        <v>99.999987499027128</v>
      </c>
      <c r="Y94">
        <f t="shared" si="28"/>
        <v>54.316846451283467</v>
      </c>
      <c r="Z94">
        <f t="shared" si="29"/>
        <v>88.231611042977448</v>
      </c>
      <c r="AA94">
        <f t="shared" si="30"/>
        <v>53.877107477202145</v>
      </c>
      <c r="AB94">
        <f t="shared" si="31"/>
        <v>89.571470792113786</v>
      </c>
      <c r="AC94">
        <f t="shared" si="32"/>
        <v>89.244430568621226</v>
      </c>
      <c r="AD94">
        <f t="shared" si="33"/>
        <v>91.488608019784593</v>
      </c>
      <c r="AE94">
        <f t="shared" si="34"/>
        <v>53.079906946515806</v>
      </c>
      <c r="AF94">
        <f t="shared" si="35"/>
        <v>50.624223342415121</v>
      </c>
      <c r="AG94">
        <f t="shared" si="36"/>
        <v>76.650612504589574</v>
      </c>
      <c r="AH94">
        <f t="shared" si="37"/>
        <v>64.428695087643362</v>
      </c>
      <c r="AI94">
        <f t="shared" si="38"/>
        <v>86.605394822710466</v>
      </c>
      <c r="AJ94">
        <f t="shared" si="39"/>
        <v>53.570999158350368</v>
      </c>
      <c r="AK94">
        <f t="shared" si="40"/>
        <v>71.853702862335297</v>
      </c>
      <c r="AL94">
        <f t="shared" si="41"/>
        <v>73.613357984746941</v>
      </c>
      <c r="AM94">
        <f t="shared" si="42"/>
        <v>76.443735562644378</v>
      </c>
      <c r="AN94">
        <f t="shared" si="43"/>
        <v>67.001180038760822</v>
      </c>
      <c r="AO94">
        <f t="shared" si="44"/>
        <v>91.516037775693462</v>
      </c>
      <c r="AP94">
        <f t="shared" si="45"/>
        <v>78.81647049082342</v>
      </c>
      <c r="AQ94">
        <f t="shared" si="46"/>
        <v>74.65069562962195</v>
      </c>
      <c r="AR94">
        <f t="shared" si="47"/>
        <v>76.733583060222685</v>
      </c>
      <c r="AS94">
        <f t="shared" si="48"/>
        <v>8.7597707196149077</v>
      </c>
      <c r="AT94">
        <f t="shared" si="50"/>
        <v>5883.704349211539</v>
      </c>
      <c r="AU94">
        <f t="shared" si="49"/>
        <v>1470.9260873028848</v>
      </c>
      <c r="AV94" s="10"/>
    </row>
    <row r="95" spans="1:48" x14ac:dyDescent="0.25">
      <c r="AP95">
        <f t="shared" si="45"/>
        <v>0</v>
      </c>
      <c r="AQ95">
        <f t="shared" si="46"/>
        <v>0</v>
      </c>
      <c r="AR95">
        <f t="shared" si="47"/>
        <v>0</v>
      </c>
      <c r="AS95">
        <f t="shared" si="48"/>
        <v>0</v>
      </c>
      <c r="AT95">
        <f t="shared" si="50"/>
        <v>0</v>
      </c>
      <c r="AU95">
        <f t="shared" si="49"/>
        <v>0</v>
      </c>
    </row>
    <row r="96" spans="1:48" x14ac:dyDescent="0.25">
      <c r="A96" s="10">
        <v>2015</v>
      </c>
      <c r="B96" s="2" t="s">
        <v>30</v>
      </c>
      <c r="C96" s="3">
        <v>2851.6545000000001</v>
      </c>
      <c r="D96">
        <v>527970</v>
      </c>
      <c r="E96" s="4">
        <v>3</v>
      </c>
      <c r="F96" s="3">
        <v>424.44495590107664</v>
      </c>
      <c r="G96" s="3">
        <v>1488.4164820846167</v>
      </c>
      <c r="H96">
        <v>70.83</v>
      </c>
      <c r="I96" s="3">
        <v>303.03179999999998</v>
      </c>
      <c r="J96" s="5">
        <v>107.34</v>
      </c>
      <c r="K96" s="6">
        <v>14.91</v>
      </c>
      <c r="L96" s="6">
        <v>146.47883477694501</v>
      </c>
      <c r="M96" s="7">
        <v>17.981400000000001</v>
      </c>
      <c r="N96">
        <v>0.48</v>
      </c>
      <c r="O96">
        <v>2.4</v>
      </c>
      <c r="P96">
        <v>7.39</v>
      </c>
      <c r="Q96">
        <v>12.02</v>
      </c>
      <c r="R96">
        <v>7.21</v>
      </c>
      <c r="S96">
        <v>2.4</v>
      </c>
      <c r="T96" s="3">
        <v>14.506500053405778</v>
      </c>
      <c r="U96" s="3">
        <v>51.82</v>
      </c>
      <c r="W96">
        <f t="shared" si="26"/>
        <v>50.972482517310667</v>
      </c>
      <c r="X96">
        <f t="shared" si="27"/>
        <v>52.746099126110117</v>
      </c>
      <c r="Y96">
        <f t="shared" si="28"/>
        <v>50.503912037114802</v>
      </c>
      <c r="Z96">
        <f t="shared" si="29"/>
        <v>50.106852788788743</v>
      </c>
      <c r="AA96">
        <f t="shared" si="30"/>
        <v>50.489719548938375</v>
      </c>
      <c r="AB96">
        <f t="shared" si="31"/>
        <v>50.038603523968682</v>
      </c>
      <c r="AC96">
        <f t="shared" si="32"/>
        <v>50.000200031847619</v>
      </c>
      <c r="AD96">
        <f t="shared" si="33"/>
        <v>50.004265421928324</v>
      </c>
      <c r="AE96">
        <f t="shared" si="34"/>
        <v>69.289649309946668</v>
      </c>
      <c r="AF96">
        <f t="shared" si="35"/>
        <v>54.896637865984367</v>
      </c>
      <c r="AG96">
        <f t="shared" si="36"/>
        <v>50.000113710615693</v>
      </c>
      <c r="AH96">
        <f t="shared" si="37"/>
        <v>50.259684051071197</v>
      </c>
      <c r="AI96">
        <f t="shared" si="38"/>
        <v>51.305199042854035</v>
      </c>
      <c r="AJ96">
        <f t="shared" si="39"/>
        <v>53.570999158350368</v>
      </c>
      <c r="AK96">
        <f t="shared" si="40"/>
        <v>55.19650159018628</v>
      </c>
      <c r="AL96">
        <f t="shared" si="41"/>
        <v>53.611046914721513</v>
      </c>
      <c r="AM96">
        <f t="shared" si="42"/>
        <v>51.055989440105598</v>
      </c>
      <c r="AN96">
        <f t="shared" si="43"/>
        <v>73.622143438614827</v>
      </c>
      <c r="AO96">
        <f t="shared" si="44"/>
        <v>55.993371782319059</v>
      </c>
      <c r="AP96">
        <f t="shared" si="45"/>
        <v>52.170244785494766</v>
      </c>
      <c r="AQ96">
        <f t="shared" si="46"/>
        <v>55.692301708370636</v>
      </c>
      <c r="AR96">
        <f t="shared" si="47"/>
        <v>53.931273246932705</v>
      </c>
      <c r="AS96">
        <f t="shared" si="48"/>
        <v>7.3437914762697822</v>
      </c>
      <c r="AT96">
        <f t="shared" si="50"/>
        <v>2905.4810127933242</v>
      </c>
      <c r="AU96">
        <f t="shared" si="49"/>
        <v>726.37025319833106</v>
      </c>
      <c r="AV96" s="10">
        <v>2015</v>
      </c>
    </row>
    <row r="97" spans="1:48" x14ac:dyDescent="0.25">
      <c r="A97" s="10"/>
      <c r="B97" s="2" t="s">
        <v>31</v>
      </c>
      <c r="C97" s="3">
        <v>838.01</v>
      </c>
      <c r="D97">
        <v>22070</v>
      </c>
      <c r="E97" s="4">
        <v>0</v>
      </c>
      <c r="F97" s="3">
        <v>3034.1427683204006</v>
      </c>
      <c r="G97" s="3">
        <v>36206.522217162092</v>
      </c>
      <c r="H97">
        <v>1261.28</v>
      </c>
      <c r="I97" s="3">
        <v>1375393.9</v>
      </c>
      <c r="J97" s="5">
        <v>12048.66</v>
      </c>
      <c r="K97" s="6">
        <v>14.494310225279699</v>
      </c>
      <c r="L97" s="6">
        <v>380.697418353378</v>
      </c>
      <c r="M97" s="7">
        <v>47133.3</v>
      </c>
      <c r="N97">
        <v>11.43</v>
      </c>
      <c r="O97">
        <v>87.5</v>
      </c>
      <c r="P97">
        <v>71.92</v>
      </c>
      <c r="Q97">
        <v>86.06</v>
      </c>
      <c r="R97">
        <v>85.1</v>
      </c>
      <c r="S97">
        <v>79.33</v>
      </c>
      <c r="T97" s="3">
        <v>15.4929103851318</v>
      </c>
      <c r="U97" s="3">
        <v>103.65975189209</v>
      </c>
      <c r="W97">
        <f t="shared" si="26"/>
        <v>50.258428037845839</v>
      </c>
      <c r="X97">
        <f t="shared" si="27"/>
        <v>50.110998221538679</v>
      </c>
      <c r="Y97">
        <f t="shared" si="28"/>
        <v>50</v>
      </c>
      <c r="Z97">
        <f t="shared" si="29"/>
        <v>50.995920713757563</v>
      </c>
      <c r="AA97">
        <f t="shared" si="30"/>
        <v>68.292419799563476</v>
      </c>
      <c r="AB97">
        <f t="shared" si="31"/>
        <v>51.317990080441923</v>
      </c>
      <c r="AC97">
        <f t="shared" si="32"/>
        <v>50.907900038931182</v>
      </c>
      <c r="AD97">
        <f t="shared" si="33"/>
        <v>51.134641990528721</v>
      </c>
      <c r="AE97">
        <f t="shared" si="34"/>
        <v>68.570135743683508</v>
      </c>
      <c r="AF97">
        <f t="shared" si="35"/>
        <v>92.241393719400946</v>
      </c>
      <c r="AG97">
        <f t="shared" si="36"/>
        <v>50.298061138879966</v>
      </c>
      <c r="AH97">
        <f t="shared" si="37"/>
        <v>56.183726466132875</v>
      </c>
      <c r="AI97">
        <f t="shared" si="38"/>
        <v>97.585381770720034</v>
      </c>
      <c r="AJ97">
        <f t="shared" si="39"/>
        <v>92.365035469520251</v>
      </c>
      <c r="AK97">
        <f t="shared" si="40"/>
        <v>97.24557019536573</v>
      </c>
      <c r="AL97">
        <f t="shared" si="41"/>
        <v>98.613357984746926</v>
      </c>
      <c r="AM97">
        <f t="shared" si="42"/>
        <v>93.367066329336708</v>
      </c>
      <c r="AN97">
        <f t="shared" si="43"/>
        <v>76.113916255601467</v>
      </c>
      <c r="AO97">
        <f t="shared" si="44"/>
        <v>91.284406501408967</v>
      </c>
      <c r="AP97">
        <f t="shared" si="45"/>
        <v>57.295946334048296</v>
      </c>
      <c r="AQ97">
        <f t="shared" si="46"/>
        <v>79.782705492646102</v>
      </c>
      <c r="AR97">
        <f t="shared" si="47"/>
        <v>68.539325913347199</v>
      </c>
      <c r="AS97">
        <f t="shared" si="48"/>
        <v>8.2788481030483467</v>
      </c>
      <c r="AT97">
        <f t="shared" si="50"/>
        <v>4571.2256122918316</v>
      </c>
      <c r="AU97">
        <f t="shared" si="49"/>
        <v>1142.8064030729579</v>
      </c>
      <c r="AV97" s="10"/>
    </row>
    <row r="98" spans="1:48" x14ac:dyDescent="0.25">
      <c r="A98" s="10"/>
      <c r="B98" s="2" t="s">
        <v>32</v>
      </c>
      <c r="C98" s="3">
        <v>3775.7813000000001</v>
      </c>
      <c r="D98">
        <v>435052</v>
      </c>
      <c r="E98" s="4">
        <v>142.50299999999999</v>
      </c>
      <c r="F98" s="3">
        <v>1667.7410967373241</v>
      </c>
      <c r="G98" s="3">
        <v>4416.9430489454571</v>
      </c>
      <c r="H98">
        <v>1160.94</v>
      </c>
      <c r="I98" s="3">
        <v>0</v>
      </c>
      <c r="J98" s="5">
        <v>894.35</v>
      </c>
      <c r="K98" s="6">
        <v>12.4538432491225</v>
      </c>
      <c r="L98" s="6">
        <v>256.01735546561099</v>
      </c>
      <c r="M98" s="7">
        <v>0</v>
      </c>
      <c r="N98">
        <v>2.86</v>
      </c>
      <c r="O98">
        <v>11.06</v>
      </c>
      <c r="P98">
        <v>17.73</v>
      </c>
      <c r="Q98">
        <v>12.5</v>
      </c>
      <c r="R98">
        <v>2.88</v>
      </c>
      <c r="S98">
        <v>3.85</v>
      </c>
      <c r="T98" s="3">
        <v>13</v>
      </c>
      <c r="U98" s="3">
        <v>53.916919708252003</v>
      </c>
      <c r="W98">
        <f t="shared" si="26"/>
        <v>51.300185287652454</v>
      </c>
      <c r="X98">
        <f t="shared" si="27"/>
        <v>52.262113544273845</v>
      </c>
      <c r="Y98">
        <f t="shared" si="28"/>
        <v>73.936325674990172</v>
      </c>
      <c r="Z98">
        <f t="shared" si="29"/>
        <v>50.530417047759506</v>
      </c>
      <c r="AA98">
        <f t="shared" si="30"/>
        <v>51.991405183622661</v>
      </c>
      <c r="AB98">
        <f t="shared" si="31"/>
        <v>51.210153844500446</v>
      </c>
      <c r="AC98">
        <f t="shared" si="32"/>
        <v>50</v>
      </c>
      <c r="AD98">
        <f t="shared" si="33"/>
        <v>50.078764527827353</v>
      </c>
      <c r="AE98">
        <f t="shared" si="34"/>
        <v>65.038310425524244</v>
      </c>
      <c r="AF98">
        <f t="shared" si="35"/>
        <v>72.361901506466296</v>
      </c>
      <c r="AG98">
        <f t="shared" si="36"/>
        <v>50</v>
      </c>
      <c r="AH98">
        <f t="shared" si="37"/>
        <v>51.547284137632545</v>
      </c>
      <c r="AI98">
        <f t="shared" si="38"/>
        <v>56.01479225581901</v>
      </c>
      <c r="AJ98">
        <f t="shared" si="39"/>
        <v>59.787182878441747</v>
      </c>
      <c r="AK98">
        <f t="shared" si="40"/>
        <v>55.469104952294408</v>
      </c>
      <c r="AL98">
        <f t="shared" si="41"/>
        <v>51.109313612202449</v>
      </c>
      <c r="AM98">
        <f t="shared" si="42"/>
        <v>51.853481465185347</v>
      </c>
      <c r="AN98">
        <f t="shared" si="43"/>
        <v>69.81657109095201</v>
      </c>
      <c r="AO98">
        <f t="shared" si="44"/>
        <v>57.420895324119748</v>
      </c>
      <c r="AP98">
        <f t="shared" si="45"/>
        <v>55.085469416720791</v>
      </c>
      <c r="AQ98">
        <f t="shared" si="46"/>
        <v>56.234049904058722</v>
      </c>
      <c r="AR98">
        <f t="shared" si="47"/>
        <v>55.659759660389753</v>
      </c>
      <c r="AS98">
        <f t="shared" si="48"/>
        <v>7.4605468740830085</v>
      </c>
      <c r="AT98">
        <f t="shared" si="50"/>
        <v>3097.6790361683775</v>
      </c>
      <c r="AU98">
        <f t="shared" si="49"/>
        <v>774.41975904209437</v>
      </c>
      <c r="AV98" s="10"/>
    </row>
    <row r="99" spans="1:48" x14ac:dyDescent="0.25">
      <c r="A99" s="10"/>
      <c r="B99" s="2" t="s">
        <v>33</v>
      </c>
      <c r="C99" s="3">
        <v>8179.0841</v>
      </c>
      <c r="D99">
        <v>1745150</v>
      </c>
      <c r="E99" s="4">
        <v>158.4</v>
      </c>
      <c r="F99" s="3">
        <v>4082.1291805393907</v>
      </c>
      <c r="G99" s="3">
        <v>4990.9367976047479</v>
      </c>
      <c r="H99">
        <v>1152.1199999999999</v>
      </c>
      <c r="I99" s="3">
        <v>24861.929199999999</v>
      </c>
      <c r="J99" s="5">
        <v>37229.519999999997</v>
      </c>
      <c r="K99" s="6">
        <v>15.549104123056601</v>
      </c>
      <c r="L99" s="6">
        <v>205.80800038779</v>
      </c>
      <c r="M99" s="7">
        <v>1548.9861000000001</v>
      </c>
      <c r="N99">
        <v>17.62</v>
      </c>
      <c r="O99">
        <v>48.08</v>
      </c>
      <c r="P99">
        <v>7.88</v>
      </c>
      <c r="Q99">
        <v>6.73</v>
      </c>
      <c r="R99">
        <v>18.27</v>
      </c>
      <c r="S99">
        <v>31.25</v>
      </c>
      <c r="T99" s="3">
        <v>18.568750381469702</v>
      </c>
      <c r="U99" s="3">
        <v>85.869422912597699</v>
      </c>
      <c r="W99">
        <f t="shared" si="26"/>
        <v>52.86163175388819</v>
      </c>
      <c r="X99">
        <f t="shared" si="27"/>
        <v>59.086071687933128</v>
      </c>
      <c r="Y99">
        <f t="shared" si="28"/>
        <v>76.606555559661501</v>
      </c>
      <c r="Z99">
        <f t="shared" si="29"/>
        <v>51.352947148187262</v>
      </c>
      <c r="AA99">
        <f t="shared" si="30"/>
        <v>52.285736871275468</v>
      </c>
      <c r="AB99">
        <f t="shared" si="31"/>
        <v>51.200674916844441</v>
      </c>
      <c r="AC99">
        <f t="shared" si="32"/>
        <v>50.016411405117168</v>
      </c>
      <c r="AD99">
        <f t="shared" si="33"/>
        <v>53.518285852447413</v>
      </c>
      <c r="AE99">
        <f t="shared" si="34"/>
        <v>70.395868694590803</v>
      </c>
      <c r="AF99">
        <f t="shared" si="35"/>
        <v>64.356319377553646</v>
      </c>
      <c r="AG99">
        <f t="shared" si="36"/>
        <v>50.00979546437604</v>
      </c>
      <c r="AH99">
        <f t="shared" si="37"/>
        <v>59.53256870807185</v>
      </c>
      <c r="AI99">
        <f t="shared" si="38"/>
        <v>76.147487491842512</v>
      </c>
      <c r="AJ99">
        <f t="shared" si="39"/>
        <v>53.865576529998798</v>
      </c>
      <c r="AK99">
        <f t="shared" si="40"/>
        <v>52.192185370286232</v>
      </c>
      <c r="AL99">
        <f t="shared" si="41"/>
        <v>60.001155535012714</v>
      </c>
      <c r="AM99">
        <f t="shared" si="42"/>
        <v>66.923330766692331</v>
      </c>
      <c r="AN99">
        <f t="shared" si="43"/>
        <v>83.88380090275848</v>
      </c>
      <c r="AO99">
        <f t="shared" si="44"/>
        <v>79.17325444600931</v>
      </c>
      <c r="AP99">
        <f t="shared" si="45"/>
        <v>56.271494503380211</v>
      </c>
      <c r="AQ99">
        <f t="shared" si="46"/>
        <v>65.182376095349071</v>
      </c>
      <c r="AR99">
        <f t="shared" si="47"/>
        <v>60.726935299364641</v>
      </c>
      <c r="AS99">
        <f t="shared" si="48"/>
        <v>7.7927488923591426</v>
      </c>
      <c r="AT99">
        <f t="shared" si="50"/>
        <v>3667.9097181666971</v>
      </c>
      <c r="AU99">
        <f t="shared" si="49"/>
        <v>916.97742954167427</v>
      </c>
      <c r="AV99" s="10"/>
    </row>
    <row r="100" spans="1:48" x14ac:dyDescent="0.25">
      <c r="A100" s="10"/>
      <c r="B100" s="2" t="s">
        <v>34</v>
      </c>
      <c r="C100" s="3">
        <v>241.4573</v>
      </c>
      <c r="D100">
        <v>11490</v>
      </c>
      <c r="E100" s="4">
        <v>25.243999999999996</v>
      </c>
      <c r="F100" s="3">
        <v>1617.3995557692306</v>
      </c>
      <c r="G100" s="3">
        <v>66984.910200239567</v>
      </c>
      <c r="H100">
        <v>1105.81</v>
      </c>
      <c r="I100" s="3">
        <v>9652.0457999999999</v>
      </c>
      <c r="J100" s="5">
        <v>1175.5899999999999</v>
      </c>
      <c r="K100" s="6">
        <v>7.99</v>
      </c>
      <c r="L100" s="6">
        <v>193.71</v>
      </c>
      <c r="M100" s="7">
        <v>10547.5645</v>
      </c>
      <c r="N100">
        <v>84.29</v>
      </c>
      <c r="O100">
        <v>77.400000000000006</v>
      </c>
      <c r="P100">
        <v>16.75</v>
      </c>
      <c r="Q100">
        <v>72.12</v>
      </c>
      <c r="R100">
        <v>75.48</v>
      </c>
      <c r="S100">
        <v>77.88</v>
      </c>
      <c r="T100" s="3">
        <v>9.9548467000325473</v>
      </c>
      <c r="U100" s="3">
        <v>91.2</v>
      </c>
      <c r="W100">
        <f t="shared" si="26"/>
        <v>50.046885668936213</v>
      </c>
      <c r="X100">
        <f t="shared" si="27"/>
        <v>50.055889766171283</v>
      </c>
      <c r="Y100">
        <f t="shared" si="28"/>
        <v>54.240251821642012</v>
      </c>
      <c r="Z100">
        <f t="shared" si="29"/>
        <v>50.513266767311237</v>
      </c>
      <c r="AA100">
        <f t="shared" si="30"/>
        <v>84.074917256115668</v>
      </c>
      <c r="AB100">
        <f t="shared" si="31"/>
        <v>51.150905173108647</v>
      </c>
      <c r="AC100">
        <f t="shared" si="32"/>
        <v>50.006371333155968</v>
      </c>
      <c r="AD100">
        <f t="shared" si="33"/>
        <v>50.105386970417719</v>
      </c>
      <c r="AE100">
        <f t="shared" si="34"/>
        <v>57.311885647390248</v>
      </c>
      <c r="AF100">
        <f t="shared" si="35"/>
        <v>62.427365389796641</v>
      </c>
      <c r="AG100">
        <f t="shared" si="36"/>
        <v>50.066700593577785</v>
      </c>
      <c r="AH100">
        <f t="shared" si="37"/>
        <v>95.60160138498162</v>
      </c>
      <c r="AI100">
        <f t="shared" si="38"/>
        <v>92.092669132042644</v>
      </c>
      <c r="AJ100">
        <f t="shared" si="39"/>
        <v>59.198028135144881</v>
      </c>
      <c r="AK100">
        <f t="shared" si="40"/>
        <v>89.32871422080872</v>
      </c>
      <c r="AL100">
        <f t="shared" si="41"/>
        <v>93.055234573607578</v>
      </c>
      <c r="AM100">
        <f t="shared" si="42"/>
        <v>92.569574304256946</v>
      </c>
      <c r="AN100">
        <f t="shared" si="43"/>
        <v>62.124204159698493</v>
      </c>
      <c r="AO100">
        <f t="shared" si="44"/>
        <v>82.802160337686701</v>
      </c>
      <c r="AP100">
        <f t="shared" si="45"/>
        <v>55.956303130037519</v>
      </c>
      <c r="AQ100">
        <f t="shared" si="46"/>
        <v>75.239446605893534</v>
      </c>
      <c r="AR100">
        <f t="shared" si="47"/>
        <v>65.59787486796553</v>
      </c>
      <c r="AS100">
        <f t="shared" si="48"/>
        <v>8.0992515004761731</v>
      </c>
      <c r="AT100">
        <f t="shared" si="50"/>
        <v>4210.1212816156512</v>
      </c>
      <c r="AU100">
        <f t="shared" si="49"/>
        <v>1052.5303204039128</v>
      </c>
      <c r="AV100" s="10"/>
    </row>
    <row r="101" spans="1:48" x14ac:dyDescent="0.25">
      <c r="A101" s="10"/>
      <c r="B101" s="2" t="s">
        <v>35</v>
      </c>
      <c r="C101" s="3">
        <v>136.21420000000001</v>
      </c>
      <c r="D101">
        <v>778</v>
      </c>
      <c r="E101" s="4">
        <v>0.1</v>
      </c>
      <c r="F101" s="3">
        <v>310.50638297872342</v>
      </c>
      <c r="G101" s="3">
        <v>22795.448857661198</v>
      </c>
      <c r="H101">
        <v>289.48</v>
      </c>
      <c r="I101" s="3">
        <v>2283.5702000000001</v>
      </c>
      <c r="J101" s="5">
        <v>180.26</v>
      </c>
      <c r="K101" s="6">
        <v>12.724712508800801</v>
      </c>
      <c r="L101" s="6">
        <v>317.21930409279599</v>
      </c>
      <c r="M101" s="7">
        <v>28474.529299999998</v>
      </c>
      <c r="N101">
        <v>12.38</v>
      </c>
      <c r="O101">
        <v>72.12</v>
      </c>
      <c r="P101">
        <v>11.82</v>
      </c>
      <c r="Q101">
        <v>76.92</v>
      </c>
      <c r="R101">
        <v>66.83</v>
      </c>
      <c r="S101">
        <v>61.06</v>
      </c>
      <c r="T101" s="3">
        <v>7.3281898498535201</v>
      </c>
      <c r="U101" s="3">
        <v>102.16024017334</v>
      </c>
      <c r="W101">
        <f t="shared" si="26"/>
        <v>50.009565622131639</v>
      </c>
      <c r="X101">
        <f t="shared" si="27"/>
        <v>50.000093757296469</v>
      </c>
      <c r="Y101">
        <f t="shared" si="28"/>
        <v>50.016797067903823</v>
      </c>
      <c r="Z101">
        <f t="shared" si="29"/>
        <v>50.068036367163252</v>
      </c>
      <c r="AA101">
        <f t="shared" si="30"/>
        <v>61.41550891968464</v>
      </c>
      <c r="AB101">
        <f t="shared" si="31"/>
        <v>50.273588504919481</v>
      </c>
      <c r="AC101">
        <f t="shared" si="32"/>
        <v>50.001507388882182</v>
      </c>
      <c r="AD101">
        <f t="shared" si="33"/>
        <v>50.011168097627689</v>
      </c>
      <c r="AE101">
        <f t="shared" si="34"/>
        <v>65.507155508743651</v>
      </c>
      <c r="AF101">
        <f t="shared" si="35"/>
        <v>82.120187097369097</v>
      </c>
      <c r="AG101">
        <f t="shared" si="36"/>
        <v>50.180066972442603</v>
      </c>
      <c r="AH101">
        <f t="shared" si="37"/>
        <v>56.69768448387795</v>
      </c>
      <c r="AI101">
        <f t="shared" si="38"/>
        <v>89.22123123776376</v>
      </c>
      <c r="AJ101">
        <f t="shared" si="39"/>
        <v>56.234219069375975</v>
      </c>
      <c r="AK101">
        <f t="shared" si="40"/>
        <v>92.054747841890048</v>
      </c>
      <c r="AL101">
        <f t="shared" si="41"/>
        <v>88.057545643633006</v>
      </c>
      <c r="AM101">
        <f t="shared" si="42"/>
        <v>83.318666813331873</v>
      </c>
      <c r="AN101">
        <f t="shared" si="43"/>
        <v>55.489001822172945</v>
      </c>
      <c r="AO101">
        <f t="shared" si="44"/>
        <v>90.263581397186925</v>
      </c>
      <c r="AP101">
        <f t="shared" si="45"/>
        <v>54.947381390629914</v>
      </c>
      <c r="AQ101">
        <f t="shared" si="46"/>
        <v>70.69757546821522</v>
      </c>
      <c r="AR101">
        <f t="shared" si="47"/>
        <v>62.822478429422567</v>
      </c>
      <c r="AS101">
        <f t="shared" si="48"/>
        <v>7.9260632365268551</v>
      </c>
      <c r="AT101">
        <f t="shared" si="50"/>
        <v>3884.6466426448628</v>
      </c>
      <c r="AU101">
        <f t="shared" si="49"/>
        <v>971.16166066121571</v>
      </c>
      <c r="AV101" s="10"/>
    </row>
    <row r="102" spans="1:48" x14ac:dyDescent="0.25">
      <c r="A102" s="10"/>
      <c r="B102" s="2" t="s">
        <v>46</v>
      </c>
      <c r="C102" s="3">
        <v>3274.9848000000002</v>
      </c>
      <c r="D102">
        <v>2149690</v>
      </c>
      <c r="E102" s="4">
        <v>266.45499999999998</v>
      </c>
      <c r="F102" s="3">
        <v>6542.6973955201865</v>
      </c>
      <c r="G102" s="3">
        <v>19977.794692421739</v>
      </c>
      <c r="H102">
        <v>3782.26</v>
      </c>
      <c r="I102" s="3">
        <v>27810.552899999999</v>
      </c>
      <c r="J102" s="5">
        <v>8949.36</v>
      </c>
      <c r="K102" s="6">
        <v>32.652512953264399</v>
      </c>
      <c r="L102" s="6">
        <v>331.28262993340797</v>
      </c>
      <c r="M102" s="7">
        <v>41633.905899999998</v>
      </c>
      <c r="N102">
        <v>23.81</v>
      </c>
      <c r="O102">
        <v>61.54</v>
      </c>
      <c r="P102">
        <v>3.45</v>
      </c>
      <c r="Q102">
        <v>52.4</v>
      </c>
      <c r="R102">
        <v>59.62</v>
      </c>
      <c r="S102">
        <v>58.65</v>
      </c>
      <c r="T102" s="3">
        <v>24.23721981048584</v>
      </c>
      <c r="U102" s="3">
        <v>116.462272644043</v>
      </c>
      <c r="W102">
        <f t="shared" si="26"/>
        <v>51.122598834767992</v>
      </c>
      <c r="X102">
        <f t="shared" si="27"/>
        <v>61.193214838625622</v>
      </c>
      <c r="Y102">
        <f t="shared" si="28"/>
        <v>94.756627283141455</v>
      </c>
      <c r="Z102">
        <f t="shared" si="29"/>
        <v>52.191209826236246</v>
      </c>
      <c r="AA102">
        <f t="shared" si="30"/>
        <v>59.970676275402376</v>
      </c>
      <c r="AB102">
        <f t="shared" si="31"/>
        <v>54.02730833919945</v>
      </c>
      <c r="AC102">
        <f t="shared" si="32"/>
        <v>50.018357797035897</v>
      </c>
      <c r="AD102">
        <f t="shared" si="33"/>
        <v>50.841259341117834</v>
      </c>
      <c r="AE102">
        <f t="shared" si="34"/>
        <v>100.00000002295923</v>
      </c>
      <c r="AF102">
        <f t="shared" si="35"/>
        <v>84.362500503868347</v>
      </c>
      <c r="AG102">
        <f t="shared" si="36"/>
        <v>50.263284119901968</v>
      </c>
      <c r="AH102">
        <f t="shared" si="37"/>
        <v>62.881410950010817</v>
      </c>
      <c r="AI102">
        <f t="shared" si="38"/>
        <v>83.467478790515557</v>
      </c>
      <c r="AJ102">
        <f t="shared" si="39"/>
        <v>51.202356618973184</v>
      </c>
      <c r="AK102">
        <f t="shared" si="40"/>
        <v>78.129259427532929</v>
      </c>
      <c r="AL102">
        <f t="shared" si="41"/>
        <v>83.891841922810258</v>
      </c>
      <c r="AM102">
        <f t="shared" si="42"/>
        <v>81.993180068199322</v>
      </c>
      <c r="AN102">
        <f t="shared" si="43"/>
        <v>98.202931170207194</v>
      </c>
      <c r="AO102">
        <f t="shared" si="44"/>
        <v>99.99999999594462</v>
      </c>
      <c r="AP102">
        <f t="shared" si="45"/>
        <v>62.149698858768573</v>
      </c>
      <c r="AQ102">
        <f t="shared" si="46"/>
        <v>76.580223813739991</v>
      </c>
      <c r="AR102">
        <f t="shared" si="47"/>
        <v>69.364961336254282</v>
      </c>
      <c r="AS102">
        <f t="shared" si="48"/>
        <v>8.3285629814665079</v>
      </c>
      <c r="AT102">
        <f t="shared" si="50"/>
        <v>4759.4378485610387</v>
      </c>
      <c r="AU102">
        <f t="shared" si="49"/>
        <v>1189.8594621402597</v>
      </c>
      <c r="AV102" s="10"/>
    </row>
    <row r="103" spans="1:48" x14ac:dyDescent="0.25">
      <c r="A103" s="10"/>
      <c r="B103" s="2" t="s">
        <v>36</v>
      </c>
      <c r="C103" s="3">
        <v>390.87430000000001</v>
      </c>
      <c r="D103">
        <v>17820</v>
      </c>
      <c r="E103" s="4">
        <v>101.5</v>
      </c>
      <c r="F103" s="3">
        <v>1145.6729810568295</v>
      </c>
      <c r="G103" s="3">
        <v>29310.522105363016</v>
      </c>
      <c r="H103">
        <v>850.85</v>
      </c>
      <c r="I103" s="3">
        <v>407.02229999999997</v>
      </c>
      <c r="J103" s="5">
        <v>875.06</v>
      </c>
      <c r="K103" s="6">
        <v>9.20434550786457</v>
      </c>
      <c r="L103" s="6">
        <v>281.85942961058402</v>
      </c>
      <c r="M103" s="7">
        <v>16863.2075</v>
      </c>
      <c r="N103">
        <v>39.049999999999997</v>
      </c>
      <c r="O103">
        <v>51.44</v>
      </c>
      <c r="P103">
        <v>28.08</v>
      </c>
      <c r="Q103">
        <v>47.12</v>
      </c>
      <c r="R103">
        <v>57.69</v>
      </c>
      <c r="S103">
        <v>51.44</v>
      </c>
      <c r="T103" s="3">
        <v>9.5143098831176793</v>
      </c>
      <c r="U103" s="3">
        <v>97.827720642089801</v>
      </c>
      <c r="W103">
        <f t="shared" si="26"/>
        <v>50.099870134743455</v>
      </c>
      <c r="X103">
        <f t="shared" si="27"/>
        <v>50.088861082095256</v>
      </c>
      <c r="Y103">
        <f t="shared" si="28"/>
        <v>67.049023922384109</v>
      </c>
      <c r="Z103">
        <f t="shared" si="29"/>
        <v>50.352559667456099</v>
      </c>
      <c r="AA103">
        <f t="shared" si="30"/>
        <v>64.756298795283058</v>
      </c>
      <c r="AB103">
        <f t="shared" si="31"/>
        <v>50.876897531932272</v>
      </c>
      <c r="AC103">
        <f t="shared" si="32"/>
        <v>50.000268676167615</v>
      </c>
      <c r="AD103">
        <f t="shared" si="33"/>
        <v>50.076938518306775</v>
      </c>
      <c r="AE103">
        <f t="shared" si="34"/>
        <v>59.413784996796153</v>
      </c>
      <c r="AF103">
        <f t="shared" si="35"/>
        <v>76.482266060609263</v>
      </c>
      <c r="AG103">
        <f t="shared" si="36"/>
        <v>50.10663940001271</v>
      </c>
      <c r="AH103">
        <f t="shared" si="37"/>
        <v>71.126379571521312</v>
      </c>
      <c r="AI103">
        <f t="shared" si="38"/>
        <v>77.974766151838153</v>
      </c>
      <c r="AJ103">
        <f t="shared" si="39"/>
        <v>66.009378381627982</v>
      </c>
      <c r="AK103">
        <f t="shared" si="40"/>
        <v>75.130622444343487</v>
      </c>
      <c r="AL103">
        <f t="shared" si="41"/>
        <v>82.776750635544261</v>
      </c>
      <c r="AM103">
        <f t="shared" si="42"/>
        <v>78.027719722802772</v>
      </c>
      <c r="AN103">
        <f t="shared" si="43"/>
        <v>61.011363357078864</v>
      </c>
      <c r="AO103">
        <f t="shared" si="44"/>
        <v>87.314124819602171</v>
      </c>
      <c r="AP103">
        <f t="shared" si="45"/>
        <v>55.717973450469749</v>
      </c>
      <c r="AQ103">
        <f t="shared" si="46"/>
        <v>69.857285848811188</v>
      </c>
      <c r="AR103">
        <f t="shared" si="47"/>
        <v>62.787629649640465</v>
      </c>
      <c r="AS103">
        <f t="shared" si="48"/>
        <v>7.9238645653267232</v>
      </c>
      <c r="AT103">
        <f t="shared" si="50"/>
        <v>3892.306398245938</v>
      </c>
      <c r="AU103">
        <f t="shared" si="49"/>
        <v>973.0765995614845</v>
      </c>
      <c r="AV103" s="10"/>
    </row>
    <row r="104" spans="1:48" x14ac:dyDescent="0.25">
      <c r="A104" s="10"/>
      <c r="B104" s="2" t="s">
        <v>37</v>
      </c>
      <c r="C104" s="3">
        <v>949.42460000000005</v>
      </c>
      <c r="D104">
        <v>89320</v>
      </c>
      <c r="E104" s="4">
        <v>0</v>
      </c>
      <c r="F104" s="3">
        <v>385.87017944335213</v>
      </c>
      <c r="G104" s="3">
        <v>4064.2530164412437</v>
      </c>
      <c r="H104">
        <v>283.08</v>
      </c>
      <c r="I104" s="3">
        <v>12122.999599999999</v>
      </c>
      <c r="J104" s="5">
        <v>1454.47</v>
      </c>
      <c r="K104" s="6">
        <v>12.802590442161698</v>
      </c>
      <c r="L104" s="6">
        <v>285.05847543177299</v>
      </c>
      <c r="M104" s="7">
        <v>18634.594400000002</v>
      </c>
      <c r="N104">
        <v>25.71</v>
      </c>
      <c r="O104">
        <v>58.65</v>
      </c>
      <c r="P104">
        <v>25.62</v>
      </c>
      <c r="Q104">
        <v>56.73</v>
      </c>
      <c r="R104">
        <v>67.790000000000006</v>
      </c>
      <c r="S104">
        <v>64.900000000000006</v>
      </c>
      <c r="T104" s="3">
        <v>11.3400001525879</v>
      </c>
      <c r="U104" s="3">
        <v>67.72</v>
      </c>
      <c r="W104">
        <f t="shared" si="26"/>
        <v>50.297936548016217</v>
      </c>
      <c r="X104">
        <f t="shared" si="27"/>
        <v>50.461285898614051</v>
      </c>
      <c r="Y104">
        <f t="shared" si="28"/>
        <v>50</v>
      </c>
      <c r="Z104">
        <f t="shared" si="29"/>
        <v>50.093711191973128</v>
      </c>
      <c r="AA104">
        <f t="shared" si="30"/>
        <v>51.81055329677239</v>
      </c>
      <c r="AB104">
        <f t="shared" si="31"/>
        <v>50.266710371472939</v>
      </c>
      <c r="AC104">
        <f t="shared" si="32"/>
        <v>50.008002414296591</v>
      </c>
      <c r="AD104">
        <f t="shared" si="33"/>
        <v>50.131786013191153</v>
      </c>
      <c r="AE104">
        <f t="shared" si="34"/>
        <v>65.641953699542086</v>
      </c>
      <c r="AF104">
        <f t="shared" si="35"/>
        <v>76.99233483197645</v>
      </c>
      <c r="AG104">
        <f t="shared" si="36"/>
        <v>50.117841280568733</v>
      </c>
      <c r="AH104">
        <f t="shared" si="37"/>
        <v>63.909326985500975</v>
      </c>
      <c r="AI104">
        <f t="shared" si="38"/>
        <v>81.89580160974549</v>
      </c>
      <c r="AJ104">
        <f t="shared" si="39"/>
        <v>64.530479740290971</v>
      </c>
      <c r="AK104">
        <f t="shared" si="40"/>
        <v>80.58836892321672</v>
      </c>
      <c r="AL104">
        <f t="shared" si="41"/>
        <v>88.612202449734227</v>
      </c>
      <c r="AM104">
        <f t="shared" si="42"/>
        <v>85.43064569354307</v>
      </c>
      <c r="AN104">
        <f t="shared" si="43"/>
        <v>65.623242652526528</v>
      </c>
      <c r="AO104">
        <f t="shared" si="44"/>
        <v>66.817641412343079</v>
      </c>
      <c r="AP104">
        <f t="shared" si="45"/>
        <v>53.522435134121217</v>
      </c>
      <c r="AQ104">
        <f t="shared" si="46"/>
        <v>68.636936316013475</v>
      </c>
      <c r="AR104">
        <f t="shared" si="47"/>
        <v>61.07968572506735</v>
      </c>
      <c r="AS104">
        <f t="shared" si="48"/>
        <v>7.815349366795278</v>
      </c>
      <c r="AT104">
        <f t="shared" si="50"/>
        <v>3673.61597177864</v>
      </c>
      <c r="AU104">
        <f t="shared" si="49"/>
        <v>918.40399294465999</v>
      </c>
      <c r="AV104" s="10"/>
    </row>
    <row r="105" spans="1:48" x14ac:dyDescent="0.25">
      <c r="A105" s="10"/>
      <c r="B105" s="2" t="s">
        <v>45</v>
      </c>
      <c r="C105" s="3">
        <v>891.68989999999997</v>
      </c>
      <c r="D105">
        <v>98647.9</v>
      </c>
      <c r="E105" s="4">
        <v>97.8</v>
      </c>
      <c r="F105" s="3">
        <v>3702.7546956016608</v>
      </c>
      <c r="G105" s="3">
        <v>41525.138903128325</v>
      </c>
      <c r="H105">
        <v>5638.94</v>
      </c>
      <c r="I105" s="3">
        <v>90352.7788</v>
      </c>
      <c r="J105" s="5">
        <v>2294.58</v>
      </c>
      <c r="K105" s="6">
        <v>18.690000000000001</v>
      </c>
      <c r="L105" s="6">
        <v>295.98785932159302</v>
      </c>
      <c r="M105" s="7">
        <v>1143183.075</v>
      </c>
      <c r="N105">
        <v>70.48</v>
      </c>
      <c r="O105">
        <v>90.87</v>
      </c>
      <c r="P105">
        <v>19.21</v>
      </c>
      <c r="Q105">
        <v>82.21</v>
      </c>
      <c r="R105">
        <v>72.599999999999994</v>
      </c>
      <c r="S105">
        <v>82.21</v>
      </c>
      <c r="T105" s="3">
        <v>6.0691776275634801</v>
      </c>
      <c r="U105" s="3">
        <v>97.9</v>
      </c>
      <c r="W105">
        <f t="shared" si="26"/>
        <v>50.277463360641008</v>
      </c>
      <c r="X105">
        <f t="shared" si="27"/>
        <v>50.509872492264478</v>
      </c>
      <c r="Y105">
        <f t="shared" si="28"/>
        <v>66.427532409942515</v>
      </c>
      <c r="Z105">
        <f t="shared" si="29"/>
        <v>51.22370241935139</v>
      </c>
      <c r="AA105">
        <f t="shared" si="30"/>
        <v>71.019692402819715</v>
      </c>
      <c r="AB105">
        <f t="shared" si="31"/>
        <v>56.022697840373567</v>
      </c>
      <c r="AC105">
        <f t="shared" si="32"/>
        <v>50.059642035194472</v>
      </c>
      <c r="AD105">
        <f t="shared" si="33"/>
        <v>50.211311614971095</v>
      </c>
      <c r="AE105">
        <f t="shared" si="34"/>
        <v>75.832416166082979</v>
      </c>
      <c r="AF105">
        <f t="shared" si="35"/>
        <v>78.734959890847591</v>
      </c>
      <c r="AG105">
        <f t="shared" si="36"/>
        <v>57.229250854126505</v>
      </c>
      <c r="AH105">
        <f t="shared" si="37"/>
        <v>88.130274832287384</v>
      </c>
      <c r="AI105">
        <f t="shared" si="38"/>
        <v>99.418098760060914</v>
      </c>
      <c r="AJ105">
        <f t="shared" si="39"/>
        <v>60.676926776481906</v>
      </c>
      <c r="AK105">
        <f t="shared" si="40"/>
        <v>95.059064061790082</v>
      </c>
      <c r="AL105">
        <f t="shared" si="41"/>
        <v>91.391264155303901</v>
      </c>
      <c r="AM105">
        <f t="shared" si="42"/>
        <v>94.951050489495103</v>
      </c>
      <c r="AN105">
        <f t="shared" si="43"/>
        <v>52.308608905700915</v>
      </c>
      <c r="AO105">
        <f t="shared" si="44"/>
        <v>87.363330559143378</v>
      </c>
      <c r="AP105">
        <f t="shared" si="45"/>
        <v>58.578564946614705</v>
      </c>
      <c r="AQ105">
        <f t="shared" si="46"/>
        <v>76.532197680170214</v>
      </c>
      <c r="AR105">
        <f t="shared" si="47"/>
        <v>67.555381313392459</v>
      </c>
      <c r="AS105">
        <f t="shared" si="48"/>
        <v>8.2192080709392226</v>
      </c>
      <c r="AT105">
        <f t="shared" si="50"/>
        <v>4483.1463123150061</v>
      </c>
      <c r="AU105">
        <f t="shared" si="49"/>
        <v>1120.7865780787515</v>
      </c>
      <c r="AV105" s="10"/>
    </row>
    <row r="106" spans="1:48" x14ac:dyDescent="0.25">
      <c r="A106" s="10"/>
      <c r="B106" s="2" t="s">
        <v>38</v>
      </c>
      <c r="C106" s="3">
        <v>419.17759999999998</v>
      </c>
      <c r="D106">
        <v>309500</v>
      </c>
      <c r="E106" s="4">
        <v>5.306</v>
      </c>
      <c r="F106" s="3">
        <v>787.10793237971393</v>
      </c>
      <c r="G106" s="3">
        <v>18777.433058916169</v>
      </c>
      <c r="H106">
        <v>609.34</v>
      </c>
      <c r="I106" s="3">
        <v>13898.6749</v>
      </c>
      <c r="J106" s="5">
        <v>754.13</v>
      </c>
      <c r="K106" s="6">
        <v>21.488501483679499</v>
      </c>
      <c r="L106" s="6">
        <v>326.73611982726101</v>
      </c>
      <c r="M106" s="7">
        <v>901.83140000000003</v>
      </c>
      <c r="N106">
        <v>71.430000000000007</v>
      </c>
      <c r="O106">
        <v>55.77</v>
      </c>
      <c r="P106">
        <v>20.69</v>
      </c>
      <c r="Q106">
        <v>69.709999999999994</v>
      </c>
      <c r="R106">
        <v>65.38</v>
      </c>
      <c r="S106">
        <v>64.42</v>
      </c>
      <c r="T106" s="3">
        <v>12.31513500213625</v>
      </c>
      <c r="U106" s="3">
        <v>103.29842376709</v>
      </c>
      <c r="W106">
        <f t="shared" si="26"/>
        <v>50.109906711780084</v>
      </c>
      <c r="X106">
        <f t="shared" si="27"/>
        <v>51.608145983944226</v>
      </c>
      <c r="Y106">
        <f t="shared" si="28"/>
        <v>50.891252422977047</v>
      </c>
      <c r="Z106">
        <f t="shared" si="29"/>
        <v>50.230404266061875</v>
      </c>
      <c r="AA106">
        <f t="shared" si="30"/>
        <v>59.355156565982874</v>
      </c>
      <c r="AB106">
        <f t="shared" si="31"/>
        <v>50.617344718077135</v>
      </c>
      <c r="AC106">
        <f t="shared" si="32"/>
        <v>50.00917454082267</v>
      </c>
      <c r="AD106">
        <f t="shared" si="33"/>
        <v>50.065491170907919</v>
      </c>
      <c r="AE106">
        <f t="shared" si="34"/>
        <v>80.676316365624388</v>
      </c>
      <c r="AF106">
        <f t="shared" si="35"/>
        <v>83.637586590947578</v>
      </c>
      <c r="AG106">
        <f t="shared" si="36"/>
        <v>50.005702993301163</v>
      </c>
      <c r="AH106">
        <f t="shared" si="37"/>
        <v>88.644232850032466</v>
      </c>
      <c r="AI106">
        <f t="shared" si="38"/>
        <v>80.329562758320648</v>
      </c>
      <c r="AJ106">
        <f t="shared" si="39"/>
        <v>61.566670674522065</v>
      </c>
      <c r="AK106">
        <f t="shared" si="40"/>
        <v>87.960018173557472</v>
      </c>
      <c r="AL106">
        <f t="shared" si="41"/>
        <v>87.219782759417598</v>
      </c>
      <c r="AM106">
        <f t="shared" si="42"/>
        <v>85.166648333516662</v>
      </c>
      <c r="AN106">
        <f t="shared" si="43"/>
        <v>68.086532454803077</v>
      </c>
      <c r="AO106">
        <f t="shared" si="44"/>
        <v>91.038424548584373</v>
      </c>
      <c r="AP106">
        <f t="shared" si="45"/>
        <v>56.199035233930125</v>
      </c>
      <c r="AQ106">
        <f t="shared" si="46"/>
        <v>74.777127111615599</v>
      </c>
      <c r="AR106">
        <f t="shared" si="47"/>
        <v>65.488081172772866</v>
      </c>
      <c r="AS106">
        <f t="shared" si="48"/>
        <v>8.0924706470133625</v>
      </c>
      <c r="AT106">
        <f t="shared" si="50"/>
        <v>4202.4024012377567</v>
      </c>
      <c r="AU106">
        <f t="shared" si="49"/>
        <v>1050.6006003094392</v>
      </c>
      <c r="AV106" s="10"/>
    </row>
    <row r="107" spans="1:48" x14ac:dyDescent="0.25">
      <c r="A107" s="10"/>
      <c r="B107" s="2" t="s">
        <v>39</v>
      </c>
      <c r="C107" s="3">
        <v>639.89400000000001</v>
      </c>
      <c r="D107">
        <v>10450</v>
      </c>
      <c r="E107" s="4">
        <v>0</v>
      </c>
      <c r="F107" s="3">
        <v>499.2933783708126</v>
      </c>
      <c r="G107" s="3">
        <v>7802.751367739229</v>
      </c>
      <c r="H107">
        <v>229.47</v>
      </c>
      <c r="I107" s="3">
        <v>3764.4901</v>
      </c>
      <c r="J107" s="5">
        <v>1288.51</v>
      </c>
      <c r="K107" s="6">
        <v>16.824278056669002</v>
      </c>
      <c r="L107" s="6">
        <v>281.41982814475</v>
      </c>
      <c r="M107" s="7">
        <v>14245.3398</v>
      </c>
      <c r="N107">
        <v>7.14</v>
      </c>
      <c r="O107">
        <v>40.380000000000003</v>
      </c>
      <c r="P107">
        <v>31.03</v>
      </c>
      <c r="Q107">
        <v>42.31</v>
      </c>
      <c r="R107">
        <v>24.04</v>
      </c>
      <c r="S107">
        <v>19.23</v>
      </c>
      <c r="T107" s="3">
        <v>6.3000001907348597</v>
      </c>
      <c r="U107" s="3">
        <v>80.992999999999995</v>
      </c>
      <c r="W107">
        <f t="shared" si="26"/>
        <v>50.188174516306333</v>
      </c>
      <c r="X107">
        <f t="shared" si="27"/>
        <v>50.050472677931012</v>
      </c>
      <c r="Y107">
        <f t="shared" si="28"/>
        <v>50</v>
      </c>
      <c r="Z107">
        <f t="shared" si="29"/>
        <v>50.132352036761311</v>
      </c>
      <c r="AA107">
        <f t="shared" si="30"/>
        <v>53.727575096391199</v>
      </c>
      <c r="AB107">
        <f t="shared" si="31"/>
        <v>50.209095256774695</v>
      </c>
      <c r="AC107">
        <f t="shared" si="32"/>
        <v>50.002484946827487</v>
      </c>
      <c r="AD107">
        <f t="shared" si="33"/>
        <v>50.116076083692157</v>
      </c>
      <c r="AE107">
        <f t="shared" si="34"/>
        <v>72.603055400582377</v>
      </c>
      <c r="AF107">
        <f t="shared" si="35"/>
        <v>76.412174229450116</v>
      </c>
      <c r="AG107">
        <f t="shared" si="36"/>
        <v>50.09008455178229</v>
      </c>
      <c r="AH107">
        <f t="shared" si="37"/>
        <v>53.86280025968405</v>
      </c>
      <c r="AI107">
        <f t="shared" si="38"/>
        <v>71.959973896019136</v>
      </c>
      <c r="AJ107">
        <f t="shared" si="39"/>
        <v>67.782854394613437</v>
      </c>
      <c r="AK107">
        <f t="shared" si="40"/>
        <v>72.398909586551568</v>
      </c>
      <c r="AL107">
        <f t="shared" si="41"/>
        <v>63.334874046683609</v>
      </c>
      <c r="AM107">
        <f t="shared" si="42"/>
        <v>60.312396876031244</v>
      </c>
      <c r="AN107">
        <f t="shared" si="43"/>
        <v>52.891690175187641</v>
      </c>
      <c r="AO107">
        <f t="shared" si="44"/>
        <v>75.853523852551163</v>
      </c>
      <c r="AP107">
        <f t="shared" si="45"/>
        <v>54.18455546860438</v>
      </c>
      <c r="AQ107">
        <f t="shared" si="46"/>
        <v>61.800783102815863</v>
      </c>
      <c r="AR107">
        <f t="shared" si="47"/>
        <v>57.992669285710122</v>
      </c>
      <c r="AS107">
        <f t="shared" si="48"/>
        <v>7.6152918056834906</v>
      </c>
      <c r="AT107">
        <f t="shared" si="50"/>
        <v>3348.6479600377143</v>
      </c>
      <c r="AU107">
        <f t="shared" si="49"/>
        <v>837.16199000942856</v>
      </c>
      <c r="AV107" s="10"/>
    </row>
    <row r="108" spans="1:48" x14ac:dyDescent="0.25">
      <c r="A108" s="10"/>
      <c r="B108" s="2" t="s">
        <v>40</v>
      </c>
      <c r="C108" s="3">
        <v>1920.5178000000001</v>
      </c>
      <c r="D108">
        <v>185180</v>
      </c>
      <c r="E108" s="4">
        <v>2.5</v>
      </c>
      <c r="F108" s="3">
        <v>164.68399180382212</v>
      </c>
      <c r="G108" s="3">
        <v>857.49786752209286</v>
      </c>
      <c r="H108">
        <v>71.62</v>
      </c>
      <c r="I108" s="3">
        <v>0</v>
      </c>
      <c r="J108" s="5">
        <v>266.69</v>
      </c>
      <c r="K108" s="6">
        <v>10.25</v>
      </c>
      <c r="L108" s="6">
        <v>324.10000000000002</v>
      </c>
      <c r="M108" s="7">
        <v>0</v>
      </c>
      <c r="N108">
        <v>0</v>
      </c>
      <c r="O108">
        <v>5.29</v>
      </c>
      <c r="P108">
        <v>2.96</v>
      </c>
      <c r="Q108">
        <v>3.85</v>
      </c>
      <c r="R108">
        <v>4.8099999999999996</v>
      </c>
      <c r="S108">
        <v>1.44</v>
      </c>
      <c r="T108" s="3">
        <v>19.383590062459302</v>
      </c>
      <c r="U108" s="3">
        <v>70.08</v>
      </c>
      <c r="W108">
        <f t="shared" si="26"/>
        <v>50.642293980243124</v>
      </c>
      <c r="X108">
        <f t="shared" si="27"/>
        <v>50.960595589683862</v>
      </c>
      <c r="Y108">
        <f t="shared" si="28"/>
        <v>50.41992669759567</v>
      </c>
      <c r="Z108">
        <f t="shared" si="29"/>
        <v>50.018357814298284</v>
      </c>
      <c r="AA108">
        <f t="shared" si="30"/>
        <v>50.166198010542693</v>
      </c>
      <c r="AB108">
        <f t="shared" si="31"/>
        <v>50.039452543565993</v>
      </c>
      <c r="AC108">
        <f t="shared" si="32"/>
        <v>50</v>
      </c>
      <c r="AD108">
        <f t="shared" si="33"/>
        <v>50.019349642618039</v>
      </c>
      <c r="AE108">
        <f t="shared" si="34"/>
        <v>61.223698635450582</v>
      </c>
      <c r="AF108">
        <f t="shared" si="35"/>
        <v>83.217273011016431</v>
      </c>
      <c r="AG108">
        <f t="shared" si="36"/>
        <v>50</v>
      </c>
      <c r="AH108">
        <f t="shared" si="37"/>
        <v>50</v>
      </c>
      <c r="AI108">
        <f t="shared" si="38"/>
        <v>52.876876223624102</v>
      </c>
      <c r="AJ108">
        <f t="shared" si="39"/>
        <v>50.907779247324754</v>
      </c>
      <c r="AK108">
        <f t="shared" si="40"/>
        <v>50.55656519763744</v>
      </c>
      <c r="AL108">
        <f t="shared" si="41"/>
        <v>52.224404899468453</v>
      </c>
      <c r="AM108">
        <f t="shared" si="42"/>
        <v>50.527994720052803</v>
      </c>
      <c r="AN108">
        <f t="shared" si="43"/>
        <v>85.942168807055623</v>
      </c>
      <c r="AO108">
        <f t="shared" si="44"/>
        <v>68.424262564975564</v>
      </c>
      <c r="AP108">
        <f t="shared" si="45"/>
        <v>53.496964047360045</v>
      </c>
      <c r="AQ108">
        <f t="shared" si="46"/>
        <v>58.746099729813636</v>
      </c>
      <c r="AR108">
        <f t="shared" si="47"/>
        <v>56.121531888586844</v>
      </c>
      <c r="AS108">
        <f t="shared" si="48"/>
        <v>7.491430563556392</v>
      </c>
      <c r="AT108">
        <f t="shared" si="50"/>
        <v>3142.7379851684677</v>
      </c>
      <c r="AU108">
        <f t="shared" si="49"/>
        <v>785.68449629211693</v>
      </c>
      <c r="AV108" s="10"/>
    </row>
    <row r="109" spans="1:48" x14ac:dyDescent="0.25">
      <c r="A109" s="10"/>
      <c r="B109" s="2" t="s">
        <v>41</v>
      </c>
      <c r="C109" s="3">
        <v>7964.6178</v>
      </c>
      <c r="D109">
        <v>785350</v>
      </c>
      <c r="E109" s="4">
        <v>0.3</v>
      </c>
      <c r="F109" s="3">
        <v>8643.1667033088233</v>
      </c>
      <c r="G109" s="3">
        <v>10851.954130565842</v>
      </c>
      <c r="H109">
        <v>3646.01</v>
      </c>
      <c r="I109" s="3">
        <v>387209.86940000003</v>
      </c>
      <c r="J109" s="5">
        <v>33233.85</v>
      </c>
      <c r="K109" s="6">
        <v>5.4610757879792002</v>
      </c>
      <c r="L109" s="6">
        <v>211.36007526061701</v>
      </c>
      <c r="M109" s="7">
        <v>458946.09110000002</v>
      </c>
      <c r="N109" s="4">
        <v>9.0500000000000007</v>
      </c>
      <c r="O109" s="4">
        <v>63.46</v>
      </c>
      <c r="P109" s="4">
        <v>35.47</v>
      </c>
      <c r="Q109" s="4">
        <v>63.46</v>
      </c>
      <c r="R109" s="4">
        <v>48.56</v>
      </c>
      <c r="S109" s="4">
        <v>53.85</v>
      </c>
      <c r="T109" s="3">
        <v>13.0203304290771</v>
      </c>
      <c r="U109" s="3">
        <v>102.83773803710901</v>
      </c>
      <c r="W109">
        <f t="shared" si="26"/>
        <v>52.785580284917756</v>
      </c>
      <c r="X109">
        <f t="shared" si="27"/>
        <v>54.086724290803922</v>
      </c>
      <c r="Y109">
        <f t="shared" si="28"/>
        <v>50.050391203711477</v>
      </c>
      <c r="Z109">
        <f t="shared" si="29"/>
        <v>52.906794550279493</v>
      </c>
      <c r="AA109">
        <f t="shared" si="30"/>
        <v>55.29114089701995</v>
      </c>
      <c r="AB109">
        <f t="shared" si="31"/>
        <v>53.880879326372806</v>
      </c>
      <c r="AC109">
        <f t="shared" si="32"/>
        <v>50.255597945797781</v>
      </c>
      <c r="AD109">
        <f t="shared" si="33"/>
        <v>53.140051976807236</v>
      </c>
      <c r="AE109">
        <f t="shared" si="34"/>
        <v>52.934594241017152</v>
      </c>
      <c r="AF109">
        <f t="shared" si="35"/>
        <v>65.24156459353776</v>
      </c>
      <c r="AG109">
        <f t="shared" si="36"/>
        <v>52.902279165638184</v>
      </c>
      <c r="AH109">
        <f t="shared" si="37"/>
        <v>54.89612637957152</v>
      </c>
      <c r="AI109">
        <f t="shared" si="38"/>
        <v>84.511638024798785</v>
      </c>
      <c r="AJ109">
        <f t="shared" si="39"/>
        <v>70.452086088733921</v>
      </c>
      <c r="AK109">
        <f t="shared" si="40"/>
        <v>84.410495229441153</v>
      </c>
      <c r="AL109">
        <f t="shared" si="41"/>
        <v>77.501733302519071</v>
      </c>
      <c r="AM109">
        <f t="shared" si="42"/>
        <v>79.353206467935323</v>
      </c>
      <c r="AN109">
        <f t="shared" si="43"/>
        <v>69.867927822428413</v>
      </c>
      <c r="AO109">
        <f t="shared" si="44"/>
        <v>90.724802752608355</v>
      </c>
      <c r="AP109">
        <f t="shared" si="45"/>
        <v>53.743267509873007</v>
      </c>
      <c r="AQ109">
        <f t="shared" si="46"/>
        <v>72.263139210466463</v>
      </c>
      <c r="AR109">
        <f t="shared" si="47"/>
        <v>63.003203360169735</v>
      </c>
      <c r="AS109">
        <f t="shared" si="48"/>
        <v>7.9374557233517677</v>
      </c>
      <c r="AT109">
        <f t="shared" si="50"/>
        <v>3883.6572216912923</v>
      </c>
      <c r="AU109">
        <f t="shared" si="49"/>
        <v>970.91430542282308</v>
      </c>
      <c r="AV109" s="10"/>
    </row>
    <row r="110" spans="1:48" x14ac:dyDescent="0.25">
      <c r="A110" s="10"/>
      <c r="B110" s="2" t="s">
        <v>42</v>
      </c>
      <c r="C110" s="3">
        <v>118.72799999999999</v>
      </c>
      <c r="D110">
        <v>9251</v>
      </c>
      <c r="E110" s="4">
        <v>0</v>
      </c>
      <c r="F110" s="3">
        <v>199.09190058803952</v>
      </c>
      <c r="G110" s="3">
        <v>23487.125</v>
      </c>
      <c r="H110">
        <v>103.18</v>
      </c>
      <c r="I110" s="3">
        <v>5556.4489999999996</v>
      </c>
      <c r="J110" s="5">
        <v>935.15</v>
      </c>
      <c r="K110" s="6">
        <v>4.1878186968838502</v>
      </c>
      <c r="L110" s="6">
        <v>260.01301167854399</v>
      </c>
      <c r="M110" s="7">
        <v>719.47239999999999</v>
      </c>
      <c r="N110" s="4">
        <v>62.86</v>
      </c>
      <c r="O110" s="4">
        <v>81.25</v>
      </c>
      <c r="P110" s="4">
        <v>80.790000000000006</v>
      </c>
      <c r="Q110" s="4">
        <v>80.77</v>
      </c>
      <c r="R110" s="4">
        <v>81.73</v>
      </c>
      <c r="S110" s="4">
        <v>80.290000000000006</v>
      </c>
      <c r="T110" s="3">
        <v>16.024959564208999</v>
      </c>
      <c r="U110" s="3">
        <v>99.778312683105497</v>
      </c>
      <c r="W110">
        <f t="shared" si="26"/>
        <v>50.003364875456242</v>
      </c>
      <c r="X110">
        <f t="shared" si="27"/>
        <v>50.044227400238618</v>
      </c>
      <c r="Y110">
        <f t="shared" si="28"/>
        <v>50</v>
      </c>
      <c r="Z110">
        <f t="shared" si="29"/>
        <v>50.030079848903107</v>
      </c>
      <c r="AA110">
        <f t="shared" si="30"/>
        <v>61.770185615657866</v>
      </c>
      <c r="AB110">
        <f t="shared" si="31"/>
        <v>50.073370339124217</v>
      </c>
      <c r="AC110">
        <f t="shared" si="32"/>
        <v>50.003667822187822</v>
      </c>
      <c r="AD110">
        <f t="shared" si="33"/>
        <v>50.08262669415393</v>
      </c>
      <c r="AE110">
        <f t="shared" si="34"/>
        <v>50.730725379916834</v>
      </c>
      <c r="AF110">
        <f t="shared" si="35"/>
        <v>72.998985052390296</v>
      </c>
      <c r="AG110">
        <f t="shared" si="36"/>
        <v>50.004549793096103</v>
      </c>
      <c r="AH110">
        <f t="shared" si="37"/>
        <v>84.007790521532129</v>
      </c>
      <c r="AI110">
        <f t="shared" si="38"/>
        <v>94.186425929954311</v>
      </c>
      <c r="AJ110">
        <f t="shared" si="39"/>
        <v>97.697487074666341</v>
      </c>
      <c r="AK110">
        <f t="shared" si="40"/>
        <v>94.241253975465696</v>
      </c>
      <c r="AL110">
        <f t="shared" si="41"/>
        <v>96.666281488329105</v>
      </c>
      <c r="AM110">
        <f t="shared" si="42"/>
        <v>93.895061049389511</v>
      </c>
      <c r="AN110">
        <f t="shared" si="43"/>
        <v>77.457926591953907</v>
      </c>
      <c r="AO110">
        <f t="shared" si="44"/>
        <v>88.642032630302339</v>
      </c>
      <c r="AP110">
        <f t="shared" si="45"/>
        <v>53.181102788683894</v>
      </c>
      <c r="AQ110">
        <f t="shared" si="46"/>
        <v>81.640428845235746</v>
      </c>
      <c r="AR110">
        <f t="shared" si="47"/>
        <v>67.410765816959824</v>
      </c>
      <c r="AS110">
        <f t="shared" si="48"/>
        <v>8.210405947147791</v>
      </c>
      <c r="AT110">
        <f t="shared" si="50"/>
        <v>4341.7280381307155</v>
      </c>
      <c r="AU110">
        <f t="shared" si="49"/>
        <v>1085.4320095326789</v>
      </c>
      <c r="AV110" s="10"/>
    </row>
    <row r="111" spans="1:48" x14ac:dyDescent="0.25">
      <c r="A111" s="10"/>
      <c r="B111" s="2" t="s">
        <v>43</v>
      </c>
      <c r="C111" s="3">
        <v>9772.3798999999999</v>
      </c>
      <c r="D111">
        <v>1001450</v>
      </c>
      <c r="E111" s="4">
        <v>3.4729999999999999</v>
      </c>
      <c r="F111" s="3">
        <v>3293.6657681940696</v>
      </c>
      <c r="G111" s="3">
        <v>3370.3824471601538</v>
      </c>
      <c r="H111">
        <v>849.23</v>
      </c>
      <c r="I111" s="3">
        <v>8964.7031000000006</v>
      </c>
      <c r="J111" s="5">
        <v>9820.4699999999993</v>
      </c>
      <c r="K111" s="6">
        <v>5.2273043236479904</v>
      </c>
      <c r="L111" s="6">
        <v>208.95719274988301</v>
      </c>
      <c r="M111" s="7">
        <v>22101.217799999999</v>
      </c>
      <c r="N111" s="4">
        <v>8.57</v>
      </c>
      <c r="O111" s="4">
        <v>27.88</v>
      </c>
      <c r="P111" s="4">
        <v>14.78</v>
      </c>
      <c r="Q111" s="4">
        <v>25.48</v>
      </c>
      <c r="R111" s="4">
        <v>31.73</v>
      </c>
      <c r="S111" s="4">
        <v>32.69</v>
      </c>
      <c r="T111" s="3">
        <v>11.92453956604</v>
      </c>
      <c r="U111" s="3">
        <v>83.774919999999995</v>
      </c>
      <c r="W111">
        <f t="shared" si="26"/>
        <v>53.426627215153822</v>
      </c>
      <c r="X111">
        <f t="shared" si="27"/>
        <v>55.212332722268414</v>
      </c>
      <c r="Y111">
        <f t="shared" si="28"/>
        <v>50.5833621682999</v>
      </c>
      <c r="Z111">
        <f t="shared" si="29"/>
        <v>51.084334618954294</v>
      </c>
      <c r="AA111">
        <f t="shared" si="30"/>
        <v>51.454751345712566</v>
      </c>
      <c r="AB111">
        <f t="shared" si="31"/>
        <v>50.87515650440362</v>
      </c>
      <c r="AC111">
        <f t="shared" si="32"/>
        <v>50.005917616977577</v>
      </c>
      <c r="AD111">
        <f t="shared" si="33"/>
        <v>50.923719432018459</v>
      </c>
      <c r="AE111">
        <f t="shared" si="34"/>
        <v>52.529961386854005</v>
      </c>
      <c r="AF111">
        <f t="shared" si="35"/>
        <v>64.858439312283025</v>
      </c>
      <c r="AG111">
        <f t="shared" si="36"/>
        <v>50.139763482465732</v>
      </c>
      <c r="AH111">
        <f t="shared" si="37"/>
        <v>54.636442328500323</v>
      </c>
      <c r="AI111">
        <f t="shared" si="38"/>
        <v>65.162062214487705</v>
      </c>
      <c r="AJ111">
        <f t="shared" si="39"/>
        <v>58.013706865456292</v>
      </c>
      <c r="AK111">
        <f t="shared" si="40"/>
        <v>62.840754202635168</v>
      </c>
      <c r="AL111">
        <f t="shared" si="41"/>
        <v>67.777906170556975</v>
      </c>
      <c r="AM111">
        <f t="shared" si="42"/>
        <v>67.715322846771528</v>
      </c>
      <c r="AN111">
        <f t="shared" si="43"/>
        <v>67.099848659226211</v>
      </c>
      <c r="AO111">
        <f t="shared" si="44"/>
        <v>77.74737619023395</v>
      </c>
      <c r="AP111">
        <f t="shared" si="45"/>
        <v>52.45672537155771</v>
      </c>
      <c r="AQ111">
        <f t="shared" si="46"/>
        <v>63.10055264294617</v>
      </c>
      <c r="AR111">
        <f t="shared" si="47"/>
        <v>57.77863900725194</v>
      </c>
      <c r="AS111">
        <f t="shared" si="48"/>
        <v>7.6012261515660704</v>
      </c>
      <c r="AT111">
        <f t="shared" si="50"/>
        <v>3310.0483607845472</v>
      </c>
      <c r="AU111">
        <f t="shared" si="49"/>
        <v>827.5120901961368</v>
      </c>
      <c r="AV111" s="10"/>
    </row>
    <row r="112" spans="1:48" x14ac:dyDescent="0.25">
      <c r="A112" s="10"/>
      <c r="B112" s="2" t="s">
        <v>44</v>
      </c>
      <c r="C112" s="3">
        <v>137986</v>
      </c>
      <c r="D112">
        <v>9600007.4000000004</v>
      </c>
      <c r="E112" s="4">
        <v>25.6</v>
      </c>
      <c r="F112" s="3">
        <v>110615.53079876356</v>
      </c>
      <c r="G112" s="3">
        <v>8016.4314349835167</v>
      </c>
      <c r="H112">
        <v>39530.339999999997</v>
      </c>
      <c r="I112" s="3">
        <v>65221245.837099999</v>
      </c>
      <c r="J112" s="5">
        <v>407974.61</v>
      </c>
      <c r="K112" s="6">
        <v>5.59544699877189</v>
      </c>
      <c r="L112" s="6">
        <v>120.454012516639</v>
      </c>
      <c r="M112">
        <v>5016593.2911999999</v>
      </c>
      <c r="N112" s="4">
        <v>26.19</v>
      </c>
      <c r="O112" s="4">
        <v>67.790000000000006</v>
      </c>
      <c r="P112" s="4">
        <v>4.93</v>
      </c>
      <c r="Q112" s="4">
        <v>43.27</v>
      </c>
      <c r="R112" s="4">
        <v>41.35</v>
      </c>
      <c r="S112" s="4">
        <v>48.56</v>
      </c>
      <c r="T112" s="8">
        <v>12.1019296646118</v>
      </c>
      <c r="U112" s="3">
        <v>104</v>
      </c>
      <c r="W112">
        <f t="shared" si="26"/>
        <v>98.892204560512965</v>
      </c>
      <c r="X112">
        <f t="shared" si="27"/>
        <v>99.999971351937191</v>
      </c>
      <c r="Y112">
        <f t="shared" si="28"/>
        <v>54.300049383379637</v>
      </c>
      <c r="Z112">
        <f t="shared" si="29"/>
        <v>87.646586153378593</v>
      </c>
      <c r="AA112">
        <f t="shared" si="30"/>
        <v>53.837145653486424</v>
      </c>
      <c r="AB112">
        <f t="shared" si="31"/>
        <v>92.44606844817487</v>
      </c>
      <c r="AC112">
        <f t="shared" si="32"/>
        <v>93.052664138355794</v>
      </c>
      <c r="AD112">
        <f t="shared" si="33"/>
        <v>88.613364341227921</v>
      </c>
      <c r="AE112">
        <f t="shared" si="34"/>
        <v>53.167176120486282</v>
      </c>
      <c r="AF112">
        <f t="shared" si="35"/>
        <v>50.747135215087624</v>
      </c>
      <c r="AG112">
        <f t="shared" si="36"/>
        <v>81.723887562989745</v>
      </c>
      <c r="AH112">
        <f t="shared" si="37"/>
        <v>64.169011036572172</v>
      </c>
      <c r="AI112">
        <f t="shared" si="38"/>
        <v>86.866434631281265</v>
      </c>
      <c r="AJ112">
        <f t="shared" si="39"/>
        <v>52.092100517013343</v>
      </c>
      <c r="AK112">
        <f t="shared" si="40"/>
        <v>72.944116310767839</v>
      </c>
      <c r="AL112">
        <f t="shared" si="41"/>
        <v>73.336029581696323</v>
      </c>
      <c r="AM112">
        <f t="shared" si="42"/>
        <v>76.443735562644378</v>
      </c>
      <c r="AN112">
        <f t="shared" si="43"/>
        <v>67.547954088992284</v>
      </c>
      <c r="AO112">
        <f t="shared" si="44"/>
        <v>91.516037775693462</v>
      </c>
      <c r="AP112">
        <f t="shared" si="45"/>
        <v>79.2147693382489</v>
      </c>
      <c r="AQ112">
        <f t="shared" si="46"/>
        <v>75.691995262298747</v>
      </c>
      <c r="AR112">
        <f t="shared" si="47"/>
        <v>77.45338230027383</v>
      </c>
      <c r="AS112">
        <f t="shared" si="48"/>
        <v>8.8007603251238375</v>
      </c>
      <c r="AT112">
        <f t="shared" si="50"/>
        <v>5995.9239454548233</v>
      </c>
      <c r="AU112">
        <f t="shared" si="49"/>
        <v>1498.9809863637058</v>
      </c>
      <c r="AV112" s="10"/>
    </row>
    <row r="113" spans="1:48" x14ac:dyDescent="0.25">
      <c r="AP113">
        <f t="shared" si="45"/>
        <v>0</v>
      </c>
      <c r="AQ113">
        <f t="shared" si="46"/>
        <v>0</v>
      </c>
      <c r="AR113">
        <f t="shared" si="47"/>
        <v>0</v>
      </c>
      <c r="AS113">
        <f t="shared" si="48"/>
        <v>0</v>
      </c>
      <c r="AT113">
        <f t="shared" si="50"/>
        <v>0</v>
      </c>
      <c r="AU113">
        <f t="shared" si="49"/>
        <v>0</v>
      </c>
    </row>
    <row r="114" spans="1:48" x14ac:dyDescent="0.25">
      <c r="A114" s="10">
        <v>2014</v>
      </c>
      <c r="B114" s="2" t="s">
        <v>30</v>
      </c>
      <c r="C114" s="3">
        <v>2775.3303999999998</v>
      </c>
      <c r="D114">
        <v>527970</v>
      </c>
      <c r="E114" s="4">
        <v>3</v>
      </c>
      <c r="F114" s="3">
        <v>432.28585321327193</v>
      </c>
      <c r="G114" s="3">
        <v>1557.6014056318193</v>
      </c>
      <c r="H114">
        <v>144.59</v>
      </c>
      <c r="I114" s="3">
        <v>131.9726</v>
      </c>
      <c r="J114" s="5">
        <v>139.9</v>
      </c>
      <c r="K114" s="6">
        <v>14.279624893435599</v>
      </c>
      <c r="L114" s="6">
        <v>233.916738317018</v>
      </c>
      <c r="M114" s="7">
        <v>87.328400000000002</v>
      </c>
      <c r="N114">
        <v>0.95</v>
      </c>
      <c r="O114">
        <v>6.25</v>
      </c>
      <c r="P114">
        <v>11.82</v>
      </c>
      <c r="Q114">
        <v>18.27</v>
      </c>
      <c r="R114">
        <v>7.69</v>
      </c>
      <c r="S114">
        <v>0.96</v>
      </c>
      <c r="T114" s="3">
        <v>14.506500053405778</v>
      </c>
      <c r="U114" s="3">
        <v>50.67</v>
      </c>
      <c r="W114">
        <f t="shared" si="26"/>
        <v>50.945417379697687</v>
      </c>
      <c r="X114">
        <f t="shared" si="27"/>
        <v>52.746099126110117</v>
      </c>
      <c r="Y114">
        <f t="shared" si="28"/>
        <v>50.503912037114802</v>
      </c>
      <c r="Z114">
        <f t="shared" si="29"/>
        <v>50.109524013890002</v>
      </c>
      <c r="AA114">
        <f t="shared" si="30"/>
        <v>50.525196094380455</v>
      </c>
      <c r="AB114">
        <f t="shared" si="31"/>
        <v>50.11787401194001</v>
      </c>
      <c r="AC114">
        <f t="shared" si="32"/>
        <v>50.000087115355591</v>
      </c>
      <c r="AD114">
        <f t="shared" si="33"/>
        <v>50.007347582114434</v>
      </c>
      <c r="AE114">
        <f t="shared" si="34"/>
        <v>68.198538898792449</v>
      </c>
      <c r="AF114">
        <f t="shared" si="35"/>
        <v>68.838089949665971</v>
      </c>
      <c r="AG114">
        <f t="shared" si="36"/>
        <v>50.000552246550967</v>
      </c>
      <c r="AH114">
        <f t="shared" si="37"/>
        <v>50.513958017745075</v>
      </c>
      <c r="AI114">
        <f t="shared" si="38"/>
        <v>53.398955840765716</v>
      </c>
      <c r="AJ114">
        <f t="shared" si="39"/>
        <v>56.234219069375975</v>
      </c>
      <c r="AK114">
        <f t="shared" si="40"/>
        <v>58.746024534302592</v>
      </c>
      <c r="AL114">
        <f t="shared" si="41"/>
        <v>53.88837531777213</v>
      </c>
      <c r="AM114">
        <f t="shared" si="42"/>
        <v>50.263997360026401</v>
      </c>
      <c r="AN114">
        <f t="shared" si="43"/>
        <v>73.622143438614827</v>
      </c>
      <c r="AO114">
        <f t="shared" si="44"/>
        <v>55.210484356248145</v>
      </c>
      <c r="AP114">
        <f t="shared" si="45"/>
        <v>53.146360251807607</v>
      </c>
      <c r="AQ114">
        <f t="shared" si="46"/>
        <v>56.245465463538622</v>
      </c>
      <c r="AR114">
        <f t="shared" si="47"/>
        <v>54.695912857673115</v>
      </c>
      <c r="AS114">
        <f t="shared" si="48"/>
        <v>7.3956685199968986</v>
      </c>
      <c r="AT114">
        <f t="shared" si="50"/>
        <v>2989.2417700558267</v>
      </c>
      <c r="AU114">
        <f t="shared" si="49"/>
        <v>747.31044251395667</v>
      </c>
      <c r="AV114" s="10">
        <v>2014</v>
      </c>
    </row>
    <row r="115" spans="1:48" x14ac:dyDescent="0.25">
      <c r="A115" s="10"/>
      <c r="B115" s="2" t="s">
        <v>31</v>
      </c>
      <c r="C115" s="3">
        <v>821.57</v>
      </c>
      <c r="D115">
        <v>22070</v>
      </c>
      <c r="E115" s="4">
        <v>0</v>
      </c>
      <c r="F115" s="3">
        <v>3143.3006197726336</v>
      </c>
      <c r="G115" s="3">
        <v>38259.681095617336</v>
      </c>
      <c r="H115">
        <v>1399.87</v>
      </c>
      <c r="I115" s="3">
        <v>1240826.2</v>
      </c>
      <c r="J115" s="5">
        <v>12112.79</v>
      </c>
      <c r="K115" s="6">
        <v>14.694454992544301</v>
      </c>
      <c r="L115" s="6">
        <v>383.63664905906802</v>
      </c>
      <c r="M115" s="7">
        <v>50937.599999999999</v>
      </c>
      <c r="N115">
        <v>12.86</v>
      </c>
      <c r="O115">
        <v>87.02</v>
      </c>
      <c r="P115">
        <v>70.94</v>
      </c>
      <c r="Q115">
        <v>86.54</v>
      </c>
      <c r="R115">
        <v>83.65</v>
      </c>
      <c r="S115">
        <v>78.849999999999994</v>
      </c>
      <c r="T115" s="3">
        <v>14.855380058288601</v>
      </c>
      <c r="U115" s="3">
        <v>103.02335357666</v>
      </c>
      <c r="W115">
        <f t="shared" si="26"/>
        <v>50.252598282075937</v>
      </c>
      <c r="X115">
        <f t="shared" si="27"/>
        <v>50.110998221538679</v>
      </c>
      <c r="Y115">
        <f t="shared" si="28"/>
        <v>50</v>
      </c>
      <c r="Z115">
        <f t="shared" si="29"/>
        <v>51.033108446384247</v>
      </c>
      <c r="AA115">
        <f t="shared" si="30"/>
        <v>69.345235651873026</v>
      </c>
      <c r="AB115">
        <f t="shared" si="31"/>
        <v>51.466933910809956</v>
      </c>
      <c r="AC115">
        <f t="shared" si="32"/>
        <v>50.819071653063773</v>
      </c>
      <c r="AD115">
        <f t="shared" si="33"/>
        <v>51.140712596570964</v>
      </c>
      <c r="AE115">
        <f t="shared" si="34"/>
        <v>68.916564460532172</v>
      </c>
      <c r="AF115">
        <f t="shared" si="35"/>
        <v>92.710036520603111</v>
      </c>
      <c r="AG115">
        <f t="shared" si="36"/>
        <v>50.322118737024823</v>
      </c>
      <c r="AH115">
        <f t="shared" si="37"/>
        <v>56.957368534949147</v>
      </c>
      <c r="AI115">
        <f t="shared" si="38"/>
        <v>97.324341962149219</v>
      </c>
      <c r="AJ115">
        <f t="shared" si="39"/>
        <v>91.775880726223392</v>
      </c>
      <c r="AK115">
        <f t="shared" si="40"/>
        <v>97.518173557473872</v>
      </c>
      <c r="AL115">
        <f t="shared" si="41"/>
        <v>97.775595100531547</v>
      </c>
      <c r="AM115">
        <f t="shared" si="42"/>
        <v>93.1030689693103</v>
      </c>
      <c r="AN115">
        <f t="shared" si="43"/>
        <v>74.503449812440039</v>
      </c>
      <c r="AO115">
        <f t="shared" si="44"/>
        <v>90.851164554345615</v>
      </c>
      <c r="AP115">
        <f t="shared" si="45"/>
        <v>57.488818245662507</v>
      </c>
      <c r="AQ115">
        <f t="shared" si="46"/>
        <v>79.405484973309257</v>
      </c>
      <c r="AR115">
        <f t="shared" si="47"/>
        <v>68.447151609485886</v>
      </c>
      <c r="AS115">
        <f t="shared" si="48"/>
        <v>8.2732793745579443</v>
      </c>
      <c r="AT115">
        <f t="shared" si="50"/>
        <v>4564.9274933392617</v>
      </c>
      <c r="AU115">
        <f t="shared" si="49"/>
        <v>1141.2318733348154</v>
      </c>
      <c r="AV115" s="10"/>
    </row>
    <row r="116" spans="1:48" x14ac:dyDescent="0.25">
      <c r="A116" s="10"/>
      <c r="B116" s="2" t="s">
        <v>32</v>
      </c>
      <c r="C116" s="3">
        <v>3674.6487999999999</v>
      </c>
      <c r="D116">
        <v>435052</v>
      </c>
      <c r="E116" s="4">
        <v>143.06899999999999</v>
      </c>
      <c r="F116" s="3">
        <v>2284.1565617495712</v>
      </c>
      <c r="G116" s="3">
        <v>6215.9860331402861</v>
      </c>
      <c r="H116">
        <v>1481.02</v>
      </c>
      <c r="I116" s="3">
        <v>0</v>
      </c>
      <c r="J116" s="5">
        <v>865.95</v>
      </c>
      <c r="K116" s="6">
        <v>6.7392108955619197</v>
      </c>
      <c r="L116" s="6">
        <v>226.71603417332801</v>
      </c>
      <c r="M116" s="7">
        <v>0</v>
      </c>
      <c r="N116">
        <v>2.38</v>
      </c>
      <c r="O116">
        <v>14.9</v>
      </c>
      <c r="P116">
        <v>15.76</v>
      </c>
      <c r="Q116">
        <v>10.58</v>
      </c>
      <c r="R116">
        <v>3.37</v>
      </c>
      <c r="S116">
        <v>5.77</v>
      </c>
      <c r="T116" s="3">
        <v>13</v>
      </c>
      <c r="U116" s="3">
        <v>53.916919708252003</v>
      </c>
      <c r="W116">
        <f t="shared" si="26"/>
        <v>51.264322892555171</v>
      </c>
      <c r="X116">
        <f t="shared" si="27"/>
        <v>52.262113544273845</v>
      </c>
      <c r="Y116">
        <f t="shared" si="28"/>
        <v>74.031397079325828</v>
      </c>
      <c r="Z116">
        <f t="shared" si="29"/>
        <v>50.740416541106619</v>
      </c>
      <c r="AA116">
        <f t="shared" si="30"/>
        <v>52.913915853703692</v>
      </c>
      <c r="AB116">
        <f t="shared" si="31"/>
        <v>51.554146493495324</v>
      </c>
      <c r="AC116">
        <f t="shared" si="32"/>
        <v>50</v>
      </c>
      <c r="AD116">
        <f t="shared" si="33"/>
        <v>50.076076157149046</v>
      </c>
      <c r="AE116">
        <f t="shared" si="34"/>
        <v>55.146906415502976</v>
      </c>
      <c r="AF116">
        <f t="shared" si="35"/>
        <v>67.689980631811466</v>
      </c>
      <c r="AG116">
        <f t="shared" si="36"/>
        <v>50</v>
      </c>
      <c r="AH116">
        <f t="shared" si="37"/>
        <v>51.287600086561348</v>
      </c>
      <c r="AI116">
        <f t="shared" si="38"/>
        <v>58.103110724385473</v>
      </c>
      <c r="AJ116">
        <f t="shared" si="39"/>
        <v>58.602861608753159</v>
      </c>
      <c r="AK116">
        <f t="shared" si="40"/>
        <v>54.37869150386188</v>
      </c>
      <c r="AL116">
        <f t="shared" si="41"/>
        <v>51.392419690316615</v>
      </c>
      <c r="AM116">
        <f t="shared" si="42"/>
        <v>52.909470905290945</v>
      </c>
      <c r="AN116">
        <f t="shared" si="43"/>
        <v>69.81657109095201</v>
      </c>
      <c r="AO116">
        <f t="shared" si="44"/>
        <v>57.420895324119748</v>
      </c>
      <c r="AP116">
        <f t="shared" si="45"/>
        <v>54.169022723500248</v>
      </c>
      <c r="AQ116">
        <f t="shared" si="46"/>
        <v>56.308466172191544</v>
      </c>
      <c r="AR116">
        <f t="shared" si="47"/>
        <v>55.238744447845896</v>
      </c>
      <c r="AS116">
        <f t="shared" si="48"/>
        <v>7.4322772047230519</v>
      </c>
      <c r="AT116">
        <f t="shared" si="50"/>
        <v>3050.174583606889</v>
      </c>
      <c r="AU116">
        <f t="shared" si="49"/>
        <v>762.54364590172224</v>
      </c>
      <c r="AV116" s="10"/>
    </row>
    <row r="117" spans="1:48" x14ac:dyDescent="0.25">
      <c r="A117" s="10"/>
      <c r="B117" s="2" t="s">
        <v>33</v>
      </c>
      <c r="C117" s="3">
        <v>7996.1671999999999</v>
      </c>
      <c r="D117">
        <v>1745150</v>
      </c>
      <c r="E117" s="4">
        <v>157.53</v>
      </c>
      <c r="F117" s="3">
        <v>4603.8279182633987</v>
      </c>
      <c r="G117" s="3">
        <v>5757.543336841929</v>
      </c>
      <c r="H117">
        <v>1502.66</v>
      </c>
      <c r="I117" s="3">
        <v>29913.334200000001</v>
      </c>
      <c r="J117" s="5">
        <v>36463.160000000003</v>
      </c>
      <c r="K117" s="6">
        <v>14.803138143219499</v>
      </c>
      <c r="L117" s="6">
        <v>195.61868315073301</v>
      </c>
      <c r="M117" s="7">
        <v>6065.5433000000003</v>
      </c>
      <c r="N117">
        <v>17.14</v>
      </c>
      <c r="O117">
        <v>37.5</v>
      </c>
      <c r="P117">
        <v>5.91</v>
      </c>
      <c r="Q117">
        <v>5.29</v>
      </c>
      <c r="R117">
        <v>12.98</v>
      </c>
      <c r="S117">
        <v>30.77</v>
      </c>
      <c r="T117" s="3">
        <v>19.664869308471701</v>
      </c>
      <c r="U117" s="3">
        <v>85.276260375976605</v>
      </c>
      <c r="W117">
        <f t="shared" si="26"/>
        <v>52.796767955032529</v>
      </c>
      <c r="X117">
        <f t="shared" si="27"/>
        <v>59.086071687933128</v>
      </c>
      <c r="Y117">
        <f t="shared" si="28"/>
        <v>76.460421068898214</v>
      </c>
      <c r="Z117">
        <f t="shared" si="29"/>
        <v>51.530678689364109</v>
      </c>
      <c r="AA117">
        <f t="shared" si="30"/>
        <v>52.678836268239962</v>
      </c>
      <c r="AB117">
        <f t="shared" si="31"/>
        <v>51.577403182211427</v>
      </c>
      <c r="AC117">
        <f t="shared" si="32"/>
        <v>50.019745846833217</v>
      </c>
      <c r="AD117">
        <f t="shared" si="33"/>
        <v>53.445741494946517</v>
      </c>
      <c r="AE117">
        <f t="shared" si="34"/>
        <v>69.104683115574019</v>
      </c>
      <c r="AF117">
        <f t="shared" si="35"/>
        <v>62.731693531386625</v>
      </c>
      <c r="AG117">
        <f t="shared" si="36"/>
        <v>50.038357228200098</v>
      </c>
      <c r="AH117">
        <f t="shared" si="37"/>
        <v>59.272884657000645</v>
      </c>
      <c r="AI117">
        <f t="shared" si="38"/>
        <v>70.393735044594308</v>
      </c>
      <c r="AJ117">
        <f t="shared" si="39"/>
        <v>52.681255260310209</v>
      </c>
      <c r="AK117">
        <f t="shared" si="40"/>
        <v>51.374375283961832</v>
      </c>
      <c r="AL117">
        <f t="shared" si="41"/>
        <v>56.944765426392422</v>
      </c>
      <c r="AM117">
        <f t="shared" si="42"/>
        <v>66.659333406665937</v>
      </c>
      <c r="AN117">
        <f t="shared" si="43"/>
        <v>86.652708788900497</v>
      </c>
      <c r="AO117">
        <f t="shared" si="44"/>
        <v>78.76944619249889</v>
      </c>
      <c r="AP117">
        <f t="shared" si="45"/>
        <v>56.13890918022507</v>
      </c>
      <c r="AQ117">
        <f t="shared" si="46"/>
        <v>64.598190449427037</v>
      </c>
      <c r="AR117">
        <f t="shared" si="47"/>
        <v>60.368549814826054</v>
      </c>
      <c r="AS117">
        <f t="shared" si="48"/>
        <v>7.769720060261248</v>
      </c>
      <c r="AT117">
        <f t="shared" si="50"/>
        <v>3626.4719468472667</v>
      </c>
      <c r="AU117">
        <f t="shared" si="49"/>
        <v>906.61798671181668</v>
      </c>
      <c r="AV117" s="10"/>
    </row>
    <row r="118" spans="1:48" x14ac:dyDescent="0.25">
      <c r="A118" s="10"/>
      <c r="B118" s="2" t="s">
        <v>34</v>
      </c>
      <c r="C118" s="3">
        <v>221.44649999999999</v>
      </c>
      <c r="D118">
        <v>11490</v>
      </c>
      <c r="E118" s="4">
        <v>25.704999999999998</v>
      </c>
      <c r="F118" s="3">
        <v>2062.2459857142858</v>
      </c>
      <c r="G118" s="3">
        <v>93126.149463382157</v>
      </c>
      <c r="H118">
        <v>1620.4</v>
      </c>
      <c r="I118" s="3">
        <v>3.3371</v>
      </c>
      <c r="J118" s="5">
        <v>1123.97</v>
      </c>
      <c r="K118" s="6">
        <v>6.85</v>
      </c>
      <c r="L118" s="6">
        <v>190.79</v>
      </c>
      <c r="M118" s="7">
        <v>5027.2066000000004</v>
      </c>
      <c r="N118">
        <v>80.48</v>
      </c>
      <c r="O118">
        <v>76.44</v>
      </c>
      <c r="P118">
        <v>16.75</v>
      </c>
      <c r="Q118">
        <v>69.709999999999994</v>
      </c>
      <c r="R118">
        <v>77.400000000000006</v>
      </c>
      <c r="S118">
        <v>80.290000000000006</v>
      </c>
      <c r="T118" s="3">
        <v>11.348843256632474</v>
      </c>
      <c r="U118" s="3">
        <v>83.8</v>
      </c>
      <c r="W118">
        <f t="shared" si="26"/>
        <v>50.039789678865631</v>
      </c>
      <c r="X118">
        <f t="shared" si="27"/>
        <v>50.055889766171283</v>
      </c>
      <c r="Y118">
        <f t="shared" si="28"/>
        <v>54.317686304678652</v>
      </c>
      <c r="Z118">
        <f t="shared" si="29"/>
        <v>50.664816379882808</v>
      </c>
      <c r="AA118">
        <f t="shared" si="30"/>
        <v>97.479584271441837</v>
      </c>
      <c r="AB118">
        <f t="shared" si="31"/>
        <v>51.703939343460668</v>
      </c>
      <c r="AC118">
        <f t="shared" si="32"/>
        <v>50.00000220282584</v>
      </c>
      <c r="AD118">
        <f t="shared" si="33"/>
        <v>50.100500572727078</v>
      </c>
      <c r="AE118">
        <f t="shared" si="34"/>
        <v>55.338670246333265</v>
      </c>
      <c r="AF118">
        <f t="shared" si="35"/>
        <v>61.9617888098905</v>
      </c>
      <c r="AG118">
        <f t="shared" si="36"/>
        <v>50.031791003909781</v>
      </c>
      <c r="AH118">
        <f t="shared" si="37"/>
        <v>93.540359229603979</v>
      </c>
      <c r="AI118">
        <f t="shared" si="38"/>
        <v>91.57058951490103</v>
      </c>
      <c r="AJ118">
        <f t="shared" si="39"/>
        <v>59.198028135144881</v>
      </c>
      <c r="AK118">
        <f t="shared" si="40"/>
        <v>87.960018173557472</v>
      </c>
      <c r="AL118">
        <f t="shared" si="41"/>
        <v>94.164548185810034</v>
      </c>
      <c r="AM118">
        <f t="shared" si="42"/>
        <v>93.895061049389511</v>
      </c>
      <c r="AN118">
        <f t="shared" si="43"/>
        <v>65.645581232696813</v>
      </c>
      <c r="AO118">
        <f t="shared" si="44"/>
        <v>77.764449943839054</v>
      </c>
      <c r="AP118">
        <f t="shared" si="45"/>
        <v>57.422473894922369</v>
      </c>
      <c r="AQ118">
        <f t="shared" si="46"/>
        <v>74.878579901296249</v>
      </c>
      <c r="AR118">
        <f t="shared" si="47"/>
        <v>66.150526898109305</v>
      </c>
      <c r="AS118">
        <f t="shared" si="48"/>
        <v>8.1332974185203195</v>
      </c>
      <c r="AT118">
        <f t="shared" si="50"/>
        <v>4299.7132996710425</v>
      </c>
      <c r="AU118">
        <f t="shared" si="49"/>
        <v>1074.9283249177606</v>
      </c>
      <c r="AV118" s="10"/>
    </row>
    <row r="119" spans="1:48" x14ac:dyDescent="0.25">
      <c r="A119" s="10"/>
      <c r="B119" s="2" t="s">
        <v>35</v>
      </c>
      <c r="C119" s="3">
        <v>131.11340000000001</v>
      </c>
      <c r="D119">
        <v>771</v>
      </c>
      <c r="E119" s="4">
        <v>0.1</v>
      </c>
      <c r="F119" s="3">
        <v>333.87712765957446</v>
      </c>
      <c r="G119" s="3">
        <v>25464.760097714992</v>
      </c>
      <c r="H119">
        <v>323.45999999999998</v>
      </c>
      <c r="I119" s="3">
        <v>4708.6511</v>
      </c>
      <c r="J119" s="5">
        <v>213.26</v>
      </c>
      <c r="K119" s="6">
        <v>15.550883095037801</v>
      </c>
      <c r="L119" s="6">
        <v>318.43321679762897</v>
      </c>
      <c r="M119" s="7">
        <v>47722.025600000001</v>
      </c>
      <c r="N119">
        <v>15.71</v>
      </c>
      <c r="O119">
        <v>71.63</v>
      </c>
      <c r="P119">
        <v>11.33</v>
      </c>
      <c r="Q119">
        <v>73.08</v>
      </c>
      <c r="R119">
        <v>66.83</v>
      </c>
      <c r="S119">
        <v>62.98</v>
      </c>
      <c r="T119" s="3">
        <v>8.6840295791625994</v>
      </c>
      <c r="U119" s="3">
        <v>98.942398071289105</v>
      </c>
      <c r="W119">
        <f t="shared" si="26"/>
        <v>50.007756837567705</v>
      </c>
      <c r="X119">
        <f t="shared" si="27"/>
        <v>50.000057296125618</v>
      </c>
      <c r="Y119">
        <f t="shared" si="28"/>
        <v>50.016797067903823</v>
      </c>
      <c r="Z119">
        <f t="shared" si="29"/>
        <v>50.075998277304535</v>
      </c>
      <c r="AA119">
        <f t="shared" si="30"/>
        <v>62.784274492464412</v>
      </c>
      <c r="AB119">
        <f t="shared" si="31"/>
        <v>50.310107094687176</v>
      </c>
      <c r="AC119">
        <f t="shared" si="32"/>
        <v>50.003108189237281</v>
      </c>
      <c r="AD119">
        <f t="shared" si="33"/>
        <v>50.014291908627129</v>
      </c>
      <c r="AE119">
        <f t="shared" si="34"/>
        <v>70.398947900653383</v>
      </c>
      <c r="AF119">
        <f t="shared" si="35"/>
        <v>82.313738236211819</v>
      </c>
      <c r="AG119">
        <f t="shared" si="36"/>
        <v>50.301784116537455</v>
      </c>
      <c r="AH119">
        <f t="shared" si="37"/>
        <v>58.499242588184373</v>
      </c>
      <c r="AI119">
        <f t="shared" si="38"/>
        <v>88.954753099847721</v>
      </c>
      <c r="AJ119">
        <f t="shared" si="39"/>
        <v>55.939641697727545</v>
      </c>
      <c r="AK119">
        <f t="shared" si="40"/>
        <v>89.873920945024992</v>
      </c>
      <c r="AL119">
        <f t="shared" si="41"/>
        <v>88.057545643633006</v>
      </c>
      <c r="AM119">
        <f t="shared" si="42"/>
        <v>84.374656253437479</v>
      </c>
      <c r="AN119">
        <f t="shared" si="43"/>
        <v>58.913990868842077</v>
      </c>
      <c r="AO119">
        <f t="shared" si="44"/>
        <v>88.072965639989292</v>
      </c>
      <c r="AP119">
        <f t="shared" si="45"/>
        <v>55.494246539237579</v>
      </c>
      <c r="AQ119">
        <f t="shared" si="46"/>
        <v>70.916713651953458</v>
      </c>
      <c r="AR119">
        <f t="shared" si="47"/>
        <v>63.205480095595519</v>
      </c>
      <c r="AS119">
        <f t="shared" si="48"/>
        <v>7.9501874251866234</v>
      </c>
      <c r="AT119">
        <f t="shared" si="50"/>
        <v>3935.4695911540207</v>
      </c>
      <c r="AU119">
        <f t="shared" si="49"/>
        <v>983.86739778850517</v>
      </c>
      <c r="AV119" s="10"/>
    </row>
    <row r="120" spans="1:48" x14ac:dyDescent="0.25">
      <c r="A120" s="10"/>
      <c r="B120" s="2" t="s">
        <v>46</v>
      </c>
      <c r="C120" s="3">
        <v>3212.5563999999999</v>
      </c>
      <c r="D120">
        <v>2149690</v>
      </c>
      <c r="E120" s="4">
        <v>266.57799999999997</v>
      </c>
      <c r="F120" s="3">
        <v>7563.5034732038139</v>
      </c>
      <c r="G120" s="3">
        <v>23543.566342380211</v>
      </c>
      <c r="H120">
        <v>5162.67</v>
      </c>
      <c r="I120" s="3">
        <v>25458.5412</v>
      </c>
      <c r="J120" s="5">
        <v>8286.6</v>
      </c>
      <c r="K120" s="6">
        <v>26.552534054355498</v>
      </c>
      <c r="L120" s="6">
        <v>318.093067991662</v>
      </c>
      <c r="M120" s="7">
        <v>55608.385199999997</v>
      </c>
      <c r="N120">
        <v>36.1</v>
      </c>
      <c r="O120">
        <v>60.58</v>
      </c>
      <c r="P120">
        <v>2.96</v>
      </c>
      <c r="Q120">
        <v>52.4</v>
      </c>
      <c r="R120">
        <v>62.02</v>
      </c>
      <c r="S120">
        <v>59.62</v>
      </c>
      <c r="T120" s="3">
        <v>23.525819778442376</v>
      </c>
      <c r="U120" s="3">
        <v>109.49</v>
      </c>
      <c r="W120">
        <f t="shared" si="26"/>
        <v>51.100461223751836</v>
      </c>
      <c r="X120">
        <f t="shared" si="27"/>
        <v>61.193214838625622</v>
      </c>
      <c r="Y120">
        <f t="shared" si="28"/>
        <v>94.77728767666315</v>
      </c>
      <c r="Z120">
        <f t="shared" si="29"/>
        <v>52.53897650518379</v>
      </c>
      <c r="AA120">
        <f t="shared" si="30"/>
        <v>61.799127525905078</v>
      </c>
      <c r="AB120">
        <f t="shared" si="31"/>
        <v>55.510846494032684</v>
      </c>
      <c r="AC120">
        <f t="shared" si="32"/>
        <v>50.016805229793889</v>
      </c>
      <c r="AD120">
        <f t="shared" si="33"/>
        <v>50.778521856936386</v>
      </c>
      <c r="AE120">
        <f t="shared" si="34"/>
        <v>89.441603260284097</v>
      </c>
      <c r="AF120">
        <f t="shared" si="35"/>
        <v>82.259503538355219</v>
      </c>
      <c r="AG120">
        <f t="shared" si="36"/>
        <v>50.351655806488999</v>
      </c>
      <c r="AH120">
        <f t="shared" si="37"/>
        <v>69.530404674312919</v>
      </c>
      <c r="AI120">
        <f t="shared" si="38"/>
        <v>82.945399173373943</v>
      </c>
      <c r="AJ120">
        <f t="shared" si="39"/>
        <v>50.907779247324754</v>
      </c>
      <c r="AK120">
        <f t="shared" si="40"/>
        <v>78.129259427532929</v>
      </c>
      <c r="AL120">
        <f t="shared" si="41"/>
        <v>85.278483938063317</v>
      </c>
      <c r="AM120">
        <f t="shared" si="42"/>
        <v>82.526674733252662</v>
      </c>
      <c r="AN120">
        <f t="shared" si="43"/>
        <v>96.405862339077288</v>
      </c>
      <c r="AO120">
        <f t="shared" si="44"/>
        <v>95.253474270588555</v>
      </c>
      <c r="AP120">
        <f t="shared" si="45"/>
        <v>61.617323883441038</v>
      </c>
      <c r="AQ120">
        <f t="shared" si="46"/>
        <v>76.26239841890272</v>
      </c>
      <c r="AR120">
        <f t="shared" si="47"/>
        <v>68.939861151171883</v>
      </c>
      <c r="AS120">
        <f t="shared" si="48"/>
        <v>8.3030031405011453</v>
      </c>
      <c r="AT120">
        <f t="shared" si="50"/>
        <v>4699.0849035055508</v>
      </c>
      <c r="AU120">
        <f t="shared" si="49"/>
        <v>1174.7712258763877</v>
      </c>
      <c r="AV120" s="10"/>
    </row>
    <row r="121" spans="1:48" x14ac:dyDescent="0.25">
      <c r="A121" s="10"/>
      <c r="B121" s="2" t="s">
        <v>36</v>
      </c>
      <c r="C121" s="3">
        <v>376.15839999999997</v>
      </c>
      <c r="D121">
        <v>17820</v>
      </c>
      <c r="E121" s="4">
        <v>101.5</v>
      </c>
      <c r="F121" s="3">
        <v>1626.3141250878425</v>
      </c>
      <c r="G121" s="3">
        <v>43234.821423311092</v>
      </c>
      <c r="H121">
        <v>1331.32</v>
      </c>
      <c r="I121" s="3">
        <v>550.43600000000004</v>
      </c>
      <c r="J121" s="5">
        <v>799.38</v>
      </c>
      <c r="K121" s="6">
        <v>8.0973116705698711</v>
      </c>
      <c r="L121" s="6">
        <v>269.79967988693198</v>
      </c>
      <c r="M121" s="7">
        <v>22189.81</v>
      </c>
      <c r="N121">
        <v>51.43</v>
      </c>
      <c r="O121">
        <v>47.6</v>
      </c>
      <c r="P121">
        <v>28.57</v>
      </c>
      <c r="Q121">
        <v>49.04</v>
      </c>
      <c r="R121">
        <v>60.58</v>
      </c>
      <c r="S121">
        <v>50.96</v>
      </c>
      <c r="T121" s="3">
        <v>10.5200004577637</v>
      </c>
      <c r="U121" s="3">
        <v>93.890487670898395</v>
      </c>
      <c r="W121">
        <f t="shared" si="26"/>
        <v>50.094651758652567</v>
      </c>
      <c r="X121">
        <f t="shared" si="27"/>
        <v>50.088861082095256</v>
      </c>
      <c r="Y121">
        <f t="shared" si="28"/>
        <v>67.049023922384109</v>
      </c>
      <c r="Z121">
        <f t="shared" si="29"/>
        <v>50.51630376937652</v>
      </c>
      <c r="AA121">
        <f t="shared" si="30"/>
        <v>71.8963809428801</v>
      </c>
      <c r="AB121">
        <f t="shared" si="31"/>
        <v>51.393262653347449</v>
      </c>
      <c r="AC121">
        <f t="shared" si="32"/>
        <v>50.000363343814328</v>
      </c>
      <c r="AD121">
        <f t="shared" si="33"/>
        <v>50.06977457841473</v>
      </c>
      <c r="AE121">
        <f t="shared" si="34"/>
        <v>57.497630420268869</v>
      </c>
      <c r="AF121">
        <f t="shared" si="35"/>
        <v>74.55941091305381</v>
      </c>
      <c r="AG121">
        <f t="shared" si="36"/>
        <v>50.140323721023776</v>
      </c>
      <c r="AH121">
        <f t="shared" si="37"/>
        <v>77.824064055399262</v>
      </c>
      <c r="AI121">
        <f t="shared" si="38"/>
        <v>75.886447683271697</v>
      </c>
      <c r="AJ121">
        <f t="shared" si="39"/>
        <v>66.303955753276426</v>
      </c>
      <c r="AK121">
        <f t="shared" si="40"/>
        <v>76.221035892776015</v>
      </c>
      <c r="AL121">
        <f t="shared" si="41"/>
        <v>84.446498728911479</v>
      </c>
      <c r="AM121">
        <f t="shared" si="42"/>
        <v>77.763722362776377</v>
      </c>
      <c r="AN121">
        <f t="shared" si="43"/>
        <v>63.551840028503932</v>
      </c>
      <c r="AO121">
        <f t="shared" si="44"/>
        <v>84.633768135552089</v>
      </c>
      <c r="AP121">
        <f t="shared" si="45"/>
        <v>56.34099509852949</v>
      </c>
      <c r="AQ121">
        <f t="shared" si="46"/>
        <v>70.459716341847425</v>
      </c>
      <c r="AR121">
        <f t="shared" si="47"/>
        <v>63.400355720188458</v>
      </c>
      <c r="AS121">
        <f t="shared" si="48"/>
        <v>7.9624340323916316</v>
      </c>
      <c r="AT121">
        <f t="shared" si="50"/>
        <v>3969.7705330598042</v>
      </c>
      <c r="AU121">
        <f t="shared" si="49"/>
        <v>992.44263326495104</v>
      </c>
      <c r="AV121" s="10"/>
    </row>
    <row r="122" spans="1:48" x14ac:dyDescent="0.25">
      <c r="A122" s="10"/>
      <c r="B122" s="2" t="s">
        <v>37</v>
      </c>
      <c r="C122" s="3">
        <v>865.80259999999998</v>
      </c>
      <c r="D122">
        <v>89320</v>
      </c>
      <c r="E122" s="4">
        <v>0</v>
      </c>
      <c r="F122" s="3">
        <v>368.47643587238309</v>
      </c>
      <c r="G122" s="3">
        <v>4255.8943097697229</v>
      </c>
      <c r="H122">
        <v>313.14999999999998</v>
      </c>
      <c r="I122" s="3">
        <v>9316.8508999999995</v>
      </c>
      <c r="J122" s="5">
        <v>1411.34</v>
      </c>
      <c r="K122" s="6">
        <v>11.8145681134508</v>
      </c>
      <c r="L122" s="6">
        <v>288.33561768758398</v>
      </c>
      <c r="M122" s="7">
        <v>18546.764800000001</v>
      </c>
      <c r="N122">
        <v>27.62</v>
      </c>
      <c r="O122">
        <v>58.65</v>
      </c>
      <c r="P122">
        <v>26.6</v>
      </c>
      <c r="Q122">
        <v>55.29</v>
      </c>
      <c r="R122">
        <v>68.27</v>
      </c>
      <c r="S122">
        <v>60.58</v>
      </c>
      <c r="T122" s="3">
        <v>11.0900001525879</v>
      </c>
      <c r="U122" s="3">
        <v>69.130180358886705</v>
      </c>
      <c r="W122">
        <f t="shared" si="26"/>
        <v>50.268283516569106</v>
      </c>
      <c r="X122">
        <f t="shared" si="27"/>
        <v>50.461285898614051</v>
      </c>
      <c r="Y122">
        <f t="shared" si="28"/>
        <v>50</v>
      </c>
      <c r="Z122">
        <f t="shared" si="29"/>
        <v>50.087785517578766</v>
      </c>
      <c r="AA122">
        <f t="shared" si="30"/>
        <v>51.908822843123879</v>
      </c>
      <c r="AB122">
        <f t="shared" si="31"/>
        <v>50.299026851588152</v>
      </c>
      <c r="AC122">
        <f t="shared" si="32"/>
        <v>50.00615007038698</v>
      </c>
      <c r="AD122">
        <f t="shared" si="33"/>
        <v>50.127703286875828</v>
      </c>
      <c r="AE122">
        <f t="shared" si="34"/>
        <v>63.931795036734613</v>
      </c>
      <c r="AF122">
        <f t="shared" si="35"/>
        <v>77.514855613937542</v>
      </c>
      <c r="AG122">
        <f t="shared" si="36"/>
        <v>50.117285864533713</v>
      </c>
      <c r="AH122">
        <f t="shared" si="37"/>
        <v>64.942653105388445</v>
      </c>
      <c r="AI122">
        <f t="shared" si="38"/>
        <v>81.89580160974549</v>
      </c>
      <c r="AJ122">
        <f t="shared" si="39"/>
        <v>65.119634483587831</v>
      </c>
      <c r="AK122">
        <f t="shared" si="40"/>
        <v>79.77055883689232</v>
      </c>
      <c r="AL122">
        <f t="shared" si="41"/>
        <v>88.889530852784844</v>
      </c>
      <c r="AM122">
        <f t="shared" si="42"/>
        <v>83.054669453305479</v>
      </c>
      <c r="AN122">
        <f t="shared" si="43"/>
        <v>64.991717227243697</v>
      </c>
      <c r="AO122">
        <f t="shared" si="44"/>
        <v>67.777652257094871</v>
      </c>
      <c r="AP122">
        <f t="shared" si="45"/>
        <v>53.445038871502632</v>
      </c>
      <c r="AQ122">
        <f t="shared" si="46"/>
        <v>68.578266624032892</v>
      </c>
      <c r="AR122">
        <f t="shared" si="47"/>
        <v>61.011652747767762</v>
      </c>
      <c r="AS122">
        <f t="shared" si="48"/>
        <v>7.8109956310170707</v>
      </c>
      <c r="AT122">
        <f t="shared" si="50"/>
        <v>3665.1681254617097</v>
      </c>
      <c r="AU122">
        <f t="shared" si="49"/>
        <v>916.29203136542742</v>
      </c>
      <c r="AV122" s="10"/>
    </row>
    <row r="123" spans="1:48" x14ac:dyDescent="0.25">
      <c r="A123" s="10"/>
      <c r="B123" s="2" t="s">
        <v>45</v>
      </c>
      <c r="C123" s="3">
        <v>883.5951</v>
      </c>
      <c r="D123">
        <v>98647.9</v>
      </c>
      <c r="E123" s="4">
        <v>97.8</v>
      </c>
      <c r="F123" s="3">
        <v>4141.053667589109</v>
      </c>
      <c r="G123" s="3">
        <v>46865.964598367609</v>
      </c>
      <c r="H123">
        <v>6190.61</v>
      </c>
      <c r="I123" s="3">
        <v>146544.8357</v>
      </c>
      <c r="J123" s="5">
        <v>1816.5</v>
      </c>
      <c r="K123" s="6">
        <v>17.038767845564802</v>
      </c>
      <c r="L123" s="6">
        <v>297.27879269053</v>
      </c>
      <c r="M123" s="7">
        <v>1160906.4253</v>
      </c>
      <c r="N123">
        <v>71.900000000000006</v>
      </c>
      <c r="O123">
        <v>88.94</v>
      </c>
      <c r="P123">
        <v>20.2</v>
      </c>
      <c r="Q123">
        <v>80.290000000000006</v>
      </c>
      <c r="R123">
        <v>74.52</v>
      </c>
      <c r="S123">
        <v>83.17</v>
      </c>
      <c r="T123" s="3">
        <v>5.4895591735839799</v>
      </c>
      <c r="U123" s="3">
        <v>96.57</v>
      </c>
      <c r="W123">
        <f t="shared" si="26"/>
        <v>50.274592879679567</v>
      </c>
      <c r="X123">
        <f t="shared" si="27"/>
        <v>50.509872492264478</v>
      </c>
      <c r="Y123">
        <f t="shared" si="28"/>
        <v>66.427532409942515</v>
      </c>
      <c r="Z123">
        <f t="shared" si="29"/>
        <v>51.373021453795303</v>
      </c>
      <c r="AA123">
        <f t="shared" si="30"/>
        <v>73.758353309860965</v>
      </c>
      <c r="AB123">
        <f t="shared" si="31"/>
        <v>56.61558219638146</v>
      </c>
      <c r="AC123">
        <f t="shared" si="32"/>
        <v>50.096734515135772</v>
      </c>
      <c r="AD123">
        <f t="shared" si="33"/>
        <v>50.166056113073779</v>
      </c>
      <c r="AE123">
        <f t="shared" si="34"/>
        <v>72.974313782002255</v>
      </c>
      <c r="AF123">
        <f t="shared" si="35"/>
        <v>78.940791515092926</v>
      </c>
      <c r="AG123">
        <f t="shared" si="36"/>
        <v>57.341329617446419</v>
      </c>
      <c r="AH123">
        <f t="shared" si="37"/>
        <v>88.898506816706345</v>
      </c>
      <c r="AI123">
        <f t="shared" si="38"/>
        <v>98.368501196432447</v>
      </c>
      <c r="AJ123">
        <f t="shared" si="39"/>
        <v>61.272093302873628</v>
      </c>
      <c r="AK123">
        <f t="shared" si="40"/>
        <v>93.968650613357568</v>
      </c>
      <c r="AL123">
        <f t="shared" si="41"/>
        <v>92.500577767506357</v>
      </c>
      <c r="AM123">
        <f t="shared" si="42"/>
        <v>95.479045209547905</v>
      </c>
      <c r="AN123">
        <f t="shared" si="43"/>
        <v>50.844433743096182</v>
      </c>
      <c r="AO123">
        <f t="shared" si="44"/>
        <v>86.45790423160048</v>
      </c>
      <c r="AP123">
        <f t="shared" si="45"/>
        <v>58.784329655643745</v>
      </c>
      <c r="AQ123">
        <f t="shared" si="46"/>
        <v>76.270897861895804</v>
      </c>
      <c r="AR123">
        <f t="shared" si="47"/>
        <v>67.527613758769775</v>
      </c>
      <c r="AS123">
        <f t="shared" si="48"/>
        <v>8.2175187105822758</v>
      </c>
      <c r="AT123">
        <f t="shared" si="50"/>
        <v>4483.5336030456165</v>
      </c>
      <c r="AU123">
        <f t="shared" si="49"/>
        <v>1120.8834007614041</v>
      </c>
      <c r="AV123" s="10"/>
    </row>
    <row r="124" spans="1:48" x14ac:dyDescent="0.25">
      <c r="A124" s="10"/>
      <c r="B124" s="2" t="s">
        <v>38</v>
      </c>
      <c r="C124" s="3">
        <v>400.92669999999998</v>
      </c>
      <c r="D124">
        <v>309500</v>
      </c>
      <c r="E124" s="4">
        <v>5.1509999999999998</v>
      </c>
      <c r="F124" s="3">
        <v>926.99089726918078</v>
      </c>
      <c r="G124" s="3">
        <v>23121.206376855938</v>
      </c>
      <c r="H124">
        <v>800.21</v>
      </c>
      <c r="I124" s="3">
        <v>23087.219499999999</v>
      </c>
      <c r="J124" s="5">
        <v>698.11</v>
      </c>
      <c r="K124" s="6">
        <v>21.393442622950801</v>
      </c>
      <c r="L124" s="6">
        <v>329.65658552959599</v>
      </c>
      <c r="M124" s="7">
        <v>7359.3168999999998</v>
      </c>
      <c r="N124">
        <v>70</v>
      </c>
      <c r="O124">
        <v>62.5</v>
      </c>
      <c r="P124">
        <v>19.21</v>
      </c>
      <c r="Q124">
        <v>72.599999999999994</v>
      </c>
      <c r="R124">
        <v>69.709999999999994</v>
      </c>
      <c r="S124">
        <v>63.94</v>
      </c>
      <c r="T124" s="3">
        <v>11.697657585144075</v>
      </c>
      <c r="U124" s="3">
        <v>101.41</v>
      </c>
      <c r="W124">
        <f t="shared" si="26"/>
        <v>50.103434796355458</v>
      </c>
      <c r="X124">
        <f t="shared" si="27"/>
        <v>51.608145983944226</v>
      </c>
      <c r="Y124">
        <f t="shared" si="28"/>
        <v>50.865216967726113</v>
      </c>
      <c r="Z124">
        <f t="shared" si="29"/>
        <v>50.278059384114599</v>
      </c>
      <c r="AA124">
        <f t="shared" si="30"/>
        <v>61.582550391153859</v>
      </c>
      <c r="AB124">
        <f t="shared" si="31"/>
        <v>50.822474301036557</v>
      </c>
      <c r="AC124">
        <f t="shared" si="32"/>
        <v>50.015239915985426</v>
      </c>
      <c r="AD124">
        <f t="shared" si="33"/>
        <v>50.06018826508403</v>
      </c>
      <c r="AE124">
        <f t="shared" si="34"/>
        <v>80.511779867381591</v>
      </c>
      <c r="AF124">
        <f t="shared" si="35"/>
        <v>84.103237424312752</v>
      </c>
      <c r="AG124">
        <f t="shared" si="36"/>
        <v>50.046538782062633</v>
      </c>
      <c r="AH124">
        <f t="shared" si="37"/>
        <v>87.87059078121618</v>
      </c>
      <c r="AI124">
        <f t="shared" si="38"/>
        <v>83.989558407657171</v>
      </c>
      <c r="AJ124">
        <f t="shared" si="39"/>
        <v>60.676926776481906</v>
      </c>
      <c r="AK124">
        <f t="shared" si="40"/>
        <v>89.601317582916835</v>
      </c>
      <c r="AL124">
        <f t="shared" si="41"/>
        <v>89.721516061936683</v>
      </c>
      <c r="AM124">
        <f t="shared" si="42"/>
        <v>84.902650973490267</v>
      </c>
      <c r="AN124">
        <f t="shared" si="43"/>
        <v>66.526721701328967</v>
      </c>
      <c r="AO124">
        <f t="shared" si="44"/>
        <v>89.752839137846777</v>
      </c>
      <c r="AP124">
        <f t="shared" si="45"/>
        <v>56.508920182808126</v>
      </c>
      <c r="AQ124">
        <f t="shared" si="46"/>
        <v>74.848121930930475</v>
      </c>
      <c r="AR124">
        <f t="shared" si="47"/>
        <v>65.6785210568693</v>
      </c>
      <c r="AS124">
        <f t="shared" si="48"/>
        <v>8.1042285911041088</v>
      </c>
      <c r="AT124">
        <f t="shared" si="50"/>
        <v>4229.5865480280409</v>
      </c>
      <c r="AU124">
        <f t="shared" si="49"/>
        <v>1057.3966370070102</v>
      </c>
      <c r="AV124" s="10"/>
    </row>
    <row r="125" spans="1:48" x14ac:dyDescent="0.25">
      <c r="A125" s="10"/>
      <c r="B125" s="2" t="s">
        <v>39</v>
      </c>
      <c r="C125" s="3">
        <v>627.43420000000003</v>
      </c>
      <c r="D125">
        <v>10450</v>
      </c>
      <c r="E125" s="4">
        <v>0</v>
      </c>
      <c r="F125" s="3">
        <v>480.95213746467658</v>
      </c>
      <c r="G125" s="3">
        <v>7665.3796918414164</v>
      </c>
      <c r="H125">
        <v>266.29000000000002</v>
      </c>
      <c r="I125" s="3">
        <v>4648.0137000000004</v>
      </c>
      <c r="J125" s="5">
        <v>1206.99</v>
      </c>
      <c r="K125" s="6">
        <v>16.369631173327601</v>
      </c>
      <c r="L125" s="6">
        <v>285.08060521403303</v>
      </c>
      <c r="M125" s="7">
        <v>18531.0779</v>
      </c>
      <c r="N125">
        <v>7.14</v>
      </c>
      <c r="O125">
        <v>44.71</v>
      </c>
      <c r="P125">
        <v>33.5</v>
      </c>
      <c r="Q125">
        <v>42.31</v>
      </c>
      <c r="R125">
        <v>26.92</v>
      </c>
      <c r="S125">
        <v>13.94</v>
      </c>
      <c r="T125" s="3">
        <v>6.3000001907348597</v>
      </c>
      <c r="U125" s="3">
        <v>80.992999999999995</v>
      </c>
      <c r="W125">
        <f t="shared" si="26"/>
        <v>50.183756171358539</v>
      </c>
      <c r="X125">
        <f t="shared" si="27"/>
        <v>50.050472677931012</v>
      </c>
      <c r="Y125">
        <f t="shared" si="28"/>
        <v>50</v>
      </c>
      <c r="Z125">
        <f t="shared" si="29"/>
        <v>50.126103570400126</v>
      </c>
      <c r="AA125">
        <f t="shared" si="30"/>
        <v>53.657133846295466</v>
      </c>
      <c r="AB125">
        <f t="shared" si="31"/>
        <v>50.248666018259293</v>
      </c>
      <c r="AC125">
        <f t="shared" si="32"/>
        <v>50.003068162378199</v>
      </c>
      <c r="AD125">
        <f t="shared" si="33"/>
        <v>50.108359323914151</v>
      </c>
      <c r="AE125">
        <f t="shared" si="34"/>
        <v>71.816111337203594</v>
      </c>
      <c r="AF125">
        <f t="shared" si="35"/>
        <v>76.995863293736278</v>
      </c>
      <c r="AG125">
        <f t="shared" si="36"/>
        <v>50.117186663856494</v>
      </c>
      <c r="AH125">
        <f t="shared" si="37"/>
        <v>53.86280025968405</v>
      </c>
      <c r="AI125">
        <f t="shared" si="38"/>
        <v>74.314770502501631</v>
      </c>
      <c r="AJ125">
        <f t="shared" si="39"/>
        <v>69.267764819045325</v>
      </c>
      <c r="AK125">
        <f t="shared" si="40"/>
        <v>72.398909586551568</v>
      </c>
      <c r="AL125">
        <f t="shared" si="41"/>
        <v>64.998844464987286</v>
      </c>
      <c r="AM125">
        <f t="shared" si="42"/>
        <v>57.402925970740291</v>
      </c>
      <c r="AN125">
        <f t="shared" si="43"/>
        <v>52.891690175187641</v>
      </c>
      <c r="AO125">
        <f t="shared" si="44"/>
        <v>75.853523852551163</v>
      </c>
      <c r="AP125">
        <f t="shared" si="45"/>
        <v>54.16361621096172</v>
      </c>
      <c r="AQ125">
        <f t="shared" si="46"/>
        <v>62.022387403891294</v>
      </c>
      <c r="AR125">
        <f t="shared" si="47"/>
        <v>58.093001807426504</v>
      </c>
      <c r="AS125">
        <f t="shared" si="48"/>
        <v>7.6218765279573049</v>
      </c>
      <c r="AT125">
        <f t="shared" si="50"/>
        <v>3359.3567878319545</v>
      </c>
      <c r="AU125">
        <f t="shared" si="49"/>
        <v>839.83919695798863</v>
      </c>
      <c r="AV125" s="10"/>
    </row>
    <row r="126" spans="1:48" x14ac:dyDescent="0.25">
      <c r="A126" s="10"/>
      <c r="B126" s="2" t="s">
        <v>40</v>
      </c>
      <c r="C126" s="3">
        <v>2007.2231999999999</v>
      </c>
      <c r="D126">
        <v>185180</v>
      </c>
      <c r="E126" s="4">
        <v>2.5</v>
      </c>
      <c r="F126" s="3">
        <v>215.02061462212151</v>
      </c>
      <c r="G126" s="3">
        <v>1071.2342036606667</v>
      </c>
      <c r="H126">
        <v>113.82</v>
      </c>
      <c r="I126" s="3">
        <v>0</v>
      </c>
      <c r="J126" s="5">
        <v>245.73</v>
      </c>
      <c r="K126" s="6">
        <v>10.98</v>
      </c>
      <c r="L126" s="6">
        <v>326.82</v>
      </c>
      <c r="M126" s="7">
        <v>1.3</v>
      </c>
      <c r="N126">
        <v>0</v>
      </c>
      <c r="O126">
        <v>6.73</v>
      </c>
      <c r="P126">
        <v>3.45</v>
      </c>
      <c r="Q126">
        <v>3.85</v>
      </c>
      <c r="R126">
        <v>5.77</v>
      </c>
      <c r="S126">
        <v>1.44</v>
      </c>
      <c r="T126" s="3">
        <v>19.383590062459302</v>
      </c>
      <c r="U126" s="3">
        <v>70.08</v>
      </c>
      <c r="W126">
        <f t="shared" si="26"/>
        <v>50.673040410044308</v>
      </c>
      <c r="X126">
        <f t="shared" si="27"/>
        <v>50.960595589683862</v>
      </c>
      <c r="Y126">
        <f t="shared" si="28"/>
        <v>50.41992669759567</v>
      </c>
      <c r="Z126">
        <f t="shared" si="29"/>
        <v>50.035506419238686</v>
      </c>
      <c r="AA126">
        <f t="shared" si="30"/>
        <v>50.27579742112048</v>
      </c>
      <c r="AB126">
        <f t="shared" si="31"/>
        <v>50.084805235979083</v>
      </c>
      <c r="AC126">
        <f t="shared" si="32"/>
        <v>50</v>
      </c>
      <c r="AD126">
        <f t="shared" si="33"/>
        <v>50.017365549328694</v>
      </c>
      <c r="AE126">
        <f t="shared" si="34"/>
        <v>62.487248848408129</v>
      </c>
      <c r="AF126">
        <f t="shared" si="35"/>
        <v>83.650960784079686</v>
      </c>
      <c r="AG126">
        <f t="shared" si="36"/>
        <v>50.000008220928315</v>
      </c>
      <c r="AH126">
        <f t="shared" si="37"/>
        <v>50</v>
      </c>
      <c r="AI126">
        <f t="shared" si="38"/>
        <v>53.659995649336523</v>
      </c>
      <c r="AJ126">
        <f t="shared" si="39"/>
        <v>51.202356618973184</v>
      </c>
      <c r="AK126">
        <f t="shared" si="40"/>
        <v>50.55656519763744</v>
      </c>
      <c r="AL126">
        <f t="shared" si="41"/>
        <v>52.779061705569681</v>
      </c>
      <c r="AM126">
        <f t="shared" si="42"/>
        <v>50.527994720052803</v>
      </c>
      <c r="AN126">
        <f t="shared" si="43"/>
        <v>85.942168807055623</v>
      </c>
      <c r="AO126">
        <f t="shared" si="44"/>
        <v>68.424262564975564</v>
      </c>
      <c r="AP126">
        <f t="shared" si="45"/>
        <v>53.64608746023027</v>
      </c>
      <c r="AQ126">
        <f t="shared" si="46"/>
        <v>58.882130840954474</v>
      </c>
      <c r="AR126">
        <f t="shared" si="47"/>
        <v>56.264109150592375</v>
      </c>
      <c r="AS126">
        <f t="shared" si="48"/>
        <v>7.5009405510637377</v>
      </c>
      <c r="AT126">
        <f t="shared" si="50"/>
        <v>3158.7959409385658</v>
      </c>
      <c r="AU126">
        <f t="shared" si="49"/>
        <v>789.69898523464144</v>
      </c>
      <c r="AV126" s="10"/>
    </row>
    <row r="127" spans="1:48" x14ac:dyDescent="0.25">
      <c r="A127" s="10"/>
      <c r="B127" s="2" t="s">
        <v>41</v>
      </c>
      <c r="C127" s="3">
        <v>7811.2073</v>
      </c>
      <c r="D127">
        <v>785350</v>
      </c>
      <c r="E127" s="4">
        <v>0.3</v>
      </c>
      <c r="F127" s="3">
        <v>9389.5262860406674</v>
      </c>
      <c r="G127" s="3">
        <v>12020.582639050775</v>
      </c>
      <c r="H127">
        <v>4176.47</v>
      </c>
      <c r="I127" s="3">
        <v>429291.84600000002</v>
      </c>
      <c r="J127" s="5">
        <v>31592.93</v>
      </c>
      <c r="K127" s="6">
        <v>5.6615992358379099</v>
      </c>
      <c r="L127" s="6">
        <v>208.80117924395901</v>
      </c>
      <c r="M127" s="7">
        <v>513770.0184</v>
      </c>
      <c r="N127" s="4">
        <v>11.9</v>
      </c>
      <c r="O127" s="4">
        <v>68.27</v>
      </c>
      <c r="P127" s="4">
        <v>36.450000000000003</v>
      </c>
      <c r="Q127" s="4">
        <v>66.349999999999994</v>
      </c>
      <c r="R127" s="4">
        <v>54.81</v>
      </c>
      <c r="S127" s="4">
        <v>53.85</v>
      </c>
      <c r="T127" s="3">
        <v>13.3454504013062</v>
      </c>
      <c r="U127" s="3">
        <v>102.870979309082</v>
      </c>
      <c r="W127">
        <f t="shared" si="26"/>
        <v>52.731179692001803</v>
      </c>
      <c r="X127">
        <f t="shared" si="27"/>
        <v>54.086724290803922</v>
      </c>
      <c r="Y127">
        <f t="shared" si="28"/>
        <v>50.050391203711477</v>
      </c>
      <c r="Z127">
        <f t="shared" si="29"/>
        <v>53.161063210176493</v>
      </c>
      <c r="AA127">
        <f t="shared" si="30"/>
        <v>55.890388540299988</v>
      </c>
      <c r="AB127">
        <f t="shared" si="31"/>
        <v>54.450969118255536</v>
      </c>
      <c r="AC127">
        <f t="shared" si="32"/>
        <v>50.283376335823675</v>
      </c>
      <c r="AD127">
        <f t="shared" si="33"/>
        <v>52.984720948164863</v>
      </c>
      <c r="AE127">
        <f t="shared" si="34"/>
        <v>53.281678412585443</v>
      </c>
      <c r="AF127">
        <f t="shared" si="35"/>
        <v>64.833563889506564</v>
      </c>
      <c r="AG127">
        <f t="shared" si="36"/>
        <v>53.248974224310302</v>
      </c>
      <c r="AH127">
        <f t="shared" si="37"/>
        <v>56.438000432806753</v>
      </c>
      <c r="AI127">
        <f t="shared" si="38"/>
        <v>87.12747443985208</v>
      </c>
      <c r="AJ127">
        <f t="shared" si="39"/>
        <v>71.04124083203078</v>
      </c>
      <c r="AK127">
        <f t="shared" si="40"/>
        <v>86.051794638800544</v>
      </c>
      <c r="AL127">
        <f t="shared" si="41"/>
        <v>81.112780217240584</v>
      </c>
      <c r="AM127">
        <f t="shared" si="42"/>
        <v>79.353206467935323</v>
      </c>
      <c r="AN127">
        <f t="shared" si="43"/>
        <v>70.689213937348114</v>
      </c>
      <c r="AO127">
        <f t="shared" si="44"/>
        <v>90.747432469003371</v>
      </c>
      <c r="AP127">
        <f t="shared" si="45"/>
        <v>53.882026545708399</v>
      </c>
      <c r="AQ127">
        <f t="shared" si="46"/>
        <v>73.292333224870291</v>
      </c>
      <c r="AR127">
        <f t="shared" si="47"/>
        <v>63.587179885289345</v>
      </c>
      <c r="AS127">
        <f t="shared" si="48"/>
        <v>7.9741570015450129</v>
      </c>
      <c r="AT127">
        <f t="shared" si="50"/>
        <v>3949.1394444193666</v>
      </c>
      <c r="AU127">
        <f t="shared" si="49"/>
        <v>987.28486110484164</v>
      </c>
      <c r="AV127" s="10"/>
    </row>
    <row r="128" spans="1:48" x14ac:dyDescent="0.25">
      <c r="A128" s="10"/>
      <c r="B128" s="2" t="s">
        <v>42</v>
      </c>
      <c r="C128" s="3">
        <v>117.6995</v>
      </c>
      <c r="D128">
        <v>9251</v>
      </c>
      <c r="E128" s="4">
        <v>0</v>
      </c>
      <c r="F128" s="3">
        <v>232.26782250564634</v>
      </c>
      <c r="G128" s="3">
        <v>27245.365234375</v>
      </c>
      <c r="H128">
        <v>111.59</v>
      </c>
      <c r="I128" s="3">
        <v>6843.9984000000004</v>
      </c>
      <c r="J128" s="5">
        <v>915.53</v>
      </c>
      <c r="K128" s="6">
        <v>3.8264755959137302</v>
      </c>
      <c r="L128" s="6">
        <v>258.07783081580999</v>
      </c>
      <c r="M128" s="7">
        <v>2022.9151999999999</v>
      </c>
      <c r="N128" s="4">
        <v>63.81</v>
      </c>
      <c r="O128" s="4">
        <v>83.65</v>
      </c>
      <c r="P128" s="4">
        <v>78.33</v>
      </c>
      <c r="Q128" s="4">
        <v>82.69</v>
      </c>
      <c r="R128" s="4">
        <v>82.69</v>
      </c>
      <c r="S128" s="4">
        <v>82.21</v>
      </c>
      <c r="T128" s="3">
        <v>15.9277801513672</v>
      </c>
      <c r="U128" s="3">
        <v>99.416732788085895</v>
      </c>
      <c r="W128">
        <f t="shared" si="26"/>
        <v>50.003000161112602</v>
      </c>
      <c r="X128">
        <f t="shared" si="27"/>
        <v>50.044227400238618</v>
      </c>
      <c r="Y128">
        <f t="shared" si="28"/>
        <v>50</v>
      </c>
      <c r="Z128">
        <f t="shared" si="29"/>
        <v>50.041382172075487</v>
      </c>
      <c r="AA128">
        <f t="shared" si="30"/>
        <v>63.697330629644554</v>
      </c>
      <c r="AB128">
        <f t="shared" si="31"/>
        <v>50.082408636356305</v>
      </c>
      <c r="AC128">
        <f t="shared" si="32"/>
        <v>50.004517735911001</v>
      </c>
      <c r="AD128">
        <f t="shared" si="33"/>
        <v>50.080769446523355</v>
      </c>
      <c r="AE128">
        <f t="shared" si="34"/>
        <v>50.10527996596953</v>
      </c>
      <c r="AF128">
        <f t="shared" si="35"/>
        <v>72.690432008701421</v>
      </c>
      <c r="AG128">
        <f t="shared" si="36"/>
        <v>50.012792492958688</v>
      </c>
      <c r="AH128">
        <f t="shared" si="37"/>
        <v>84.521748539277212</v>
      </c>
      <c r="AI128">
        <f t="shared" si="38"/>
        <v>95.491624972808353</v>
      </c>
      <c r="AJ128">
        <f t="shared" si="39"/>
        <v>96.21858843332933</v>
      </c>
      <c r="AK128">
        <f t="shared" si="40"/>
        <v>95.33166742389821</v>
      </c>
      <c r="AL128">
        <f t="shared" si="41"/>
        <v>97.220938294430312</v>
      </c>
      <c r="AM128">
        <f t="shared" si="42"/>
        <v>94.951050489495103</v>
      </c>
      <c r="AN128">
        <f t="shared" si="43"/>
        <v>77.212441511859296</v>
      </c>
      <c r="AO128">
        <f t="shared" si="44"/>
        <v>88.39587927957983</v>
      </c>
      <c r="AP128">
        <f t="shared" si="45"/>
        <v>53.338084147331131</v>
      </c>
      <c r="AQ128">
        <f t="shared" si="46"/>
        <v>81.821774796744137</v>
      </c>
      <c r="AR128">
        <f t="shared" si="47"/>
        <v>67.579929472037634</v>
      </c>
      <c r="AS128">
        <f t="shared" si="48"/>
        <v>8.2207012761708853</v>
      </c>
      <c r="AT128">
        <f t="shared" si="50"/>
        <v>4364.2167091927167</v>
      </c>
      <c r="AU128">
        <f t="shared" si="49"/>
        <v>1091.0541772981792</v>
      </c>
      <c r="AV128" s="10"/>
    </row>
    <row r="129" spans="1:48" x14ac:dyDescent="0.25">
      <c r="A129" s="10"/>
      <c r="B129" s="2" t="s">
        <v>43</v>
      </c>
      <c r="C129" s="3">
        <v>9559.2324000000008</v>
      </c>
      <c r="D129">
        <v>1001450</v>
      </c>
      <c r="E129" s="4">
        <v>3.681</v>
      </c>
      <c r="F129" s="3">
        <v>3055.9540889526543</v>
      </c>
      <c r="G129" s="3">
        <v>3196.8613807868655</v>
      </c>
      <c r="H129">
        <v>936.39</v>
      </c>
      <c r="I129" s="3">
        <v>16839.319800000001</v>
      </c>
      <c r="J129" s="5">
        <v>9171.76</v>
      </c>
      <c r="K129" s="6">
        <v>4.7365331796185801</v>
      </c>
      <c r="L129" s="6">
        <v>209.89480690731901</v>
      </c>
      <c r="M129" s="7">
        <v>19097.5942</v>
      </c>
      <c r="N129" s="4">
        <v>7.62</v>
      </c>
      <c r="O129" s="4">
        <v>24.52</v>
      </c>
      <c r="P129" s="4">
        <v>14.78</v>
      </c>
      <c r="Q129" s="4">
        <v>28.37</v>
      </c>
      <c r="R129" s="4">
        <v>27.88</v>
      </c>
      <c r="S129" s="4">
        <v>34.619999999999997</v>
      </c>
      <c r="T129" s="3">
        <v>11.9174404144287</v>
      </c>
      <c r="U129" s="3">
        <v>80.797416687011705</v>
      </c>
      <c r="W129">
        <f t="shared" si="26"/>
        <v>53.351043403233831</v>
      </c>
      <c r="X129">
        <f t="shared" si="27"/>
        <v>55.212332722268414</v>
      </c>
      <c r="Y129">
        <f t="shared" si="28"/>
        <v>50.618300069539863</v>
      </c>
      <c r="Z129">
        <f t="shared" si="29"/>
        <v>51.003351361659803</v>
      </c>
      <c r="AA129">
        <f t="shared" si="30"/>
        <v>51.365773463238661</v>
      </c>
      <c r="AB129">
        <f t="shared" si="31"/>
        <v>50.968828084278627</v>
      </c>
      <c r="AC129">
        <f t="shared" si="32"/>
        <v>50.011115665920862</v>
      </c>
      <c r="AD129">
        <f t="shared" si="33"/>
        <v>50.862311934035262</v>
      </c>
      <c r="AE129">
        <f t="shared" si="34"/>
        <v>51.680490176509103</v>
      </c>
      <c r="AF129">
        <f t="shared" si="35"/>
        <v>65.007936296081184</v>
      </c>
      <c r="AG129">
        <f t="shared" si="36"/>
        <v>50.120769194542277</v>
      </c>
      <c r="AH129">
        <f t="shared" si="37"/>
        <v>54.122484310755247</v>
      </c>
      <c r="AI129">
        <f t="shared" si="38"/>
        <v>63.334783554492063</v>
      </c>
      <c r="AJ129">
        <f t="shared" si="39"/>
        <v>58.013706865456292</v>
      </c>
      <c r="AK129">
        <f t="shared" si="40"/>
        <v>64.482053611994544</v>
      </c>
      <c r="AL129">
        <f t="shared" si="41"/>
        <v>65.553501271088507</v>
      </c>
      <c r="AM129">
        <f t="shared" si="42"/>
        <v>68.776812231877685</v>
      </c>
      <c r="AN129">
        <f t="shared" si="43"/>
        <v>67.081915480264314</v>
      </c>
      <c r="AO129">
        <f t="shared" si="44"/>
        <v>75.720376272996532</v>
      </c>
      <c r="AP129">
        <f t="shared" si="45"/>
        <v>52.384185711177814</v>
      </c>
      <c r="AQ129">
        <f t="shared" si="46"/>
        <v>62.634776089036272</v>
      </c>
      <c r="AR129">
        <f t="shared" si="47"/>
        <v>57.509480900107043</v>
      </c>
      <c r="AS129">
        <f t="shared" si="48"/>
        <v>7.5835005703241718</v>
      </c>
      <c r="AT129">
        <f t="shared" si="50"/>
        <v>3281.0717426261158</v>
      </c>
      <c r="AU129">
        <f t="shared" si="49"/>
        <v>820.26793565652895</v>
      </c>
      <c r="AV129" s="10"/>
    </row>
    <row r="130" spans="1:48" x14ac:dyDescent="0.25">
      <c r="A130" s="10"/>
      <c r="B130" s="2" t="s">
        <v>44</v>
      </c>
      <c r="C130" s="3">
        <v>137186</v>
      </c>
      <c r="D130">
        <v>9600006.3000000007</v>
      </c>
      <c r="E130" s="4">
        <v>25.2</v>
      </c>
      <c r="F130" s="3">
        <v>104756.8292059446</v>
      </c>
      <c r="G130" s="3">
        <v>7636.1166012526492</v>
      </c>
      <c r="H130">
        <v>43015.26</v>
      </c>
      <c r="I130" s="3">
        <v>65384761.982699998</v>
      </c>
      <c r="J130" s="5">
        <v>390396.24</v>
      </c>
      <c r="K130" s="6">
        <v>5.9682489388342503</v>
      </c>
      <c r="L130" s="6">
        <v>120.719314964204</v>
      </c>
      <c r="M130">
        <v>7906649.6523000002</v>
      </c>
      <c r="N130" s="4">
        <v>28.57</v>
      </c>
      <c r="O130" s="4">
        <v>66.83</v>
      </c>
      <c r="P130" s="4">
        <v>5.42</v>
      </c>
      <c r="Q130" s="4">
        <v>41.35</v>
      </c>
      <c r="R130" s="4">
        <v>40.380000000000003</v>
      </c>
      <c r="S130" s="4">
        <v>46.15</v>
      </c>
      <c r="T130" s="8">
        <v>12.8535099029541</v>
      </c>
      <c r="U130" s="3">
        <v>103.5</v>
      </c>
      <c r="W130">
        <f t="shared" si="26"/>
        <v>98.608518148352402</v>
      </c>
      <c r="X130">
        <f t="shared" si="27"/>
        <v>99.999965622324623</v>
      </c>
      <c r="Y130">
        <f t="shared" si="28"/>
        <v>54.232861111764329</v>
      </c>
      <c r="Z130">
        <f t="shared" si="29"/>
        <v>85.650652507976844</v>
      </c>
      <c r="AA130">
        <f t="shared" si="30"/>
        <v>53.642128360854116</v>
      </c>
      <c r="AB130">
        <f t="shared" si="31"/>
        <v>96.191341074815824</v>
      </c>
      <c r="AC130">
        <f t="shared" si="32"/>
        <v>93.160601446319788</v>
      </c>
      <c r="AD130">
        <f t="shared" si="33"/>
        <v>86.949379324312872</v>
      </c>
      <c r="AE130">
        <f t="shared" si="34"/>
        <v>53.81245553248187</v>
      </c>
      <c r="AF130">
        <f t="shared" si="35"/>
        <v>50.78943610761435</v>
      </c>
      <c r="AG130">
        <f t="shared" si="36"/>
        <v>100.00000000189713</v>
      </c>
      <c r="AH130">
        <f t="shared" si="37"/>
        <v>65.456611123133513</v>
      </c>
      <c r="AI130">
        <f t="shared" si="38"/>
        <v>86.344355014139666</v>
      </c>
      <c r="AJ130">
        <f t="shared" si="39"/>
        <v>52.386677888661779</v>
      </c>
      <c r="AK130">
        <f t="shared" si="40"/>
        <v>71.853702862335297</v>
      </c>
      <c r="AL130">
        <f t="shared" si="41"/>
        <v>72.775595100531547</v>
      </c>
      <c r="AM130">
        <f t="shared" si="42"/>
        <v>75.118248817511827</v>
      </c>
      <c r="AN130">
        <f t="shared" si="43"/>
        <v>69.446522207605469</v>
      </c>
      <c r="AO130">
        <f t="shared" si="44"/>
        <v>91.175651938271329</v>
      </c>
      <c r="AP130">
        <f t="shared" si="45"/>
        <v>79.190876207523658</v>
      </c>
      <c r="AQ130">
        <f t="shared" si="46"/>
        <v>79.421258689453751</v>
      </c>
      <c r="AR130">
        <f t="shared" si="47"/>
        <v>79.306067448488704</v>
      </c>
      <c r="AS130">
        <f t="shared" si="48"/>
        <v>8.9053954122480548</v>
      </c>
      <c r="AT130">
        <f t="shared" si="50"/>
        <v>6289.4390651222448</v>
      </c>
      <c r="AU130">
        <f t="shared" si="49"/>
        <v>1572.3597662805612</v>
      </c>
      <c r="AV130" s="10"/>
    </row>
    <row r="131" spans="1:48" x14ac:dyDescent="0.25">
      <c r="AP131">
        <f t="shared" si="45"/>
        <v>0</v>
      </c>
      <c r="AQ131">
        <f t="shared" si="46"/>
        <v>0</v>
      </c>
      <c r="AR131">
        <f t="shared" si="47"/>
        <v>0</v>
      </c>
      <c r="AS131">
        <f t="shared" si="48"/>
        <v>0</v>
      </c>
      <c r="AT131">
        <f t="shared" si="50"/>
        <v>0</v>
      </c>
      <c r="AU131">
        <f t="shared" si="49"/>
        <v>0</v>
      </c>
    </row>
    <row r="132" spans="1:48" x14ac:dyDescent="0.25">
      <c r="A132" s="10">
        <v>2013</v>
      </c>
      <c r="B132" s="2" t="s">
        <v>30</v>
      </c>
      <c r="C132" s="3">
        <v>2698.4002</v>
      </c>
      <c r="D132">
        <v>527970</v>
      </c>
      <c r="E132" s="4">
        <v>3</v>
      </c>
      <c r="F132" s="3">
        <v>404.15233436176652</v>
      </c>
      <c r="G132" s="3">
        <v>1497.747941027304</v>
      </c>
      <c r="H132">
        <v>204.03</v>
      </c>
      <c r="I132" s="3">
        <v>266.82830000000001</v>
      </c>
      <c r="J132" s="5">
        <v>118.75</v>
      </c>
      <c r="K132" s="6">
        <v>13.2463800518415</v>
      </c>
      <c r="L132" s="6">
        <v>244.21105796941799</v>
      </c>
      <c r="M132" s="7">
        <v>199.4144</v>
      </c>
      <c r="N132">
        <v>1.9</v>
      </c>
      <c r="O132">
        <v>10.43</v>
      </c>
      <c r="P132">
        <v>11.74</v>
      </c>
      <c r="Q132">
        <v>25.12</v>
      </c>
      <c r="R132">
        <v>10.8</v>
      </c>
      <c r="S132">
        <v>9</v>
      </c>
      <c r="T132" s="3">
        <v>14.506500053405778</v>
      </c>
      <c r="U132" s="3">
        <v>49.277259826660199</v>
      </c>
      <c r="W132">
        <f t="shared" si="26"/>
        <v>50.918137314166692</v>
      </c>
      <c r="X132">
        <f t="shared" si="27"/>
        <v>52.746099126110117</v>
      </c>
      <c r="Y132">
        <f t="shared" si="28"/>
        <v>50.503912037114802</v>
      </c>
      <c r="Z132">
        <f t="shared" si="29"/>
        <v>50.0999395290089</v>
      </c>
      <c r="AA132">
        <f t="shared" si="30"/>
        <v>50.494504521013909</v>
      </c>
      <c r="AB132">
        <f t="shared" si="31"/>
        <v>50.181754676324715</v>
      </c>
      <c r="AC132">
        <f t="shared" si="32"/>
        <v>50.000176133850786</v>
      </c>
      <c r="AD132">
        <f t="shared" si="33"/>
        <v>50.005345503246616</v>
      </c>
      <c r="AE132">
        <f t="shared" si="34"/>
        <v>66.410105008883534</v>
      </c>
      <c r="AF132">
        <f t="shared" si="35"/>
        <v>70.479457804537532</v>
      </c>
      <c r="AG132">
        <f t="shared" si="36"/>
        <v>50.001261054990273</v>
      </c>
      <c r="AH132">
        <f t="shared" si="37"/>
        <v>51.027916035490151</v>
      </c>
      <c r="AI132">
        <f t="shared" si="38"/>
        <v>55.672177507069826</v>
      </c>
      <c r="AJ132">
        <f t="shared" si="39"/>
        <v>56.186124804617052</v>
      </c>
      <c r="AK132">
        <f t="shared" si="40"/>
        <v>62.636301681054064</v>
      </c>
      <c r="AL132">
        <f t="shared" si="41"/>
        <v>55.685232262537554</v>
      </c>
      <c r="AM132">
        <f t="shared" si="42"/>
        <v>54.685953140468598</v>
      </c>
      <c r="AN132">
        <f t="shared" si="43"/>
        <v>73.622143438614827</v>
      </c>
      <c r="AO132">
        <f t="shared" si="44"/>
        <v>54.262346295820699</v>
      </c>
      <c r="AP132">
        <f t="shared" si="45"/>
        <v>53.135978539804498</v>
      </c>
      <c r="AQ132">
        <f t="shared" si="46"/>
        <v>57.174067790433156</v>
      </c>
      <c r="AR132">
        <f t="shared" si="47"/>
        <v>55.155023165118827</v>
      </c>
      <c r="AS132">
        <f t="shared" si="48"/>
        <v>7.4266427923469447</v>
      </c>
      <c r="AT132">
        <f t="shared" si="50"/>
        <v>3038.0000391457838</v>
      </c>
      <c r="AU132">
        <f t="shared" si="49"/>
        <v>759.50000978644596</v>
      </c>
      <c r="AV132" s="10">
        <v>2013</v>
      </c>
    </row>
    <row r="133" spans="1:48" x14ac:dyDescent="0.25">
      <c r="A133" s="10"/>
      <c r="B133" s="2" t="s">
        <v>31</v>
      </c>
      <c r="C133" s="3">
        <v>805.95</v>
      </c>
      <c r="D133">
        <v>22070</v>
      </c>
      <c r="E133" s="4">
        <v>0</v>
      </c>
      <c r="F133" s="3">
        <v>2977.3277847912859</v>
      </c>
      <c r="G133" s="3">
        <v>36941.842357358226</v>
      </c>
      <c r="H133">
        <v>1377.09</v>
      </c>
      <c r="I133" s="3">
        <v>1174376.7</v>
      </c>
      <c r="J133" s="5">
        <v>11395.49</v>
      </c>
      <c r="K133" s="6">
        <v>13.711599947646899</v>
      </c>
      <c r="L133" s="6">
        <v>389.34253060181902</v>
      </c>
      <c r="M133" s="7">
        <v>43105.1</v>
      </c>
      <c r="N133">
        <v>15.17</v>
      </c>
      <c r="O133">
        <v>85.78</v>
      </c>
      <c r="P133">
        <v>67.14</v>
      </c>
      <c r="Q133">
        <v>85.78</v>
      </c>
      <c r="R133">
        <v>80.28</v>
      </c>
      <c r="S133">
        <v>78.2</v>
      </c>
      <c r="T133" s="3">
        <v>14.533120155334499</v>
      </c>
      <c r="U133" s="3">
        <v>102.693222045898</v>
      </c>
      <c r="W133">
        <f t="shared" si="26"/>
        <v>50.247059304878505</v>
      </c>
      <c r="X133">
        <f t="shared" si="27"/>
        <v>50.110998221538679</v>
      </c>
      <c r="Y133">
        <f t="shared" si="28"/>
        <v>50</v>
      </c>
      <c r="Z133">
        <f t="shared" si="29"/>
        <v>50.976565070635594</v>
      </c>
      <c r="AA133">
        <f t="shared" si="30"/>
        <v>68.669476201892863</v>
      </c>
      <c r="AB133">
        <f t="shared" si="31"/>
        <v>51.442452054573693</v>
      </c>
      <c r="AC133">
        <f t="shared" si="32"/>
        <v>50.775208216097127</v>
      </c>
      <c r="AD133">
        <f t="shared" si="33"/>
        <v>51.0728123047559</v>
      </c>
      <c r="AE133">
        <f t="shared" si="34"/>
        <v>67.21534980123559</v>
      </c>
      <c r="AF133">
        <f t="shared" si="35"/>
        <v>93.61980529252898</v>
      </c>
      <c r="AG133">
        <f t="shared" si="36"/>
        <v>50.272587643927643</v>
      </c>
      <c r="AH133">
        <f t="shared" si="37"/>
        <v>58.207098030729277</v>
      </c>
      <c r="AI133">
        <f t="shared" si="38"/>
        <v>96.649989123341314</v>
      </c>
      <c r="AJ133">
        <f t="shared" si="39"/>
        <v>89.491403150174335</v>
      </c>
      <c r="AK133">
        <f t="shared" si="40"/>
        <v>97.086551567469328</v>
      </c>
      <c r="AL133">
        <f t="shared" si="41"/>
        <v>95.828518604113697</v>
      </c>
      <c r="AM133">
        <f t="shared" si="42"/>
        <v>92.745572544274552</v>
      </c>
      <c r="AN133">
        <f t="shared" si="43"/>
        <v>73.689388523381254</v>
      </c>
      <c r="AO133">
        <f t="shared" si="44"/>
        <v>90.626420359229854</v>
      </c>
      <c r="AP133">
        <f t="shared" si="45"/>
        <v>57.324034433416692</v>
      </c>
      <c r="AQ133">
        <f t="shared" si="46"/>
        <v>78.869316612852415</v>
      </c>
      <c r="AR133">
        <f t="shared" si="47"/>
        <v>68.09667552313455</v>
      </c>
      <c r="AS133">
        <f t="shared" si="48"/>
        <v>8.2520709838885029</v>
      </c>
      <c r="AT133">
        <f t="shared" si="50"/>
        <v>4521.1074212551948</v>
      </c>
      <c r="AU133">
        <f t="shared" si="49"/>
        <v>1130.2768553137987</v>
      </c>
      <c r="AV133" s="10"/>
    </row>
    <row r="134" spans="1:48" x14ac:dyDescent="0.25">
      <c r="A134" s="10"/>
      <c r="B134" s="2" t="s">
        <v>32</v>
      </c>
      <c r="C134" s="3">
        <v>3548.18</v>
      </c>
      <c r="D134">
        <v>435052</v>
      </c>
      <c r="E134" s="4">
        <v>144.21100000000001</v>
      </c>
      <c r="F134" s="3">
        <v>2346.3767512864492</v>
      </c>
      <c r="G134" s="3">
        <v>6612.9022521023435</v>
      </c>
      <c r="H134">
        <v>1581.7</v>
      </c>
      <c r="I134" s="3">
        <v>0</v>
      </c>
      <c r="J134" s="5">
        <v>839.22</v>
      </c>
      <c r="K134" s="6">
        <v>6.8723331897307602</v>
      </c>
      <c r="L134" s="6">
        <v>254.087466899285</v>
      </c>
      <c r="M134" s="7">
        <v>0</v>
      </c>
      <c r="N134">
        <v>4.2699999999999996</v>
      </c>
      <c r="O134">
        <v>14.69</v>
      </c>
      <c r="P134">
        <v>16.43</v>
      </c>
      <c r="Q134">
        <v>13.27</v>
      </c>
      <c r="R134">
        <v>3.29</v>
      </c>
      <c r="S134">
        <v>5.69</v>
      </c>
      <c r="T134" s="3">
        <v>13</v>
      </c>
      <c r="U134" s="3">
        <v>53.916919708252003</v>
      </c>
      <c r="W134">
        <f t="shared" si="26"/>
        <v>51.219476042402356</v>
      </c>
      <c r="X134">
        <f t="shared" si="27"/>
        <v>52.262113544273845</v>
      </c>
      <c r="Y134">
        <f t="shared" si="28"/>
        <v>74.223219594787537</v>
      </c>
      <c r="Z134">
        <f t="shared" si="29"/>
        <v>50.761613621680269</v>
      </c>
      <c r="AA134">
        <f t="shared" si="30"/>
        <v>53.117445980742097</v>
      </c>
      <c r="AB134">
        <f t="shared" si="31"/>
        <v>51.662348130276143</v>
      </c>
      <c r="AC134">
        <f t="shared" si="32"/>
        <v>50</v>
      </c>
      <c r="AD134">
        <f t="shared" si="33"/>
        <v>50.073545870239506</v>
      </c>
      <c r="AE134">
        <f t="shared" si="34"/>
        <v>55.377326556799467</v>
      </c>
      <c r="AF134">
        <f t="shared" si="35"/>
        <v>72.054192287866982</v>
      </c>
      <c r="AG134">
        <f t="shared" si="36"/>
        <v>50</v>
      </c>
      <c r="AH134">
        <f t="shared" si="37"/>
        <v>52.310106037654187</v>
      </c>
      <c r="AI134">
        <f t="shared" si="38"/>
        <v>57.98890580813574</v>
      </c>
      <c r="AJ134">
        <f t="shared" si="39"/>
        <v>59.005651076109174</v>
      </c>
      <c r="AK134">
        <f t="shared" si="40"/>
        <v>55.906406179009537</v>
      </c>
      <c r="AL134">
        <f t="shared" si="41"/>
        <v>51.346198289808179</v>
      </c>
      <c r="AM134">
        <f t="shared" si="42"/>
        <v>52.865471345286551</v>
      </c>
      <c r="AN134">
        <f t="shared" si="43"/>
        <v>69.81657109095201</v>
      </c>
      <c r="AO134">
        <f t="shared" si="44"/>
        <v>57.420895324119748</v>
      </c>
      <c r="AP134">
        <f t="shared" si="45"/>
        <v>54.561880641464981</v>
      </c>
      <c r="AQ134">
        <f t="shared" si="46"/>
        <v>56.537514856927714</v>
      </c>
      <c r="AR134">
        <f t="shared" si="47"/>
        <v>55.549697749196348</v>
      </c>
      <c r="AS134">
        <f t="shared" si="48"/>
        <v>7.4531669610438991</v>
      </c>
      <c r="AT134">
        <f t="shared" si="50"/>
        <v>3084.7931373887432</v>
      </c>
      <c r="AU134">
        <f t="shared" si="49"/>
        <v>771.19828434718579</v>
      </c>
      <c r="AV134" s="10"/>
    </row>
    <row r="135" spans="1:48" x14ac:dyDescent="0.25">
      <c r="A135" s="10"/>
      <c r="B135" s="2" t="s">
        <v>33</v>
      </c>
      <c r="C135" s="3">
        <v>7845.8927999999996</v>
      </c>
      <c r="D135">
        <v>1745150</v>
      </c>
      <c r="E135" s="4">
        <v>157.80000000000001</v>
      </c>
      <c r="F135" s="3">
        <v>4927.7556564956221</v>
      </c>
      <c r="G135" s="3">
        <v>6280.6818575135549</v>
      </c>
      <c r="H135">
        <v>1373.36</v>
      </c>
      <c r="I135" s="3">
        <v>27044.499599999999</v>
      </c>
      <c r="J135" s="5">
        <v>33171.300000000003</v>
      </c>
      <c r="K135" s="6">
        <v>15.6112745227937</v>
      </c>
      <c r="L135" s="6">
        <v>193.01303797217301</v>
      </c>
      <c r="M135" s="7">
        <v>8088.0699000000004</v>
      </c>
      <c r="N135">
        <v>11.37</v>
      </c>
      <c r="O135">
        <v>28.91</v>
      </c>
      <c r="P135">
        <v>5.16</v>
      </c>
      <c r="Q135">
        <v>6.16</v>
      </c>
      <c r="R135">
        <v>16.43</v>
      </c>
      <c r="S135">
        <v>28.44</v>
      </c>
      <c r="T135" s="3">
        <v>21.673500061035199</v>
      </c>
      <c r="U135" s="3">
        <v>83.831398010253906</v>
      </c>
      <c r="W135">
        <f t="shared" ref="W135:W198" si="51">((C135-109.239)/141000.761)*50+50</f>
        <v>52.743479448313046</v>
      </c>
      <c r="X135">
        <f t="shared" ref="X135:X198" si="52">((D135-760)/9599252.9)*50+50</f>
        <v>59.086071687933128</v>
      </c>
      <c r="Y135">
        <f t="shared" ref="Y135:Y198" si="53">((E135-0)/297.671)*50+50</f>
        <v>76.505773152238547</v>
      </c>
      <c r="Z135">
        <f t="shared" ref="Z135:Z198" si="54">((F135-110.797954)/146765.941)*50+50</f>
        <v>51.641033903940844</v>
      </c>
      <c r="AA135">
        <f t="shared" ref="AA135:AA198" si="55">((G135-533.3852317)/97507.97701)*50+50</f>
        <v>52.94709048533749</v>
      </c>
      <c r="AB135">
        <f t="shared" ref="AB135:AB198" si="56">((H135-34.91)/46524.25)*50+50</f>
        <v>51.438443392424382</v>
      </c>
      <c r="AC135">
        <f t="shared" ref="AC135:AC198" si="57">((I135-0)/75745888.37)*50+50</f>
        <v>50.017852123845913</v>
      </c>
      <c r="AD135">
        <f t="shared" ref="AD135:AD198" si="58">((J135-62.28)/528200.97)*50+50</f>
        <v>53.134130935049214</v>
      </c>
      <c r="AE135">
        <f t="shared" ref="AE135:AE198" si="59">((K135-3.76565144)/28.8868615)*50+50</f>
        <v>70.503478861477731</v>
      </c>
      <c r="AF135">
        <f t="shared" ref="AF135:AF198" si="60">((L135-115.768135)/313.589657)*50+50</f>
        <v>62.316238952385632</v>
      </c>
      <c r="AG135">
        <f t="shared" ref="AG135:AG198" si="61">((M135-0)/7906649.652)*50+50</f>
        <v>50.051147263733597</v>
      </c>
      <c r="AH135">
        <f t="shared" ref="AH135:AH198" si="62">((N135-0)/92.42)*50+50</f>
        <v>56.151265959748969</v>
      </c>
      <c r="AI135">
        <f t="shared" ref="AI135:AI198" si="63">((O135-0)/91.94)*50+50</f>
        <v>65.722210137045906</v>
      </c>
      <c r="AJ135">
        <f t="shared" ref="AJ135:AJ198" si="64">((P135-1.45)/83.17)*50+50</f>
        <v>52.230371528195263</v>
      </c>
      <c r="AK135">
        <f t="shared" ref="AK135:AK198" si="65">((Q135-2.87)/88.04)*50+50</f>
        <v>51.868468877782824</v>
      </c>
      <c r="AL135">
        <f t="shared" ref="AL135:AL198" si="66">((R135-0.96)/86.54)*50+50</f>
        <v>58.938063323318694</v>
      </c>
      <c r="AM135">
        <f t="shared" ref="AM135:AM198" si="67">((S135-0.48)/90.91)*50+50</f>
        <v>65.37784622153778</v>
      </c>
      <c r="AN135">
        <f t="shared" ref="AN135:AN198" si="68">((T135-5.155275822)/19.79334402)*50+50</f>
        <v>91.726714349895886</v>
      </c>
      <c r="AO135">
        <f t="shared" ref="AO135:AO198" si="69">((U135-43.01620865)/73.446064)*50+50</f>
        <v>77.785824819866377</v>
      </c>
      <c r="AP135">
        <f t="shared" ref="AP135:AP198" si="70">0.2*((1/3)*W135+(1/3)*X135+(1/3)*Y135)+0.35*((1/3)*Z135+(1/3)*AA135+(1/3)*AB135)+0.3*(0.5*AC135+0.5*AD135)+0.15*(0.5*AE135+0.5*AF135)</f>
        <v>56.193064155304988</v>
      </c>
      <c r="AQ135">
        <f t="shared" ref="AQ135:AQ198" si="71">0.2*AG135+0.5*((1/6)*AH135+(1/6)*AI135+(1/6)*AJ135+(1/6)*AK135+(1/6)*AL135+(1/6)*AM135)+0.3*(0.5*AN135+0.5*AO135)</f>
        <v>64.627795832180169</v>
      </c>
      <c r="AR135">
        <f t="shared" ref="AR135:AR198" si="72">0.5*AQ135+0.5*AP135</f>
        <v>60.410429993742582</v>
      </c>
      <c r="AS135">
        <f t="shared" ref="AS135:AS198" si="73">AR135^(1/2)</f>
        <v>7.7724146823070743</v>
      </c>
      <c r="AT135">
        <f t="shared" si="50"/>
        <v>3631.6338774136525</v>
      </c>
      <c r="AU135">
        <f t="shared" ref="AU135:AU198" si="74">0.5*(0.2*(W135*(1/3)+X135*(1/3)+Y135*(1/3))+0.35*(Z135*(1/3)+AA135*(1/3)+AB135*(1/3))+0.3*(AC135*0.5+AD135*0.5)+0.15*(AE135*0.5+AF135*0.5))*(0.5*(0.2*AG135+0.5*(AH135*(1/6)+AI135*(1/6)+AJ135*(1/6)+AK135*(1/6)+AL135*(1/6)+AM135*(1/6))+0.3*(AN135*0.5+AO135*0.5)))</f>
        <v>907.90846935341312</v>
      </c>
      <c r="AV135" s="10"/>
    </row>
    <row r="136" spans="1:48" x14ac:dyDescent="0.25">
      <c r="A136" s="10"/>
      <c r="B136" s="2" t="s">
        <v>34</v>
      </c>
      <c r="C136" s="3">
        <v>203.55009999999999</v>
      </c>
      <c r="D136">
        <v>11610</v>
      </c>
      <c r="E136" s="4">
        <v>25.063000000000002</v>
      </c>
      <c r="F136" s="3">
        <v>1987.2764296703297</v>
      </c>
      <c r="G136" s="3">
        <v>97630.825515208766</v>
      </c>
      <c r="H136">
        <v>1638.89</v>
      </c>
      <c r="I136" s="3">
        <v>2.7938999999999998</v>
      </c>
      <c r="J136" s="5">
        <v>810.28</v>
      </c>
      <c r="K136" s="6">
        <v>6.04</v>
      </c>
      <c r="L136" s="6">
        <v>189.62800792078801</v>
      </c>
      <c r="M136" s="7">
        <v>5299.6301000000003</v>
      </c>
      <c r="N136">
        <v>91.94</v>
      </c>
      <c r="O136">
        <v>81.040000000000006</v>
      </c>
      <c r="P136">
        <v>20.190000000000001</v>
      </c>
      <c r="Q136">
        <v>73.459999999999994</v>
      </c>
      <c r="R136">
        <v>78.87</v>
      </c>
      <c r="S136">
        <v>81.52</v>
      </c>
      <c r="T136" s="3">
        <v>12.742839813232401</v>
      </c>
      <c r="U136" s="3">
        <v>89.216447448730491</v>
      </c>
      <c r="W136">
        <f t="shared" si="51"/>
        <v>50.033443471982395</v>
      </c>
      <c r="X136">
        <f t="shared" si="52"/>
        <v>50.056514814814392</v>
      </c>
      <c r="Y136">
        <f t="shared" si="53"/>
        <v>54.209849128736089</v>
      </c>
      <c r="Z136">
        <f t="shared" si="54"/>
        <v>50.639275864306398</v>
      </c>
      <c r="AA136">
        <f t="shared" si="55"/>
        <v>99.789485568729873</v>
      </c>
      <c r="AB136">
        <f t="shared" si="56"/>
        <v>51.723810700871049</v>
      </c>
      <c r="AC136">
        <f t="shared" si="57"/>
        <v>50.00000184425852</v>
      </c>
      <c r="AD136">
        <f t="shared" si="58"/>
        <v>50.070806382653934</v>
      </c>
      <c r="AE136">
        <f t="shared" si="59"/>
        <v>53.936648777161203</v>
      </c>
      <c r="AF136">
        <f t="shared" si="60"/>
        <v>61.776516105055727</v>
      </c>
      <c r="AG136">
        <f t="shared" si="61"/>
        <v>50.033513753190391</v>
      </c>
      <c r="AH136">
        <f t="shared" si="62"/>
        <v>99.74031594892881</v>
      </c>
      <c r="AI136">
        <f t="shared" si="63"/>
        <v>94.072221013704592</v>
      </c>
      <c r="AJ136">
        <f t="shared" si="64"/>
        <v>61.266081519778766</v>
      </c>
      <c r="AK136">
        <f t="shared" si="65"/>
        <v>90.089731940027249</v>
      </c>
      <c r="AL136">
        <f t="shared" si="66"/>
        <v>95.013866420152539</v>
      </c>
      <c r="AM136">
        <f t="shared" si="67"/>
        <v>94.571554284457164</v>
      </c>
      <c r="AN136">
        <f t="shared" si="68"/>
        <v>69.166958305695132</v>
      </c>
      <c r="AO136">
        <f t="shared" si="69"/>
        <v>81.451813945217324</v>
      </c>
      <c r="AP136">
        <f t="shared" si="70"/>
        <v>57.560229176861185</v>
      </c>
      <c r="AQ136">
        <f t="shared" si="71"/>
        <v>77.162332848862363</v>
      </c>
      <c r="AR136">
        <f t="shared" si="72"/>
        <v>67.361281012861781</v>
      </c>
      <c r="AS136">
        <f t="shared" si="73"/>
        <v>8.2073918520356877</v>
      </c>
      <c r="AT136">
        <f t="shared" si="50"/>
        <v>4441.4815626017617</v>
      </c>
      <c r="AU136">
        <f t="shared" si="74"/>
        <v>1110.3703906504404</v>
      </c>
      <c r="AV136" s="10"/>
    </row>
    <row r="137" spans="1:48" x14ac:dyDescent="0.25">
      <c r="A137" s="10"/>
      <c r="B137" s="2" t="s">
        <v>35</v>
      </c>
      <c r="C137" s="3">
        <v>126.1673</v>
      </c>
      <c r="D137">
        <v>770</v>
      </c>
      <c r="E137" s="4">
        <v>0.1</v>
      </c>
      <c r="F137" s="3">
        <v>325.39468085106387</v>
      </c>
      <c r="G137" s="3">
        <v>25790.730312138236</v>
      </c>
      <c r="H137">
        <v>319.27</v>
      </c>
      <c r="I137" s="3">
        <v>1892.2393</v>
      </c>
      <c r="J137" s="5">
        <v>241.31</v>
      </c>
      <c r="K137" s="6">
        <v>12.471080482402201</v>
      </c>
      <c r="L137" s="6">
        <v>324.650091784528</v>
      </c>
      <c r="M137" s="7">
        <v>66986.465299999996</v>
      </c>
      <c r="N137">
        <v>9</v>
      </c>
      <c r="O137">
        <v>69.67</v>
      </c>
      <c r="P137">
        <v>12.21</v>
      </c>
      <c r="Q137">
        <v>70.14</v>
      </c>
      <c r="R137">
        <v>61.5</v>
      </c>
      <c r="S137">
        <v>68.25</v>
      </c>
      <c r="T137" s="3">
        <v>7.4586000442504901</v>
      </c>
      <c r="U137" s="3">
        <v>96.67333984375</v>
      </c>
      <c r="W137">
        <f t="shared" si="51"/>
        <v>50.006002910863721</v>
      </c>
      <c r="X137">
        <f t="shared" si="52"/>
        <v>50.000052087386926</v>
      </c>
      <c r="Y137">
        <f t="shared" si="53"/>
        <v>50.016797067903823</v>
      </c>
      <c r="Z137">
        <f t="shared" si="54"/>
        <v>50.07310849008595</v>
      </c>
      <c r="AA137">
        <f t="shared" si="55"/>
        <v>62.951425029486536</v>
      </c>
      <c r="AB137">
        <f t="shared" si="56"/>
        <v>50.305604066696404</v>
      </c>
      <c r="AC137">
        <f t="shared" si="57"/>
        <v>50.001249070636518</v>
      </c>
      <c r="AD137">
        <f t="shared" si="58"/>
        <v>50.016947147976651</v>
      </c>
      <c r="AE137">
        <f t="shared" si="59"/>
        <v>65.068146192348038</v>
      </c>
      <c r="AF137">
        <f t="shared" si="60"/>
        <v>83.30498186432979</v>
      </c>
      <c r="AG137">
        <f t="shared" si="61"/>
        <v>50.423608407152933</v>
      </c>
      <c r="AH137">
        <f t="shared" si="62"/>
        <v>54.86907595758494</v>
      </c>
      <c r="AI137">
        <f t="shared" si="63"/>
        <v>87.888840548183595</v>
      </c>
      <c r="AJ137">
        <f t="shared" si="64"/>
        <v>56.468678610075749</v>
      </c>
      <c r="AK137">
        <f t="shared" si="65"/>
        <v>88.204225352112672</v>
      </c>
      <c r="AL137">
        <f t="shared" si="66"/>
        <v>84.978044834758492</v>
      </c>
      <c r="AM137">
        <f t="shared" si="67"/>
        <v>87.273127268727308</v>
      </c>
      <c r="AN137">
        <f t="shared" si="68"/>
        <v>55.818431236084002</v>
      </c>
      <c r="AO137">
        <f t="shared" si="69"/>
        <v>86.528255070108315</v>
      </c>
      <c r="AP137">
        <f t="shared" si="70"/>
        <v>55.187420226517816</v>
      </c>
      <c r="AQ137">
        <f t="shared" si="71"/>
        <v>69.743557341646323</v>
      </c>
      <c r="AR137">
        <f t="shared" si="72"/>
        <v>62.465488784082069</v>
      </c>
      <c r="AS137">
        <f t="shared" si="73"/>
        <v>7.9035111680873884</v>
      </c>
      <c r="AT137">
        <f t="shared" si="50"/>
        <v>3848.9670071056776</v>
      </c>
      <c r="AU137">
        <f t="shared" si="74"/>
        <v>962.24175177641939</v>
      </c>
      <c r="AV137" s="10"/>
    </row>
    <row r="138" spans="1:48" x14ac:dyDescent="0.25">
      <c r="A138" s="10"/>
      <c r="B138" s="2" t="s">
        <v>46</v>
      </c>
      <c r="C138" s="3">
        <v>3148.2498000000001</v>
      </c>
      <c r="D138">
        <v>2149690</v>
      </c>
      <c r="E138" s="4">
        <v>265.78899999999999</v>
      </c>
      <c r="F138" s="3">
        <v>7466.4712740761861</v>
      </c>
      <c r="G138" s="3">
        <v>23716.260615902163</v>
      </c>
      <c r="H138">
        <v>5440.27</v>
      </c>
      <c r="I138" s="3">
        <v>28953.102900000002</v>
      </c>
      <c r="J138" s="5">
        <v>7257.8</v>
      </c>
      <c r="K138" s="6">
        <v>25.265548377757302</v>
      </c>
      <c r="L138" s="6">
        <v>310.34512068581898</v>
      </c>
      <c r="M138" s="7">
        <v>67061.096900000004</v>
      </c>
      <c r="N138">
        <v>32.700000000000003</v>
      </c>
      <c r="O138">
        <v>57.82</v>
      </c>
      <c r="P138">
        <v>2.82</v>
      </c>
      <c r="Q138">
        <v>54.5</v>
      </c>
      <c r="R138">
        <v>56.81</v>
      </c>
      <c r="S138">
        <v>57.35</v>
      </c>
      <c r="T138" s="3">
        <v>22.814419746398912</v>
      </c>
      <c r="U138" s="3">
        <v>107.8</v>
      </c>
      <c r="W138">
        <f t="shared" si="51"/>
        <v>51.077657587961532</v>
      </c>
      <c r="X138">
        <f t="shared" si="52"/>
        <v>61.193214838625622</v>
      </c>
      <c r="Y138">
        <f t="shared" si="53"/>
        <v>94.644758810901976</v>
      </c>
      <c r="Z138">
        <f t="shared" si="54"/>
        <v>52.505919721550448</v>
      </c>
      <c r="AA138">
        <f t="shared" si="55"/>
        <v>61.887681446731598</v>
      </c>
      <c r="AB138">
        <f t="shared" si="56"/>
        <v>55.809185532276182</v>
      </c>
      <c r="AC138">
        <f t="shared" si="57"/>
        <v>50.01911199638888</v>
      </c>
      <c r="AD138">
        <f t="shared" si="58"/>
        <v>50.681134682505409</v>
      </c>
      <c r="AE138">
        <f t="shared" si="59"/>
        <v>87.213971718175941</v>
      </c>
      <c r="AF138">
        <f t="shared" si="60"/>
        <v>81.024139563030772</v>
      </c>
      <c r="AG138">
        <f t="shared" si="61"/>
        <v>50.424080361794182</v>
      </c>
      <c r="AH138">
        <f t="shared" si="62"/>
        <v>67.690975979225271</v>
      </c>
      <c r="AI138">
        <f t="shared" si="63"/>
        <v>81.444420274091797</v>
      </c>
      <c r="AJ138">
        <f t="shared" si="64"/>
        <v>50.823614283996633</v>
      </c>
      <c r="AK138">
        <f t="shared" si="65"/>
        <v>79.321899136756016</v>
      </c>
      <c r="AL138">
        <f t="shared" si="66"/>
        <v>82.268315229951469</v>
      </c>
      <c r="AM138">
        <f t="shared" si="67"/>
        <v>81.278187218127826</v>
      </c>
      <c r="AN138">
        <f t="shared" si="68"/>
        <v>94.608793507947411</v>
      </c>
      <c r="AO138">
        <f t="shared" si="69"/>
        <v>94.102970140101718</v>
      </c>
      <c r="AP138">
        <f t="shared" si="70"/>
        <v>61.374262545489046</v>
      </c>
      <c r="AQ138">
        <f t="shared" si="71"/>
        <v>75.293864963078619</v>
      </c>
      <c r="AR138">
        <f t="shared" si="72"/>
        <v>68.334063754283832</v>
      </c>
      <c r="AS138">
        <f t="shared" si="73"/>
        <v>8.2664420250966391</v>
      </c>
      <c r="AT138">
        <f t="shared" si="50"/>
        <v>4621.1054363085859</v>
      </c>
      <c r="AU138">
        <f t="shared" si="74"/>
        <v>1155.2763590771465</v>
      </c>
      <c r="AV138" s="10"/>
    </row>
    <row r="139" spans="1:48" x14ac:dyDescent="0.25">
      <c r="A139" s="10"/>
      <c r="B139" s="2" t="s">
        <v>36</v>
      </c>
      <c r="C139" s="3">
        <v>364.65179999999998</v>
      </c>
      <c r="D139">
        <v>17820</v>
      </c>
      <c r="E139" s="4">
        <v>101.5</v>
      </c>
      <c r="F139" s="3">
        <v>1741.6114245416077</v>
      </c>
      <c r="G139" s="3">
        <v>47760.944126468254</v>
      </c>
      <c r="H139">
        <v>1444.03</v>
      </c>
      <c r="I139" s="3">
        <v>9759.3423000000003</v>
      </c>
      <c r="J139" s="5">
        <v>881.28</v>
      </c>
      <c r="K139" s="6">
        <v>8.5763759885356396</v>
      </c>
      <c r="L139" s="6">
        <v>269.40957897867997</v>
      </c>
      <c r="M139" s="7">
        <v>29572.843199999999</v>
      </c>
      <c r="N139">
        <v>52.61</v>
      </c>
      <c r="O139">
        <v>52.61</v>
      </c>
      <c r="P139">
        <v>28.17</v>
      </c>
      <c r="Q139">
        <v>50.71</v>
      </c>
      <c r="R139">
        <v>62.44</v>
      </c>
      <c r="S139">
        <v>52.61</v>
      </c>
      <c r="T139" s="3">
        <v>11.550000190734901</v>
      </c>
      <c r="U139" s="3">
        <v>95.066513061523395</v>
      </c>
      <c r="W139">
        <f t="shared" si="51"/>
        <v>50.090571426064855</v>
      </c>
      <c r="X139">
        <f t="shared" si="52"/>
        <v>50.088861082095256</v>
      </c>
      <c r="Y139">
        <f t="shared" si="53"/>
        <v>67.049023922384109</v>
      </c>
      <c r="Z139">
        <f t="shared" si="54"/>
        <v>50.5555830799128</v>
      </c>
      <c r="AA139">
        <f t="shared" si="55"/>
        <v>74.217279623145501</v>
      </c>
      <c r="AB139">
        <f t="shared" si="56"/>
        <v>51.514393031591055</v>
      </c>
      <c r="AC139">
        <f t="shared" si="57"/>
        <v>50.006442159772639</v>
      </c>
      <c r="AD139">
        <f t="shared" si="58"/>
        <v>50.077527309349698</v>
      </c>
      <c r="AE139">
        <f t="shared" si="59"/>
        <v>58.3268383942223</v>
      </c>
      <c r="AF139">
        <f t="shared" si="60"/>
        <v>74.497211650491394</v>
      </c>
      <c r="AG139">
        <f t="shared" si="61"/>
        <v>50.187012480011177</v>
      </c>
      <c r="AH139">
        <f t="shared" si="62"/>
        <v>78.462454014282628</v>
      </c>
      <c r="AI139">
        <f t="shared" si="63"/>
        <v>78.6110506852295</v>
      </c>
      <c r="AJ139">
        <f t="shared" si="64"/>
        <v>66.06348442948179</v>
      </c>
      <c r="AK139">
        <f t="shared" si="65"/>
        <v>77.169468423443888</v>
      </c>
      <c r="AL139">
        <f t="shared" si="66"/>
        <v>85.521146290732602</v>
      </c>
      <c r="AM139">
        <f t="shared" si="67"/>
        <v>78.671213287867118</v>
      </c>
      <c r="AN139">
        <f t="shared" si="68"/>
        <v>66.153724106127328</v>
      </c>
      <c r="AO139">
        <f t="shared" si="69"/>
        <v>85.434372910387253</v>
      </c>
      <c r="AP139">
        <f t="shared" si="70"/>
        <v>56.689809438133913</v>
      </c>
      <c r="AQ139">
        <f t="shared" si="71"/>
        <v>71.483851809399212</v>
      </c>
      <c r="AR139">
        <f t="shared" si="72"/>
        <v>64.086830623766559</v>
      </c>
      <c r="AS139">
        <f t="shared" si="73"/>
        <v>8.0054250745208133</v>
      </c>
      <c r="AT139">
        <f t="shared" si="50"/>
        <v>4052.4059369786455</v>
      </c>
      <c r="AU139">
        <f t="shared" si="74"/>
        <v>1013.1014842446614</v>
      </c>
      <c r="AV139" s="10"/>
    </row>
    <row r="140" spans="1:48" x14ac:dyDescent="0.25">
      <c r="A140" s="10"/>
      <c r="B140" s="2" t="s">
        <v>37</v>
      </c>
      <c r="C140" s="3">
        <v>769.48140000000001</v>
      </c>
      <c r="D140">
        <v>89320</v>
      </c>
      <c r="E140" s="4">
        <v>0</v>
      </c>
      <c r="F140" s="3">
        <v>344.54440180658173</v>
      </c>
      <c r="G140" s="3">
        <v>4477.6183258826231</v>
      </c>
      <c r="H140">
        <v>294.69</v>
      </c>
      <c r="I140" s="3">
        <v>8169.7864</v>
      </c>
      <c r="J140" s="5">
        <v>1437.09</v>
      </c>
      <c r="K140" s="6">
        <v>12.4805352798054</v>
      </c>
      <c r="L140" s="6">
        <v>291.82131376275299</v>
      </c>
      <c r="M140" s="7">
        <v>14478.434800000001</v>
      </c>
      <c r="N140">
        <v>26.07</v>
      </c>
      <c r="O140">
        <v>55.92</v>
      </c>
      <c r="P140">
        <v>24.88</v>
      </c>
      <c r="Q140">
        <v>57.35</v>
      </c>
      <c r="R140">
        <v>63.38</v>
      </c>
      <c r="S140">
        <v>59.72</v>
      </c>
      <c r="T140" s="3">
        <v>9.6999998092651403</v>
      </c>
      <c r="U140" s="3">
        <v>71.058853149414105</v>
      </c>
      <c r="W140">
        <f t="shared" si="51"/>
        <v>50.234127247015351</v>
      </c>
      <c r="X140">
        <f t="shared" si="52"/>
        <v>50.461285898614051</v>
      </c>
      <c r="Y140">
        <f t="shared" si="53"/>
        <v>50</v>
      </c>
      <c r="Z140">
        <f t="shared" si="54"/>
        <v>50.079632388214165</v>
      </c>
      <c r="AA140">
        <f t="shared" si="55"/>
        <v>52.022518164733391</v>
      </c>
      <c r="AB140">
        <f t="shared" si="56"/>
        <v>50.279187735428295</v>
      </c>
      <c r="AC140">
        <f t="shared" si="57"/>
        <v>50.005392891004256</v>
      </c>
      <c r="AD140">
        <f t="shared" si="58"/>
        <v>50.13014080606478</v>
      </c>
      <c r="AE140">
        <f t="shared" si="59"/>
        <v>65.08451141326897</v>
      </c>
      <c r="AF140">
        <f t="shared" si="60"/>
        <v>78.070629058207913</v>
      </c>
      <c r="AG140">
        <f t="shared" si="61"/>
        <v>50.091558595848099</v>
      </c>
      <c r="AH140">
        <f t="shared" si="62"/>
        <v>64.104090023804375</v>
      </c>
      <c r="AI140">
        <f t="shared" si="63"/>
        <v>80.411137698499033</v>
      </c>
      <c r="AJ140">
        <f t="shared" si="64"/>
        <v>64.085607791270888</v>
      </c>
      <c r="AK140">
        <f t="shared" si="65"/>
        <v>80.940481599273056</v>
      </c>
      <c r="AL140">
        <f t="shared" si="66"/>
        <v>86.064247746706727</v>
      </c>
      <c r="AM140">
        <f t="shared" si="67"/>
        <v>82.581674183258173</v>
      </c>
      <c r="AN140">
        <f t="shared" si="68"/>
        <v>61.480434995402916</v>
      </c>
      <c r="AO140">
        <f t="shared" si="69"/>
        <v>69.090638062928804</v>
      </c>
      <c r="AP140">
        <f t="shared" si="70"/>
        <v>53.581149266606928</v>
      </c>
      <c r="AQ140">
        <f t="shared" si="71"/>
        <v>67.786242598153734</v>
      </c>
      <c r="AR140">
        <f t="shared" si="72"/>
        <v>60.683695932380331</v>
      </c>
      <c r="AS140">
        <f t="shared" si="73"/>
        <v>7.7899740649363096</v>
      </c>
      <c r="AT140">
        <f t="shared" si="50"/>
        <v>3632.0647828741044</v>
      </c>
      <c r="AU140">
        <f t="shared" si="74"/>
        <v>908.01619571852609</v>
      </c>
      <c r="AV140" s="10"/>
    </row>
    <row r="141" spans="1:48" x14ac:dyDescent="0.25">
      <c r="A141" s="10"/>
      <c r="B141" s="2" t="s">
        <v>45</v>
      </c>
      <c r="C141" s="3">
        <v>875.18470000000002</v>
      </c>
      <c r="D141">
        <v>98647.9</v>
      </c>
      <c r="E141" s="4">
        <v>97.8</v>
      </c>
      <c r="F141" s="3">
        <v>4002.1852974759704</v>
      </c>
      <c r="G141" s="3">
        <v>45729.607675682295</v>
      </c>
      <c r="H141">
        <v>6447.93</v>
      </c>
      <c r="I141" s="3">
        <v>40134.7906</v>
      </c>
      <c r="J141" s="5">
        <v>1765.77</v>
      </c>
      <c r="K141" s="6">
        <v>19.914888524220402</v>
      </c>
      <c r="L141" s="6">
        <v>299.00059005230997</v>
      </c>
      <c r="M141" s="7">
        <v>869557.3676</v>
      </c>
      <c r="N141">
        <v>74.88</v>
      </c>
      <c r="O141">
        <v>83.41</v>
      </c>
      <c r="P141">
        <v>19.25</v>
      </c>
      <c r="Q141">
        <v>74.41</v>
      </c>
      <c r="R141">
        <v>69.010000000000005</v>
      </c>
      <c r="S141">
        <v>87.2</v>
      </c>
      <c r="T141" s="3">
        <v>5.5426707267761204</v>
      </c>
      <c r="U141" s="3">
        <v>95.24</v>
      </c>
      <c r="W141">
        <f t="shared" si="51"/>
        <v>50.271610484428521</v>
      </c>
      <c r="X141">
        <f t="shared" si="52"/>
        <v>50.509872492264478</v>
      </c>
      <c r="Y141">
        <f t="shared" si="53"/>
        <v>66.427532409942515</v>
      </c>
      <c r="Z141">
        <f t="shared" si="54"/>
        <v>51.32571198636473</v>
      </c>
      <c r="AA141">
        <f t="shared" si="55"/>
        <v>73.175653843863032</v>
      </c>
      <c r="AB141">
        <f t="shared" si="56"/>
        <v>56.892126149266247</v>
      </c>
      <c r="AC141">
        <f t="shared" si="57"/>
        <v>50.026493048971815</v>
      </c>
      <c r="AD141">
        <f t="shared" si="58"/>
        <v>50.161253963619188</v>
      </c>
      <c r="AE141">
        <f t="shared" si="59"/>
        <v>77.952564324477407</v>
      </c>
      <c r="AF141">
        <f t="shared" si="60"/>
        <v>79.215321832554892</v>
      </c>
      <c r="AG141">
        <f t="shared" si="61"/>
        <v>55.4988990651688</v>
      </c>
      <c r="AH141">
        <f t="shared" si="62"/>
        <v>90.510711967106687</v>
      </c>
      <c r="AI141">
        <f t="shared" si="63"/>
        <v>95.36110506852296</v>
      </c>
      <c r="AJ141">
        <f t="shared" si="64"/>
        <v>60.700973908861371</v>
      </c>
      <c r="AK141">
        <f t="shared" si="65"/>
        <v>90.629259427532929</v>
      </c>
      <c r="AL141">
        <f t="shared" si="66"/>
        <v>89.317078807487874</v>
      </c>
      <c r="AM141">
        <f t="shared" si="67"/>
        <v>97.695523044769558</v>
      </c>
      <c r="AN141">
        <f t="shared" si="68"/>
        <v>50.978598927964576</v>
      </c>
      <c r="AO141">
        <f t="shared" si="69"/>
        <v>85.552477904057582</v>
      </c>
      <c r="AP141">
        <f t="shared" si="70"/>
        <v>59.125595270382732</v>
      </c>
      <c r="AQ141">
        <f t="shared" si="71"/>
        <v>75.263995689860536</v>
      </c>
      <c r="AR141">
        <f t="shared" si="72"/>
        <v>67.194795480121627</v>
      </c>
      <c r="AS141">
        <f t="shared" si="73"/>
        <v>8.1972431634130274</v>
      </c>
      <c r="AT141">
        <f t="shared" si="50"/>
        <v>4450.0285475905248</v>
      </c>
      <c r="AU141">
        <f t="shared" si="74"/>
        <v>1112.5071368976312</v>
      </c>
      <c r="AV141" s="10"/>
    </row>
    <row r="142" spans="1:48" x14ac:dyDescent="0.25">
      <c r="A142" s="10"/>
      <c r="B142" s="2" t="s">
        <v>38</v>
      </c>
      <c r="C142" s="3">
        <v>381.66800000000001</v>
      </c>
      <c r="D142">
        <v>309500</v>
      </c>
      <c r="E142" s="4">
        <v>4.9743000000000004</v>
      </c>
      <c r="F142" s="3">
        <v>899.36020806241868</v>
      </c>
      <c r="G142" s="3">
        <v>23563.940599222849</v>
      </c>
      <c r="H142">
        <v>898.28</v>
      </c>
      <c r="I142" s="3">
        <v>15994.6801</v>
      </c>
      <c r="J142" s="5">
        <v>678.74</v>
      </c>
      <c r="K142" s="6">
        <v>24.806078893141002</v>
      </c>
      <c r="L142" s="6">
        <v>346.09648922433001</v>
      </c>
      <c r="M142" s="7">
        <v>2673.0412000000001</v>
      </c>
      <c r="N142">
        <v>62.56</v>
      </c>
      <c r="O142">
        <v>60.66</v>
      </c>
      <c r="P142">
        <v>17.37</v>
      </c>
      <c r="Q142">
        <v>67.3</v>
      </c>
      <c r="R142">
        <v>65.260000000000005</v>
      </c>
      <c r="S142">
        <v>62.09</v>
      </c>
      <c r="T142" s="3">
        <v>11.0801801681519</v>
      </c>
      <c r="U142" s="3">
        <v>99.515701293945298</v>
      </c>
      <c r="W142">
        <f t="shared" si="51"/>
        <v>50.096605506973113</v>
      </c>
      <c r="X142">
        <f t="shared" si="52"/>
        <v>51.608145983944226</v>
      </c>
      <c r="Y142">
        <f t="shared" si="53"/>
        <v>50.835536548740052</v>
      </c>
      <c r="Z142">
        <f t="shared" si="54"/>
        <v>50.268646202480461</v>
      </c>
      <c r="AA142">
        <f t="shared" si="55"/>
        <v>61.809575007981621</v>
      </c>
      <c r="AB142">
        <f t="shared" si="56"/>
        <v>50.927870949021212</v>
      </c>
      <c r="AC142">
        <f t="shared" si="57"/>
        <v>50.010558117703944</v>
      </c>
      <c r="AD142">
        <f t="shared" si="58"/>
        <v>50.058354682688297</v>
      </c>
      <c r="AE142">
        <f t="shared" si="59"/>
        <v>86.418680259087694</v>
      </c>
      <c r="AF142">
        <f t="shared" si="60"/>
        <v>86.724481991497896</v>
      </c>
      <c r="AG142">
        <f t="shared" si="61"/>
        <v>50.016903753913795</v>
      </c>
      <c r="AH142">
        <f t="shared" si="62"/>
        <v>83.845487989612636</v>
      </c>
      <c r="AI142">
        <f t="shared" si="63"/>
        <v>82.98890580813574</v>
      </c>
      <c r="AJ142">
        <f t="shared" si="64"/>
        <v>59.570758687026576</v>
      </c>
      <c r="AK142">
        <f t="shared" si="65"/>
        <v>86.59132212630621</v>
      </c>
      <c r="AL142">
        <f t="shared" si="66"/>
        <v>87.150450658654961</v>
      </c>
      <c r="AM142">
        <f t="shared" si="67"/>
        <v>83.885161148388519</v>
      </c>
      <c r="AN142">
        <f t="shared" si="68"/>
        <v>64.966910947854828</v>
      </c>
      <c r="AO142">
        <f t="shared" si="69"/>
        <v>88.463254235070579</v>
      </c>
      <c r="AP142">
        <f t="shared" si="70"/>
        <v>57.182804043436292</v>
      </c>
      <c r="AQ142">
        <f t="shared" si="71"/>
        <v>73.35391272973196</v>
      </c>
      <c r="AR142">
        <f t="shared" si="72"/>
        <v>65.268358386584126</v>
      </c>
      <c r="AS142">
        <f t="shared" si="73"/>
        <v>8.0788834863849921</v>
      </c>
      <c r="AT142">
        <f t="shared" si="50"/>
        <v>4194.5824174435893</v>
      </c>
      <c r="AU142">
        <f t="shared" si="74"/>
        <v>1048.6456043608973</v>
      </c>
      <c r="AV142" s="10"/>
    </row>
    <row r="143" spans="1:48" x14ac:dyDescent="0.25">
      <c r="A143" s="10"/>
      <c r="B143" s="2" t="s">
        <v>39</v>
      </c>
      <c r="C143" s="3">
        <v>567.88509999999997</v>
      </c>
      <c r="D143">
        <v>10450</v>
      </c>
      <c r="E143" s="4">
        <v>0</v>
      </c>
      <c r="F143" s="3">
        <v>468.80103080663355</v>
      </c>
      <c r="G143" s="3">
        <v>8255.209210571531</v>
      </c>
      <c r="H143">
        <v>271.94</v>
      </c>
      <c r="I143" s="3">
        <v>4987.6814000000004</v>
      </c>
      <c r="J143" s="5">
        <v>1088.8800000000001</v>
      </c>
      <c r="K143" s="6">
        <v>14.2802219991569</v>
      </c>
      <c r="L143" s="6">
        <v>281.63529322720399</v>
      </c>
      <c r="M143" s="7">
        <v>17065.626799999998</v>
      </c>
      <c r="N143">
        <v>6.64</v>
      </c>
      <c r="O143">
        <v>45.02</v>
      </c>
      <c r="P143">
        <v>35.21</v>
      </c>
      <c r="Q143">
        <v>49.76</v>
      </c>
      <c r="R143">
        <v>28.17</v>
      </c>
      <c r="S143">
        <v>19.43</v>
      </c>
      <c r="T143" s="3">
        <v>8.5755195617675799</v>
      </c>
      <c r="U143" s="3">
        <v>78.03</v>
      </c>
      <c r="W143">
        <f t="shared" si="51"/>
        <v>50.162639583200544</v>
      </c>
      <c r="X143">
        <f t="shared" si="52"/>
        <v>50.050472677931012</v>
      </c>
      <c r="Y143">
        <f t="shared" si="53"/>
        <v>50</v>
      </c>
      <c r="Z143">
        <f t="shared" si="54"/>
        <v>50.121963949662764</v>
      </c>
      <c r="AA143">
        <f t="shared" si="55"/>
        <v>53.959585777315233</v>
      </c>
      <c r="AB143">
        <f t="shared" si="56"/>
        <v>50.254738120442568</v>
      </c>
      <c r="AC143">
        <f t="shared" si="57"/>
        <v>50.003292377650673</v>
      </c>
      <c r="AD143">
        <f t="shared" si="58"/>
        <v>50.097178920364343</v>
      </c>
      <c r="AE143">
        <f t="shared" si="59"/>
        <v>68.199572423533965</v>
      </c>
      <c r="AF143">
        <f t="shared" si="60"/>
        <v>76.446528851428923</v>
      </c>
      <c r="AG143">
        <f t="shared" si="61"/>
        <v>50.107919457362598</v>
      </c>
      <c r="AH143">
        <f t="shared" si="62"/>
        <v>53.592296039818223</v>
      </c>
      <c r="AI143">
        <f t="shared" si="63"/>
        <v>74.483358712203611</v>
      </c>
      <c r="AJ143">
        <f t="shared" si="64"/>
        <v>70.295779728267405</v>
      </c>
      <c r="AK143">
        <f t="shared" si="65"/>
        <v>76.629940935938208</v>
      </c>
      <c r="AL143">
        <f t="shared" si="66"/>
        <v>65.721053847931586</v>
      </c>
      <c r="AM143">
        <f t="shared" si="67"/>
        <v>60.422395776042237</v>
      </c>
      <c r="AN143">
        <f t="shared" si="68"/>
        <v>58.63988352931073</v>
      </c>
      <c r="AO143">
        <f t="shared" si="69"/>
        <v>73.836397379987574</v>
      </c>
      <c r="AP143">
        <f t="shared" si="70"/>
        <v>53.88363602326563</v>
      </c>
      <c r="AQ143">
        <f t="shared" si="71"/>
        <v>63.321761447884043</v>
      </c>
      <c r="AR143">
        <f t="shared" si="72"/>
        <v>58.602698735574833</v>
      </c>
      <c r="AS143">
        <f t="shared" si="73"/>
        <v>7.6552399528411144</v>
      </c>
      <c r="AT143">
        <f t="shared" si="50"/>
        <v>3412.0067462098373</v>
      </c>
      <c r="AU143">
        <f t="shared" si="74"/>
        <v>853.00168655245932</v>
      </c>
      <c r="AV143" s="10"/>
    </row>
    <row r="144" spans="1:48" x14ac:dyDescent="0.25">
      <c r="A144" s="10"/>
      <c r="B144" s="2" t="s">
        <v>40</v>
      </c>
      <c r="C144" s="3">
        <v>2149.5821000000001</v>
      </c>
      <c r="D144">
        <v>185180</v>
      </c>
      <c r="E144" s="4">
        <v>2.5</v>
      </c>
      <c r="F144" s="3">
        <v>213.61254647990361</v>
      </c>
      <c r="G144" s="3">
        <v>993.73988311450682</v>
      </c>
      <c r="H144">
        <v>105.55</v>
      </c>
      <c r="I144" s="3">
        <v>0</v>
      </c>
      <c r="J144" s="5">
        <v>256.62</v>
      </c>
      <c r="K144" s="6">
        <v>11.72</v>
      </c>
      <c r="L144" s="6">
        <v>328.37676993162501</v>
      </c>
      <c r="M144" s="7">
        <v>602.65</v>
      </c>
      <c r="N144">
        <v>0.47</v>
      </c>
      <c r="O144">
        <v>6.16</v>
      </c>
      <c r="P144">
        <v>3.29</v>
      </c>
      <c r="Q144">
        <v>3.79</v>
      </c>
      <c r="R144">
        <v>4.6900000000000004</v>
      </c>
      <c r="S144">
        <v>8.5299999999999994</v>
      </c>
      <c r="T144" s="3">
        <v>19.383590062459302</v>
      </c>
      <c r="U144" s="3">
        <v>52.531558990478501</v>
      </c>
      <c r="W144">
        <f t="shared" si="51"/>
        <v>50.723522017019469</v>
      </c>
      <c r="X144">
        <f t="shared" si="52"/>
        <v>50.960595589683862</v>
      </c>
      <c r="Y144">
        <f t="shared" si="53"/>
        <v>50.41992669759567</v>
      </c>
      <c r="Z144">
        <f t="shared" si="54"/>
        <v>50.035026720702149</v>
      </c>
      <c r="AA144">
        <f t="shared" si="55"/>
        <v>50.236059995054198</v>
      </c>
      <c r="AB144">
        <f t="shared" si="56"/>
        <v>50.075917397916143</v>
      </c>
      <c r="AC144">
        <f t="shared" si="57"/>
        <v>50</v>
      </c>
      <c r="AD144">
        <f t="shared" si="58"/>
        <v>50.018396406958509</v>
      </c>
      <c r="AE144">
        <f t="shared" si="59"/>
        <v>63.768107968392485</v>
      </c>
      <c r="AF144">
        <f t="shared" si="60"/>
        <v>83.899178462321714</v>
      </c>
      <c r="AG144">
        <f t="shared" si="61"/>
        <v>50.003811032653047</v>
      </c>
      <c r="AH144">
        <f t="shared" si="62"/>
        <v>50.254273966673878</v>
      </c>
      <c r="AI144">
        <f t="shared" si="63"/>
        <v>53.350010876658693</v>
      </c>
      <c r="AJ144">
        <f t="shared" si="64"/>
        <v>51.106168089455331</v>
      </c>
      <c r="AK144">
        <f t="shared" si="65"/>
        <v>50.52248977737392</v>
      </c>
      <c r="AL144">
        <f t="shared" si="66"/>
        <v>52.155072798705802</v>
      </c>
      <c r="AM144">
        <f t="shared" si="67"/>
        <v>54.427455725442748</v>
      </c>
      <c r="AN144">
        <f t="shared" si="68"/>
        <v>85.942168807055623</v>
      </c>
      <c r="AO144">
        <f t="shared" si="69"/>
        <v>56.477780988017614</v>
      </c>
      <c r="AP144">
        <f t="shared" si="70"/>
        <v>53.758559376895732</v>
      </c>
      <c r="AQ144">
        <f t="shared" si="71"/>
        <v>57.348377278650794</v>
      </c>
      <c r="AR144">
        <f t="shared" si="72"/>
        <v>55.55346832777326</v>
      </c>
      <c r="AS144">
        <f t="shared" si="73"/>
        <v>7.4534199081880033</v>
      </c>
      <c r="AT144">
        <f t="shared" si="50"/>
        <v>3082.9661451029669</v>
      </c>
      <c r="AU144">
        <f t="shared" si="74"/>
        <v>770.74153627574174</v>
      </c>
      <c r="AV144" s="10"/>
    </row>
    <row r="145" spans="1:48" x14ac:dyDescent="0.25">
      <c r="A145" s="10"/>
      <c r="B145" s="2" t="s">
        <v>41</v>
      </c>
      <c r="C145" s="3">
        <v>7657.6117000000004</v>
      </c>
      <c r="D145">
        <v>785350</v>
      </c>
      <c r="E145" s="4">
        <v>0.3</v>
      </c>
      <c r="F145" s="3">
        <v>9577.8302085303076</v>
      </c>
      <c r="G145" s="3">
        <v>12507.59451348298</v>
      </c>
      <c r="H145">
        <v>4223.04</v>
      </c>
      <c r="I145" s="3">
        <v>378238.82860000001</v>
      </c>
      <c r="J145" s="5">
        <v>30813.42</v>
      </c>
      <c r="K145" s="6">
        <v>5.6694333475545902</v>
      </c>
      <c r="L145" s="6">
        <v>210.20539033786301</v>
      </c>
      <c r="M145" s="7">
        <v>418334.49099999998</v>
      </c>
      <c r="N145" s="4">
        <v>10.9</v>
      </c>
      <c r="O145" s="4">
        <v>65.88</v>
      </c>
      <c r="P145" s="4">
        <v>40.85</v>
      </c>
      <c r="Q145" s="4">
        <v>66.819999999999993</v>
      </c>
      <c r="R145" s="4">
        <v>54.46</v>
      </c>
      <c r="S145" s="4">
        <v>60.66</v>
      </c>
      <c r="T145" s="3">
        <v>12.8030796051025</v>
      </c>
      <c r="U145" s="3">
        <v>100.48371887207</v>
      </c>
      <c r="W145">
        <f t="shared" si="51"/>
        <v>52.676713461142242</v>
      </c>
      <c r="X145">
        <f t="shared" si="52"/>
        <v>54.086724290803922</v>
      </c>
      <c r="Y145">
        <f t="shared" si="53"/>
        <v>50.050391203711477</v>
      </c>
      <c r="Z145">
        <f t="shared" si="54"/>
        <v>53.225214307224832</v>
      </c>
      <c r="AA145">
        <f t="shared" si="55"/>
        <v>56.140117787775949</v>
      </c>
      <c r="AB145">
        <f t="shared" si="56"/>
        <v>54.501018286162591</v>
      </c>
      <c r="AC145">
        <f t="shared" si="57"/>
        <v>50.249676145292796</v>
      </c>
      <c r="AD145">
        <f t="shared" si="58"/>
        <v>52.910931799311157</v>
      </c>
      <c r="AE145">
        <f t="shared" si="59"/>
        <v>53.295238403719608</v>
      </c>
      <c r="AF145">
        <f t="shared" si="60"/>
        <v>65.057456971207287</v>
      </c>
      <c r="AG145">
        <f t="shared" si="61"/>
        <v>52.64545989396521</v>
      </c>
      <c r="AH145">
        <f t="shared" si="62"/>
        <v>55.89699199307509</v>
      </c>
      <c r="AI145">
        <f t="shared" si="63"/>
        <v>85.827713726343262</v>
      </c>
      <c r="AJ145">
        <f t="shared" si="64"/>
        <v>73.686425393771785</v>
      </c>
      <c r="AK145">
        <f t="shared" si="65"/>
        <v>86.318718764198081</v>
      </c>
      <c r="AL145">
        <f t="shared" si="66"/>
        <v>80.910561590016187</v>
      </c>
      <c r="AM145">
        <f t="shared" si="67"/>
        <v>83.098669013309859</v>
      </c>
      <c r="AN145">
        <f t="shared" si="68"/>
        <v>69.319130146413983</v>
      </c>
      <c r="AO145">
        <f t="shared" si="69"/>
        <v>89.122253183009235</v>
      </c>
      <c r="AP145">
        <f t="shared" si="70"/>
        <v>53.922539486323011</v>
      </c>
      <c r="AQ145">
        <f t="shared" si="71"/>
        <v>73.106889518266044</v>
      </c>
      <c r="AR145">
        <f t="shared" si="72"/>
        <v>63.514714502294524</v>
      </c>
      <c r="AS145">
        <f t="shared" si="73"/>
        <v>7.969611941763195</v>
      </c>
      <c r="AT145">
        <f t="shared" si="50"/>
        <v>3942.1091367709546</v>
      </c>
      <c r="AU145">
        <f t="shared" si="74"/>
        <v>985.52728419273865</v>
      </c>
      <c r="AV145" s="10"/>
    </row>
    <row r="146" spans="1:48" x14ac:dyDescent="0.25">
      <c r="A146" s="10"/>
      <c r="B146" s="2" t="s">
        <v>42</v>
      </c>
      <c r="C146" s="3">
        <v>116.6968</v>
      </c>
      <c r="D146">
        <v>9250</v>
      </c>
      <c r="E146" s="4">
        <v>0</v>
      </c>
      <c r="F146" s="3">
        <v>239.61144906362065</v>
      </c>
      <c r="G146" s="3">
        <v>27799.119140625</v>
      </c>
      <c r="H146">
        <v>83.33</v>
      </c>
      <c r="I146" s="3">
        <v>5634.3471</v>
      </c>
      <c r="J146" s="5">
        <v>963.42</v>
      </c>
      <c r="K146" s="6">
        <v>3.8171165240289699</v>
      </c>
      <c r="L146" s="6">
        <v>262.165526995059</v>
      </c>
      <c r="M146" s="7">
        <v>2290.1705000000002</v>
      </c>
      <c r="N146" s="4">
        <v>64.930000000000007</v>
      </c>
      <c r="O146" s="4">
        <v>88.15</v>
      </c>
      <c r="P146" s="4">
        <v>77.459999999999994</v>
      </c>
      <c r="Q146" s="4">
        <v>78.2</v>
      </c>
      <c r="R146" s="4">
        <v>82.63</v>
      </c>
      <c r="S146" s="4">
        <v>84.36</v>
      </c>
      <c r="T146" s="3">
        <v>15.362130165100099</v>
      </c>
      <c r="U146" s="3">
        <v>98.311691284179702</v>
      </c>
      <c r="W146">
        <f t="shared" si="51"/>
        <v>50.002644595655767</v>
      </c>
      <c r="X146">
        <f t="shared" si="52"/>
        <v>50.044222191499927</v>
      </c>
      <c r="Y146">
        <f t="shared" si="53"/>
        <v>50</v>
      </c>
      <c r="Z146">
        <f t="shared" si="54"/>
        <v>50.043883987724243</v>
      </c>
      <c r="AA146">
        <f t="shared" si="55"/>
        <v>63.981283760060336</v>
      </c>
      <c r="AB146">
        <f t="shared" si="56"/>
        <v>50.052037378356445</v>
      </c>
      <c r="AC146">
        <f t="shared" si="57"/>
        <v>50.003719242866673</v>
      </c>
      <c r="AD146">
        <f t="shared" si="58"/>
        <v>50.085302758910117</v>
      </c>
      <c r="AE146">
        <f t="shared" si="59"/>
        <v>50.08908043545847</v>
      </c>
      <c r="AF146">
        <f t="shared" si="60"/>
        <v>73.342190778163797</v>
      </c>
      <c r="AG146">
        <f t="shared" si="61"/>
        <v>50.014482559622586</v>
      </c>
      <c r="AH146">
        <f t="shared" si="62"/>
        <v>85.127677991776665</v>
      </c>
      <c r="AI146">
        <f t="shared" si="63"/>
        <v>97.938873178159668</v>
      </c>
      <c r="AJ146">
        <f t="shared" si="64"/>
        <v>95.695563304075989</v>
      </c>
      <c r="AK146">
        <f t="shared" si="65"/>
        <v>92.781690140845072</v>
      </c>
      <c r="AL146">
        <f t="shared" si="66"/>
        <v>97.186272244048993</v>
      </c>
      <c r="AM146">
        <f t="shared" si="67"/>
        <v>96.133538664613354</v>
      </c>
      <c r="AN146">
        <f t="shared" si="68"/>
        <v>75.783552119305057</v>
      </c>
      <c r="AO146">
        <f t="shared" si="69"/>
        <v>87.643598324193164</v>
      </c>
      <c r="AP146">
        <f t="shared" si="70"/>
        <v>53.416163691815015</v>
      </c>
      <c r="AQ146">
        <f t="shared" si="71"/>
        <v>81.588937038742557</v>
      </c>
      <c r="AR146">
        <f t="shared" si="72"/>
        <v>67.502550365278779</v>
      </c>
      <c r="AS146">
        <f t="shared" si="73"/>
        <v>8.2159935713995527</v>
      </c>
      <c r="AT146">
        <f t="shared" si="50"/>
        <v>4358.1680163026613</v>
      </c>
      <c r="AU146">
        <f t="shared" si="74"/>
        <v>1089.5420040756653</v>
      </c>
      <c r="AV146" s="10"/>
    </row>
    <row r="147" spans="1:48" x14ac:dyDescent="0.25">
      <c r="A147" s="10"/>
      <c r="B147" s="2" t="s">
        <v>43</v>
      </c>
      <c r="C147" s="3">
        <v>9337.7890000000007</v>
      </c>
      <c r="D147">
        <v>1001450</v>
      </c>
      <c r="E147" s="4">
        <v>3.9000000000000004</v>
      </c>
      <c r="F147" s="3">
        <v>2884.3410852713178</v>
      </c>
      <c r="G147" s="3">
        <v>3088.8908340842972</v>
      </c>
      <c r="H147">
        <v>951.98</v>
      </c>
      <c r="I147" s="3">
        <v>7267.6207000000004</v>
      </c>
      <c r="J147" s="5">
        <v>8615.9</v>
      </c>
      <c r="K147" s="6">
        <v>4.6505941041394001</v>
      </c>
      <c r="L147" s="6">
        <v>194.29716859677799</v>
      </c>
      <c r="M147" s="7">
        <v>20033.902900000001</v>
      </c>
      <c r="N147" s="4">
        <v>7.11</v>
      </c>
      <c r="O147" s="4">
        <v>24.17</v>
      </c>
      <c r="P147" s="4">
        <v>16.899999999999999</v>
      </c>
      <c r="Q147" s="4">
        <v>31.28</v>
      </c>
      <c r="R147" s="4">
        <v>27.7</v>
      </c>
      <c r="S147" s="4">
        <v>33.65</v>
      </c>
      <c r="T147" s="3">
        <v>11.9077796936035</v>
      </c>
      <c r="U147" s="3">
        <v>80.319030761718807</v>
      </c>
      <c r="W147">
        <f t="shared" si="51"/>
        <v>53.272517798680532</v>
      </c>
      <c r="X147">
        <f t="shared" si="52"/>
        <v>55.212332722268414</v>
      </c>
      <c r="Y147">
        <f t="shared" si="53"/>
        <v>50.655085648249241</v>
      </c>
      <c r="Z147">
        <f t="shared" si="54"/>
        <v>50.944886501722941</v>
      </c>
      <c r="AA147">
        <f t="shared" si="55"/>
        <v>51.310408481822066</v>
      </c>
      <c r="AB147">
        <f t="shared" si="56"/>
        <v>50.985582787471053</v>
      </c>
      <c r="AC147">
        <f t="shared" si="57"/>
        <v>50.004797369769101</v>
      </c>
      <c r="AD147">
        <f t="shared" si="58"/>
        <v>50.809693704273208</v>
      </c>
      <c r="AE147">
        <f t="shared" si="59"/>
        <v>51.531739029765141</v>
      </c>
      <c r="AF147">
        <f t="shared" si="60"/>
        <v>62.520985919630952</v>
      </c>
      <c r="AG147">
        <f t="shared" si="61"/>
        <v>50.126690215083279</v>
      </c>
      <c r="AH147">
        <f t="shared" si="62"/>
        <v>53.846570006492101</v>
      </c>
      <c r="AI147">
        <f t="shared" si="63"/>
        <v>63.144442027409184</v>
      </c>
      <c r="AJ147">
        <f t="shared" si="64"/>
        <v>59.288204881567871</v>
      </c>
      <c r="AK147">
        <f t="shared" si="65"/>
        <v>66.134711494775104</v>
      </c>
      <c r="AL147">
        <f t="shared" si="66"/>
        <v>65.449503119944538</v>
      </c>
      <c r="AM147">
        <f t="shared" si="67"/>
        <v>68.243317566824331</v>
      </c>
      <c r="AN147">
        <f t="shared" si="68"/>
        <v>67.05751151695361</v>
      </c>
      <c r="AO147">
        <f t="shared" si="69"/>
        <v>75.394704685412961</v>
      </c>
      <c r="AP147">
        <f t="shared" si="70"/>
        <v>52.163559516876134</v>
      </c>
      <c r="AQ147">
        <f t="shared" si="71"/>
        <v>62.73539956478939</v>
      </c>
      <c r="AR147">
        <f t="shared" si="72"/>
        <v>57.449479540832762</v>
      </c>
      <c r="AS147">
        <f t="shared" si="73"/>
        <v>7.5795434915852793</v>
      </c>
      <c r="AT147">
        <f t="shared" si="50"/>
        <v>3272.5017490128967</v>
      </c>
      <c r="AU147">
        <f t="shared" si="74"/>
        <v>818.12543725322416</v>
      </c>
      <c r="AV147" s="10"/>
    </row>
    <row r="148" spans="1:48" x14ac:dyDescent="0.25">
      <c r="A148" s="10"/>
      <c r="B148" s="2" t="s">
        <v>44</v>
      </c>
      <c r="C148" s="3">
        <v>136324</v>
      </c>
      <c r="D148">
        <v>9600001.3000000007</v>
      </c>
      <c r="E148" s="4">
        <v>24.7</v>
      </c>
      <c r="F148" s="3">
        <v>95704.062356596405</v>
      </c>
      <c r="G148" s="3">
        <v>7020.3384845365754</v>
      </c>
      <c r="H148">
        <v>41589.949999999997</v>
      </c>
      <c r="I148" s="3">
        <v>65589728.1624</v>
      </c>
      <c r="J148" s="5">
        <v>359274.07</v>
      </c>
      <c r="K148" s="6">
        <v>5.9676331472565405</v>
      </c>
      <c r="L148" s="6">
        <v>119.90556341321999</v>
      </c>
      <c r="M148">
        <v>6335181.8359000003</v>
      </c>
      <c r="N148" s="4">
        <v>26.54</v>
      </c>
      <c r="O148" s="4">
        <v>54.03</v>
      </c>
      <c r="P148" s="4">
        <v>4.6900000000000004</v>
      </c>
      <c r="Q148" s="4">
        <v>41.23</v>
      </c>
      <c r="R148" s="4">
        <v>37.56</v>
      </c>
      <c r="S148" s="4">
        <v>45.02</v>
      </c>
      <c r="T148" s="8">
        <v>13.4870796203613</v>
      </c>
      <c r="U148" s="3">
        <v>104.1</v>
      </c>
      <c r="W148">
        <f t="shared" si="51"/>
        <v>98.302846039249388</v>
      </c>
      <c r="X148">
        <f t="shared" si="52"/>
        <v>99.999939578631171</v>
      </c>
      <c r="Y148">
        <f t="shared" si="53"/>
        <v>54.148875772245198</v>
      </c>
      <c r="Z148">
        <f t="shared" si="54"/>
        <v>82.566569515810357</v>
      </c>
      <c r="AA148">
        <f t="shared" si="55"/>
        <v>53.32637054513566</v>
      </c>
      <c r="AB148">
        <f t="shared" si="56"/>
        <v>94.659548515021726</v>
      </c>
      <c r="AC148">
        <f t="shared" si="57"/>
        <v>93.295899997905053</v>
      </c>
      <c r="AD148">
        <f t="shared" si="58"/>
        <v>84.003325476664685</v>
      </c>
      <c r="AE148">
        <f t="shared" si="59"/>
        <v>53.811389664565219</v>
      </c>
      <c r="AF148">
        <f t="shared" si="60"/>
        <v>50.659688277477208</v>
      </c>
      <c r="AG148">
        <f t="shared" si="61"/>
        <v>90.062365949764228</v>
      </c>
      <c r="AH148">
        <f t="shared" si="62"/>
        <v>64.358363990478253</v>
      </c>
      <c r="AI148">
        <f t="shared" si="63"/>
        <v>79.383293452251465</v>
      </c>
      <c r="AJ148">
        <f t="shared" si="64"/>
        <v>51.947817722736566</v>
      </c>
      <c r="AK148">
        <f t="shared" si="65"/>
        <v>71.785552021808257</v>
      </c>
      <c r="AL148">
        <f t="shared" si="66"/>
        <v>71.146290732609202</v>
      </c>
      <c r="AM148">
        <f t="shared" si="67"/>
        <v>74.496755032449684</v>
      </c>
      <c r="AN148">
        <f t="shared" si="68"/>
        <v>71.046983748533108</v>
      </c>
      <c r="AO148">
        <f t="shared" si="69"/>
        <v>91.584114943177894</v>
      </c>
      <c r="AP148">
        <f t="shared" si="70"/>
        <v>78.158115760043273</v>
      </c>
      <c r="AQ148">
        <f t="shared" si="71"/>
        <v>76.833644073070616</v>
      </c>
      <c r="AR148">
        <f t="shared" si="72"/>
        <v>77.495879916556945</v>
      </c>
      <c r="AS148">
        <f t="shared" si="73"/>
        <v>8.8031744227043998</v>
      </c>
      <c r="AT148">
        <f t="shared" si="50"/>
        <v>6005.1728477290162</v>
      </c>
      <c r="AU148">
        <f t="shared" si="74"/>
        <v>1501.2932119322541</v>
      </c>
      <c r="AV148" s="10"/>
    </row>
    <row r="149" spans="1:48" x14ac:dyDescent="0.25">
      <c r="AP149">
        <f t="shared" si="70"/>
        <v>0</v>
      </c>
      <c r="AQ149">
        <f t="shared" si="71"/>
        <v>0</v>
      </c>
      <c r="AR149">
        <f t="shared" si="72"/>
        <v>0</v>
      </c>
      <c r="AS149">
        <f t="shared" si="73"/>
        <v>0</v>
      </c>
      <c r="AT149">
        <f t="shared" si="50"/>
        <v>0</v>
      </c>
      <c r="AU149">
        <f t="shared" si="74"/>
        <v>0</v>
      </c>
    </row>
    <row r="150" spans="1:48" x14ac:dyDescent="0.25">
      <c r="A150" s="10">
        <v>2012</v>
      </c>
      <c r="B150" s="2" t="s">
        <v>30</v>
      </c>
      <c r="C150" s="3">
        <v>2622.3391000000001</v>
      </c>
      <c r="D150">
        <v>527970</v>
      </c>
      <c r="E150" s="4">
        <v>3</v>
      </c>
      <c r="F150" s="3">
        <v>354.01323349881682</v>
      </c>
      <c r="G150" s="3">
        <v>1349.9902949195885</v>
      </c>
      <c r="H150">
        <v>183.22</v>
      </c>
      <c r="I150" s="3">
        <v>58.472099999999998</v>
      </c>
      <c r="J150" s="5">
        <v>106.85</v>
      </c>
      <c r="K150" s="6">
        <v>12.628757828828999</v>
      </c>
      <c r="L150" s="6">
        <v>251.45260256971201</v>
      </c>
      <c r="M150" s="7">
        <v>24.8582</v>
      </c>
      <c r="N150">
        <v>1.42</v>
      </c>
      <c r="O150">
        <v>8.06</v>
      </c>
      <c r="P150">
        <v>9.39</v>
      </c>
      <c r="Q150">
        <v>27.49</v>
      </c>
      <c r="R150">
        <v>8.4499999999999993</v>
      </c>
      <c r="S150">
        <v>7.58</v>
      </c>
      <c r="T150" s="3">
        <v>15.088600158691399</v>
      </c>
      <c r="U150" s="3">
        <v>46.9127807617188</v>
      </c>
      <c r="W150">
        <f t="shared" si="51"/>
        <v>50.891165438461712</v>
      </c>
      <c r="X150">
        <f t="shared" si="52"/>
        <v>52.746099126110117</v>
      </c>
      <c r="Y150">
        <f t="shared" si="53"/>
        <v>50.503912037114802</v>
      </c>
      <c r="Z150">
        <f t="shared" si="54"/>
        <v>50.08285821555112</v>
      </c>
      <c r="AA150">
        <f t="shared" si="55"/>
        <v>50.418737568073965</v>
      </c>
      <c r="AB150">
        <f t="shared" si="56"/>
        <v>50.159389995539961</v>
      </c>
      <c r="AC150">
        <f t="shared" si="57"/>
        <v>50.000038597540581</v>
      </c>
      <c r="AD150">
        <f t="shared" si="58"/>
        <v>50.00421903806803</v>
      </c>
      <c r="AE150">
        <f t="shared" si="59"/>
        <v>65.341068445301687</v>
      </c>
      <c r="AF150">
        <f t="shared" si="60"/>
        <v>71.634078889552157</v>
      </c>
      <c r="AG150">
        <f t="shared" si="61"/>
        <v>50.000157198061721</v>
      </c>
      <c r="AH150">
        <f t="shared" si="62"/>
        <v>50.768231984418954</v>
      </c>
      <c r="AI150">
        <f t="shared" si="63"/>
        <v>54.383293452251465</v>
      </c>
      <c r="AJ150">
        <f t="shared" si="64"/>
        <v>54.773355777323552</v>
      </c>
      <c r="AK150">
        <f t="shared" si="65"/>
        <v>63.982280781462968</v>
      </c>
      <c r="AL150">
        <f t="shared" si="66"/>
        <v>54.327478622602264</v>
      </c>
      <c r="AM150">
        <f t="shared" si="67"/>
        <v>53.904960950390496</v>
      </c>
      <c r="AN150">
        <f t="shared" si="68"/>
        <v>75.092587504805564</v>
      </c>
      <c r="AO150">
        <f t="shared" si="69"/>
        <v>52.65267592264631</v>
      </c>
      <c r="AP150">
        <f t="shared" si="70"/>
        <v>53.12696814313702</v>
      </c>
      <c r="AQ150">
        <f t="shared" si="71"/>
        <v>56.840121084434273</v>
      </c>
      <c r="AR150">
        <f t="shared" si="72"/>
        <v>54.983544613785647</v>
      </c>
      <c r="AS150">
        <f t="shared" si="73"/>
        <v>7.4150889821893333</v>
      </c>
      <c r="AT150">
        <f t="shared" si="50"/>
        <v>3019.7433021047905</v>
      </c>
      <c r="AU150">
        <f t="shared" si="74"/>
        <v>754.93582552619762</v>
      </c>
      <c r="AV150" s="10">
        <v>2012</v>
      </c>
    </row>
    <row r="151" spans="1:48" x14ac:dyDescent="0.25">
      <c r="A151" s="10"/>
      <c r="B151" s="2" t="s">
        <v>31</v>
      </c>
      <c r="C151" s="3">
        <v>791.05</v>
      </c>
      <c r="D151">
        <v>22070</v>
      </c>
      <c r="E151" s="4">
        <v>0</v>
      </c>
      <c r="F151" s="3">
        <v>2622.823440918492</v>
      </c>
      <c r="G151" s="3">
        <v>33156.228315763758</v>
      </c>
      <c r="H151">
        <v>1354.61</v>
      </c>
      <c r="I151" s="3">
        <v>1156473.5</v>
      </c>
      <c r="J151" s="5">
        <v>11622.78</v>
      </c>
      <c r="K151" s="6">
        <v>13.948142447630598</v>
      </c>
      <c r="L151" s="6">
        <v>392.22414477917198</v>
      </c>
      <c r="M151" s="7">
        <v>40442.699999999997</v>
      </c>
      <c r="N151">
        <v>16.11</v>
      </c>
      <c r="O151">
        <v>87.2</v>
      </c>
      <c r="P151">
        <v>67.61</v>
      </c>
      <c r="Q151">
        <v>85.78</v>
      </c>
      <c r="R151">
        <v>77.930000000000007</v>
      </c>
      <c r="S151">
        <v>77.73</v>
      </c>
      <c r="T151" s="3">
        <v>14.077190399169901</v>
      </c>
      <c r="U151" s="3">
        <v>102.222793579102</v>
      </c>
      <c r="W151">
        <f t="shared" si="51"/>
        <v>50.241775645452016</v>
      </c>
      <c r="X151">
        <f t="shared" si="52"/>
        <v>50.110998221538679</v>
      </c>
      <c r="Y151">
        <f t="shared" si="53"/>
        <v>50</v>
      </c>
      <c r="Z151">
        <f t="shared" si="54"/>
        <v>50.855793064045592</v>
      </c>
      <c r="AA151">
        <f t="shared" si="55"/>
        <v>66.728294486469608</v>
      </c>
      <c r="AB151">
        <f t="shared" si="56"/>
        <v>51.418292610842734</v>
      </c>
      <c r="AC151">
        <f t="shared" si="57"/>
        <v>50.763390280902712</v>
      </c>
      <c r="AD151">
        <f t="shared" si="58"/>
        <v>51.094327789666877</v>
      </c>
      <c r="AE151">
        <f t="shared" si="59"/>
        <v>67.624779015246432</v>
      </c>
      <c r="AF151">
        <f t="shared" si="60"/>
        <v>94.079261482015653</v>
      </c>
      <c r="AG151">
        <f t="shared" si="61"/>
        <v>50.255751182738763</v>
      </c>
      <c r="AH151">
        <f t="shared" si="62"/>
        <v>58.715645964077041</v>
      </c>
      <c r="AI151">
        <f t="shared" si="63"/>
        <v>97.422231890363278</v>
      </c>
      <c r="AJ151">
        <f t="shared" si="64"/>
        <v>89.773956955633039</v>
      </c>
      <c r="AK151">
        <f t="shared" si="65"/>
        <v>97.086551567469328</v>
      </c>
      <c r="AL151">
        <f t="shared" si="66"/>
        <v>94.470764964178414</v>
      </c>
      <c r="AM151">
        <f t="shared" si="67"/>
        <v>92.487075129248709</v>
      </c>
      <c r="AN151">
        <f t="shared" si="68"/>
        <v>72.537663590737466</v>
      </c>
      <c r="AO151">
        <f t="shared" si="69"/>
        <v>90.306165983994731</v>
      </c>
      <c r="AP151">
        <f t="shared" si="70"/>
        <v>57.146923357837892</v>
      </c>
      <c r="AQ151">
        <f t="shared" si="71"/>
        <v>78.640743545338395</v>
      </c>
      <c r="AR151">
        <f t="shared" si="72"/>
        <v>67.893833451588137</v>
      </c>
      <c r="AS151">
        <f t="shared" si="73"/>
        <v>8.2397714441353376</v>
      </c>
      <c r="AT151">
        <f t="shared" si="50"/>
        <v>4494.0765441888379</v>
      </c>
      <c r="AU151">
        <f t="shared" si="74"/>
        <v>1123.5191360472095</v>
      </c>
      <c r="AV151" s="10"/>
    </row>
    <row r="152" spans="1:48" x14ac:dyDescent="0.25">
      <c r="A152" s="10"/>
      <c r="B152" s="2" t="s">
        <v>32</v>
      </c>
      <c r="C152" s="3">
        <v>3386.4447</v>
      </c>
      <c r="D152">
        <v>435240</v>
      </c>
      <c r="E152" s="4">
        <v>140.30000000000004</v>
      </c>
      <c r="F152" s="3">
        <v>2180.0248173769146</v>
      </c>
      <c r="G152" s="3">
        <v>6437.5030762407387</v>
      </c>
      <c r="H152">
        <v>1533.98</v>
      </c>
      <c r="I152" s="3">
        <v>0</v>
      </c>
      <c r="J152" s="5">
        <v>825.53</v>
      </c>
      <c r="K152" s="6">
        <v>4.4287750279951705</v>
      </c>
      <c r="L152" s="6">
        <v>217.46357988033901</v>
      </c>
      <c r="M152" s="7">
        <v>0</v>
      </c>
      <c r="N152">
        <v>4.74</v>
      </c>
      <c r="O152">
        <v>14.69</v>
      </c>
      <c r="P152">
        <v>16.43</v>
      </c>
      <c r="Q152">
        <v>12.32</v>
      </c>
      <c r="R152">
        <v>2.35</v>
      </c>
      <c r="S152">
        <v>8.5299999999999994</v>
      </c>
      <c r="T152" s="3">
        <v>13</v>
      </c>
      <c r="U152" s="3">
        <v>53.916919708252003</v>
      </c>
      <c r="W152">
        <f t="shared" si="51"/>
        <v>51.16212340868146</v>
      </c>
      <c r="X152">
        <f t="shared" si="52"/>
        <v>52.263092787148047</v>
      </c>
      <c r="Y152">
        <f t="shared" si="53"/>
        <v>73.566286269068883</v>
      </c>
      <c r="Z152">
        <f t="shared" si="54"/>
        <v>50.704941095079043</v>
      </c>
      <c r="AA152">
        <f t="shared" si="55"/>
        <v>53.027505043990011</v>
      </c>
      <c r="AB152">
        <f t="shared" si="56"/>
        <v>51.611063047765413</v>
      </c>
      <c r="AC152">
        <f t="shared" si="57"/>
        <v>50</v>
      </c>
      <c r="AD152">
        <f t="shared" si="58"/>
        <v>50.072249961979431</v>
      </c>
      <c r="AE152">
        <f t="shared" si="59"/>
        <v>51.147794453189682</v>
      </c>
      <c r="AF152">
        <f t="shared" si="60"/>
        <v>66.214731992952665</v>
      </c>
      <c r="AG152">
        <f t="shared" si="61"/>
        <v>50</v>
      </c>
      <c r="AH152">
        <f t="shared" si="62"/>
        <v>52.564380004328065</v>
      </c>
      <c r="AI152">
        <f t="shared" si="63"/>
        <v>57.98890580813574</v>
      </c>
      <c r="AJ152">
        <f t="shared" si="64"/>
        <v>59.005651076109174</v>
      </c>
      <c r="AK152">
        <f t="shared" si="65"/>
        <v>55.366878691503864</v>
      </c>
      <c r="AL152">
        <f t="shared" si="66"/>
        <v>50.803096833834068</v>
      </c>
      <c r="AM152">
        <f t="shared" si="67"/>
        <v>54.427455725442748</v>
      </c>
      <c r="AN152">
        <f t="shared" si="68"/>
        <v>69.81657109095201</v>
      </c>
      <c r="AO152">
        <f t="shared" si="69"/>
        <v>57.420895324119748</v>
      </c>
      <c r="AP152">
        <f t="shared" si="70"/>
        <v>53.735869880548165</v>
      </c>
      <c r="AQ152">
        <f t="shared" si="71"/>
        <v>56.598650640540235</v>
      </c>
      <c r="AR152">
        <f t="shared" si="72"/>
        <v>55.167260260544197</v>
      </c>
      <c r="AS152">
        <f t="shared" si="73"/>
        <v>7.4274666112035934</v>
      </c>
      <c r="AT152">
        <f t="shared" ref="AT152:AT215" si="75">AP152*AQ152</f>
        <v>3041.3777262346744</v>
      </c>
      <c r="AU152">
        <f t="shared" si="74"/>
        <v>760.34443155866859</v>
      </c>
      <c r="AV152" s="10"/>
    </row>
    <row r="153" spans="1:48" x14ac:dyDescent="0.25">
      <c r="A153" s="10"/>
      <c r="B153" s="2" t="s">
        <v>33</v>
      </c>
      <c r="C153" s="3">
        <v>7732.4450999999999</v>
      </c>
      <c r="D153">
        <v>1745150</v>
      </c>
      <c r="E153" s="4">
        <v>157.30000000000004</v>
      </c>
      <c r="F153" s="3">
        <v>6440.3551044790138</v>
      </c>
      <c r="G153" s="3">
        <v>8329.0020442292098</v>
      </c>
      <c r="H153">
        <v>1656.33</v>
      </c>
      <c r="I153" s="3">
        <v>46481.954899999997</v>
      </c>
      <c r="J153" s="5">
        <v>32103.33</v>
      </c>
      <c r="K153" s="6">
        <v>19.323289286952399</v>
      </c>
      <c r="L153" s="6">
        <v>203.584077528949</v>
      </c>
      <c r="M153" s="7">
        <v>36577.94975</v>
      </c>
      <c r="N153">
        <v>9.9499999999999993</v>
      </c>
      <c r="O153">
        <v>36.97</v>
      </c>
      <c r="P153">
        <v>5.63</v>
      </c>
      <c r="Q153">
        <v>7.11</v>
      </c>
      <c r="R153">
        <v>20.190000000000001</v>
      </c>
      <c r="S153">
        <v>23.22</v>
      </c>
      <c r="T153" s="3">
        <v>17.395790100097699</v>
      </c>
      <c r="U153" s="3">
        <v>84.982116699218807</v>
      </c>
      <c r="W153">
        <f t="shared" si="51"/>
        <v>52.703249984586961</v>
      </c>
      <c r="X153">
        <f t="shared" si="52"/>
        <v>59.086071687933128</v>
      </c>
      <c r="Y153">
        <f t="shared" si="53"/>
        <v>76.42178781271943</v>
      </c>
      <c r="Z153">
        <f t="shared" si="54"/>
        <v>52.15634400847776</v>
      </c>
      <c r="AA153">
        <f t="shared" si="55"/>
        <v>53.997425160266488</v>
      </c>
      <c r="AB153">
        <f t="shared" si="56"/>
        <v>51.742553614512865</v>
      </c>
      <c r="AC153">
        <f t="shared" si="57"/>
        <v>50.030682823781106</v>
      </c>
      <c r="AD153">
        <f t="shared" si="58"/>
        <v>53.033035891622845</v>
      </c>
      <c r="AE153">
        <f t="shared" si="59"/>
        <v>76.928570704976721</v>
      </c>
      <c r="AF153">
        <f t="shared" si="60"/>
        <v>64.001728145158339</v>
      </c>
      <c r="AG153">
        <f t="shared" si="61"/>
        <v>50.231311309846312</v>
      </c>
      <c r="AH153">
        <f t="shared" si="62"/>
        <v>55.383033975330015</v>
      </c>
      <c r="AI153">
        <f t="shared" si="63"/>
        <v>70.105503589297371</v>
      </c>
      <c r="AJ153">
        <f t="shared" si="64"/>
        <v>52.512925333653961</v>
      </c>
      <c r="AK153">
        <f t="shared" si="65"/>
        <v>52.407996365288504</v>
      </c>
      <c r="AL153">
        <f t="shared" si="66"/>
        <v>61.110469147215156</v>
      </c>
      <c r="AM153">
        <f t="shared" si="67"/>
        <v>62.506874931250685</v>
      </c>
      <c r="AN153">
        <f t="shared" si="68"/>
        <v>80.920783940625157</v>
      </c>
      <c r="AO153">
        <f t="shared" si="69"/>
        <v>78.569201509027636</v>
      </c>
      <c r="AP153">
        <f t="shared" si="70"/>
        <v>56.997975178133352</v>
      </c>
      <c r="AQ153">
        <f t="shared" si="71"/>
        <v>63.471993691253488</v>
      </c>
      <c r="AR153">
        <f t="shared" si="72"/>
        <v>60.234984434693416</v>
      </c>
      <c r="AS153">
        <f t="shared" si="73"/>
        <v>7.7611200502693825</v>
      </c>
      <c r="AT153">
        <f t="shared" si="75"/>
        <v>3617.7751209207031</v>
      </c>
      <c r="AU153">
        <f t="shared" si="74"/>
        <v>904.44378023017578</v>
      </c>
      <c r="AV153" s="10"/>
    </row>
    <row r="154" spans="1:48" x14ac:dyDescent="0.25">
      <c r="A154" s="10"/>
      <c r="B154" s="2" t="s">
        <v>34</v>
      </c>
      <c r="C154" s="3">
        <v>190.566</v>
      </c>
      <c r="D154">
        <v>11610</v>
      </c>
      <c r="E154" s="4">
        <v>25.229000000000003</v>
      </c>
      <c r="F154" s="3">
        <v>1868.3350236263736</v>
      </c>
      <c r="G154" s="3">
        <v>98041.36223808935</v>
      </c>
      <c r="H154">
        <v>1637.49</v>
      </c>
      <c r="I154" s="3">
        <v>21.866800000000001</v>
      </c>
      <c r="J154" s="5">
        <v>612.79</v>
      </c>
      <c r="K154" s="6">
        <v>5.56</v>
      </c>
      <c r="L154" s="6">
        <v>195.496837581883</v>
      </c>
      <c r="M154" s="7">
        <v>3931.1145999999999</v>
      </c>
      <c r="N154">
        <v>92.42</v>
      </c>
      <c r="O154">
        <v>76.78</v>
      </c>
      <c r="P154">
        <v>21.13</v>
      </c>
      <c r="Q154">
        <v>74.88</v>
      </c>
      <c r="R154">
        <v>78.87</v>
      </c>
      <c r="S154">
        <v>81.040000000000006</v>
      </c>
      <c r="T154" s="3">
        <v>13.1483402252197</v>
      </c>
      <c r="U154" s="3">
        <v>94.632894897461</v>
      </c>
      <c r="W154">
        <f t="shared" si="51"/>
        <v>50.028839206052226</v>
      </c>
      <c r="X154">
        <f t="shared" si="52"/>
        <v>50.056514814814392</v>
      </c>
      <c r="Y154">
        <f t="shared" si="53"/>
        <v>54.237732261456443</v>
      </c>
      <c r="Z154">
        <f t="shared" si="54"/>
        <v>50.598755085018794</v>
      </c>
      <c r="AA154">
        <f t="shared" si="55"/>
        <v>99.999999998148539</v>
      </c>
      <c r="AB154">
        <f t="shared" si="56"/>
        <v>51.72230610917962</v>
      </c>
      <c r="AC154">
        <f t="shared" si="57"/>
        <v>50.000014434314835</v>
      </c>
      <c r="AD154">
        <f t="shared" si="58"/>
        <v>50.052111793736387</v>
      </c>
      <c r="AE154">
        <f t="shared" si="59"/>
        <v>53.105821239874054</v>
      </c>
      <c r="AF154">
        <f t="shared" si="60"/>
        <v>62.712265982338025</v>
      </c>
      <c r="AG154">
        <f t="shared" si="61"/>
        <v>50.024859547172461</v>
      </c>
      <c r="AH154">
        <f t="shared" si="62"/>
        <v>100</v>
      </c>
      <c r="AI154">
        <f t="shared" si="63"/>
        <v>91.755492712638684</v>
      </c>
      <c r="AJ154">
        <f t="shared" si="64"/>
        <v>61.83118913069616</v>
      </c>
      <c r="AK154">
        <f t="shared" si="65"/>
        <v>90.896183552930466</v>
      </c>
      <c r="AL154">
        <f t="shared" si="66"/>
        <v>95.013866420152539</v>
      </c>
      <c r="AM154">
        <f t="shared" si="67"/>
        <v>94.307556924430756</v>
      </c>
      <c r="AN154">
        <f t="shared" si="68"/>
        <v>70.191293586225711</v>
      </c>
      <c r="AO154">
        <f t="shared" si="69"/>
        <v>85.139177946595609</v>
      </c>
      <c r="AP154">
        <f t="shared" si="70"/>
        <v>57.586505033802268</v>
      </c>
      <c r="AQ154">
        <f t="shared" si="71"/>
        <v>77.788233367761734</v>
      </c>
      <c r="AR154">
        <f t="shared" si="72"/>
        <v>67.687369200782001</v>
      </c>
      <c r="AS154">
        <f t="shared" si="73"/>
        <v>8.2272333867942518</v>
      </c>
      <c r="AT154">
        <f t="shared" si="75"/>
        <v>4479.552492403197</v>
      </c>
      <c r="AU154">
        <f t="shared" si="74"/>
        <v>1119.8881231007992</v>
      </c>
      <c r="AV154" s="10"/>
    </row>
    <row r="155" spans="1:48" x14ac:dyDescent="0.25">
      <c r="A155" s="10"/>
      <c r="B155" s="2" t="s">
        <v>35</v>
      </c>
      <c r="C155" s="3">
        <v>122.4939</v>
      </c>
      <c r="D155">
        <v>770</v>
      </c>
      <c r="E155" s="4">
        <v>0.1</v>
      </c>
      <c r="F155" s="3">
        <v>307.49308510638298</v>
      </c>
      <c r="G155" s="3">
        <v>25102.726348526987</v>
      </c>
      <c r="H155">
        <v>306.58999999999997</v>
      </c>
      <c r="I155" s="3">
        <v>723.77260000000001</v>
      </c>
      <c r="J155" s="5">
        <v>160.77000000000001</v>
      </c>
      <c r="K155" s="6">
        <v>11.888205402514</v>
      </c>
      <c r="L155" s="6">
        <v>321.89014481885198</v>
      </c>
      <c r="M155" s="7">
        <v>9915.7356999999993</v>
      </c>
      <c r="N155">
        <v>15.64</v>
      </c>
      <c r="O155">
        <v>68.72</v>
      </c>
      <c r="P155">
        <v>11.27</v>
      </c>
      <c r="Q155">
        <v>72.989999999999995</v>
      </c>
      <c r="R155">
        <v>60.56</v>
      </c>
      <c r="S155">
        <v>67.77</v>
      </c>
      <c r="T155" s="3">
        <v>8.1798295974731392</v>
      </c>
      <c r="U155" s="3">
        <v>91.6719970703125</v>
      </c>
      <c r="W155">
        <f t="shared" si="51"/>
        <v>50.004700293780687</v>
      </c>
      <c r="X155">
        <f t="shared" si="52"/>
        <v>50.000052087386926</v>
      </c>
      <c r="Y155">
        <f t="shared" si="53"/>
        <v>50.016797067903823</v>
      </c>
      <c r="Z155">
        <f t="shared" si="54"/>
        <v>50.067009801377004</v>
      </c>
      <c r="AA155">
        <f t="shared" si="55"/>
        <v>62.598631348031795</v>
      </c>
      <c r="AB155">
        <f t="shared" si="56"/>
        <v>50.291976764805447</v>
      </c>
      <c r="AC155">
        <f t="shared" si="57"/>
        <v>50.000477763622271</v>
      </c>
      <c r="AD155">
        <f t="shared" si="58"/>
        <v>50.009323155919233</v>
      </c>
      <c r="AE155">
        <f t="shared" si="59"/>
        <v>64.059253135744768</v>
      </c>
      <c r="AF155">
        <f t="shared" si="60"/>
        <v>82.86492478590452</v>
      </c>
      <c r="AG155">
        <f t="shared" si="61"/>
        <v>50.062705040291569</v>
      </c>
      <c r="AH155">
        <f t="shared" si="62"/>
        <v>58.461371997403162</v>
      </c>
      <c r="AI155">
        <f t="shared" si="63"/>
        <v>87.372199260387205</v>
      </c>
      <c r="AJ155">
        <f t="shared" si="64"/>
        <v>55.903570999158347</v>
      </c>
      <c r="AK155">
        <f t="shared" si="65"/>
        <v>89.822807814629698</v>
      </c>
      <c r="AL155">
        <f t="shared" si="66"/>
        <v>84.434943378784368</v>
      </c>
      <c r="AM155">
        <f t="shared" si="67"/>
        <v>87.009129908700913</v>
      </c>
      <c r="AN155">
        <f t="shared" si="68"/>
        <v>57.640330437385941</v>
      </c>
      <c r="AO155">
        <f t="shared" si="69"/>
        <v>83.123482573764932</v>
      </c>
      <c r="AP155">
        <f t="shared" si="70"/>
        <v>55.033942201984679</v>
      </c>
      <c r="AQ155">
        <f t="shared" si="71"/>
        <v>69.710781572986249</v>
      </c>
      <c r="AR155">
        <f t="shared" si="72"/>
        <v>62.372361887485468</v>
      </c>
      <c r="AS155">
        <f t="shared" si="73"/>
        <v>7.8976174817146889</v>
      </c>
      <c r="AT155">
        <f t="shared" si="75"/>
        <v>3836.4591239429037</v>
      </c>
      <c r="AU155">
        <f t="shared" si="74"/>
        <v>959.11478098572593</v>
      </c>
      <c r="AV155" s="10"/>
    </row>
    <row r="156" spans="1:48" x14ac:dyDescent="0.25">
      <c r="A156" s="10"/>
      <c r="B156" s="2" t="s">
        <v>46</v>
      </c>
      <c r="C156" s="3">
        <v>3082.1543000000001</v>
      </c>
      <c r="D156">
        <v>2149690</v>
      </c>
      <c r="E156" s="4">
        <v>265.85000000000002</v>
      </c>
      <c r="F156" s="3">
        <v>7359.7484334866404</v>
      </c>
      <c r="G156" s="3">
        <v>23878.585291744286</v>
      </c>
      <c r="H156">
        <v>5439.94</v>
      </c>
      <c r="I156" s="3">
        <v>25804.804599999999</v>
      </c>
      <c r="J156" s="5">
        <v>5884.78</v>
      </c>
      <c r="K156" s="6">
        <v>23.0993743989847</v>
      </c>
      <c r="L156" s="6">
        <v>308.677121452346</v>
      </c>
      <c r="M156" s="7">
        <v>66375.843099999998</v>
      </c>
      <c r="N156">
        <v>32.229999999999997</v>
      </c>
      <c r="O156">
        <v>57.82</v>
      </c>
      <c r="P156">
        <v>2.82</v>
      </c>
      <c r="Q156">
        <v>55.45</v>
      </c>
      <c r="R156">
        <v>58.69</v>
      </c>
      <c r="S156">
        <v>56.87</v>
      </c>
      <c r="T156" s="3">
        <v>22.103019714355451</v>
      </c>
      <c r="U156" s="3">
        <v>105.72</v>
      </c>
      <c r="W156">
        <f t="shared" si="51"/>
        <v>51.054219593892832</v>
      </c>
      <c r="X156">
        <f t="shared" si="52"/>
        <v>61.193214838625622</v>
      </c>
      <c r="Y156">
        <f t="shared" si="53"/>
        <v>94.655005022323309</v>
      </c>
      <c r="Z156">
        <f t="shared" si="54"/>
        <v>52.469561544761476</v>
      </c>
      <c r="AA156">
        <f t="shared" si="55"/>
        <v>61.970918060196297</v>
      </c>
      <c r="AB156">
        <f t="shared" si="56"/>
        <v>55.80883087852034</v>
      </c>
      <c r="AC156">
        <f t="shared" si="57"/>
        <v>50.017033798900044</v>
      </c>
      <c r="AD156">
        <f t="shared" si="58"/>
        <v>50.551163319522111</v>
      </c>
      <c r="AE156">
        <f t="shared" si="59"/>
        <v>83.464561317927703</v>
      </c>
      <c r="AF156">
        <f t="shared" si="60"/>
        <v>80.758187036179265</v>
      </c>
      <c r="AG156">
        <f t="shared" si="61"/>
        <v>50.419746959973182</v>
      </c>
      <c r="AH156">
        <f t="shared" si="62"/>
        <v>67.436702012551393</v>
      </c>
      <c r="AI156">
        <f t="shared" si="63"/>
        <v>81.444420274091797</v>
      </c>
      <c r="AJ156">
        <f t="shared" si="64"/>
        <v>50.823614283996633</v>
      </c>
      <c r="AK156">
        <f t="shared" si="65"/>
        <v>79.861426624261696</v>
      </c>
      <c r="AL156">
        <f t="shared" si="66"/>
        <v>83.354518141899689</v>
      </c>
      <c r="AM156">
        <f t="shared" si="67"/>
        <v>81.014189858101417</v>
      </c>
      <c r="AN156">
        <f t="shared" si="68"/>
        <v>92.811724676817533</v>
      </c>
      <c r="AO156">
        <f t="shared" si="69"/>
        <v>92.68696505642562</v>
      </c>
      <c r="AP156">
        <f t="shared" si="70"/>
        <v>61.057851214383234</v>
      </c>
      <c r="AQ156">
        <f t="shared" si="71"/>
        <v>74.903325451556327</v>
      </c>
      <c r="AR156">
        <f t="shared" si="72"/>
        <v>67.980588332969774</v>
      </c>
      <c r="AS156">
        <f t="shared" si="73"/>
        <v>8.245034162025636</v>
      </c>
      <c r="AT156">
        <f t="shared" si="75"/>
        <v>4573.4361008836513</v>
      </c>
      <c r="AU156">
        <f t="shared" si="74"/>
        <v>1143.3590252209128</v>
      </c>
      <c r="AV156" s="10"/>
    </row>
    <row r="157" spans="1:48" x14ac:dyDescent="0.25">
      <c r="A157" s="10"/>
      <c r="B157" s="2" t="s">
        <v>36</v>
      </c>
      <c r="C157" s="3">
        <v>339.46629999999999</v>
      </c>
      <c r="D157">
        <v>17820</v>
      </c>
      <c r="E157" s="4">
        <v>101.5</v>
      </c>
      <c r="F157" s="3">
        <v>1740.7038227938549</v>
      </c>
      <c r="G157" s="3">
        <v>51277.662106484648</v>
      </c>
      <c r="H157">
        <v>1461.71</v>
      </c>
      <c r="I157" s="3">
        <v>11451.6134</v>
      </c>
      <c r="J157" s="5">
        <v>834.56</v>
      </c>
      <c r="K157" s="6">
        <v>8.7951456824070604</v>
      </c>
      <c r="L157" s="6">
        <v>277.10070448658399</v>
      </c>
      <c r="M157" s="7">
        <v>21923.580750000001</v>
      </c>
      <c r="N157">
        <v>53.08</v>
      </c>
      <c r="O157">
        <v>53.55</v>
      </c>
      <c r="P157">
        <v>27.7</v>
      </c>
      <c r="Q157">
        <v>52.61</v>
      </c>
      <c r="R157">
        <v>62.91</v>
      </c>
      <c r="S157">
        <v>52.13</v>
      </c>
      <c r="T157" s="3">
        <v>10.5299997329712</v>
      </c>
      <c r="U157" s="3">
        <v>96.440322875976605</v>
      </c>
      <c r="W157">
        <f t="shared" si="51"/>
        <v>50.081640445898017</v>
      </c>
      <c r="X157">
        <f t="shared" si="52"/>
        <v>50.088861082095256</v>
      </c>
      <c r="Y157">
        <f t="shared" si="53"/>
        <v>67.049023922384109</v>
      </c>
      <c r="Z157">
        <f t="shared" si="54"/>
        <v>50.555273879514679</v>
      </c>
      <c r="AA157">
        <f t="shared" si="55"/>
        <v>76.020577203432566</v>
      </c>
      <c r="AB157">
        <f t="shared" si="56"/>
        <v>51.53339387523711</v>
      </c>
      <c r="AC157">
        <f t="shared" si="57"/>
        <v>50.007559231033149</v>
      </c>
      <c r="AD157">
        <f t="shared" si="58"/>
        <v>50.073104750262004</v>
      </c>
      <c r="AE157">
        <f t="shared" si="59"/>
        <v>58.705504823372834</v>
      </c>
      <c r="AF157">
        <f t="shared" si="60"/>
        <v>75.723515729121118</v>
      </c>
      <c r="AG157">
        <f t="shared" si="61"/>
        <v>50.138640142885642</v>
      </c>
      <c r="AH157">
        <f t="shared" si="62"/>
        <v>78.716727980956506</v>
      </c>
      <c r="AI157">
        <f t="shared" si="63"/>
        <v>79.122253643680665</v>
      </c>
      <c r="AJ157">
        <f t="shared" si="64"/>
        <v>65.780930624023085</v>
      </c>
      <c r="AK157">
        <f t="shared" si="65"/>
        <v>78.248523398455248</v>
      </c>
      <c r="AL157">
        <f t="shared" si="66"/>
        <v>85.79269701871965</v>
      </c>
      <c r="AM157">
        <f t="shared" si="67"/>
        <v>78.407215927840724</v>
      </c>
      <c r="AN157">
        <f t="shared" si="68"/>
        <v>63.577099214615686</v>
      </c>
      <c r="AO157">
        <f t="shared" si="69"/>
        <v>86.369623718690079</v>
      </c>
      <c r="AP157">
        <f t="shared" si="70"/>
        <v>57.02165641377799</v>
      </c>
      <c r="AQ157">
        <f t="shared" si="71"/>
        <v>71.358765518045985</v>
      </c>
      <c r="AR157">
        <f t="shared" si="72"/>
        <v>64.190210965911987</v>
      </c>
      <c r="AS157">
        <f t="shared" si="73"/>
        <v>8.0118793654118381</v>
      </c>
      <c r="AT157">
        <f t="shared" si="75"/>
        <v>4068.9950094813667</v>
      </c>
      <c r="AU157">
        <f t="shared" si="74"/>
        <v>1017.2487523703417</v>
      </c>
      <c r="AV157" s="10"/>
    </row>
    <row r="158" spans="1:48" x14ac:dyDescent="0.25">
      <c r="A158" s="10"/>
      <c r="B158" s="2" t="s">
        <v>37</v>
      </c>
      <c r="C158" s="3">
        <v>721.18629999999996</v>
      </c>
      <c r="D158">
        <v>89320</v>
      </c>
      <c r="E158" s="4">
        <v>0</v>
      </c>
      <c r="F158" s="3">
        <v>316.34561670435636</v>
      </c>
      <c r="G158" s="3">
        <v>4386.4618158214644</v>
      </c>
      <c r="H158">
        <v>286.39</v>
      </c>
      <c r="I158" s="3">
        <v>10782.309300000001</v>
      </c>
      <c r="J158" s="5">
        <v>1411.59</v>
      </c>
      <c r="K158" s="6">
        <v>12.639912969902101</v>
      </c>
      <c r="L158" s="6">
        <v>294.84215802884398</v>
      </c>
      <c r="M158" s="7">
        <v>14034.331099999999</v>
      </c>
      <c r="N158">
        <v>29.38</v>
      </c>
      <c r="O158">
        <v>58.77</v>
      </c>
      <c r="P158">
        <v>26.76</v>
      </c>
      <c r="Q158">
        <v>58.29</v>
      </c>
      <c r="R158">
        <v>62.44</v>
      </c>
      <c r="S158">
        <v>60.19</v>
      </c>
      <c r="T158" s="3">
        <v>9</v>
      </c>
      <c r="U158" s="3">
        <v>74.1864013671875</v>
      </c>
      <c r="W158">
        <f t="shared" si="51"/>
        <v>50.217001417460438</v>
      </c>
      <c r="X158">
        <f t="shared" si="52"/>
        <v>50.461285898614051</v>
      </c>
      <c r="Y158">
        <f t="shared" si="53"/>
        <v>50</v>
      </c>
      <c r="Z158">
        <f t="shared" si="54"/>
        <v>50.070025668524949</v>
      </c>
      <c r="AA158">
        <f t="shared" si="55"/>
        <v>51.975775060806725</v>
      </c>
      <c r="AB158">
        <f t="shared" si="56"/>
        <v>50.270267656114825</v>
      </c>
      <c r="AC158">
        <f t="shared" si="57"/>
        <v>50.007117422167745</v>
      </c>
      <c r="AD158">
        <f t="shared" si="58"/>
        <v>50.12772695211067</v>
      </c>
      <c r="AE158">
        <f t="shared" si="59"/>
        <v>65.360376775272215</v>
      </c>
      <c r="AF158">
        <f t="shared" si="60"/>
        <v>78.552284654726989</v>
      </c>
      <c r="AG158">
        <f t="shared" si="61"/>
        <v>50.088750176861893</v>
      </c>
      <c r="AH158">
        <f t="shared" si="62"/>
        <v>65.89482795931616</v>
      </c>
      <c r="AI158">
        <f t="shared" si="63"/>
        <v>81.961061561888187</v>
      </c>
      <c r="AJ158">
        <f t="shared" si="64"/>
        <v>65.215823013105691</v>
      </c>
      <c r="AK158">
        <f t="shared" si="65"/>
        <v>81.474329850068159</v>
      </c>
      <c r="AL158">
        <f t="shared" si="66"/>
        <v>85.521146290732602</v>
      </c>
      <c r="AM158">
        <f t="shared" si="67"/>
        <v>82.840171598284016</v>
      </c>
      <c r="AN158">
        <f t="shared" si="68"/>
        <v>59.712164286426628</v>
      </c>
      <c r="AO158">
        <f t="shared" si="69"/>
        <v>71.219784301298631</v>
      </c>
      <c r="AP158">
        <f t="shared" si="70"/>
        <v>53.629103396098756</v>
      </c>
      <c r="AQ158">
        <f t="shared" si="71"/>
        <v>68.233155679647396</v>
      </c>
      <c r="AR158">
        <f t="shared" si="72"/>
        <v>60.931129537873076</v>
      </c>
      <c r="AS158">
        <f t="shared" si="73"/>
        <v>7.8058394511976141</v>
      </c>
      <c r="AT158">
        <f t="shared" si="75"/>
        <v>3659.2829609859132</v>
      </c>
      <c r="AU158">
        <f t="shared" si="74"/>
        <v>914.82074024647829</v>
      </c>
      <c r="AV158" s="10"/>
    </row>
    <row r="159" spans="1:48" x14ac:dyDescent="0.25">
      <c r="A159" s="10"/>
      <c r="B159" s="2" t="s">
        <v>45</v>
      </c>
      <c r="C159" s="3">
        <v>866.49689999999998</v>
      </c>
      <c r="D159">
        <v>98647.9</v>
      </c>
      <c r="E159" s="4">
        <v>97.8</v>
      </c>
      <c r="F159" s="3">
        <v>3846.101253840327</v>
      </c>
      <c r="G159" s="3">
        <v>44386.786078984551</v>
      </c>
      <c r="H159">
        <v>6162.56</v>
      </c>
      <c r="I159" s="3">
        <v>49309.625</v>
      </c>
      <c r="J159" s="5">
        <v>1625.96</v>
      </c>
      <c r="K159" s="6">
        <v>17.427592898853302</v>
      </c>
      <c r="L159" s="6">
        <v>281.969555917771</v>
      </c>
      <c r="M159" s="7">
        <v>1243722.1266000001</v>
      </c>
      <c r="N159">
        <v>73.459999999999994</v>
      </c>
      <c r="O159">
        <v>83.41</v>
      </c>
      <c r="P159">
        <v>18.309999999999999</v>
      </c>
      <c r="Q159">
        <v>72.510000000000005</v>
      </c>
      <c r="R159">
        <v>66.67</v>
      </c>
      <c r="S159">
        <v>82.94</v>
      </c>
      <c r="T159" s="3">
        <v>5.3021616935729998</v>
      </c>
      <c r="U159" s="3">
        <v>93.92</v>
      </c>
      <c r="W159">
        <f t="shared" si="51"/>
        <v>50.26852972091406</v>
      </c>
      <c r="X159">
        <f t="shared" si="52"/>
        <v>50.509872492264478</v>
      </c>
      <c r="Y159">
        <f t="shared" si="53"/>
        <v>66.427532409942515</v>
      </c>
      <c r="Z159">
        <f t="shared" si="54"/>
        <v>51.272537509176033</v>
      </c>
      <c r="AA159">
        <f t="shared" si="55"/>
        <v>72.4870837197182</v>
      </c>
      <c r="AB159">
        <f t="shared" si="56"/>
        <v>56.585436627135309</v>
      </c>
      <c r="AC159">
        <f t="shared" si="57"/>
        <v>50.032549374006372</v>
      </c>
      <c r="AD159">
        <f t="shared" si="58"/>
        <v>50.1480194176849</v>
      </c>
      <c r="AE159">
        <f t="shared" si="59"/>
        <v>73.647327451708975</v>
      </c>
      <c r="AF159">
        <f t="shared" si="60"/>
        <v>76.499825043300291</v>
      </c>
      <c r="AG159">
        <f t="shared" si="61"/>
        <v>57.865038804934265</v>
      </c>
      <c r="AH159">
        <f t="shared" si="62"/>
        <v>89.742479982687726</v>
      </c>
      <c r="AI159">
        <f t="shared" si="63"/>
        <v>95.36110506852296</v>
      </c>
      <c r="AJ159">
        <f t="shared" si="64"/>
        <v>60.13586629794397</v>
      </c>
      <c r="AK159">
        <f t="shared" si="65"/>
        <v>89.550204452521584</v>
      </c>
      <c r="AL159">
        <f t="shared" si="66"/>
        <v>87.965102842616133</v>
      </c>
      <c r="AM159">
        <f t="shared" si="67"/>
        <v>95.352546474535245</v>
      </c>
      <c r="AN159">
        <f t="shared" si="68"/>
        <v>50.371048650052714</v>
      </c>
      <c r="AO159">
        <f t="shared" si="69"/>
        <v>84.653859293263139</v>
      </c>
      <c r="AP159">
        <f t="shared" si="70"/>
        <v>58.475440813957569</v>
      </c>
      <c r="AQ159">
        <f t="shared" si="71"/>
        <v>75.002352712386539</v>
      </c>
      <c r="AR159">
        <f t="shared" si="72"/>
        <v>66.73889676317205</v>
      </c>
      <c r="AS159">
        <f t="shared" si="73"/>
        <v>8.169387783865572</v>
      </c>
      <c r="AT159">
        <f t="shared" si="75"/>
        <v>4385.7956369407293</v>
      </c>
      <c r="AU159">
        <f t="shared" si="74"/>
        <v>1096.4489092351823</v>
      </c>
      <c r="AV159" s="10"/>
    </row>
    <row r="160" spans="1:48" x14ac:dyDescent="0.25">
      <c r="A160" s="10"/>
      <c r="B160" s="2" t="s">
        <v>38</v>
      </c>
      <c r="C160" s="3">
        <v>353.55790000000002</v>
      </c>
      <c r="D160">
        <v>309500</v>
      </c>
      <c r="E160" s="4">
        <v>5.5</v>
      </c>
      <c r="F160" s="3">
        <v>874.08842652795818</v>
      </c>
      <c r="G160" s="3">
        <v>24722.638824587379</v>
      </c>
      <c r="H160">
        <v>807.74</v>
      </c>
      <c r="I160" s="3">
        <v>16710.419900000001</v>
      </c>
      <c r="J160" s="5">
        <v>606.94000000000005</v>
      </c>
      <c r="K160" s="6">
        <v>27.396402988523498</v>
      </c>
      <c r="L160" s="6">
        <v>361.48339615153799</v>
      </c>
      <c r="M160" s="7">
        <v>1069.2202</v>
      </c>
      <c r="N160">
        <v>61.61</v>
      </c>
      <c r="O160">
        <v>62.09</v>
      </c>
      <c r="P160">
        <v>16.899999999999999</v>
      </c>
      <c r="Q160">
        <v>66.819999999999993</v>
      </c>
      <c r="R160">
        <v>65.73</v>
      </c>
      <c r="S160">
        <v>62.56</v>
      </c>
      <c r="T160" s="3">
        <v>10.728878974914601</v>
      </c>
      <c r="U160" s="3">
        <v>100.039672851563</v>
      </c>
      <c r="W160">
        <f t="shared" si="51"/>
        <v>50.086637440205024</v>
      </c>
      <c r="X160">
        <f t="shared" si="52"/>
        <v>51.608145983944226</v>
      </c>
      <c r="Y160">
        <f t="shared" si="53"/>
        <v>50.923838734710472</v>
      </c>
      <c r="Z160">
        <f t="shared" si="54"/>
        <v>50.260036649963617</v>
      </c>
      <c r="AA160">
        <f t="shared" si="55"/>
        <v>62.403730614986827</v>
      </c>
      <c r="AB160">
        <f t="shared" si="56"/>
        <v>50.830566854919745</v>
      </c>
      <c r="AC160">
        <f t="shared" si="57"/>
        <v>50.011030578860186</v>
      </c>
      <c r="AD160">
        <f t="shared" si="58"/>
        <v>50.051558027241036</v>
      </c>
      <c r="AE160">
        <f t="shared" si="59"/>
        <v>90.902248152717277</v>
      </c>
      <c r="AF160">
        <f t="shared" si="60"/>
        <v>89.177832506053932</v>
      </c>
      <c r="AG160">
        <f t="shared" si="61"/>
        <v>50.00676152509002</v>
      </c>
      <c r="AH160">
        <f t="shared" si="62"/>
        <v>83.331529971867553</v>
      </c>
      <c r="AI160">
        <f t="shared" si="63"/>
        <v>83.76658690450293</v>
      </c>
      <c r="AJ160">
        <f t="shared" si="64"/>
        <v>59.288204881567871</v>
      </c>
      <c r="AK160">
        <f t="shared" si="65"/>
        <v>86.318718764198081</v>
      </c>
      <c r="AL160">
        <f t="shared" si="66"/>
        <v>87.422001386642023</v>
      </c>
      <c r="AM160">
        <f t="shared" si="67"/>
        <v>84.143658563414363</v>
      </c>
      <c r="AN160">
        <f t="shared" si="68"/>
        <v>64.079488406008622</v>
      </c>
      <c r="AO160">
        <f t="shared" si="69"/>
        <v>88.819959229920741</v>
      </c>
      <c r="AP160">
        <f t="shared" si="70"/>
        <v>57.764308131565187</v>
      </c>
      <c r="AQ160">
        <f t="shared" si="71"/>
        <v>73.292161156423475</v>
      </c>
      <c r="AR160">
        <f t="shared" si="72"/>
        <v>65.528234643994324</v>
      </c>
      <c r="AS160">
        <f t="shared" si="73"/>
        <v>8.0949511823107567</v>
      </c>
      <c r="AT160">
        <f t="shared" si="75"/>
        <v>4233.6709806679783</v>
      </c>
      <c r="AU160">
        <f t="shared" si="74"/>
        <v>1058.4177451669946</v>
      </c>
      <c r="AV160" s="10"/>
    </row>
    <row r="161" spans="1:48" x14ac:dyDescent="0.25">
      <c r="A161" s="10"/>
      <c r="B161" s="2" t="s">
        <v>39</v>
      </c>
      <c r="C161" s="3">
        <v>517.83370000000002</v>
      </c>
      <c r="D161">
        <v>10450</v>
      </c>
      <c r="E161" s="4">
        <v>0</v>
      </c>
      <c r="F161" s="3">
        <v>440.1679951582089</v>
      </c>
      <c r="G161" s="3">
        <v>8500.1805629531045</v>
      </c>
      <c r="H161">
        <v>275.60000000000002</v>
      </c>
      <c r="I161" s="3">
        <v>4487.5793999999996</v>
      </c>
      <c r="J161" s="5">
        <v>1013.01</v>
      </c>
      <c r="K161" s="6">
        <v>13.206334493868898</v>
      </c>
      <c r="L161" s="6">
        <v>283.30376290353797</v>
      </c>
      <c r="M161" s="7">
        <v>19546.390899999999</v>
      </c>
      <c r="N161">
        <v>6.16</v>
      </c>
      <c r="O161">
        <v>45.5</v>
      </c>
      <c r="P161">
        <v>35.21</v>
      </c>
      <c r="Q161">
        <v>47.39</v>
      </c>
      <c r="R161">
        <v>30.05</v>
      </c>
      <c r="S161">
        <v>19.91</v>
      </c>
      <c r="T161" s="3">
        <v>7.1091599464416504</v>
      </c>
      <c r="U161" s="3">
        <v>76.286000000000001</v>
      </c>
      <c r="W161">
        <f t="shared" si="51"/>
        <v>50.144890955588529</v>
      </c>
      <c r="X161">
        <f t="shared" si="52"/>
        <v>50.050472677931012</v>
      </c>
      <c r="Y161">
        <f t="shared" si="53"/>
        <v>50</v>
      </c>
      <c r="Z161">
        <f t="shared" si="54"/>
        <v>50.112209290150709</v>
      </c>
      <c r="AA161">
        <f t="shared" si="55"/>
        <v>54.085201834530963</v>
      </c>
      <c r="AB161">
        <f t="shared" si="56"/>
        <v>50.258671553007304</v>
      </c>
      <c r="AC161">
        <f t="shared" si="57"/>
        <v>50.002962259402175</v>
      </c>
      <c r="AD161">
        <f t="shared" si="58"/>
        <v>50.089996994893816</v>
      </c>
      <c r="AE161">
        <f t="shared" si="59"/>
        <v>66.34079052490506</v>
      </c>
      <c r="AF161">
        <f t="shared" si="60"/>
        <v>76.712556387588052</v>
      </c>
      <c r="AG161">
        <f t="shared" si="61"/>
        <v>50.123607291079701</v>
      </c>
      <c r="AH161">
        <f t="shared" si="62"/>
        <v>53.332611988747026</v>
      </c>
      <c r="AI161">
        <f t="shared" si="63"/>
        <v>74.744398520774411</v>
      </c>
      <c r="AJ161">
        <f t="shared" si="64"/>
        <v>70.295779728267405</v>
      </c>
      <c r="AK161">
        <f t="shared" si="65"/>
        <v>75.283961835529311</v>
      </c>
      <c r="AL161">
        <f t="shared" si="66"/>
        <v>66.80725675987982</v>
      </c>
      <c r="AM161">
        <f t="shared" si="67"/>
        <v>60.686393136068638</v>
      </c>
      <c r="AN161">
        <f t="shared" si="68"/>
        <v>54.935710010565586</v>
      </c>
      <c r="AO161">
        <f t="shared" si="69"/>
        <v>72.649131579059159</v>
      </c>
      <c r="AP161">
        <f t="shared" si="70"/>
        <v>53.775845461213059</v>
      </c>
      <c r="AQ161">
        <f t="shared" si="71"/>
        <v>62.5916478607652</v>
      </c>
      <c r="AR161">
        <f t="shared" si="72"/>
        <v>58.183746660989129</v>
      </c>
      <c r="AS161">
        <f t="shared" si="73"/>
        <v>7.6278271257933694</v>
      </c>
      <c r="AT161">
        <f t="shared" si="75"/>
        <v>3365.9187825231766</v>
      </c>
      <c r="AU161">
        <f t="shared" si="74"/>
        <v>841.47969563079414</v>
      </c>
      <c r="AV161" s="10"/>
    </row>
    <row r="162" spans="1:48" x14ac:dyDescent="0.25">
      <c r="A162" s="10"/>
      <c r="B162" s="2" t="s">
        <v>40</v>
      </c>
      <c r="C162" s="3">
        <v>2260.5576999999998</v>
      </c>
      <c r="D162">
        <v>185180</v>
      </c>
      <c r="E162" s="4">
        <v>2.5</v>
      </c>
      <c r="F162" s="3">
        <v>431.90317724708768</v>
      </c>
      <c r="G162" s="3">
        <v>1910.6045258083336</v>
      </c>
      <c r="H162">
        <v>156.41999999999999</v>
      </c>
      <c r="I162" s="3">
        <v>387.55</v>
      </c>
      <c r="J162" s="5">
        <v>301.62</v>
      </c>
      <c r="K162" s="6">
        <v>12.45</v>
      </c>
      <c r="L162" s="6">
        <v>325.45899122859998</v>
      </c>
      <c r="M162" s="7">
        <v>1313.88</v>
      </c>
      <c r="N162">
        <v>0.47</v>
      </c>
      <c r="O162">
        <v>11.85</v>
      </c>
      <c r="P162">
        <v>3.29</v>
      </c>
      <c r="Q162">
        <v>4.74</v>
      </c>
      <c r="R162">
        <v>12.21</v>
      </c>
      <c r="S162">
        <v>10.43</v>
      </c>
      <c r="T162" s="3">
        <v>19.383590062459302</v>
      </c>
      <c r="U162" s="3">
        <v>77.870330810546903</v>
      </c>
      <c r="W162">
        <f t="shared" si="51"/>
        <v>50.762874854271175</v>
      </c>
      <c r="X162">
        <f t="shared" si="52"/>
        <v>50.960595589683862</v>
      </c>
      <c r="Y162">
        <f t="shared" si="53"/>
        <v>50.41992669759567</v>
      </c>
      <c r="Z162">
        <f t="shared" si="54"/>
        <v>50.109393644417501</v>
      </c>
      <c r="AA162">
        <f t="shared" si="55"/>
        <v>50.706208525876349</v>
      </c>
      <c r="AB162">
        <f t="shared" si="56"/>
        <v>50.130587811732589</v>
      </c>
      <c r="AC162">
        <f t="shared" si="57"/>
        <v>50.000255822466634</v>
      </c>
      <c r="AD162">
        <f t="shared" si="58"/>
        <v>50.022656149230471</v>
      </c>
      <c r="AE162">
        <f t="shared" si="59"/>
        <v>65.031658181350025</v>
      </c>
      <c r="AF162">
        <f t="shared" si="60"/>
        <v>83.433956054966444</v>
      </c>
      <c r="AG162">
        <f t="shared" si="61"/>
        <v>50.008308702534123</v>
      </c>
      <c r="AH162">
        <f t="shared" si="62"/>
        <v>50.254273966673878</v>
      </c>
      <c r="AI162">
        <f t="shared" si="63"/>
        <v>56.444420274091797</v>
      </c>
      <c r="AJ162">
        <f t="shared" si="64"/>
        <v>51.106168089455331</v>
      </c>
      <c r="AK162">
        <f t="shared" si="65"/>
        <v>51.0620172648796</v>
      </c>
      <c r="AL162">
        <f t="shared" si="66"/>
        <v>56.499884446498726</v>
      </c>
      <c r="AM162">
        <f t="shared" si="67"/>
        <v>55.472445275547244</v>
      </c>
      <c r="AN162">
        <f t="shared" si="68"/>
        <v>85.942168807055623</v>
      </c>
      <c r="AO162">
        <f t="shared" si="69"/>
        <v>73.727699118462567</v>
      </c>
      <c r="AP162">
        <f t="shared" si="70"/>
        <v>53.89163983748476</v>
      </c>
      <c r="AQ162">
        <f t="shared" si="71"/>
        <v>60.688742705763431</v>
      </c>
      <c r="AR162">
        <f t="shared" si="72"/>
        <v>57.290191271624096</v>
      </c>
      <c r="AS162">
        <f t="shared" si="73"/>
        <v>7.5690284232273894</v>
      </c>
      <c r="AT162">
        <f t="shared" si="75"/>
        <v>3270.6158640887834</v>
      </c>
      <c r="AU162">
        <f t="shared" si="74"/>
        <v>817.65396602219585</v>
      </c>
      <c r="AV162" s="10"/>
    </row>
    <row r="163" spans="1:48" x14ac:dyDescent="0.25">
      <c r="A163" s="10"/>
      <c r="B163" s="2" t="s">
        <v>41</v>
      </c>
      <c r="C163" s="3">
        <v>7527.7439000000004</v>
      </c>
      <c r="D163">
        <v>785350</v>
      </c>
      <c r="E163" s="4">
        <v>0.3</v>
      </c>
      <c r="F163" s="3">
        <v>8805.5637577951002</v>
      </c>
      <c r="G163" s="3">
        <v>11697.480513112434</v>
      </c>
      <c r="H163">
        <v>3890.07</v>
      </c>
      <c r="I163" s="3">
        <v>232720.40950000001</v>
      </c>
      <c r="J163" s="5">
        <v>28451.45</v>
      </c>
      <c r="K163" s="6">
        <v>5.8840084356154803</v>
      </c>
      <c r="L163" s="6">
        <v>213.212399627824</v>
      </c>
      <c r="M163" s="7">
        <v>337256.00290000002</v>
      </c>
      <c r="N163" s="4">
        <v>12.8</v>
      </c>
      <c r="O163" s="4">
        <v>65.88</v>
      </c>
      <c r="P163" s="4">
        <v>41.78</v>
      </c>
      <c r="Q163" s="4">
        <v>66.349999999999994</v>
      </c>
      <c r="R163" s="4">
        <v>54.46</v>
      </c>
      <c r="S163" s="4">
        <v>61.61</v>
      </c>
      <c r="T163" s="3">
        <v>12.846540451049799</v>
      </c>
      <c r="U163" s="3">
        <v>85.1846923828125</v>
      </c>
      <c r="W163">
        <f t="shared" si="51"/>
        <v>52.630661298345757</v>
      </c>
      <c r="X163">
        <f t="shared" si="52"/>
        <v>54.086724290803922</v>
      </c>
      <c r="Y163">
        <f t="shared" si="53"/>
        <v>50.050391203711477</v>
      </c>
      <c r="Z163">
        <f t="shared" si="54"/>
        <v>52.962119734508121</v>
      </c>
      <c r="AA163">
        <f t="shared" si="55"/>
        <v>55.72470869755994</v>
      </c>
      <c r="AB163">
        <f t="shared" si="56"/>
        <v>54.143172646523048</v>
      </c>
      <c r="AC163">
        <f t="shared" si="57"/>
        <v>50.153619169639427</v>
      </c>
      <c r="AD163">
        <f t="shared" si="58"/>
        <v>52.687345500331055</v>
      </c>
      <c r="AE163">
        <f t="shared" si="59"/>
        <v>53.666644428671283</v>
      </c>
      <c r="AF163">
        <f t="shared" si="60"/>
        <v>65.536906663318931</v>
      </c>
      <c r="AG163">
        <f t="shared" si="61"/>
        <v>52.132736479696497</v>
      </c>
      <c r="AH163">
        <f t="shared" si="62"/>
        <v>56.924908028565248</v>
      </c>
      <c r="AI163">
        <f t="shared" si="63"/>
        <v>85.827713726343262</v>
      </c>
      <c r="AJ163">
        <f t="shared" si="64"/>
        <v>74.245521221594316</v>
      </c>
      <c r="AK163">
        <f t="shared" si="65"/>
        <v>86.051794638800544</v>
      </c>
      <c r="AL163">
        <f t="shared" si="66"/>
        <v>80.910561590016187</v>
      </c>
      <c r="AM163">
        <f t="shared" si="67"/>
        <v>83.621163788362111</v>
      </c>
      <c r="AN163">
        <f t="shared" si="68"/>
        <v>69.428916663294061</v>
      </c>
      <c r="AO163">
        <f t="shared" si="69"/>
        <v>78.707109296430431</v>
      </c>
      <c r="AP163">
        <f t="shared" si="70"/>
        <v>53.814429611087874</v>
      </c>
      <c r="AQ163">
        <f t="shared" si="71"/>
        <v>71.612089772704778</v>
      </c>
      <c r="AR163">
        <f t="shared" si="72"/>
        <v>62.713259691896326</v>
      </c>
      <c r="AS163">
        <f t="shared" si="73"/>
        <v>7.9191703916443377</v>
      </c>
      <c r="AT163">
        <f t="shared" si="75"/>
        <v>3853.7637643761273</v>
      </c>
      <c r="AU163">
        <f t="shared" si="74"/>
        <v>963.44094109403181</v>
      </c>
      <c r="AV163" s="10"/>
    </row>
    <row r="164" spans="1:48" x14ac:dyDescent="0.25">
      <c r="A164" s="10"/>
      <c r="B164" s="2" t="s">
        <v>42</v>
      </c>
      <c r="C164" s="3">
        <v>115.65560000000001</v>
      </c>
      <c r="D164">
        <v>9250</v>
      </c>
      <c r="E164" s="4">
        <v>0</v>
      </c>
      <c r="F164" s="3">
        <v>250.48659899781575</v>
      </c>
      <c r="G164" s="3">
        <v>28993.349609375</v>
      </c>
      <c r="H164">
        <v>90.36</v>
      </c>
      <c r="I164" s="3">
        <v>5551.3251</v>
      </c>
      <c r="J164" s="5">
        <v>799.38</v>
      </c>
      <c r="K164" s="6">
        <v>3.9500428553936602</v>
      </c>
      <c r="L164" s="6">
        <v>265.019185086579</v>
      </c>
      <c r="M164" s="7">
        <v>1294.0634</v>
      </c>
      <c r="N164" s="4">
        <v>66.819999999999993</v>
      </c>
      <c r="O164" s="4">
        <v>88.15</v>
      </c>
      <c r="P164" s="4">
        <v>79.34</v>
      </c>
      <c r="Q164" s="4">
        <v>83.89</v>
      </c>
      <c r="R164" s="4">
        <v>84.04</v>
      </c>
      <c r="S164" s="4">
        <v>84.83</v>
      </c>
      <c r="T164" s="3">
        <v>14.006629943847701</v>
      </c>
      <c r="U164" s="3">
        <v>95.299850463867202</v>
      </c>
      <c r="W164">
        <f t="shared" si="51"/>
        <v>50.00227537779034</v>
      </c>
      <c r="X164">
        <f t="shared" si="52"/>
        <v>50.044222191499927</v>
      </c>
      <c r="Y164">
        <f t="shared" si="53"/>
        <v>50</v>
      </c>
      <c r="Z164">
        <f t="shared" si="54"/>
        <v>50.047588917444344</v>
      </c>
      <c r="AA164">
        <f t="shared" si="55"/>
        <v>64.593659539647859</v>
      </c>
      <c r="AB164">
        <f t="shared" si="56"/>
        <v>50.059592578064127</v>
      </c>
      <c r="AC164">
        <f t="shared" si="57"/>
        <v>50.003664439892027</v>
      </c>
      <c r="AD164">
        <f t="shared" si="58"/>
        <v>50.06977457841473</v>
      </c>
      <c r="AE164">
        <f t="shared" si="59"/>
        <v>50.31916138655918</v>
      </c>
      <c r="AF164">
        <f t="shared" si="60"/>
        <v>73.797189536544408</v>
      </c>
      <c r="AG164">
        <f t="shared" si="61"/>
        <v>50.008183386497166</v>
      </c>
      <c r="AH164">
        <f t="shared" si="62"/>
        <v>86.150183942869504</v>
      </c>
      <c r="AI164">
        <f t="shared" si="63"/>
        <v>97.938873178159668</v>
      </c>
      <c r="AJ164">
        <f t="shared" si="64"/>
        <v>96.825778525910778</v>
      </c>
      <c r="AK164">
        <f t="shared" si="65"/>
        <v>96.01317582916856</v>
      </c>
      <c r="AL164">
        <f t="shared" si="66"/>
        <v>98.000924428010165</v>
      </c>
      <c r="AM164">
        <f t="shared" si="67"/>
        <v>96.392036079639212</v>
      </c>
      <c r="AN164">
        <f t="shared" si="68"/>
        <v>72.359420704515443</v>
      </c>
      <c r="AO164">
        <f t="shared" si="69"/>
        <v>85.593222404584679</v>
      </c>
      <c r="AP164">
        <f t="shared" si="70"/>
        <v>53.537940130699702</v>
      </c>
      <c r="AQ164">
        <f t="shared" si="71"/>
        <v>81.304614142310939</v>
      </c>
      <c r="AR164">
        <f t="shared" si="72"/>
        <v>67.421277136505324</v>
      </c>
      <c r="AS164">
        <f t="shared" si="73"/>
        <v>8.2110460439888726</v>
      </c>
      <c r="AT164">
        <f t="shared" si="75"/>
        <v>4352.8815643006837</v>
      </c>
      <c r="AU164">
        <f t="shared" si="74"/>
        <v>1088.2203910751709</v>
      </c>
      <c r="AV164" s="10"/>
    </row>
    <row r="165" spans="1:48" x14ac:dyDescent="0.25">
      <c r="A165" s="10"/>
      <c r="B165" s="2" t="s">
        <v>43</v>
      </c>
      <c r="C165" s="3">
        <v>9124.0375999999997</v>
      </c>
      <c r="D165">
        <v>1001450</v>
      </c>
      <c r="E165" s="4">
        <v>4.2</v>
      </c>
      <c r="F165" s="3">
        <v>2791.166666666667</v>
      </c>
      <c r="G165" s="3">
        <v>3059.1354277920414</v>
      </c>
      <c r="H165">
        <v>986.09</v>
      </c>
      <c r="I165" s="3">
        <v>7878.0352000000003</v>
      </c>
      <c r="J165" s="5">
        <v>8345.18</v>
      </c>
      <c r="K165" s="6">
        <v>5.3449053768562997</v>
      </c>
      <c r="L165" s="6">
        <v>197.39405637028099</v>
      </c>
      <c r="M165" s="7">
        <v>20925.150699999998</v>
      </c>
      <c r="N165" s="4">
        <v>7.58</v>
      </c>
      <c r="O165" s="4">
        <v>29.38</v>
      </c>
      <c r="P165" s="4">
        <v>25.82</v>
      </c>
      <c r="Q165" s="4">
        <v>38.86</v>
      </c>
      <c r="R165" s="4">
        <v>37.090000000000003</v>
      </c>
      <c r="S165" s="4">
        <v>33.65</v>
      </c>
      <c r="T165" s="3">
        <v>10.923150062561</v>
      </c>
      <c r="U165" s="3">
        <v>78.688507080078097</v>
      </c>
      <c r="W165">
        <f t="shared" si="51"/>
        <v>53.196719838980158</v>
      </c>
      <c r="X165">
        <f t="shared" si="52"/>
        <v>55.212332722268414</v>
      </c>
      <c r="Y165">
        <f t="shared" si="53"/>
        <v>50.705476851960725</v>
      </c>
      <c r="Z165">
        <f t="shared" si="54"/>
        <v>50.913143980954906</v>
      </c>
      <c r="AA165">
        <f t="shared" si="55"/>
        <v>51.29515054744342</v>
      </c>
      <c r="AB165">
        <f t="shared" si="56"/>
        <v>51.022241089324382</v>
      </c>
      <c r="AC165">
        <f t="shared" si="57"/>
        <v>50.005200305501411</v>
      </c>
      <c r="AD165">
        <f t="shared" si="58"/>
        <v>50.784067094765085</v>
      </c>
      <c r="AE165">
        <f t="shared" si="59"/>
        <v>52.733515956477824</v>
      </c>
      <c r="AF165">
        <f t="shared" si="60"/>
        <v>63.014766199747619</v>
      </c>
      <c r="AG165">
        <f t="shared" si="61"/>
        <v>50.13232627990989</v>
      </c>
      <c r="AH165">
        <f t="shared" si="62"/>
        <v>54.100843973165979</v>
      </c>
      <c r="AI165">
        <f t="shared" si="63"/>
        <v>65.977811616271481</v>
      </c>
      <c r="AJ165">
        <f t="shared" si="64"/>
        <v>64.650715402188283</v>
      </c>
      <c r="AK165">
        <f t="shared" si="65"/>
        <v>70.43957292139936</v>
      </c>
      <c r="AL165">
        <f t="shared" si="66"/>
        <v>70.87474000462214</v>
      </c>
      <c r="AM165">
        <f t="shared" si="67"/>
        <v>68.243317566824331</v>
      </c>
      <c r="AN165">
        <f t="shared" si="68"/>
        <v>64.57023693099282</v>
      </c>
      <c r="AO165">
        <f t="shared" si="69"/>
        <v>74.284690347789152</v>
      </c>
      <c r="AP165">
        <f t="shared" si="70"/>
        <v>52.284042388038486</v>
      </c>
      <c r="AQ165">
        <f t="shared" si="71"/>
        <v>63.711954471505237</v>
      </c>
      <c r="AR165">
        <f t="shared" si="72"/>
        <v>57.997998429771862</v>
      </c>
      <c r="AS165">
        <f t="shared" si="73"/>
        <v>7.6156416952067714</v>
      </c>
      <c r="AT165">
        <f t="shared" si="75"/>
        <v>3331.1185282129582</v>
      </c>
      <c r="AU165">
        <f t="shared" si="74"/>
        <v>832.77963205323954</v>
      </c>
      <c r="AV165" s="10"/>
    </row>
    <row r="166" spans="1:48" x14ac:dyDescent="0.25">
      <c r="A166" s="10"/>
      <c r="B166" s="2" t="s">
        <v>44</v>
      </c>
      <c r="C166" s="3">
        <v>135419</v>
      </c>
      <c r="D166">
        <v>9600000.9000000004</v>
      </c>
      <c r="E166" s="4">
        <v>24.4</v>
      </c>
      <c r="F166" s="3">
        <v>85322.299869936469</v>
      </c>
      <c r="G166" s="3">
        <v>6300.6151182578869</v>
      </c>
      <c r="H166">
        <v>38671.19</v>
      </c>
      <c r="I166" s="3">
        <v>59385757.148199998</v>
      </c>
      <c r="J166" s="5">
        <v>329015.38</v>
      </c>
      <c r="K166" s="6">
        <v>6.0353958594316808</v>
      </c>
      <c r="L166" s="6">
        <v>118.166662714803</v>
      </c>
      <c r="M166">
        <v>5694827.3421</v>
      </c>
      <c r="N166" s="4">
        <v>27.96</v>
      </c>
      <c r="O166" s="4">
        <v>56.87</v>
      </c>
      <c r="P166" s="4">
        <v>4.6900000000000004</v>
      </c>
      <c r="Q166" s="4">
        <v>42.65</v>
      </c>
      <c r="R166" s="4">
        <v>35.68</v>
      </c>
      <c r="S166" s="4">
        <v>41.23</v>
      </c>
      <c r="T166" s="8">
        <v>14.4801797866821</v>
      </c>
      <c r="U166" s="3">
        <v>102.1</v>
      </c>
      <c r="W166">
        <f t="shared" si="51"/>
        <v>97.981925785492749</v>
      </c>
      <c r="X166">
        <f t="shared" si="52"/>
        <v>99.999937495135697</v>
      </c>
      <c r="Y166">
        <f t="shared" si="53"/>
        <v>54.098484568533721</v>
      </c>
      <c r="Z166">
        <f t="shared" si="54"/>
        <v>79.029726289131503</v>
      </c>
      <c r="AA166">
        <f t="shared" si="55"/>
        <v>52.957311834069955</v>
      </c>
      <c r="AB166">
        <f t="shared" si="56"/>
        <v>91.522732768394974</v>
      </c>
      <c r="AC166">
        <f t="shared" si="57"/>
        <v>89.200647339506531</v>
      </c>
      <c r="AD166">
        <f t="shared" si="58"/>
        <v>81.139009456949694</v>
      </c>
      <c r="AE166">
        <f t="shared" si="59"/>
        <v>53.928679513057659</v>
      </c>
      <c r="AF166">
        <f t="shared" si="60"/>
        <v>50.382430935023315</v>
      </c>
      <c r="AG166">
        <f t="shared" si="61"/>
        <v>86.012897957730331</v>
      </c>
      <c r="AH166">
        <f t="shared" si="62"/>
        <v>65.126595974897214</v>
      </c>
      <c r="AI166">
        <f t="shared" si="63"/>
        <v>80.927778986295408</v>
      </c>
      <c r="AJ166">
        <f t="shared" si="64"/>
        <v>51.947817722736566</v>
      </c>
      <c r="AK166">
        <f t="shared" si="65"/>
        <v>72.592003634711489</v>
      </c>
      <c r="AL166">
        <f t="shared" si="66"/>
        <v>70.060087820660968</v>
      </c>
      <c r="AM166">
        <f t="shared" si="67"/>
        <v>72.412275877241228</v>
      </c>
      <c r="AN166">
        <f t="shared" si="68"/>
        <v>73.555655768069911</v>
      </c>
      <c r="AO166">
        <f t="shared" si="69"/>
        <v>90.222571593489334</v>
      </c>
      <c r="AP166">
        <f t="shared" si="70"/>
        <v>76.255778263704897</v>
      </c>
      <c r="AQ166">
        <f t="shared" si="71"/>
        <v>76.191527030491855</v>
      </c>
      <c r="AR166">
        <f t="shared" si="72"/>
        <v>76.223652647098376</v>
      </c>
      <c r="AS166">
        <f t="shared" si="73"/>
        <v>8.7306158229015196</v>
      </c>
      <c r="AT166">
        <f t="shared" si="75"/>
        <v>5810.0441908102648</v>
      </c>
      <c r="AU166">
        <f t="shared" si="74"/>
        <v>1452.5110477025662</v>
      </c>
      <c r="AV166" s="10"/>
    </row>
    <row r="167" spans="1:48" x14ac:dyDescent="0.25">
      <c r="AP167">
        <f t="shared" si="70"/>
        <v>0</v>
      </c>
      <c r="AQ167">
        <f t="shared" si="71"/>
        <v>0</v>
      </c>
      <c r="AR167">
        <f t="shared" si="72"/>
        <v>0</v>
      </c>
      <c r="AS167">
        <f t="shared" si="73"/>
        <v>0</v>
      </c>
      <c r="AT167">
        <f t="shared" si="75"/>
        <v>0</v>
      </c>
      <c r="AU167">
        <f t="shared" si="74"/>
        <v>0</v>
      </c>
    </row>
    <row r="168" spans="1:48" x14ac:dyDescent="0.25">
      <c r="A168" s="10">
        <v>2011</v>
      </c>
      <c r="B168" s="2" t="s">
        <v>30</v>
      </c>
      <c r="C168" s="3">
        <v>2547.5610000000001</v>
      </c>
      <c r="D168">
        <v>527970</v>
      </c>
      <c r="E168" s="4">
        <v>3</v>
      </c>
      <c r="F168" s="3">
        <v>327.26417878391015</v>
      </c>
      <c r="G168" s="3">
        <v>1284.6176353928724</v>
      </c>
      <c r="H168">
        <v>169.82</v>
      </c>
      <c r="I168" s="3">
        <v>67.896799999999999</v>
      </c>
      <c r="J168" s="5">
        <v>105.17</v>
      </c>
      <c r="K168" s="6">
        <v>16.5096090522661</v>
      </c>
      <c r="L168" s="6">
        <v>259.01724440034599</v>
      </c>
      <c r="M168" s="7">
        <v>526.19560000000001</v>
      </c>
      <c r="N168">
        <v>1.9</v>
      </c>
      <c r="O168">
        <v>11.37</v>
      </c>
      <c r="P168">
        <v>9.39</v>
      </c>
      <c r="Q168">
        <v>22.27</v>
      </c>
      <c r="R168">
        <v>7.98</v>
      </c>
      <c r="S168">
        <v>5.69</v>
      </c>
      <c r="T168" s="3">
        <v>16.8968906402588</v>
      </c>
      <c r="U168" s="3">
        <v>46.160900115966797</v>
      </c>
      <c r="W168">
        <f t="shared" si="51"/>
        <v>50.864648524840234</v>
      </c>
      <c r="X168">
        <f t="shared" si="52"/>
        <v>52.746099126110117</v>
      </c>
      <c r="Y168">
        <f t="shared" si="53"/>
        <v>50.503912037114802</v>
      </c>
      <c r="Z168">
        <f t="shared" si="54"/>
        <v>50.073745387829426</v>
      </c>
      <c r="AA168">
        <f t="shared" si="55"/>
        <v>50.385215869885101</v>
      </c>
      <c r="AB168">
        <f t="shared" si="56"/>
        <v>50.144988903636275</v>
      </c>
      <c r="AC168">
        <f t="shared" si="57"/>
        <v>50.000044818802351</v>
      </c>
      <c r="AD168">
        <f t="shared" si="58"/>
        <v>50.004060007689873</v>
      </c>
      <c r="AE168">
        <f t="shared" si="59"/>
        <v>72.05839774643934</v>
      </c>
      <c r="AF168">
        <f t="shared" si="60"/>
        <v>72.840215900415686</v>
      </c>
      <c r="AG168">
        <f t="shared" si="61"/>
        <v>50.003327551005547</v>
      </c>
      <c r="AH168">
        <f t="shared" si="62"/>
        <v>51.027916035490151</v>
      </c>
      <c r="AI168">
        <f t="shared" si="63"/>
        <v>56.18338046552099</v>
      </c>
      <c r="AJ168">
        <f t="shared" si="64"/>
        <v>54.773355777323552</v>
      </c>
      <c r="AK168">
        <f t="shared" si="65"/>
        <v>61.017719218537025</v>
      </c>
      <c r="AL168">
        <f t="shared" si="66"/>
        <v>54.055927894615209</v>
      </c>
      <c r="AM168">
        <f t="shared" si="67"/>
        <v>52.865471345286551</v>
      </c>
      <c r="AN168">
        <f t="shared" si="68"/>
        <v>79.660513166432594</v>
      </c>
      <c r="AO168">
        <f t="shared" si="69"/>
        <v>52.140816876154723</v>
      </c>
      <c r="AP168">
        <f t="shared" si="70"/>
        <v>53.712783245516555</v>
      </c>
      <c r="AQ168">
        <f t="shared" si="71"/>
        <v>57.264512577986991</v>
      </c>
      <c r="AR168">
        <f t="shared" si="72"/>
        <v>55.488647911751769</v>
      </c>
      <c r="AS168">
        <f t="shared" si="73"/>
        <v>7.4490702716346933</v>
      </c>
      <c r="AT168">
        <f t="shared" si="75"/>
        <v>3075.8363517615717</v>
      </c>
      <c r="AU168">
        <f t="shared" si="74"/>
        <v>768.95908794039292</v>
      </c>
      <c r="AV168" s="10">
        <v>2011</v>
      </c>
    </row>
    <row r="169" spans="1:48" x14ac:dyDescent="0.25">
      <c r="A169" s="10"/>
      <c r="B169" s="2" t="s">
        <v>31</v>
      </c>
      <c r="C169" s="3">
        <v>776.58</v>
      </c>
      <c r="D169">
        <v>22070</v>
      </c>
      <c r="E169" s="4">
        <v>0</v>
      </c>
      <c r="F169" s="3">
        <v>2667.9185443089714</v>
      </c>
      <c r="G169" s="3">
        <v>34354.716118223128</v>
      </c>
      <c r="H169">
        <v>1403.95</v>
      </c>
      <c r="I169" s="3">
        <v>1168096.7</v>
      </c>
      <c r="J169" s="5">
        <v>11248.86</v>
      </c>
      <c r="K169" s="6">
        <v>14.4881289853751</v>
      </c>
      <c r="L169" s="6">
        <v>401.13091969557098</v>
      </c>
      <c r="M169" s="7">
        <v>46474.1</v>
      </c>
      <c r="N169">
        <v>13.27</v>
      </c>
      <c r="O169">
        <v>87.2</v>
      </c>
      <c r="P169">
        <v>67.61</v>
      </c>
      <c r="Q169">
        <v>87.2</v>
      </c>
      <c r="R169">
        <v>80.75</v>
      </c>
      <c r="S169">
        <v>76.3</v>
      </c>
      <c r="T169" s="3">
        <v>13.9657697677612</v>
      </c>
      <c r="U169" s="3">
        <v>102.85822296142599</v>
      </c>
      <c r="W169">
        <f t="shared" si="51"/>
        <v>50.236644467472061</v>
      </c>
      <c r="X169">
        <f t="shared" si="52"/>
        <v>50.110998221538679</v>
      </c>
      <c r="Y169">
        <f t="shared" si="53"/>
        <v>50</v>
      </c>
      <c r="Z169">
        <f t="shared" si="54"/>
        <v>50.871155996032137</v>
      </c>
      <c r="AA169">
        <f t="shared" si="55"/>
        <v>67.342853335504316</v>
      </c>
      <c r="AB169">
        <f t="shared" si="56"/>
        <v>51.471318720882124</v>
      </c>
      <c r="AC169">
        <f t="shared" si="57"/>
        <v>50.7710627765656</v>
      </c>
      <c r="AD169">
        <f t="shared" si="58"/>
        <v>51.058932171215062</v>
      </c>
      <c r="AE169">
        <f t="shared" si="59"/>
        <v>68.559436693001587</v>
      </c>
      <c r="AF169">
        <f t="shared" si="60"/>
        <v>95.499393606526226</v>
      </c>
      <c r="AG169">
        <f t="shared" si="61"/>
        <v>50.29389249584522</v>
      </c>
      <c r="AH169">
        <f t="shared" si="62"/>
        <v>57.179181995239126</v>
      </c>
      <c r="AI169">
        <f t="shared" si="63"/>
        <v>97.422231890363278</v>
      </c>
      <c r="AJ169">
        <f t="shared" si="64"/>
        <v>89.773956955633039</v>
      </c>
      <c r="AK169">
        <f t="shared" si="65"/>
        <v>97.893003180372546</v>
      </c>
      <c r="AL169">
        <f t="shared" si="66"/>
        <v>96.100069332100759</v>
      </c>
      <c r="AM169">
        <f t="shared" si="67"/>
        <v>91.700582994170048</v>
      </c>
      <c r="AN169">
        <f t="shared" si="68"/>
        <v>72.256203744194806</v>
      </c>
      <c r="AO169">
        <f t="shared" si="69"/>
        <v>90.738748308844691</v>
      </c>
      <c r="AP169">
        <f t="shared" si="70"/>
        <v>57.398709300014573</v>
      </c>
      <c r="AQ169">
        <f t="shared" si="71"/>
        <v>78.680440169448204</v>
      </c>
      <c r="AR169">
        <f t="shared" si="72"/>
        <v>68.039574734731389</v>
      </c>
      <c r="AS169">
        <f t="shared" si="73"/>
        <v>8.2486104729664245</v>
      </c>
      <c r="AT169">
        <f t="shared" si="75"/>
        <v>4516.1557128833465</v>
      </c>
      <c r="AU169">
        <f t="shared" si="74"/>
        <v>1129.0389282208366</v>
      </c>
      <c r="AV169" s="10"/>
    </row>
    <row r="170" spans="1:48" x14ac:dyDescent="0.25">
      <c r="A170" s="10"/>
      <c r="B170" s="2" t="s">
        <v>32</v>
      </c>
      <c r="C170" s="3">
        <v>3237.8060999999998</v>
      </c>
      <c r="D170">
        <v>435240</v>
      </c>
      <c r="E170" s="4">
        <v>143.1</v>
      </c>
      <c r="F170" s="3">
        <v>1857.4966444444447</v>
      </c>
      <c r="G170" s="3">
        <v>5736.8989589723878</v>
      </c>
      <c r="H170">
        <v>1310.29</v>
      </c>
      <c r="I170" s="3">
        <v>12.1</v>
      </c>
      <c r="J170" s="5">
        <v>639.74</v>
      </c>
      <c r="K170" s="6">
        <v>5.3112370030126197</v>
      </c>
      <c r="L170" s="6">
        <v>229.024902060822</v>
      </c>
      <c r="M170" s="7">
        <v>0</v>
      </c>
      <c r="N170">
        <v>4.2699999999999996</v>
      </c>
      <c r="O170">
        <v>14.22</v>
      </c>
      <c r="P170">
        <v>18.309999999999999</v>
      </c>
      <c r="Q170">
        <v>17.059999999999999</v>
      </c>
      <c r="R170">
        <v>2.35</v>
      </c>
      <c r="S170">
        <v>4.74</v>
      </c>
      <c r="T170" s="3">
        <v>13</v>
      </c>
      <c r="U170" s="3">
        <v>53.916919708252003</v>
      </c>
      <c r="W170">
        <f t="shared" si="51"/>
        <v>51.109414969753246</v>
      </c>
      <c r="X170">
        <f t="shared" si="52"/>
        <v>52.263092787148047</v>
      </c>
      <c r="Y170">
        <f t="shared" si="53"/>
        <v>74.036604170376023</v>
      </c>
      <c r="Z170">
        <f t="shared" si="54"/>
        <v>50.595062682303265</v>
      </c>
      <c r="AA170">
        <f t="shared" si="55"/>
        <v>52.668250273892326</v>
      </c>
      <c r="AB170">
        <f t="shared" si="56"/>
        <v>51.370661536725471</v>
      </c>
      <c r="AC170">
        <f t="shared" si="57"/>
        <v>50.000007987232216</v>
      </c>
      <c r="AD170">
        <f t="shared" si="58"/>
        <v>50.054662906052599</v>
      </c>
      <c r="AE170">
        <f t="shared" si="59"/>
        <v>52.675239681217391</v>
      </c>
      <c r="AF170">
        <f t="shared" si="60"/>
        <v>68.058115842261657</v>
      </c>
      <c r="AG170">
        <f t="shared" si="61"/>
        <v>50</v>
      </c>
      <c r="AH170">
        <f t="shared" si="62"/>
        <v>52.310106037654187</v>
      </c>
      <c r="AI170">
        <f t="shared" si="63"/>
        <v>57.733304328910158</v>
      </c>
      <c r="AJ170">
        <f t="shared" si="64"/>
        <v>60.13586629794397</v>
      </c>
      <c r="AK170">
        <f t="shared" si="65"/>
        <v>58.058836892321672</v>
      </c>
      <c r="AL170">
        <f t="shared" si="66"/>
        <v>50.803096833834068</v>
      </c>
      <c r="AM170">
        <f t="shared" si="67"/>
        <v>52.342976570234299</v>
      </c>
      <c r="AN170">
        <f t="shared" si="68"/>
        <v>69.81657109095201</v>
      </c>
      <c r="AO170">
        <f t="shared" si="69"/>
        <v>57.420895324119748</v>
      </c>
      <c r="AP170">
        <f t="shared" si="70"/>
        <v>53.931106784246261</v>
      </c>
      <c r="AQ170">
        <f t="shared" si="71"/>
        <v>56.700968875668963</v>
      </c>
      <c r="AR170">
        <f t="shared" si="72"/>
        <v>55.316037829957608</v>
      </c>
      <c r="AS170">
        <f t="shared" si="73"/>
        <v>7.4374752322248181</v>
      </c>
      <c r="AT170">
        <f t="shared" si="75"/>
        <v>3057.9460072039265</v>
      </c>
      <c r="AU170">
        <f t="shared" si="74"/>
        <v>764.48650180098161</v>
      </c>
      <c r="AV170" s="10"/>
    </row>
    <row r="171" spans="1:48" x14ac:dyDescent="0.25">
      <c r="A171" s="10"/>
      <c r="B171" s="2" t="s">
        <v>33</v>
      </c>
      <c r="C171" s="3">
        <v>7634.2970999999998</v>
      </c>
      <c r="D171">
        <v>1745150</v>
      </c>
      <c r="E171" s="4">
        <v>154.58000000000001</v>
      </c>
      <c r="F171" s="3">
        <v>6261.3311452680637</v>
      </c>
      <c r="G171" s="3">
        <v>8201.581708508651</v>
      </c>
      <c r="H171">
        <v>1937.6</v>
      </c>
      <c r="I171" s="3">
        <v>65919.410199999998</v>
      </c>
      <c r="J171" s="5">
        <v>31514.73</v>
      </c>
      <c r="K171" s="6">
        <v>13.0100180984616</v>
      </c>
      <c r="L171" s="6">
        <v>212.99030330167199</v>
      </c>
      <c r="M171" s="7">
        <v>65067.829599999997</v>
      </c>
      <c r="N171">
        <v>7.58</v>
      </c>
      <c r="O171">
        <v>41.71</v>
      </c>
      <c r="P171">
        <v>7.04</v>
      </c>
      <c r="Q171">
        <v>4.74</v>
      </c>
      <c r="R171">
        <v>17.37</v>
      </c>
      <c r="S171">
        <v>20.38</v>
      </c>
      <c r="T171" s="3">
        <v>20.151380538940401</v>
      </c>
      <c r="U171" s="3">
        <v>82.991249084472699</v>
      </c>
      <c r="W171">
        <f t="shared" si="51"/>
        <v>52.668445917111043</v>
      </c>
      <c r="X171">
        <f t="shared" si="52"/>
        <v>59.086071687933128</v>
      </c>
      <c r="Y171">
        <f t="shared" si="53"/>
        <v>75.964907565735331</v>
      </c>
      <c r="Z171">
        <f t="shared" si="54"/>
        <v>52.095354395359365</v>
      </c>
      <c r="AA171">
        <f t="shared" si="55"/>
        <v>53.932086744052867</v>
      </c>
      <c r="AB171">
        <f t="shared" si="56"/>
        <v>52.044836832404606</v>
      </c>
      <c r="AC171">
        <f t="shared" si="57"/>
        <v>50.0435135237163</v>
      </c>
      <c r="AD171">
        <f t="shared" si="58"/>
        <v>52.97731846270559</v>
      </c>
      <c r="AE171">
        <f t="shared" si="59"/>
        <v>66.000988301310613</v>
      </c>
      <c r="AF171">
        <f t="shared" si="60"/>
        <v>65.501494729093054</v>
      </c>
      <c r="AG171">
        <f t="shared" si="61"/>
        <v>50.411475355959027</v>
      </c>
      <c r="AH171">
        <f t="shared" si="62"/>
        <v>54.100843973165979</v>
      </c>
      <c r="AI171">
        <f t="shared" si="63"/>
        <v>72.683271698934092</v>
      </c>
      <c r="AJ171">
        <f t="shared" si="64"/>
        <v>53.360586750030059</v>
      </c>
      <c r="AK171">
        <f t="shared" si="65"/>
        <v>51.0620172648796</v>
      </c>
      <c r="AL171">
        <f t="shared" si="66"/>
        <v>59.481164779292811</v>
      </c>
      <c r="AM171">
        <f t="shared" si="67"/>
        <v>60.944890551094488</v>
      </c>
      <c r="AN171">
        <f t="shared" si="68"/>
        <v>87.881685635806974</v>
      </c>
      <c r="AO171">
        <f t="shared" si="69"/>
        <v>77.213875228543685</v>
      </c>
      <c r="AP171">
        <f t="shared" si="70"/>
        <v>56.272205133340819</v>
      </c>
      <c r="AQ171">
        <f t="shared" si="71"/>
        <v>64.149360452294161</v>
      </c>
      <c r="AR171">
        <f t="shared" si="72"/>
        <v>60.21078279281749</v>
      </c>
      <c r="AS171">
        <f t="shared" si="73"/>
        <v>7.7595607345272768</v>
      </c>
      <c r="AT171">
        <f t="shared" si="75"/>
        <v>3609.8259705441178</v>
      </c>
      <c r="AU171">
        <f t="shared" si="74"/>
        <v>902.45649263602945</v>
      </c>
      <c r="AV171" s="10"/>
    </row>
    <row r="172" spans="1:48" x14ac:dyDescent="0.25">
      <c r="A172" s="10"/>
      <c r="B172" s="2" t="s">
        <v>34</v>
      </c>
      <c r="C172" s="3">
        <v>180.4171</v>
      </c>
      <c r="D172">
        <v>11610</v>
      </c>
      <c r="E172" s="4">
        <v>23.900000000000002</v>
      </c>
      <c r="F172" s="3">
        <v>1677.7526862637362</v>
      </c>
      <c r="G172" s="3">
        <v>92992.997130745163</v>
      </c>
      <c r="H172">
        <v>1367.76</v>
      </c>
      <c r="I172" s="3">
        <v>11.259600000000001</v>
      </c>
      <c r="J172" s="5">
        <v>468.42</v>
      </c>
      <c r="K172" s="6">
        <v>5.41</v>
      </c>
      <c r="L172" s="6">
        <v>200.656513533067</v>
      </c>
      <c r="M172" s="7">
        <v>3552.1138999999998</v>
      </c>
      <c r="N172">
        <v>90.52</v>
      </c>
      <c r="O172">
        <v>74.41</v>
      </c>
      <c r="P172">
        <v>17.37</v>
      </c>
      <c r="Q172">
        <v>66.819999999999993</v>
      </c>
      <c r="R172">
        <v>71.36</v>
      </c>
      <c r="S172">
        <v>80.09</v>
      </c>
      <c r="T172" s="3">
        <v>12.307939529418899</v>
      </c>
      <c r="U172" s="3">
        <v>100.04934234619151</v>
      </c>
      <c r="W172">
        <f t="shared" si="51"/>
        <v>50.025240324766756</v>
      </c>
      <c r="X172">
        <f t="shared" si="52"/>
        <v>50.056514814814392</v>
      </c>
      <c r="Y172">
        <f t="shared" si="53"/>
        <v>54.014499229014582</v>
      </c>
      <c r="Z172">
        <f t="shared" si="54"/>
        <v>50.533827781018942</v>
      </c>
      <c r="AA172">
        <f t="shared" si="55"/>
        <v>97.411306610105811</v>
      </c>
      <c r="AB172">
        <f t="shared" si="56"/>
        <v>51.432425025658659</v>
      </c>
      <c r="AC172">
        <f t="shared" si="57"/>
        <v>50.000007432482633</v>
      </c>
      <c r="AD172">
        <f t="shared" si="58"/>
        <v>50.038445593918539</v>
      </c>
      <c r="AE172">
        <f t="shared" si="59"/>
        <v>52.846187634471818</v>
      </c>
      <c r="AF172">
        <f t="shared" si="60"/>
        <v>63.534945531233987</v>
      </c>
      <c r="AG172">
        <f t="shared" si="61"/>
        <v>50.022462825952466</v>
      </c>
      <c r="AH172">
        <f t="shared" si="62"/>
        <v>98.972083964509835</v>
      </c>
      <c r="AI172">
        <f t="shared" si="63"/>
        <v>90.466608657820316</v>
      </c>
      <c r="AJ172">
        <f t="shared" si="64"/>
        <v>59.570758687026576</v>
      </c>
      <c r="AK172">
        <f t="shared" si="65"/>
        <v>86.318718764198081</v>
      </c>
      <c r="AL172">
        <f t="shared" si="66"/>
        <v>90.674832447423157</v>
      </c>
      <c r="AM172">
        <f t="shared" si="67"/>
        <v>93.785062149378504</v>
      </c>
      <c r="AN172">
        <f t="shared" si="68"/>
        <v>68.068355958931335</v>
      </c>
      <c r="AO172">
        <f t="shared" si="69"/>
        <v>88.826541947973894</v>
      </c>
      <c r="AP172">
        <f t="shared" si="70"/>
        <v>57.268151831252553</v>
      </c>
      <c r="AQ172">
        <f t="shared" si="71"/>
        <v>76.854399307089324</v>
      </c>
      <c r="AR172">
        <f t="shared" si="72"/>
        <v>67.061275569170931</v>
      </c>
      <c r="AS172">
        <f t="shared" si="73"/>
        <v>8.189094917582219</v>
      </c>
      <c r="AT172">
        <f t="shared" si="75"/>
        <v>4401.3094084181021</v>
      </c>
      <c r="AU172">
        <f t="shared" si="74"/>
        <v>1100.3273521045255</v>
      </c>
      <c r="AV172" s="10"/>
    </row>
    <row r="173" spans="1:48" x14ac:dyDescent="0.25">
      <c r="A173" s="10"/>
      <c r="B173" s="2" t="s">
        <v>35</v>
      </c>
      <c r="C173" s="3">
        <v>121.2077</v>
      </c>
      <c r="D173">
        <v>767</v>
      </c>
      <c r="E173" s="4">
        <v>0.1</v>
      </c>
      <c r="F173" s="3">
        <v>287.7659574468085</v>
      </c>
      <c r="G173" s="3">
        <v>23741.557462670153</v>
      </c>
      <c r="H173">
        <v>323.8</v>
      </c>
      <c r="I173" s="3">
        <v>161.97229999999999</v>
      </c>
      <c r="J173" s="5">
        <v>179.46</v>
      </c>
      <c r="K173" s="6">
        <v>11.452991452991499</v>
      </c>
      <c r="L173" s="6">
        <v>322.04223682417899</v>
      </c>
      <c r="M173" s="7">
        <v>266.36529999999999</v>
      </c>
      <c r="N173">
        <v>18.96</v>
      </c>
      <c r="O173">
        <v>68.72</v>
      </c>
      <c r="P173">
        <v>13.15</v>
      </c>
      <c r="Q173">
        <v>75.36</v>
      </c>
      <c r="R173">
        <v>62.44</v>
      </c>
      <c r="S173">
        <v>63.51</v>
      </c>
      <c r="T173" s="3">
        <v>11.3999996185303</v>
      </c>
      <c r="U173" s="3">
        <v>95.297798156738295</v>
      </c>
      <c r="W173">
        <f t="shared" si="51"/>
        <v>50.004244196951532</v>
      </c>
      <c r="X173">
        <f t="shared" si="52"/>
        <v>50.000036461170851</v>
      </c>
      <c r="Y173">
        <f t="shared" si="53"/>
        <v>50.016797067903823</v>
      </c>
      <c r="Z173">
        <f t="shared" si="54"/>
        <v>50.060289193201442</v>
      </c>
      <c r="AA173">
        <f t="shared" si="55"/>
        <v>61.900653127379528</v>
      </c>
      <c r="AB173">
        <f t="shared" si="56"/>
        <v>50.310472495526525</v>
      </c>
      <c r="AC173">
        <f t="shared" si="57"/>
        <v>50.000106918212651</v>
      </c>
      <c r="AD173">
        <f t="shared" si="58"/>
        <v>50.011092368876184</v>
      </c>
      <c r="AE173">
        <f t="shared" si="59"/>
        <v>63.305945356838954</v>
      </c>
      <c r="AF173">
        <f t="shared" si="60"/>
        <v>82.889174948805618</v>
      </c>
      <c r="AG173">
        <f t="shared" si="61"/>
        <v>50.001684438489903</v>
      </c>
      <c r="AH173">
        <f t="shared" si="62"/>
        <v>60.257520017312274</v>
      </c>
      <c r="AI173">
        <f t="shared" si="63"/>
        <v>87.372199260387205</v>
      </c>
      <c r="AJ173">
        <f t="shared" si="64"/>
        <v>57.03378622099315</v>
      </c>
      <c r="AK173">
        <f t="shared" si="65"/>
        <v>91.168786915038623</v>
      </c>
      <c r="AL173">
        <f t="shared" si="66"/>
        <v>85.521146290732602</v>
      </c>
      <c r="AM173">
        <f t="shared" si="67"/>
        <v>84.666153338466614</v>
      </c>
      <c r="AN173">
        <f t="shared" si="68"/>
        <v>65.7748074055106</v>
      </c>
      <c r="AO173">
        <f t="shared" si="69"/>
        <v>85.591825252023227</v>
      </c>
      <c r="AP173">
        <f t="shared" si="70"/>
        <v>54.899384159600949</v>
      </c>
      <c r="AQ173">
        <f t="shared" si="71"/>
        <v>71.540297789905594</v>
      </c>
      <c r="AR173">
        <f t="shared" si="72"/>
        <v>63.219840974753268</v>
      </c>
      <c r="AS173">
        <f t="shared" si="73"/>
        <v>7.9510905525439259</v>
      </c>
      <c r="AT173">
        <f t="shared" si="75"/>
        <v>3927.5182912602781</v>
      </c>
      <c r="AU173">
        <f t="shared" si="74"/>
        <v>981.87957281506954</v>
      </c>
      <c r="AV173" s="10"/>
    </row>
    <row r="174" spans="1:48" x14ac:dyDescent="0.25">
      <c r="A174" s="10"/>
      <c r="B174" s="2" t="s">
        <v>46</v>
      </c>
      <c r="C174" s="3">
        <v>3015.0945000000002</v>
      </c>
      <c r="D174">
        <v>2149690</v>
      </c>
      <c r="E174" s="4">
        <v>265.40499999999997</v>
      </c>
      <c r="F174" s="3">
        <v>6712.3884010822921</v>
      </c>
      <c r="G174" s="3">
        <v>22262.613662962445</v>
      </c>
      <c r="H174">
        <v>4962.8500000000004</v>
      </c>
      <c r="I174" s="3">
        <v>21384.773700000002</v>
      </c>
      <c r="J174" s="5">
        <v>4878.75</v>
      </c>
      <c r="K174" s="6">
        <v>22.0141526551349</v>
      </c>
      <c r="L174" s="6">
        <v>309.90513919827799</v>
      </c>
      <c r="M174" s="7">
        <v>67458.217799999999</v>
      </c>
      <c r="N174">
        <v>31.28</v>
      </c>
      <c r="O174">
        <v>44.55</v>
      </c>
      <c r="P174">
        <v>2.35</v>
      </c>
      <c r="Q174">
        <v>54.03</v>
      </c>
      <c r="R174">
        <v>57.28</v>
      </c>
      <c r="S174">
        <v>47.87</v>
      </c>
      <c r="T174" s="3">
        <v>21.39161968231199</v>
      </c>
      <c r="U174" s="3">
        <v>103.25</v>
      </c>
      <c r="W174">
        <f t="shared" si="51"/>
        <v>51.030439651315071</v>
      </c>
      <c r="X174">
        <f t="shared" si="52"/>
        <v>61.193214838625622</v>
      </c>
      <c r="Y174">
        <f t="shared" si="53"/>
        <v>94.580258070151274</v>
      </c>
      <c r="Z174">
        <f t="shared" si="54"/>
        <v>52.249019902745111</v>
      </c>
      <c r="AA174">
        <f t="shared" si="55"/>
        <v>61.142282456046644</v>
      </c>
      <c r="AB174">
        <f t="shared" si="56"/>
        <v>55.296098271331616</v>
      </c>
      <c r="AC174">
        <f t="shared" si="57"/>
        <v>50.01411612838676</v>
      </c>
      <c r="AD174">
        <f t="shared" si="58"/>
        <v>50.455931574680754</v>
      </c>
      <c r="AE174">
        <f t="shared" si="59"/>
        <v>81.586161091150217</v>
      </c>
      <c r="AF174">
        <f t="shared" si="60"/>
        <v>80.953987139677565</v>
      </c>
      <c r="AG174">
        <f t="shared" si="61"/>
        <v>50.426591671372059</v>
      </c>
      <c r="AH174">
        <f t="shared" si="62"/>
        <v>66.922743994806325</v>
      </c>
      <c r="AI174">
        <f t="shared" si="63"/>
        <v>74.227757232978036</v>
      </c>
      <c r="AJ174">
        <f t="shared" si="64"/>
        <v>50.541060478537936</v>
      </c>
      <c r="AK174">
        <f t="shared" si="65"/>
        <v>79.054975011358479</v>
      </c>
      <c r="AL174">
        <f t="shared" si="66"/>
        <v>82.539865957938531</v>
      </c>
      <c r="AM174">
        <f t="shared" si="67"/>
        <v>76.064239357606425</v>
      </c>
      <c r="AN174">
        <f t="shared" si="68"/>
        <v>91.014655845687642</v>
      </c>
      <c r="AO174">
        <f t="shared" si="69"/>
        <v>91.005459019560249</v>
      </c>
      <c r="AP174">
        <f t="shared" si="70"/>
        <v>60.728142516959402</v>
      </c>
      <c r="AQ174">
        <f t="shared" si="71"/>
        <v>73.167555733497068</v>
      </c>
      <c r="AR174">
        <f t="shared" si="72"/>
        <v>66.947849125228231</v>
      </c>
      <c r="AS174">
        <f t="shared" si="73"/>
        <v>8.1821665300351984</v>
      </c>
      <c r="AT174">
        <f t="shared" si="75"/>
        <v>4443.32975220138</v>
      </c>
      <c r="AU174">
        <f t="shared" si="74"/>
        <v>1110.832438050345</v>
      </c>
      <c r="AV174" s="10"/>
    </row>
    <row r="175" spans="1:48" x14ac:dyDescent="0.25">
      <c r="A175" s="10"/>
      <c r="B175" s="2" t="s">
        <v>36</v>
      </c>
      <c r="C175" s="3">
        <v>314.38249999999999</v>
      </c>
      <c r="D175">
        <v>17820</v>
      </c>
      <c r="E175" s="4">
        <v>101.5</v>
      </c>
      <c r="F175" s="3">
        <v>1540.6811594202895</v>
      </c>
      <c r="G175" s="3">
        <v>49006.581454765757</v>
      </c>
      <c r="H175">
        <v>1271.93</v>
      </c>
      <c r="I175" s="3">
        <v>13143.8845</v>
      </c>
      <c r="J175" s="5">
        <v>804.28</v>
      </c>
      <c r="K175" s="6">
        <v>8.9647072994459212</v>
      </c>
      <c r="L175" s="6">
        <v>282.24034164120599</v>
      </c>
      <c r="M175" s="7">
        <v>14274.318300000001</v>
      </c>
      <c r="N175">
        <v>56.87</v>
      </c>
      <c r="O175">
        <v>56.4</v>
      </c>
      <c r="P175">
        <v>30.05</v>
      </c>
      <c r="Q175">
        <v>54.5</v>
      </c>
      <c r="R175">
        <v>66.2</v>
      </c>
      <c r="S175">
        <v>59.26</v>
      </c>
      <c r="T175" s="3">
        <v>8.1999998092651403</v>
      </c>
      <c r="U175" s="3">
        <v>97.0526123046875</v>
      </c>
      <c r="W175">
        <f t="shared" si="51"/>
        <v>50.07274552936633</v>
      </c>
      <c r="X175">
        <f t="shared" si="52"/>
        <v>50.088861082095256</v>
      </c>
      <c r="Y175">
        <f t="shared" si="53"/>
        <v>67.049023922384109</v>
      </c>
      <c r="Z175">
        <f t="shared" si="54"/>
        <v>50.487130459450498</v>
      </c>
      <c r="AA175">
        <f t="shared" si="55"/>
        <v>74.856015738124967</v>
      </c>
      <c r="AB175">
        <f t="shared" si="56"/>
        <v>51.329435724380296</v>
      </c>
      <c r="AC175">
        <f t="shared" si="57"/>
        <v>50.008676302293658</v>
      </c>
      <c r="AD175">
        <f t="shared" si="58"/>
        <v>50.070238417017677</v>
      </c>
      <c r="AE175">
        <f t="shared" si="59"/>
        <v>58.998997449837049</v>
      </c>
      <c r="AF175">
        <f t="shared" si="60"/>
        <v>76.543000211452437</v>
      </c>
      <c r="AG175">
        <f t="shared" si="61"/>
        <v>50.090267805760114</v>
      </c>
      <c r="AH175">
        <f t="shared" si="62"/>
        <v>80.767149967539495</v>
      </c>
      <c r="AI175">
        <f t="shared" si="63"/>
        <v>80.672177507069819</v>
      </c>
      <c r="AJ175">
        <f t="shared" si="64"/>
        <v>67.193699651316578</v>
      </c>
      <c r="AK175">
        <f t="shared" si="65"/>
        <v>79.321899136756016</v>
      </c>
      <c r="AL175">
        <f t="shared" si="66"/>
        <v>87.693552114629085</v>
      </c>
      <c r="AM175">
        <f t="shared" si="67"/>
        <v>82.328676713232866</v>
      </c>
      <c r="AN175">
        <f t="shared" si="68"/>
        <v>57.691282443705894</v>
      </c>
      <c r="AO175">
        <f t="shared" si="69"/>
        <v>86.786453018563051</v>
      </c>
      <c r="AP175">
        <f t="shared" si="70"/>
        <v>56.936663625644627</v>
      </c>
      <c r="AQ175">
        <f t="shared" si="71"/>
        <v>71.521143471371019</v>
      </c>
      <c r="AR175">
        <f t="shared" si="72"/>
        <v>64.228903548507816</v>
      </c>
      <c r="AS175">
        <f t="shared" si="73"/>
        <v>8.0142937024111998</v>
      </c>
      <c r="AT175">
        <f t="shared" si="75"/>
        <v>4072.1752879509208</v>
      </c>
      <c r="AU175">
        <f t="shared" si="74"/>
        <v>1018.0438219877302</v>
      </c>
      <c r="AV175" s="10"/>
    </row>
    <row r="176" spans="1:48" x14ac:dyDescent="0.25">
      <c r="A176" s="10"/>
      <c r="B176" s="2" t="s">
        <v>37</v>
      </c>
      <c r="C176" s="3">
        <v>710.99800000000005</v>
      </c>
      <c r="D176">
        <v>89320</v>
      </c>
      <c r="E176" s="4">
        <v>0</v>
      </c>
      <c r="F176" s="3">
        <v>295.24149164899438</v>
      </c>
      <c r="G176" s="3">
        <v>4152.4939823880577</v>
      </c>
      <c r="H176">
        <v>269.36</v>
      </c>
      <c r="I176" s="3">
        <v>11733.093699999999</v>
      </c>
      <c r="J176" s="5">
        <v>1438.91</v>
      </c>
      <c r="K176" s="6">
        <v>15.153907922912198</v>
      </c>
      <c r="L176" s="6">
        <v>307.39091553075298</v>
      </c>
      <c r="M176" s="7">
        <v>15697.2587</v>
      </c>
      <c r="N176">
        <v>30.33</v>
      </c>
      <c r="O176">
        <v>59.24</v>
      </c>
      <c r="P176">
        <v>26.29</v>
      </c>
      <c r="Q176">
        <v>61.14</v>
      </c>
      <c r="R176">
        <v>61.03</v>
      </c>
      <c r="S176">
        <v>59.72</v>
      </c>
      <c r="T176" s="3">
        <v>8.1999998092651403</v>
      </c>
      <c r="U176" s="3">
        <v>77.607337951660199</v>
      </c>
      <c r="W176">
        <f t="shared" si="51"/>
        <v>50.213388564619166</v>
      </c>
      <c r="X176">
        <f t="shared" si="52"/>
        <v>50.461285898614051</v>
      </c>
      <c r="Y176">
        <f t="shared" si="53"/>
        <v>50</v>
      </c>
      <c r="Z176">
        <f t="shared" si="54"/>
        <v>50.062835946948006</v>
      </c>
      <c r="AA176">
        <f t="shared" si="55"/>
        <v>51.855801372187685</v>
      </c>
      <c r="AB176">
        <f t="shared" si="56"/>
        <v>50.251965372896933</v>
      </c>
      <c r="AC176">
        <f t="shared" si="57"/>
        <v>50.007745036696043</v>
      </c>
      <c r="AD176">
        <f t="shared" si="58"/>
        <v>50.130313088974447</v>
      </c>
      <c r="AE176">
        <f t="shared" si="59"/>
        <v>69.711827266025765</v>
      </c>
      <c r="AF176">
        <f t="shared" si="60"/>
        <v>80.553109175209983</v>
      </c>
      <c r="AG176">
        <f t="shared" si="61"/>
        <v>50.099266183471464</v>
      </c>
      <c r="AH176">
        <f t="shared" si="62"/>
        <v>66.408785977061243</v>
      </c>
      <c r="AI176">
        <f t="shared" si="63"/>
        <v>82.216663041113776</v>
      </c>
      <c r="AJ176">
        <f t="shared" si="64"/>
        <v>64.933269207646987</v>
      </c>
      <c r="AK176">
        <f t="shared" si="65"/>
        <v>83.092912312585185</v>
      </c>
      <c r="AL176">
        <f t="shared" si="66"/>
        <v>84.70649410677143</v>
      </c>
      <c r="AM176">
        <f t="shared" si="67"/>
        <v>82.581674183258173</v>
      </c>
      <c r="AN176">
        <f t="shared" si="68"/>
        <v>57.691282443705894</v>
      </c>
      <c r="AO176">
        <f t="shared" si="69"/>
        <v>73.54866102944618</v>
      </c>
      <c r="AP176">
        <f t="shared" si="70"/>
        <v>54.088794230229269</v>
      </c>
      <c r="AQ176">
        <f t="shared" si="71"/>
        <v>68.36749466003684</v>
      </c>
      <c r="AR176">
        <f t="shared" si="72"/>
        <v>61.228144445133054</v>
      </c>
      <c r="AS176">
        <f t="shared" si="73"/>
        <v>7.8248414964862425</v>
      </c>
      <c r="AT176">
        <f t="shared" si="75"/>
        <v>3697.915350703031</v>
      </c>
      <c r="AU176">
        <f t="shared" si="74"/>
        <v>924.47883767575775</v>
      </c>
      <c r="AV176" s="10"/>
    </row>
    <row r="177" spans="1:48" x14ac:dyDescent="0.25">
      <c r="A177" s="10"/>
      <c r="B177" s="2" t="s">
        <v>45</v>
      </c>
      <c r="C177" s="3">
        <v>857.52049999999997</v>
      </c>
      <c r="D177">
        <v>98647.9</v>
      </c>
      <c r="E177" s="4">
        <v>97.8</v>
      </c>
      <c r="F177" s="3">
        <v>3506.6605837985021</v>
      </c>
      <c r="G177" s="3">
        <v>40893.023359773935</v>
      </c>
      <c r="H177">
        <v>5319.69</v>
      </c>
      <c r="I177" s="3">
        <v>42258.058550000002</v>
      </c>
      <c r="J177" s="5">
        <v>1421.83</v>
      </c>
      <c r="K177" s="6">
        <v>17.5485140622275</v>
      </c>
      <c r="L177" s="6">
        <v>284.45911920872902</v>
      </c>
      <c r="M177" s="7">
        <v>1033230.6548000001</v>
      </c>
      <c r="N177">
        <v>73.930000000000007</v>
      </c>
      <c r="O177">
        <v>81.52</v>
      </c>
      <c r="P177">
        <v>23.47</v>
      </c>
      <c r="Q177">
        <v>65.400000000000006</v>
      </c>
      <c r="R177">
        <v>64.790000000000006</v>
      </c>
      <c r="S177">
        <v>81.040000000000006</v>
      </c>
      <c r="T177" s="3">
        <v>6.4746847152709996</v>
      </c>
      <c r="U177" s="3">
        <v>92.59</v>
      </c>
      <c r="W177">
        <f t="shared" si="51"/>
        <v>50.265346617526411</v>
      </c>
      <c r="X177">
        <f t="shared" si="52"/>
        <v>50.509872492264478</v>
      </c>
      <c r="Y177">
        <f t="shared" si="53"/>
        <v>66.427532409942515</v>
      </c>
      <c r="Z177">
        <f t="shared" si="54"/>
        <v>51.15689737232649</v>
      </c>
      <c r="AA177">
        <f t="shared" si="55"/>
        <v>70.695557105002194</v>
      </c>
      <c r="AB177">
        <f t="shared" si="56"/>
        <v>55.679597199310038</v>
      </c>
      <c r="AC177">
        <f t="shared" si="57"/>
        <v>50.027894622044421</v>
      </c>
      <c r="AD177">
        <f t="shared" si="58"/>
        <v>50.128696280129894</v>
      </c>
      <c r="AE177">
        <f t="shared" si="59"/>
        <v>73.856628769150817</v>
      </c>
      <c r="AF177">
        <f t="shared" si="60"/>
        <v>76.896771057842798</v>
      </c>
      <c r="AG177">
        <f t="shared" si="61"/>
        <v>56.533934727578597</v>
      </c>
      <c r="AH177">
        <f t="shared" si="62"/>
        <v>89.996753949361619</v>
      </c>
      <c r="AI177">
        <f t="shared" si="63"/>
        <v>94.333260822275392</v>
      </c>
      <c r="AJ177">
        <f t="shared" si="64"/>
        <v>63.23794637489479</v>
      </c>
      <c r="AK177">
        <f t="shared" si="65"/>
        <v>85.512267151294878</v>
      </c>
      <c r="AL177">
        <f t="shared" si="66"/>
        <v>86.878899930667899</v>
      </c>
      <c r="AM177">
        <f t="shared" si="67"/>
        <v>94.307556924430756</v>
      </c>
      <c r="AN177">
        <f t="shared" si="68"/>
        <v>53.332961049779698</v>
      </c>
      <c r="AO177">
        <f t="shared" si="69"/>
        <v>83.748432965720255</v>
      </c>
      <c r="AP177">
        <f t="shared" si="70"/>
        <v>58.188916419274079</v>
      </c>
      <c r="AQ177">
        <f t="shared" si="71"/>
        <v>74.724553143917817</v>
      </c>
      <c r="AR177">
        <f t="shared" si="72"/>
        <v>66.456734781595941</v>
      </c>
      <c r="AS177">
        <f t="shared" si="73"/>
        <v>8.1521000227914246</v>
      </c>
      <c r="AT177">
        <f t="shared" si="75"/>
        <v>4348.1407773590381</v>
      </c>
      <c r="AU177">
        <f t="shared" si="74"/>
        <v>1087.0351943397595</v>
      </c>
      <c r="AV177" s="10"/>
    </row>
    <row r="178" spans="1:48" x14ac:dyDescent="0.25">
      <c r="A178" s="10"/>
      <c r="B178" s="2" t="s">
        <v>38</v>
      </c>
      <c r="C178" s="3">
        <v>320.68700000000001</v>
      </c>
      <c r="D178">
        <v>309500</v>
      </c>
      <c r="E178" s="4">
        <v>5.5</v>
      </c>
      <c r="F178" s="3">
        <v>774.97529258777638</v>
      </c>
      <c r="G178" s="3">
        <v>24166.096305362436</v>
      </c>
      <c r="H178">
        <v>711.11</v>
      </c>
      <c r="I178" s="3">
        <v>16710.419900000001</v>
      </c>
      <c r="J178" s="5">
        <v>602.67999999999995</v>
      </c>
      <c r="K178" s="6">
        <v>18.7058566008367</v>
      </c>
      <c r="L178" s="6">
        <v>331.85420423941702</v>
      </c>
      <c r="M178" s="7">
        <v>828.06970000000001</v>
      </c>
      <c r="N178">
        <v>61.61</v>
      </c>
      <c r="O178">
        <v>62.09</v>
      </c>
      <c r="P178">
        <v>18.78</v>
      </c>
      <c r="Q178">
        <v>61.61</v>
      </c>
      <c r="R178">
        <v>63.85</v>
      </c>
      <c r="S178">
        <v>62.09</v>
      </c>
      <c r="T178" s="3">
        <v>11.313473701477101</v>
      </c>
      <c r="U178" s="3">
        <v>99.585548400878906</v>
      </c>
      <c r="W178">
        <f t="shared" si="51"/>
        <v>50.074981155598159</v>
      </c>
      <c r="X178">
        <f t="shared" si="52"/>
        <v>51.608145983944226</v>
      </c>
      <c r="Y178">
        <f t="shared" si="53"/>
        <v>50.923838734710472</v>
      </c>
      <c r="Z178">
        <f t="shared" si="54"/>
        <v>50.226270936588676</v>
      </c>
      <c r="AA178">
        <f t="shared" si="55"/>
        <v>62.118347543626491</v>
      </c>
      <c r="AB178">
        <f t="shared" si="56"/>
        <v>50.726717786960563</v>
      </c>
      <c r="AC178">
        <f t="shared" si="57"/>
        <v>50.011030578860186</v>
      </c>
      <c r="AD178">
        <f t="shared" si="58"/>
        <v>50.05115477163929</v>
      </c>
      <c r="AE178">
        <f t="shared" si="59"/>
        <v>75.85986220904735</v>
      </c>
      <c r="AF178">
        <f t="shared" si="60"/>
        <v>84.453634617071742</v>
      </c>
      <c r="AG178">
        <f t="shared" si="61"/>
        <v>50.005236539725715</v>
      </c>
      <c r="AH178">
        <f t="shared" si="62"/>
        <v>83.331529971867553</v>
      </c>
      <c r="AI178">
        <f t="shared" si="63"/>
        <v>83.76658690450293</v>
      </c>
      <c r="AJ178">
        <f t="shared" si="64"/>
        <v>60.418420103402667</v>
      </c>
      <c r="AK178">
        <f t="shared" si="65"/>
        <v>83.359836437982722</v>
      </c>
      <c r="AL178">
        <f t="shared" si="66"/>
        <v>86.335798474693775</v>
      </c>
      <c r="AM178">
        <f t="shared" si="67"/>
        <v>83.885161148388519</v>
      </c>
      <c r="AN178">
        <f t="shared" si="68"/>
        <v>65.556234139250563</v>
      </c>
      <c r="AO178">
        <f t="shared" si="69"/>
        <v>88.510804167040789</v>
      </c>
      <c r="AP178">
        <f t="shared" si="70"/>
        <v>56.231627020654543</v>
      </c>
      <c r="AQ178">
        <f t="shared" si="71"/>
        <v>73.202547473958688</v>
      </c>
      <c r="AR178">
        <f t="shared" si="72"/>
        <v>64.717087247306608</v>
      </c>
      <c r="AS178">
        <f t="shared" si="73"/>
        <v>8.0446931108219797</v>
      </c>
      <c r="AT178">
        <f t="shared" si="75"/>
        <v>4116.298346517402</v>
      </c>
      <c r="AU178">
        <f t="shared" si="74"/>
        <v>1029.0745866293505</v>
      </c>
      <c r="AV178" s="10"/>
    </row>
    <row r="179" spans="1:48" x14ac:dyDescent="0.25">
      <c r="A179" s="10"/>
      <c r="B179" s="2" t="s">
        <v>39</v>
      </c>
      <c r="C179" s="3">
        <v>504.50560000000002</v>
      </c>
      <c r="D179">
        <v>10450</v>
      </c>
      <c r="E179" s="4">
        <v>0</v>
      </c>
      <c r="F179" s="3">
        <v>399.27125961194031</v>
      </c>
      <c r="G179" s="3">
        <v>7914.1095680987546</v>
      </c>
      <c r="H179">
        <v>264.14</v>
      </c>
      <c r="I179" s="3">
        <v>6116.7595000000001</v>
      </c>
      <c r="J179" s="5">
        <v>873.78</v>
      </c>
      <c r="K179" s="6">
        <v>14.1348932290979</v>
      </c>
      <c r="L179" s="6">
        <v>283.73739435594001</v>
      </c>
      <c r="M179" s="7">
        <v>11671.2618</v>
      </c>
      <c r="N179">
        <v>5.69</v>
      </c>
      <c r="O179">
        <v>50.24</v>
      </c>
      <c r="P179">
        <v>34.74</v>
      </c>
      <c r="Q179">
        <v>50.71</v>
      </c>
      <c r="R179">
        <v>31.46</v>
      </c>
      <c r="S179">
        <v>19.43</v>
      </c>
      <c r="T179" s="3">
        <v>5.7338099479675302</v>
      </c>
      <c r="U179" s="3">
        <v>81.655000000000001</v>
      </c>
      <c r="W179">
        <f t="shared" si="51"/>
        <v>50.140164704501132</v>
      </c>
      <c r="X179">
        <f t="shared" si="52"/>
        <v>50.050472677931012</v>
      </c>
      <c r="Y179">
        <f t="shared" si="53"/>
        <v>50</v>
      </c>
      <c r="Z179">
        <f t="shared" si="54"/>
        <v>50.098276651805726</v>
      </c>
      <c r="AA179">
        <f t="shared" si="55"/>
        <v>53.78467719397041</v>
      </c>
      <c r="AB179">
        <f t="shared" si="56"/>
        <v>50.246355395304597</v>
      </c>
      <c r="AC179">
        <f t="shared" si="57"/>
        <v>50.004037684177732</v>
      </c>
      <c r="AD179">
        <f t="shared" si="58"/>
        <v>50.076817352304367</v>
      </c>
      <c r="AE179">
        <f t="shared" si="59"/>
        <v>67.948024206606689</v>
      </c>
      <c r="AF179">
        <f t="shared" si="60"/>
        <v>76.781696335721307</v>
      </c>
      <c r="AG179">
        <f t="shared" si="61"/>
        <v>50.073806620463117</v>
      </c>
      <c r="AH179">
        <f t="shared" si="62"/>
        <v>53.078338022073147</v>
      </c>
      <c r="AI179">
        <f t="shared" si="63"/>
        <v>77.322166630411147</v>
      </c>
      <c r="AJ179">
        <f t="shared" si="64"/>
        <v>70.013225922808701</v>
      </c>
      <c r="AK179">
        <f t="shared" si="65"/>
        <v>77.169468423443888</v>
      </c>
      <c r="AL179">
        <f t="shared" si="66"/>
        <v>67.621908943840992</v>
      </c>
      <c r="AM179">
        <f t="shared" si="67"/>
        <v>60.422395776042237</v>
      </c>
      <c r="AN179">
        <f t="shared" si="68"/>
        <v>51.461436039769119</v>
      </c>
      <c r="AO179">
        <f t="shared" si="69"/>
        <v>76.304194701298087</v>
      </c>
      <c r="AP179">
        <f t="shared" si="70"/>
        <v>53.861319199768474</v>
      </c>
      <c r="AQ179">
        <f t="shared" si="71"/>
        <v>62.981897911804381</v>
      </c>
      <c r="AR179">
        <f t="shared" si="72"/>
        <v>58.421608555786428</v>
      </c>
      <c r="AS179">
        <f t="shared" si="73"/>
        <v>7.6434029434399458</v>
      </c>
      <c r="AT179">
        <f t="shared" si="75"/>
        <v>3392.2881072349273</v>
      </c>
      <c r="AU179">
        <f t="shared" si="74"/>
        <v>848.07202680873183</v>
      </c>
      <c r="AV179" s="10"/>
    </row>
    <row r="180" spans="1:48" x14ac:dyDescent="0.25">
      <c r="A180" s="10"/>
      <c r="B180" s="2" t="s">
        <v>40</v>
      </c>
      <c r="C180" s="3">
        <v>2273.0733</v>
      </c>
      <c r="D180">
        <v>185180</v>
      </c>
      <c r="E180" s="4">
        <v>2.5</v>
      </c>
      <c r="F180" s="3">
        <v>675.39427670995769</v>
      </c>
      <c r="G180" s="3">
        <v>2971.2824338306982</v>
      </c>
      <c r="H180">
        <v>304.98</v>
      </c>
      <c r="I180" s="3">
        <v>1207.27</v>
      </c>
      <c r="J180" s="5">
        <v>269.25</v>
      </c>
      <c r="K180" s="6">
        <v>13.18</v>
      </c>
      <c r="L180" s="6">
        <v>341.98488281251701</v>
      </c>
      <c r="M180" s="7">
        <v>2184.37</v>
      </c>
      <c r="N180">
        <v>2.84</v>
      </c>
      <c r="O180">
        <v>38.86</v>
      </c>
      <c r="P180">
        <v>3.76</v>
      </c>
      <c r="Q180">
        <v>19.91</v>
      </c>
      <c r="R180">
        <v>25.82</v>
      </c>
      <c r="S180">
        <v>13.27</v>
      </c>
      <c r="T180" s="3">
        <v>19.383590062459302</v>
      </c>
      <c r="U180" s="3">
        <v>74.518341064453097</v>
      </c>
      <c r="W180">
        <f t="shared" si="51"/>
        <v>50.767312986346219</v>
      </c>
      <c r="X180">
        <f t="shared" si="52"/>
        <v>50.960595589683862</v>
      </c>
      <c r="Y180">
        <f t="shared" si="53"/>
        <v>50.41992669759567</v>
      </c>
      <c r="Z180">
        <f t="shared" si="54"/>
        <v>50.192345825899061</v>
      </c>
      <c r="AA180">
        <f t="shared" si="55"/>
        <v>51.250101415744005</v>
      </c>
      <c r="AB180">
        <f t="shared" si="56"/>
        <v>50.29024648436031</v>
      </c>
      <c r="AC180">
        <f t="shared" si="57"/>
        <v>50.000796921143824</v>
      </c>
      <c r="AD180">
        <f t="shared" si="58"/>
        <v>50.019591974622841</v>
      </c>
      <c r="AE180">
        <f t="shared" si="59"/>
        <v>66.295208394307565</v>
      </c>
      <c r="AF180">
        <f t="shared" si="60"/>
        <v>86.068910878096503</v>
      </c>
      <c r="AG180">
        <f t="shared" si="61"/>
        <v>50.013813499371679</v>
      </c>
      <c r="AH180">
        <f t="shared" si="62"/>
        <v>51.536463968837914</v>
      </c>
      <c r="AI180">
        <f t="shared" si="63"/>
        <v>71.133347835544924</v>
      </c>
      <c r="AJ180">
        <f t="shared" si="64"/>
        <v>51.388721894914028</v>
      </c>
      <c r="AK180">
        <f t="shared" si="65"/>
        <v>59.677419354838705</v>
      </c>
      <c r="AL180">
        <f t="shared" si="66"/>
        <v>64.363300207996303</v>
      </c>
      <c r="AM180">
        <f t="shared" si="67"/>
        <v>57.034429655703441</v>
      </c>
      <c r="AN180">
        <f t="shared" si="68"/>
        <v>85.942168807055623</v>
      </c>
      <c r="AO180">
        <f t="shared" si="69"/>
        <v>71.445759444953438</v>
      </c>
      <c r="AP180">
        <f t="shared" si="70"/>
        <v>54.275703899404085</v>
      </c>
      <c r="AQ180">
        <f t="shared" si="71"/>
        <v>63.205425514161973</v>
      </c>
      <c r="AR180">
        <f t="shared" si="72"/>
        <v>58.740564706783033</v>
      </c>
      <c r="AS180">
        <f t="shared" si="73"/>
        <v>7.6642393429996059</v>
      </c>
      <c r="AT180">
        <f t="shared" si="75"/>
        <v>3430.5189600424956</v>
      </c>
      <c r="AU180">
        <f t="shared" si="74"/>
        <v>857.62974001062389</v>
      </c>
      <c r="AV180" s="10"/>
    </row>
    <row r="181" spans="1:48" x14ac:dyDescent="0.25">
      <c r="A181" s="10"/>
      <c r="B181" s="2" t="s">
        <v>41</v>
      </c>
      <c r="C181" s="3">
        <v>7417.3854000000001</v>
      </c>
      <c r="D181">
        <v>785350</v>
      </c>
      <c r="E181" s="4">
        <v>0.3</v>
      </c>
      <c r="F181" s="3">
        <v>8387.62755164179</v>
      </c>
      <c r="G181" s="3">
        <v>11308.064903357712</v>
      </c>
      <c r="H181">
        <v>3757.49</v>
      </c>
      <c r="I181" s="3">
        <v>220209.40150000001</v>
      </c>
      <c r="J181" s="5">
        <v>27305.85</v>
      </c>
      <c r="K181" s="6">
        <v>6.1211464820330299</v>
      </c>
      <c r="L181" s="6">
        <v>214.161567931435</v>
      </c>
      <c r="M181" s="7">
        <v>259243.3591</v>
      </c>
      <c r="N181" s="4">
        <v>18.48</v>
      </c>
      <c r="O181" s="4">
        <v>64.930000000000007</v>
      </c>
      <c r="P181" s="4">
        <v>44.13</v>
      </c>
      <c r="Q181" s="4">
        <v>63.03</v>
      </c>
      <c r="R181" s="4">
        <v>55.87</v>
      </c>
      <c r="S181" s="4">
        <v>58.77</v>
      </c>
      <c r="T181" s="3">
        <v>12.7449903488159</v>
      </c>
      <c r="U181" s="3">
        <v>88.338302612304702</v>
      </c>
      <c r="W181">
        <f t="shared" si="51"/>
        <v>52.591527289700231</v>
      </c>
      <c r="X181">
        <f t="shared" si="52"/>
        <v>54.086724290803922</v>
      </c>
      <c r="Y181">
        <f t="shared" si="53"/>
        <v>50.050391203711477</v>
      </c>
      <c r="Z181">
        <f t="shared" si="54"/>
        <v>52.819737856496893</v>
      </c>
      <c r="AA181">
        <f t="shared" si="55"/>
        <v>55.525024722106942</v>
      </c>
      <c r="AB181">
        <f t="shared" si="56"/>
        <v>54.000687813344655</v>
      </c>
      <c r="AC181">
        <f t="shared" si="57"/>
        <v>50.145360630285523</v>
      </c>
      <c r="AD181">
        <f t="shared" si="58"/>
        <v>52.578901928180862</v>
      </c>
      <c r="AE181">
        <f t="shared" si="59"/>
        <v>54.077104468467489</v>
      </c>
      <c r="AF181">
        <f t="shared" si="60"/>
        <v>65.688245886795144</v>
      </c>
      <c r="AG181">
        <f t="shared" si="61"/>
        <v>51.639400824054626</v>
      </c>
      <c r="AH181">
        <f t="shared" si="62"/>
        <v>59.99783596624107</v>
      </c>
      <c r="AI181">
        <f t="shared" si="63"/>
        <v>85.311072438546887</v>
      </c>
      <c r="AJ181">
        <f t="shared" si="64"/>
        <v>75.658290248887823</v>
      </c>
      <c r="AK181">
        <f t="shared" si="65"/>
        <v>84.166288050885953</v>
      </c>
      <c r="AL181">
        <f t="shared" si="66"/>
        <v>81.725213773977345</v>
      </c>
      <c r="AM181">
        <f t="shared" si="67"/>
        <v>82.059179408205921</v>
      </c>
      <c r="AN181">
        <f t="shared" si="68"/>
        <v>69.172390777290957</v>
      </c>
      <c r="AO181">
        <f t="shared" si="69"/>
        <v>80.853997814167883</v>
      </c>
      <c r="AP181">
        <f t="shared" si="70"/>
        <v>53.779919391756351</v>
      </c>
      <c r="AQ181">
        <f t="shared" si="71"/>
        <v>71.908328444091836</v>
      </c>
      <c r="AR181">
        <f t="shared" si="72"/>
        <v>62.844123917924094</v>
      </c>
      <c r="AS181">
        <f t="shared" si="73"/>
        <v>7.9274285816981092</v>
      </c>
      <c r="AT181">
        <f t="shared" si="75"/>
        <v>3867.2241073191994</v>
      </c>
      <c r="AU181">
        <f t="shared" si="74"/>
        <v>966.80602682979986</v>
      </c>
      <c r="AV181" s="10"/>
    </row>
    <row r="182" spans="1:48" x14ac:dyDescent="0.25">
      <c r="A182" s="10"/>
      <c r="B182" s="2" t="s">
        <v>42</v>
      </c>
      <c r="C182" s="3">
        <v>114.5086</v>
      </c>
      <c r="D182">
        <v>9250</v>
      </c>
      <c r="E182" s="4">
        <v>0</v>
      </c>
      <c r="F182" s="3">
        <v>276.42086581291761</v>
      </c>
      <c r="G182" s="3">
        <v>32486.4296875</v>
      </c>
      <c r="H182">
        <v>104.96</v>
      </c>
      <c r="I182" s="3">
        <v>11287.5069</v>
      </c>
      <c r="J182" s="5">
        <v>758.88</v>
      </c>
      <c r="K182" s="6">
        <v>4.13046080191502</v>
      </c>
      <c r="L182" s="6">
        <v>268.106963631106</v>
      </c>
      <c r="M182" s="7">
        <v>2011.672</v>
      </c>
      <c r="N182" s="4">
        <v>66.819999999999993</v>
      </c>
      <c r="O182" s="4">
        <v>91.94</v>
      </c>
      <c r="P182" s="4">
        <v>80.75</v>
      </c>
      <c r="Q182" s="4">
        <v>86.26</v>
      </c>
      <c r="R182" s="4">
        <v>83.1</v>
      </c>
      <c r="S182" s="4">
        <v>77.73</v>
      </c>
      <c r="T182" s="3">
        <v>15.4976501464844</v>
      </c>
      <c r="U182" s="3">
        <v>92.825622558593807</v>
      </c>
      <c r="W182">
        <f t="shared" si="51"/>
        <v>50.0018686423969</v>
      </c>
      <c r="X182">
        <f t="shared" si="52"/>
        <v>50.044222191499927</v>
      </c>
      <c r="Y182">
        <f t="shared" si="53"/>
        <v>50</v>
      </c>
      <c r="Z182">
        <f t="shared" si="54"/>
        <v>50.056424164450021</v>
      </c>
      <c r="AA182">
        <f t="shared" si="55"/>
        <v>66.38483611065125</v>
      </c>
      <c r="AB182">
        <f t="shared" si="56"/>
        <v>50.07528331998904</v>
      </c>
      <c r="AC182">
        <f t="shared" si="57"/>
        <v>50.00745090403116</v>
      </c>
      <c r="AD182">
        <f t="shared" si="58"/>
        <v>50.065940810369959</v>
      </c>
      <c r="AE182">
        <f t="shared" si="59"/>
        <v>50.631445132789899</v>
      </c>
      <c r="AF182">
        <f t="shared" si="60"/>
        <v>74.289517404444553</v>
      </c>
      <c r="AG182">
        <f t="shared" si="61"/>
        <v>50.012721393311587</v>
      </c>
      <c r="AH182">
        <f t="shared" si="62"/>
        <v>86.150183942869504</v>
      </c>
      <c r="AI182">
        <f t="shared" si="63"/>
        <v>100</v>
      </c>
      <c r="AJ182">
        <f t="shared" si="64"/>
        <v>97.673439942286876</v>
      </c>
      <c r="AK182">
        <f t="shared" si="65"/>
        <v>97.359154929577471</v>
      </c>
      <c r="AL182">
        <f t="shared" si="66"/>
        <v>97.457822972036041</v>
      </c>
      <c r="AM182">
        <f t="shared" si="67"/>
        <v>92.487075129248709</v>
      </c>
      <c r="AN182">
        <f t="shared" si="68"/>
        <v>76.12588937481722</v>
      </c>
      <c r="AO182">
        <f t="shared" si="69"/>
        <v>83.908838129565254</v>
      </c>
      <c r="AP182">
        <f t="shared" si="70"/>
        <v>53.810083755806403</v>
      </c>
      <c r="AQ182">
        <f t="shared" si="71"/>
        <v>81.601726480654577</v>
      </c>
      <c r="AR182">
        <f t="shared" si="72"/>
        <v>67.70590511823049</v>
      </c>
      <c r="AS182">
        <f t="shared" si="73"/>
        <v>8.2283598072903015</v>
      </c>
      <c r="AT182">
        <f t="shared" si="75"/>
        <v>4390.9957365424279</v>
      </c>
      <c r="AU182">
        <f t="shared" si="74"/>
        <v>1097.748934135607</v>
      </c>
      <c r="AV182" s="10"/>
    </row>
    <row r="183" spans="1:48" x14ac:dyDescent="0.25">
      <c r="A183" s="10"/>
      <c r="B183" s="2" t="s">
        <v>43</v>
      </c>
      <c r="C183" s="3">
        <v>8920.0054</v>
      </c>
      <c r="D183">
        <v>1001450</v>
      </c>
      <c r="E183" s="4">
        <v>4.2999999999999989</v>
      </c>
      <c r="F183" s="3">
        <v>2359.8967297762479</v>
      </c>
      <c r="G183" s="3">
        <v>2645.6225349104025</v>
      </c>
      <c r="H183">
        <v>894.31</v>
      </c>
      <c r="I183" s="3">
        <v>13342.705799999998</v>
      </c>
      <c r="J183" s="5">
        <v>7332.48</v>
      </c>
      <c r="K183" s="6">
        <v>6.0134737779029095</v>
      </c>
      <c r="L183" s="6">
        <v>205.33297223817101</v>
      </c>
      <c r="M183" s="7">
        <v>23021.692599999998</v>
      </c>
      <c r="N183" s="4">
        <v>6.64</v>
      </c>
      <c r="O183" s="4">
        <v>42.18</v>
      </c>
      <c r="P183" s="4">
        <v>14.08</v>
      </c>
      <c r="Q183" s="4">
        <v>43.13</v>
      </c>
      <c r="R183" s="4">
        <v>38.97</v>
      </c>
      <c r="S183" s="4">
        <v>30.33</v>
      </c>
      <c r="T183" s="3">
        <v>10.9475002288818</v>
      </c>
      <c r="U183" s="3">
        <v>77.6014404296875</v>
      </c>
      <c r="W183">
        <f t="shared" si="51"/>
        <v>53.124368385501128</v>
      </c>
      <c r="X183">
        <f t="shared" si="52"/>
        <v>55.212332722268414</v>
      </c>
      <c r="Y183">
        <f t="shared" si="53"/>
        <v>50.722273919864548</v>
      </c>
      <c r="Z183">
        <f t="shared" si="54"/>
        <v>50.766219587614081</v>
      </c>
      <c r="AA183">
        <f t="shared" si="55"/>
        <v>51.083110001858508</v>
      </c>
      <c r="AB183">
        <f t="shared" si="56"/>
        <v>50.923604356867656</v>
      </c>
      <c r="AC183">
        <f t="shared" si="57"/>
        <v>50.008807544598874</v>
      </c>
      <c r="AD183">
        <f t="shared" si="58"/>
        <v>50.688203961458079</v>
      </c>
      <c r="AE183">
        <f t="shared" si="59"/>
        <v>53.890734785956084</v>
      </c>
      <c r="AF183">
        <f t="shared" si="60"/>
        <v>64.280578973012979</v>
      </c>
      <c r="AG183">
        <f t="shared" si="61"/>
        <v>50.145584372732237</v>
      </c>
      <c r="AH183">
        <f t="shared" si="62"/>
        <v>53.592296039818223</v>
      </c>
      <c r="AI183">
        <f t="shared" si="63"/>
        <v>72.938873178159668</v>
      </c>
      <c r="AJ183">
        <f t="shared" si="64"/>
        <v>57.592882048815682</v>
      </c>
      <c r="AK183">
        <f t="shared" si="65"/>
        <v>72.864606996819631</v>
      </c>
      <c r="AL183">
        <f t="shared" si="66"/>
        <v>71.960942916570374</v>
      </c>
      <c r="AM183">
        <f t="shared" si="67"/>
        <v>66.417335826641732</v>
      </c>
      <c r="AN183">
        <f t="shared" si="68"/>
        <v>64.631747927558635</v>
      </c>
      <c r="AO183">
        <f t="shared" si="69"/>
        <v>73.54464616353539</v>
      </c>
      <c r="AP183">
        <f t="shared" si="70"/>
        <v>52.394840886746522</v>
      </c>
      <c r="AQ183">
        <f t="shared" si="71"/>
        <v>63.70282073877933</v>
      </c>
      <c r="AR183">
        <f t="shared" si="72"/>
        <v>58.04883081276293</v>
      </c>
      <c r="AS183">
        <f t="shared" si="73"/>
        <v>7.6189783312963248</v>
      </c>
      <c r="AT183">
        <f t="shared" si="75"/>
        <v>3337.6991566452793</v>
      </c>
      <c r="AU183">
        <f t="shared" si="74"/>
        <v>834.42478916131984</v>
      </c>
      <c r="AV183" s="10"/>
    </row>
    <row r="184" spans="1:48" x14ac:dyDescent="0.25">
      <c r="A184" s="10"/>
      <c r="B184" s="2" t="s">
        <v>44</v>
      </c>
      <c r="C184" s="3">
        <v>134503.5</v>
      </c>
      <c r="D184">
        <v>9600000.9000000004</v>
      </c>
      <c r="E184" s="4">
        <v>23.7</v>
      </c>
      <c r="F184" s="3">
        <v>75515.001242033584</v>
      </c>
      <c r="G184" s="3">
        <v>5614.352135225744</v>
      </c>
      <c r="H184">
        <v>36418.65</v>
      </c>
      <c r="I184" s="3">
        <v>54016751.562799998</v>
      </c>
      <c r="J184" s="5">
        <v>326770.84000000003</v>
      </c>
      <c r="K184" s="6">
        <v>6.1661811519522196</v>
      </c>
      <c r="L184" s="6">
        <v>118.257060247742</v>
      </c>
      <c r="M184">
        <v>4167057.727</v>
      </c>
      <c r="N184" s="4">
        <v>27.96</v>
      </c>
      <c r="O184" s="4">
        <v>57.82</v>
      </c>
      <c r="P184" s="4">
        <v>5.63</v>
      </c>
      <c r="Q184" s="4">
        <v>42.65</v>
      </c>
      <c r="R184" s="4">
        <v>40.85</v>
      </c>
      <c r="S184" s="4">
        <v>36.97</v>
      </c>
      <c r="T184" s="8">
        <v>12.98703956604</v>
      </c>
      <c r="U184" s="3">
        <v>100.1</v>
      </c>
      <c r="W184">
        <f t="shared" si="51"/>
        <v>97.657282147576495</v>
      </c>
      <c r="X184">
        <f t="shared" si="52"/>
        <v>99.999937495135697</v>
      </c>
      <c r="Y184">
        <f t="shared" si="53"/>
        <v>53.980905093206928</v>
      </c>
      <c r="Z184">
        <f t="shared" si="54"/>
        <v>75.688590545688527</v>
      </c>
      <c r="AA184">
        <f t="shared" si="55"/>
        <v>52.605410890128844</v>
      </c>
      <c r="AB184">
        <f t="shared" si="56"/>
        <v>89.10190921938559</v>
      </c>
      <c r="AC184">
        <f t="shared" si="57"/>
        <v>85.65655689384846</v>
      </c>
      <c r="AD184">
        <f t="shared" si="58"/>
        <v>80.926539192080625</v>
      </c>
      <c r="AE184">
        <f t="shared" si="59"/>
        <v>54.155054559928949</v>
      </c>
      <c r="AF184">
        <f t="shared" si="60"/>
        <v>50.396844282358138</v>
      </c>
      <c r="AG184">
        <f t="shared" si="61"/>
        <v>76.351602198194882</v>
      </c>
      <c r="AH184">
        <f t="shared" si="62"/>
        <v>65.126595974897214</v>
      </c>
      <c r="AI184">
        <f t="shared" si="63"/>
        <v>81.444420274091797</v>
      </c>
      <c r="AJ184">
        <f t="shared" si="64"/>
        <v>52.512925333653961</v>
      </c>
      <c r="AK184">
        <f t="shared" si="65"/>
        <v>72.592003634711489</v>
      </c>
      <c r="AL184">
        <f t="shared" si="66"/>
        <v>73.047145828518609</v>
      </c>
      <c r="AM184">
        <f t="shared" si="67"/>
        <v>70.069299307006929</v>
      </c>
      <c r="AN184">
        <f t="shared" si="68"/>
        <v>69.783831716678264</v>
      </c>
      <c r="AO184">
        <f t="shared" si="69"/>
        <v>88.861028243800774</v>
      </c>
      <c r="AP184">
        <f t="shared" si="70"/>
        <v>74.967588051562515</v>
      </c>
      <c r="AQ184">
        <f t="shared" si="71"/>
        <v>73.63308196311749</v>
      </c>
      <c r="AR184">
        <f t="shared" si="72"/>
        <v>74.30033500734001</v>
      </c>
      <c r="AS184">
        <f t="shared" si="73"/>
        <v>8.6197642083377204</v>
      </c>
      <c r="AT184">
        <f t="shared" si="75"/>
        <v>5520.0945555779299</v>
      </c>
      <c r="AU184">
        <f t="shared" si="74"/>
        <v>1380.0236388944825</v>
      </c>
      <c r="AV184" s="10"/>
    </row>
    <row r="185" spans="1:48" x14ac:dyDescent="0.25">
      <c r="AP185">
        <f t="shared" si="70"/>
        <v>0</v>
      </c>
      <c r="AQ185">
        <f t="shared" si="71"/>
        <v>0</v>
      </c>
      <c r="AR185">
        <f t="shared" si="72"/>
        <v>0</v>
      </c>
      <c r="AS185">
        <f t="shared" si="73"/>
        <v>0</v>
      </c>
      <c r="AT185">
        <f t="shared" si="75"/>
        <v>0</v>
      </c>
      <c r="AU185">
        <f t="shared" si="74"/>
        <v>0</v>
      </c>
    </row>
    <row r="186" spans="1:48" x14ac:dyDescent="0.25">
      <c r="A186" s="10">
        <v>2010</v>
      </c>
      <c r="B186" s="2" t="s">
        <v>30</v>
      </c>
      <c r="C186" s="3">
        <v>2474.3946000000001</v>
      </c>
      <c r="D186">
        <v>527970</v>
      </c>
      <c r="E186" s="4">
        <v>3</v>
      </c>
      <c r="F186" s="3">
        <v>309.06749533221</v>
      </c>
      <c r="G186" s="3">
        <v>1249.0630852985616</v>
      </c>
      <c r="H186">
        <v>156.91999999999999</v>
      </c>
      <c r="I186" s="3">
        <v>39.814799999999998</v>
      </c>
      <c r="J186" s="5">
        <v>101.77</v>
      </c>
      <c r="K186" s="6">
        <v>15.513292403609</v>
      </c>
      <c r="L186" s="6">
        <v>254.39911759895301</v>
      </c>
      <c r="M186" s="7">
        <v>153.71799999999999</v>
      </c>
      <c r="N186">
        <v>1.9</v>
      </c>
      <c r="O186">
        <v>14.35</v>
      </c>
      <c r="P186">
        <v>11.37</v>
      </c>
      <c r="Q186">
        <v>29.19</v>
      </c>
      <c r="R186">
        <v>12.8</v>
      </c>
      <c r="S186">
        <v>9.52</v>
      </c>
      <c r="T186" s="3">
        <v>14.5420999526978</v>
      </c>
      <c r="U186" s="3">
        <v>44.083770751953097</v>
      </c>
      <c r="W186">
        <f t="shared" si="51"/>
        <v>50.838703132956852</v>
      </c>
      <c r="X186">
        <f t="shared" si="52"/>
        <v>52.746099126110117</v>
      </c>
      <c r="Y186">
        <f t="shared" si="53"/>
        <v>50.503912037114802</v>
      </c>
      <c r="Z186">
        <f t="shared" si="54"/>
        <v>50.067546169084352</v>
      </c>
      <c r="AA186">
        <f t="shared" si="55"/>
        <v>50.366984258900771</v>
      </c>
      <c r="AB186">
        <f t="shared" si="56"/>
        <v>50.131125165908102</v>
      </c>
      <c r="AC186">
        <f t="shared" si="57"/>
        <v>50.000026281822592</v>
      </c>
      <c r="AD186">
        <f t="shared" si="58"/>
        <v>50.003738160495992</v>
      </c>
      <c r="AE186">
        <f t="shared" si="59"/>
        <v>70.3338825223519</v>
      </c>
      <c r="AF186">
        <f t="shared" si="60"/>
        <v>72.103883132687798</v>
      </c>
      <c r="AG186">
        <f t="shared" si="61"/>
        <v>50.000972080506699</v>
      </c>
      <c r="AH186">
        <f t="shared" si="62"/>
        <v>51.027916035490151</v>
      </c>
      <c r="AI186">
        <f t="shared" si="63"/>
        <v>57.804002610398086</v>
      </c>
      <c r="AJ186">
        <f t="shared" si="64"/>
        <v>55.96368883010701</v>
      </c>
      <c r="AK186">
        <f t="shared" si="65"/>
        <v>64.947751022262608</v>
      </c>
      <c r="AL186">
        <f t="shared" si="66"/>
        <v>56.840767275248439</v>
      </c>
      <c r="AM186">
        <f t="shared" si="67"/>
        <v>54.971950280497197</v>
      </c>
      <c r="AN186">
        <f t="shared" si="68"/>
        <v>73.712072404776507</v>
      </c>
      <c r="AO186">
        <f t="shared" si="69"/>
        <v>50.726766040146885</v>
      </c>
      <c r="AP186">
        <f t="shared" si="70"/>
        <v>53.521971196175414</v>
      </c>
      <c r="AQ186">
        <f t="shared" si="71"/>
        <v>57.129026520673477</v>
      </c>
      <c r="AR186">
        <f t="shared" si="72"/>
        <v>55.325498858424446</v>
      </c>
      <c r="AS186">
        <f t="shared" si="73"/>
        <v>7.43811124267609</v>
      </c>
      <c r="AT186">
        <f t="shared" si="75"/>
        <v>3057.658111905027</v>
      </c>
      <c r="AU186">
        <f t="shared" si="74"/>
        <v>764.41452797625675</v>
      </c>
      <c r="AV186" s="10">
        <v>2010</v>
      </c>
    </row>
    <row r="187" spans="1:48" x14ac:dyDescent="0.25">
      <c r="A187" s="10"/>
      <c r="B187" s="2" t="s">
        <v>31</v>
      </c>
      <c r="C187" s="3">
        <v>762.36</v>
      </c>
      <c r="D187">
        <v>22070</v>
      </c>
      <c r="E187" s="4">
        <v>0</v>
      </c>
      <c r="F187" s="3">
        <v>2383.6409229802284</v>
      </c>
      <c r="G187" s="3">
        <v>31266.605317438331</v>
      </c>
      <c r="H187">
        <v>1171.2</v>
      </c>
      <c r="I187" s="3">
        <v>1058445.3999999999</v>
      </c>
      <c r="J187" s="5">
        <v>10914.56</v>
      </c>
      <c r="K187" s="6">
        <v>14.6933954633125</v>
      </c>
      <c r="L187" s="6">
        <v>419.22719600147002</v>
      </c>
      <c r="M187" s="7">
        <v>39543.4</v>
      </c>
      <c r="N187">
        <v>10.43</v>
      </c>
      <c r="O187">
        <v>88.04</v>
      </c>
      <c r="P187">
        <v>66.819999999999993</v>
      </c>
      <c r="Q187">
        <v>84.69</v>
      </c>
      <c r="R187">
        <v>79.150000000000006</v>
      </c>
      <c r="S187">
        <v>73.81</v>
      </c>
      <c r="T187" s="3">
        <v>13.716270446777299</v>
      </c>
      <c r="U187" s="3">
        <v>103.230827331543</v>
      </c>
      <c r="W187">
        <f t="shared" si="51"/>
        <v>50.231601941495903</v>
      </c>
      <c r="X187">
        <f t="shared" si="52"/>
        <v>50.110998221538679</v>
      </c>
      <c r="Y187">
        <f t="shared" si="53"/>
        <v>50</v>
      </c>
      <c r="Z187">
        <f t="shared" si="54"/>
        <v>50.774308723636445</v>
      </c>
      <c r="AA187">
        <f t="shared" si="55"/>
        <v>65.759336327214783</v>
      </c>
      <c r="AB187">
        <f t="shared" si="56"/>
        <v>51.221180352181925</v>
      </c>
      <c r="AC187">
        <f t="shared" si="57"/>
        <v>50.698681752090458</v>
      </c>
      <c r="AD187">
        <f t="shared" si="58"/>
        <v>51.027287019181351</v>
      </c>
      <c r="AE187">
        <f t="shared" si="59"/>
        <v>68.91473053123562</v>
      </c>
      <c r="AF187">
        <f t="shared" si="60"/>
        <v>98.384736904997794</v>
      </c>
      <c r="AG187">
        <f t="shared" si="61"/>
        <v>50.25006419748216</v>
      </c>
      <c r="AH187">
        <f t="shared" si="62"/>
        <v>55.642718026401212</v>
      </c>
      <c r="AI187">
        <f t="shared" si="63"/>
        <v>97.879051555362196</v>
      </c>
      <c r="AJ187">
        <f t="shared" si="64"/>
        <v>89.299026091138614</v>
      </c>
      <c r="AK187">
        <f t="shared" si="65"/>
        <v>96.467514766015441</v>
      </c>
      <c r="AL187">
        <f t="shared" si="66"/>
        <v>95.175641321932062</v>
      </c>
      <c r="AM187">
        <f t="shared" si="67"/>
        <v>90.331096689033103</v>
      </c>
      <c r="AN187">
        <f t="shared" si="68"/>
        <v>71.625943085026265</v>
      </c>
      <c r="AO187">
        <f t="shared" si="69"/>
        <v>90.992406809943546</v>
      </c>
      <c r="AP187">
        <f t="shared" si="70"/>
        <v>57.400591681297783</v>
      </c>
      <c r="AQ187">
        <f t="shared" si="71"/>
        <v>78.175686027898792</v>
      </c>
      <c r="AR187">
        <f t="shared" si="72"/>
        <v>67.788138854598287</v>
      </c>
      <c r="AS187">
        <f t="shared" si="73"/>
        <v>8.2333552610462704</v>
      </c>
      <c r="AT187">
        <f t="shared" si="75"/>
        <v>4487.3306330927544</v>
      </c>
      <c r="AU187">
        <f t="shared" si="74"/>
        <v>1121.8326582731886</v>
      </c>
      <c r="AV187" s="10"/>
    </row>
    <row r="188" spans="1:48" x14ac:dyDescent="0.25">
      <c r="A188" s="10"/>
      <c r="B188" s="2" t="s">
        <v>32</v>
      </c>
      <c r="C188" s="3">
        <v>3126.4875000000002</v>
      </c>
      <c r="D188">
        <v>435240</v>
      </c>
      <c r="E188" s="4">
        <v>115</v>
      </c>
      <c r="F188" s="3">
        <v>1385.1672264957267</v>
      </c>
      <c r="G188" s="3">
        <v>4430.426241895183</v>
      </c>
      <c r="H188">
        <v>963.98</v>
      </c>
      <c r="I188" s="3">
        <v>0</v>
      </c>
      <c r="J188" s="5">
        <v>553.67999999999995</v>
      </c>
      <c r="K188" s="6">
        <v>5.4651193848975703</v>
      </c>
      <c r="L188" s="6">
        <v>219.10318153572501</v>
      </c>
      <c r="M188" s="7">
        <v>0</v>
      </c>
      <c r="N188">
        <v>2.37</v>
      </c>
      <c r="O188">
        <v>12.44</v>
      </c>
      <c r="P188">
        <v>19.43</v>
      </c>
      <c r="Q188">
        <v>16.75</v>
      </c>
      <c r="R188">
        <v>1.42</v>
      </c>
      <c r="S188">
        <v>3.33</v>
      </c>
      <c r="T188" s="3">
        <v>13</v>
      </c>
      <c r="U188" s="3">
        <v>53.916919708252003</v>
      </c>
      <c r="W188">
        <f t="shared" si="51"/>
        <v>51.069940501952324</v>
      </c>
      <c r="X188">
        <f t="shared" si="52"/>
        <v>52.263092787148047</v>
      </c>
      <c r="Y188">
        <f t="shared" si="53"/>
        <v>69.316628089400723</v>
      </c>
      <c r="Z188">
        <f t="shared" si="54"/>
        <v>50.434150206721235</v>
      </c>
      <c r="AA188">
        <f t="shared" si="55"/>
        <v>51.998319075882129</v>
      </c>
      <c r="AB188">
        <f t="shared" si="56"/>
        <v>50.998479287683303</v>
      </c>
      <c r="AC188">
        <f t="shared" si="57"/>
        <v>50</v>
      </c>
      <c r="AD188">
        <f t="shared" si="58"/>
        <v>50.04651638560982</v>
      </c>
      <c r="AE188">
        <f t="shared" si="59"/>
        <v>52.941593265328549</v>
      </c>
      <c r="AF188">
        <f t="shared" si="60"/>
        <v>66.476156695392064</v>
      </c>
      <c r="AG188">
        <f t="shared" si="61"/>
        <v>50</v>
      </c>
      <c r="AH188">
        <f t="shared" si="62"/>
        <v>51.282190002164036</v>
      </c>
      <c r="AI188">
        <f t="shared" si="63"/>
        <v>56.765281705460083</v>
      </c>
      <c r="AJ188">
        <f t="shared" si="64"/>
        <v>60.809186004568957</v>
      </c>
      <c r="AK188">
        <f t="shared" si="65"/>
        <v>57.882780554293504</v>
      </c>
      <c r="AL188">
        <f t="shared" si="66"/>
        <v>50.265773052923507</v>
      </c>
      <c r="AM188">
        <f t="shared" si="67"/>
        <v>51.567484325156748</v>
      </c>
      <c r="AN188">
        <f t="shared" si="68"/>
        <v>69.81657109095201</v>
      </c>
      <c r="AO188">
        <f t="shared" si="69"/>
        <v>57.420895324119748</v>
      </c>
      <c r="AP188">
        <f t="shared" si="70"/>
        <v>53.373563463329035</v>
      </c>
      <c r="AQ188">
        <f t="shared" si="71"/>
        <v>56.466677932641332</v>
      </c>
      <c r="AR188">
        <f t="shared" si="72"/>
        <v>54.920120697985183</v>
      </c>
      <c r="AS188">
        <f t="shared" si="73"/>
        <v>7.4108110688362032</v>
      </c>
      <c r="AT188">
        <f t="shared" si="75"/>
        <v>3013.8278182011932</v>
      </c>
      <c r="AU188">
        <f t="shared" si="74"/>
        <v>753.45695455029829</v>
      </c>
      <c r="AV188" s="10"/>
    </row>
    <row r="189" spans="1:48" x14ac:dyDescent="0.25">
      <c r="A189" s="10"/>
      <c r="B189" s="2" t="s">
        <v>33</v>
      </c>
      <c r="C189" s="3">
        <v>7537.3855000000003</v>
      </c>
      <c r="D189">
        <v>1745150</v>
      </c>
      <c r="E189" s="4">
        <v>151.16999999999999</v>
      </c>
      <c r="F189" s="3">
        <v>4868.0761532614688</v>
      </c>
      <c r="G189" s="3">
        <v>6458.5739355662108</v>
      </c>
      <c r="H189">
        <v>1667.2</v>
      </c>
      <c r="I189" s="3">
        <v>65919.410199999998</v>
      </c>
      <c r="J189" s="5">
        <v>25319.91</v>
      </c>
      <c r="K189" s="6">
        <v>15.967540399392899</v>
      </c>
      <c r="L189" s="6">
        <v>218.21915197524601</v>
      </c>
      <c r="M189" s="7">
        <v>30035.0504</v>
      </c>
      <c r="N189">
        <v>6.16</v>
      </c>
      <c r="O189">
        <v>38.28</v>
      </c>
      <c r="P189">
        <v>6.64</v>
      </c>
      <c r="Q189">
        <v>2.87</v>
      </c>
      <c r="R189">
        <v>15.17</v>
      </c>
      <c r="S189">
        <v>17.62</v>
      </c>
      <c r="T189" s="3">
        <v>19.256910324096701</v>
      </c>
      <c r="U189" s="3">
        <v>80.587959289550795</v>
      </c>
      <c r="W189">
        <f t="shared" si="51"/>
        <v>52.634080286985117</v>
      </c>
      <c r="X189">
        <f t="shared" si="52"/>
        <v>59.086071687933128</v>
      </c>
      <c r="Y189">
        <f t="shared" si="53"/>
        <v>75.392127550214838</v>
      </c>
      <c r="Z189">
        <f t="shared" si="54"/>
        <v>51.620702380554853</v>
      </c>
      <c r="AA189">
        <f t="shared" si="55"/>
        <v>53.038309728884308</v>
      </c>
      <c r="AB189">
        <f t="shared" si="56"/>
        <v>51.754235694288461</v>
      </c>
      <c r="AC189">
        <f t="shared" si="57"/>
        <v>50.0435135237163</v>
      </c>
      <c r="AD189">
        <f t="shared" si="58"/>
        <v>52.390910982234658</v>
      </c>
      <c r="AE189">
        <f t="shared" si="59"/>
        <v>71.120136154965991</v>
      </c>
      <c r="AF189">
        <f t="shared" si="60"/>
        <v>66.335203455904477</v>
      </c>
      <c r="AG189">
        <f t="shared" si="61"/>
        <v>50.189935381747958</v>
      </c>
      <c r="AH189">
        <f t="shared" si="62"/>
        <v>53.332611988747026</v>
      </c>
      <c r="AI189">
        <f t="shared" si="63"/>
        <v>70.817924733521863</v>
      </c>
      <c r="AJ189">
        <f t="shared" si="64"/>
        <v>53.120115426235422</v>
      </c>
      <c r="AK189">
        <f t="shared" si="65"/>
        <v>50</v>
      </c>
      <c r="AL189">
        <f t="shared" si="66"/>
        <v>58.210076265310839</v>
      </c>
      <c r="AM189">
        <f t="shared" si="67"/>
        <v>59.426905730942693</v>
      </c>
      <c r="AN189">
        <f t="shared" si="68"/>
        <v>85.622162904478984</v>
      </c>
      <c r="AO189">
        <f t="shared" si="69"/>
        <v>75.577783609718551</v>
      </c>
      <c r="AP189">
        <f t="shared" si="70"/>
        <v>56.396678358818349</v>
      </c>
      <c r="AQ189">
        <f t="shared" si="71"/>
        <v>62.960281898875706</v>
      </c>
      <c r="AR189">
        <f t="shared" si="72"/>
        <v>59.678480128847028</v>
      </c>
      <c r="AS189">
        <f t="shared" si="73"/>
        <v>7.7251847957733046</v>
      </c>
      <c r="AT189">
        <f t="shared" si="75"/>
        <v>3550.7507676314262</v>
      </c>
      <c r="AU189">
        <f t="shared" si="74"/>
        <v>887.68769190785656</v>
      </c>
      <c r="AV189" s="10"/>
    </row>
    <row r="190" spans="1:48" x14ac:dyDescent="0.25">
      <c r="A190" s="10"/>
      <c r="B190" s="2" t="s">
        <v>34</v>
      </c>
      <c r="C190" s="3">
        <v>171.35040000000001</v>
      </c>
      <c r="D190">
        <v>11610</v>
      </c>
      <c r="E190" s="4">
        <v>24.683999999999997</v>
      </c>
      <c r="F190" s="3">
        <v>1251.2230634615385</v>
      </c>
      <c r="G190" s="3">
        <v>73021.309752503541</v>
      </c>
      <c r="H190">
        <v>982.04</v>
      </c>
      <c r="I190" s="3">
        <v>53.172899999999998</v>
      </c>
      <c r="J190" s="5">
        <v>409.1</v>
      </c>
      <c r="K190" s="6">
        <v>4.89987089370248</v>
      </c>
      <c r="L190" s="6">
        <v>201.97058599855501</v>
      </c>
      <c r="M190" s="7">
        <v>47.383499999999998</v>
      </c>
      <c r="N190">
        <v>90.05</v>
      </c>
      <c r="O190">
        <v>76.08</v>
      </c>
      <c r="P190">
        <v>18.96</v>
      </c>
      <c r="Q190">
        <v>69.86</v>
      </c>
      <c r="R190">
        <v>73.930000000000007</v>
      </c>
      <c r="S190">
        <v>89.05</v>
      </c>
      <c r="T190" s="3">
        <v>13.106849670410201</v>
      </c>
      <c r="U190" s="3">
        <v>105.465789794922</v>
      </c>
      <c r="W190">
        <f t="shared" si="51"/>
        <v>50.022025200275337</v>
      </c>
      <c r="X190">
        <f t="shared" si="52"/>
        <v>50.056514814814392</v>
      </c>
      <c r="Y190">
        <f t="shared" si="53"/>
        <v>54.146188241380585</v>
      </c>
      <c r="Z190">
        <f t="shared" si="54"/>
        <v>50.38851831075084</v>
      </c>
      <c r="AA190">
        <f t="shared" si="55"/>
        <v>87.170253523652477</v>
      </c>
      <c r="AB190">
        <f t="shared" si="56"/>
        <v>51.017888520502751</v>
      </c>
      <c r="AC190">
        <f t="shared" si="57"/>
        <v>50.00003509952893</v>
      </c>
      <c r="AD190">
        <f t="shared" si="58"/>
        <v>50.032830306994704</v>
      </c>
      <c r="AE190">
        <f t="shared" si="59"/>
        <v>51.963209907214186</v>
      </c>
      <c r="AF190">
        <f t="shared" si="60"/>
        <v>63.744466546381503</v>
      </c>
      <c r="AG190">
        <f t="shared" si="61"/>
        <v>50.00029964335139</v>
      </c>
      <c r="AH190">
        <f t="shared" si="62"/>
        <v>98.717809997835957</v>
      </c>
      <c r="AI190">
        <f t="shared" si="63"/>
        <v>91.374809658472913</v>
      </c>
      <c r="AJ190">
        <f t="shared" si="64"/>
        <v>60.526632199110253</v>
      </c>
      <c r="AK190">
        <f t="shared" si="65"/>
        <v>88.045206724216257</v>
      </c>
      <c r="AL190">
        <f t="shared" si="66"/>
        <v>92.159694938756644</v>
      </c>
      <c r="AM190">
        <f t="shared" si="67"/>
        <v>98.713012869871307</v>
      </c>
      <c r="AN190">
        <f t="shared" si="68"/>
        <v>70.086484225140552</v>
      </c>
      <c r="AO190">
        <f t="shared" si="69"/>
        <v>92.513905949352164</v>
      </c>
      <c r="AP190">
        <f t="shared" si="70"/>
        <v>55.96526447016862</v>
      </c>
      <c r="AQ190">
        <f t="shared" si="71"/>
        <v>78.518215653866122</v>
      </c>
      <c r="AR190">
        <f t="shared" si="72"/>
        <v>67.241740062017371</v>
      </c>
      <c r="AS190">
        <f t="shared" si="73"/>
        <v>8.2001061006560985</v>
      </c>
      <c r="AT190">
        <f t="shared" si="75"/>
        <v>4394.2927047943513</v>
      </c>
      <c r="AU190">
        <f t="shared" si="74"/>
        <v>1098.5731761985878</v>
      </c>
      <c r="AV190" s="10"/>
    </row>
    <row r="191" spans="1:48" x14ac:dyDescent="0.25">
      <c r="A191" s="10"/>
      <c r="B191" s="2" t="s">
        <v>35</v>
      </c>
      <c r="C191" s="3">
        <v>121.36450000000001</v>
      </c>
      <c r="D191">
        <v>762</v>
      </c>
      <c r="E191" s="4">
        <v>0.1</v>
      </c>
      <c r="F191" s="3">
        <v>257.13271276595748</v>
      </c>
      <c r="G191" s="3">
        <v>21186.814329227858</v>
      </c>
      <c r="H191">
        <v>272.31</v>
      </c>
      <c r="I191" s="3">
        <v>96.422600000000003</v>
      </c>
      <c r="J191" s="5">
        <v>211.5</v>
      </c>
      <c r="K191" s="6">
        <v>10.118135376756101</v>
      </c>
      <c r="L191" s="6">
        <v>312.19496617288502</v>
      </c>
      <c r="M191" s="7">
        <v>1844.463</v>
      </c>
      <c r="N191">
        <v>28.91</v>
      </c>
      <c r="O191">
        <v>66.989999999999995</v>
      </c>
      <c r="P191">
        <v>19.91</v>
      </c>
      <c r="Q191">
        <v>74.16</v>
      </c>
      <c r="R191">
        <v>63.51</v>
      </c>
      <c r="S191">
        <v>62.38</v>
      </c>
      <c r="T191" s="3">
        <v>11.699999809265099</v>
      </c>
      <c r="U191" s="3">
        <v>92.855651855468807</v>
      </c>
      <c r="W191">
        <f t="shared" si="51"/>
        <v>50.004299799488315</v>
      </c>
      <c r="X191">
        <f t="shared" si="52"/>
        <v>50.000010417477384</v>
      </c>
      <c r="Y191">
        <f t="shared" si="53"/>
        <v>50.016797067903823</v>
      </c>
      <c r="Z191">
        <f t="shared" si="54"/>
        <v>50.049853105485134</v>
      </c>
      <c r="AA191">
        <f t="shared" si="55"/>
        <v>60.590635623283276</v>
      </c>
      <c r="AB191">
        <f t="shared" si="56"/>
        <v>50.25513576253244</v>
      </c>
      <c r="AC191">
        <f t="shared" si="57"/>
        <v>50.000063648735313</v>
      </c>
      <c r="AD191">
        <f t="shared" si="58"/>
        <v>50.014125305373824</v>
      </c>
      <c r="AE191">
        <f t="shared" si="59"/>
        <v>60.995455385065114</v>
      </c>
      <c r="AF191">
        <f t="shared" si="60"/>
        <v>81.319086390161942</v>
      </c>
      <c r="AG191">
        <f t="shared" si="61"/>
        <v>50.011663998540349</v>
      </c>
      <c r="AH191">
        <f t="shared" si="62"/>
        <v>65.640553992642282</v>
      </c>
      <c r="AI191">
        <f t="shared" si="63"/>
        <v>86.431368283663261</v>
      </c>
      <c r="AJ191">
        <f t="shared" si="64"/>
        <v>61.097751593122524</v>
      </c>
      <c r="AK191">
        <f t="shared" si="65"/>
        <v>90.487278509768288</v>
      </c>
      <c r="AL191">
        <f t="shared" si="66"/>
        <v>86.139357522532919</v>
      </c>
      <c r="AM191">
        <f t="shared" si="67"/>
        <v>84.044659553404472</v>
      </c>
      <c r="AN191">
        <f t="shared" si="68"/>
        <v>66.532638397665508</v>
      </c>
      <c r="AO191">
        <f t="shared" si="69"/>
        <v>83.929281224293248</v>
      </c>
      <c r="AP191">
        <f t="shared" si="70"/>
        <v>54.448282319234792</v>
      </c>
      <c r="AQ191">
        <f t="shared" si="71"/>
        <v>72.058368197596366</v>
      </c>
      <c r="AR191">
        <f t="shared" si="72"/>
        <v>63.253325258415579</v>
      </c>
      <c r="AS191">
        <f t="shared" si="73"/>
        <v>7.953195914751225</v>
      </c>
      <c r="AT191">
        <f t="shared" si="75"/>
        <v>3923.4543750860967</v>
      </c>
      <c r="AU191">
        <f t="shared" si="74"/>
        <v>980.86359377152417</v>
      </c>
      <c r="AV191" s="10"/>
    </row>
    <row r="192" spans="1:48" x14ac:dyDescent="0.25">
      <c r="A192" s="10"/>
      <c r="B192" s="2" t="s">
        <v>46</v>
      </c>
      <c r="C192" s="3">
        <v>2941.1929</v>
      </c>
      <c r="D192">
        <v>2149690</v>
      </c>
      <c r="E192" s="4">
        <v>264.51600000000002</v>
      </c>
      <c r="F192" s="3">
        <v>5282.0733264953606</v>
      </c>
      <c r="G192" s="3">
        <v>17958.948991395158</v>
      </c>
      <c r="H192">
        <v>3580.06</v>
      </c>
      <c r="I192" s="3">
        <v>20210.531500000001</v>
      </c>
      <c r="J192" s="5">
        <v>3642.12</v>
      </c>
      <c r="K192" s="6">
        <v>25.947489317709799</v>
      </c>
      <c r="L192" s="6">
        <v>326.17825076298698</v>
      </c>
      <c r="M192" s="7">
        <v>35251.6175</v>
      </c>
      <c r="N192">
        <v>37.44</v>
      </c>
      <c r="O192">
        <v>55.98</v>
      </c>
      <c r="P192">
        <v>3.79</v>
      </c>
      <c r="Q192">
        <v>56.46</v>
      </c>
      <c r="R192">
        <v>60.19</v>
      </c>
      <c r="S192">
        <v>59.52</v>
      </c>
      <c r="T192" s="3">
        <v>20.680219650268526</v>
      </c>
      <c r="U192" s="3">
        <v>100.39</v>
      </c>
      <c r="W192">
        <f t="shared" si="51"/>
        <v>51.004233551618917</v>
      </c>
      <c r="X192">
        <f t="shared" si="52"/>
        <v>61.193214838625622</v>
      </c>
      <c r="Y192">
        <f t="shared" si="53"/>
        <v>94.430932136486263</v>
      </c>
      <c r="Z192">
        <f t="shared" si="54"/>
        <v>51.761742314756582</v>
      </c>
      <c r="AA192">
        <f t="shared" si="55"/>
        <v>58.935455484789756</v>
      </c>
      <c r="AB192">
        <f t="shared" si="56"/>
        <v>53.810002310622956</v>
      </c>
      <c r="AC192">
        <f t="shared" si="57"/>
        <v>50.013341008954356</v>
      </c>
      <c r="AD192">
        <f t="shared" si="58"/>
        <v>50.33887101721907</v>
      </c>
      <c r="AE192">
        <f t="shared" si="59"/>
        <v>88.394336950917634</v>
      </c>
      <c r="AF192">
        <f t="shared" si="60"/>
        <v>83.548637696776296</v>
      </c>
      <c r="AG192">
        <f t="shared" si="61"/>
        <v>50.222923861885562</v>
      </c>
      <c r="AH192">
        <f t="shared" si="62"/>
        <v>70.255355983553343</v>
      </c>
      <c r="AI192">
        <f t="shared" si="63"/>
        <v>80.443767674570367</v>
      </c>
      <c r="AJ192">
        <f t="shared" si="64"/>
        <v>51.40675724419863</v>
      </c>
      <c r="AK192">
        <f t="shared" si="65"/>
        <v>80.435029532030896</v>
      </c>
      <c r="AL192">
        <f t="shared" si="66"/>
        <v>84.22116940143286</v>
      </c>
      <c r="AM192">
        <f t="shared" si="67"/>
        <v>82.47167528324718</v>
      </c>
      <c r="AN192">
        <f t="shared" si="68"/>
        <v>89.217587014557751</v>
      </c>
      <c r="AO192">
        <f t="shared" si="69"/>
        <v>89.058452029505617</v>
      </c>
      <c r="AP192">
        <f t="shared" si="70"/>
        <v>60.916286950471523</v>
      </c>
      <c r="AQ192">
        <f t="shared" si="71"/>
        <v>74.22213688890605</v>
      </c>
      <c r="AR192">
        <f t="shared" si="72"/>
        <v>67.569211919688783</v>
      </c>
      <c r="AS192">
        <f t="shared" si="73"/>
        <v>8.2200493866940221</v>
      </c>
      <c r="AT192">
        <f t="shared" si="75"/>
        <v>4521.3369888017787</v>
      </c>
      <c r="AU192">
        <f t="shared" si="74"/>
        <v>1130.3342472004447</v>
      </c>
      <c r="AV192" s="10"/>
    </row>
    <row r="193" spans="1:48" x14ac:dyDescent="0.25">
      <c r="A193" s="10"/>
      <c r="B193" s="2" t="s">
        <v>36</v>
      </c>
      <c r="C193" s="3">
        <v>294.3356</v>
      </c>
      <c r="D193">
        <v>17820</v>
      </c>
      <c r="E193" s="4">
        <v>101.5</v>
      </c>
      <c r="F193" s="3">
        <v>1154.1939986043265</v>
      </c>
      <c r="G193" s="3">
        <v>39213.537152975259</v>
      </c>
      <c r="H193">
        <v>926.53</v>
      </c>
      <c r="I193" s="3">
        <v>12794.771500000001</v>
      </c>
      <c r="J193" s="5">
        <v>744.52</v>
      </c>
      <c r="K193" s="6">
        <v>8.3952702702702702</v>
      </c>
      <c r="L193" s="6">
        <v>290.89604147341601</v>
      </c>
      <c r="M193" s="7">
        <v>10600.6952</v>
      </c>
      <c r="N193">
        <v>61.14</v>
      </c>
      <c r="O193">
        <v>61.24</v>
      </c>
      <c r="P193">
        <v>30.33</v>
      </c>
      <c r="Q193">
        <v>55.98</v>
      </c>
      <c r="R193">
        <v>67.3</v>
      </c>
      <c r="S193">
        <v>64.760000000000005</v>
      </c>
      <c r="T193" s="3">
        <v>7.8699998855590803</v>
      </c>
      <c r="U193" s="3">
        <v>97.871772766113295</v>
      </c>
      <c r="W193">
        <f t="shared" si="51"/>
        <v>50.065636737946399</v>
      </c>
      <c r="X193">
        <f t="shared" si="52"/>
        <v>50.088861082095256</v>
      </c>
      <c r="Y193">
        <f t="shared" si="53"/>
        <v>67.049023922384109</v>
      </c>
      <c r="Z193">
        <f t="shared" si="54"/>
        <v>50.355462594896018</v>
      </c>
      <c r="AA193">
        <f t="shared" si="55"/>
        <v>69.834352587023929</v>
      </c>
      <c r="AB193">
        <f t="shared" si="56"/>
        <v>50.958231459937558</v>
      </c>
      <c r="AC193">
        <f t="shared" si="57"/>
        <v>50.008445852161309</v>
      </c>
      <c r="AD193">
        <f t="shared" si="58"/>
        <v>50.064581479280513</v>
      </c>
      <c r="AE193">
        <f t="shared" si="59"/>
        <v>58.013364190274302</v>
      </c>
      <c r="AF193">
        <f t="shared" si="60"/>
        <v>77.923099911649189</v>
      </c>
      <c r="AG193">
        <f t="shared" si="61"/>
        <v>50.067036581020879</v>
      </c>
      <c r="AH193">
        <f t="shared" si="62"/>
        <v>83.077256005193675</v>
      </c>
      <c r="AI193">
        <f t="shared" si="63"/>
        <v>83.304328910158802</v>
      </c>
      <c r="AJ193">
        <f t="shared" si="64"/>
        <v>67.362029577972834</v>
      </c>
      <c r="AK193">
        <f t="shared" si="65"/>
        <v>80.162426169922767</v>
      </c>
      <c r="AL193">
        <f t="shared" si="66"/>
        <v>88.329096371620068</v>
      </c>
      <c r="AM193">
        <f t="shared" si="67"/>
        <v>85.35364646353537</v>
      </c>
      <c r="AN193">
        <f t="shared" si="68"/>
        <v>56.857669075058801</v>
      </c>
      <c r="AO193">
        <f t="shared" si="69"/>
        <v>87.344114257854102</v>
      </c>
      <c r="AP193">
        <f t="shared" si="70"/>
        <v>56.320362465072286</v>
      </c>
      <c r="AQ193">
        <f t="shared" si="71"/>
        <v>72.276073441008066</v>
      </c>
      <c r="AR193">
        <f t="shared" si="72"/>
        <v>64.298217953040179</v>
      </c>
      <c r="AS193">
        <f t="shared" si="73"/>
        <v>8.0186169601147661</v>
      </c>
      <c r="AT193">
        <f t="shared" si="75"/>
        <v>4070.6146537497584</v>
      </c>
      <c r="AU193">
        <f t="shared" si="74"/>
        <v>1017.6536634374396</v>
      </c>
      <c r="AV193" s="10"/>
    </row>
    <row r="194" spans="1:48" x14ac:dyDescent="0.25">
      <c r="A194" s="10"/>
      <c r="B194" s="2" t="s">
        <v>37</v>
      </c>
      <c r="C194" s="3">
        <v>693.12580000000003</v>
      </c>
      <c r="D194">
        <v>89320</v>
      </c>
      <c r="E194" s="4">
        <v>0</v>
      </c>
      <c r="F194" s="3">
        <v>271.338042443669</v>
      </c>
      <c r="G194" s="3">
        <v>3914.7012337972274</v>
      </c>
      <c r="H194">
        <v>225.92</v>
      </c>
      <c r="I194" s="3">
        <v>12234.5003</v>
      </c>
      <c r="J194" s="5">
        <v>1448.64</v>
      </c>
      <c r="K194" s="6">
        <v>17.929972442859498</v>
      </c>
      <c r="L194" s="6">
        <v>321.47754847112998</v>
      </c>
      <c r="M194" s="7">
        <v>16738.8063</v>
      </c>
      <c r="N194">
        <v>34.6</v>
      </c>
      <c r="O194">
        <v>58.85</v>
      </c>
      <c r="P194">
        <v>27.01</v>
      </c>
      <c r="Q194">
        <v>57.89</v>
      </c>
      <c r="R194">
        <v>59.72</v>
      </c>
      <c r="S194">
        <v>60</v>
      </c>
      <c r="T194" s="3">
        <v>8.1000003814697301</v>
      </c>
      <c r="U194" s="3">
        <v>80.080520629882798</v>
      </c>
      <c r="W194">
        <f t="shared" si="51"/>
        <v>50.207050939249896</v>
      </c>
      <c r="X194">
        <f t="shared" si="52"/>
        <v>50.461285898614051</v>
      </c>
      <c r="Y194">
        <f t="shared" si="53"/>
        <v>50</v>
      </c>
      <c r="Z194">
        <f t="shared" si="54"/>
        <v>50.05469255583067</v>
      </c>
      <c r="AA194">
        <f t="shared" si="55"/>
        <v>51.733866349083655</v>
      </c>
      <c r="AB194">
        <f t="shared" si="56"/>
        <v>50.205280042128564</v>
      </c>
      <c r="AC194">
        <f t="shared" si="57"/>
        <v>50.008076016113399</v>
      </c>
      <c r="AD194">
        <f t="shared" si="58"/>
        <v>50.131234139914589</v>
      </c>
      <c r="AE194">
        <f t="shared" si="59"/>
        <v>74.516891533646714</v>
      </c>
      <c r="AF194">
        <f t="shared" si="60"/>
        <v>82.799138759721586</v>
      </c>
      <c r="AG194">
        <f t="shared" si="61"/>
        <v>50.10585271282234</v>
      </c>
      <c r="AH194">
        <f t="shared" si="62"/>
        <v>68.718892014715436</v>
      </c>
      <c r="AI194">
        <f t="shared" si="63"/>
        <v>82.004568196649984</v>
      </c>
      <c r="AJ194">
        <f t="shared" si="64"/>
        <v>65.36611759047733</v>
      </c>
      <c r="AK194">
        <f t="shared" si="65"/>
        <v>81.247160381644704</v>
      </c>
      <c r="AL194">
        <f t="shared" si="66"/>
        <v>83.949618673445798</v>
      </c>
      <c r="AM194">
        <f t="shared" si="67"/>
        <v>82.735672643273574</v>
      </c>
      <c r="AN194">
        <f t="shared" si="68"/>
        <v>57.438673719039748</v>
      </c>
      <c r="AO194">
        <f t="shared" si="69"/>
        <v>75.23233374349563</v>
      </c>
      <c r="AP194">
        <f t="shared" si="70"/>
        <v>54.596769128419417</v>
      </c>
      <c r="AQ194">
        <f t="shared" si="71"/>
        <v>68.59032412029535</v>
      </c>
      <c r="AR194">
        <f t="shared" si="72"/>
        <v>61.593546624357387</v>
      </c>
      <c r="AS194">
        <f t="shared" si="73"/>
        <v>7.8481556192749764</v>
      </c>
      <c r="AT194">
        <f t="shared" si="75"/>
        <v>3744.8100904392227</v>
      </c>
      <c r="AU194">
        <f t="shared" si="74"/>
        <v>936.20252260980567</v>
      </c>
      <c r="AV194" s="10"/>
    </row>
    <row r="195" spans="1:48" x14ac:dyDescent="0.25">
      <c r="A195" s="10"/>
      <c r="B195" s="2" t="s">
        <v>45</v>
      </c>
      <c r="C195" s="3">
        <v>848.1771</v>
      </c>
      <c r="D195">
        <v>98647.9</v>
      </c>
      <c r="E195" s="4">
        <v>97.8</v>
      </c>
      <c r="F195" s="3">
        <v>2897.8745266167462</v>
      </c>
      <c r="G195" s="3">
        <v>34165.913305331473</v>
      </c>
      <c r="H195">
        <v>4005.4</v>
      </c>
      <c r="I195" s="3">
        <v>35206.492100000003</v>
      </c>
      <c r="J195" s="5">
        <v>1265.1300000000001</v>
      </c>
      <c r="K195" s="6">
        <v>18.741563730820701</v>
      </c>
      <c r="L195" s="6">
        <v>292.44532065556302</v>
      </c>
      <c r="M195" s="7">
        <v>822739.18300000008</v>
      </c>
      <c r="N195">
        <v>73.930000000000007</v>
      </c>
      <c r="O195">
        <v>76.56</v>
      </c>
      <c r="P195">
        <v>23.22</v>
      </c>
      <c r="Q195">
        <v>61.72</v>
      </c>
      <c r="R195">
        <v>62.09</v>
      </c>
      <c r="S195">
        <v>78.569999999999993</v>
      </c>
      <c r="T195" s="3">
        <v>6.4746847152709996</v>
      </c>
      <c r="U195" s="3">
        <v>91.26</v>
      </c>
      <c r="W195">
        <f t="shared" si="51"/>
        <v>50.262033372997188</v>
      </c>
      <c r="X195">
        <f t="shared" si="52"/>
        <v>50.509872492264478</v>
      </c>
      <c r="Y195">
        <f t="shared" si="53"/>
        <v>66.427532409942515</v>
      </c>
      <c r="Z195">
        <f t="shared" si="54"/>
        <v>50.949497054162158</v>
      </c>
      <c r="AA195">
        <f t="shared" si="55"/>
        <v>67.246039301062652</v>
      </c>
      <c r="AB195">
        <f t="shared" si="56"/>
        <v>54.267118760646326</v>
      </c>
      <c r="AC195">
        <f t="shared" si="57"/>
        <v>50.02323987008247</v>
      </c>
      <c r="AD195">
        <f t="shared" si="58"/>
        <v>50.113862910929527</v>
      </c>
      <c r="AE195">
        <f t="shared" si="59"/>
        <v>75.92166734835611</v>
      </c>
      <c r="AF195">
        <f t="shared" si="60"/>
        <v>78.170123234575158</v>
      </c>
      <c r="AG195">
        <f t="shared" si="61"/>
        <v>55.202830650222921</v>
      </c>
      <c r="AH195">
        <f t="shared" si="62"/>
        <v>89.996753949361619</v>
      </c>
      <c r="AI195">
        <f t="shared" si="63"/>
        <v>91.635849467043727</v>
      </c>
      <c r="AJ195">
        <f t="shared" si="64"/>
        <v>63.087651797523144</v>
      </c>
      <c r="AK195">
        <f t="shared" si="65"/>
        <v>83.422308041799184</v>
      </c>
      <c r="AL195">
        <f t="shared" si="66"/>
        <v>85.318927663508205</v>
      </c>
      <c r="AM195">
        <f t="shared" si="67"/>
        <v>92.949070509294899</v>
      </c>
      <c r="AN195">
        <f t="shared" si="68"/>
        <v>53.332961049779698</v>
      </c>
      <c r="AO195">
        <f t="shared" si="69"/>
        <v>82.843006638177371</v>
      </c>
      <c r="AP195">
        <f t="shared" si="70"/>
        <v>57.844722026070215</v>
      </c>
      <c r="AQ195">
        <f t="shared" si="71"/>
        <v>73.667841402282392</v>
      </c>
      <c r="AR195">
        <f t="shared" si="72"/>
        <v>65.756281714176311</v>
      </c>
      <c r="AS195">
        <f t="shared" si="73"/>
        <v>8.1090247079520186</v>
      </c>
      <c r="AT195">
        <f t="shared" si="75"/>
        <v>4261.2958081756515</v>
      </c>
      <c r="AU195">
        <f t="shared" si="74"/>
        <v>1065.3239520439129</v>
      </c>
      <c r="AV195" s="10"/>
    </row>
    <row r="196" spans="1:48" x14ac:dyDescent="0.25">
      <c r="A196" s="10"/>
      <c r="B196" s="2" t="s">
        <v>38</v>
      </c>
      <c r="C196" s="3">
        <v>288.19139999999999</v>
      </c>
      <c r="D196">
        <v>309500</v>
      </c>
      <c r="E196" s="4">
        <v>5.5</v>
      </c>
      <c r="F196" s="3">
        <v>649.93498049414825</v>
      </c>
      <c r="G196" s="3">
        <v>22552.19900712333</v>
      </c>
      <c r="H196">
        <v>565.74</v>
      </c>
      <c r="I196" s="3">
        <v>16710.419900000001</v>
      </c>
      <c r="J196" s="5">
        <v>513.85</v>
      </c>
      <c r="K196" s="6">
        <v>18.469841685202102</v>
      </c>
      <c r="L196" s="6">
        <v>326.57997841013099</v>
      </c>
      <c r="M196" s="7">
        <v>6126.7494999999999</v>
      </c>
      <c r="N196">
        <v>65.88</v>
      </c>
      <c r="O196">
        <v>66.03</v>
      </c>
      <c r="P196">
        <v>18.010000000000002</v>
      </c>
      <c r="Q196">
        <v>65.069999999999993</v>
      </c>
      <c r="R196">
        <v>65.88</v>
      </c>
      <c r="S196">
        <v>67.14</v>
      </c>
      <c r="T196" s="3">
        <v>13.756349563598601</v>
      </c>
      <c r="U196" s="3">
        <v>99.69</v>
      </c>
      <c r="W196">
        <f t="shared" si="51"/>
        <v>50.063457955379405</v>
      </c>
      <c r="X196">
        <f t="shared" si="52"/>
        <v>51.608145983944226</v>
      </c>
      <c r="Y196">
        <f t="shared" si="53"/>
        <v>50.923838734710472</v>
      </c>
      <c r="Z196">
        <f t="shared" si="54"/>
        <v>50.183672391162659</v>
      </c>
      <c r="AA196">
        <f t="shared" si="55"/>
        <v>61.29077561170466</v>
      </c>
      <c r="AB196">
        <f t="shared" si="56"/>
        <v>50.570487433972609</v>
      </c>
      <c r="AC196">
        <f t="shared" si="57"/>
        <v>50.011030578860186</v>
      </c>
      <c r="AD196">
        <f t="shared" si="58"/>
        <v>50.042746040394434</v>
      </c>
      <c r="AE196">
        <f t="shared" si="59"/>
        <v>75.451346185881249</v>
      </c>
      <c r="AF196">
        <f t="shared" si="60"/>
        <v>83.612690773492403</v>
      </c>
      <c r="AG196">
        <f t="shared" si="61"/>
        <v>50.038744283417508</v>
      </c>
      <c r="AH196">
        <f t="shared" si="62"/>
        <v>85.641636009521733</v>
      </c>
      <c r="AI196">
        <f t="shared" si="63"/>
        <v>85.909288666521647</v>
      </c>
      <c r="AJ196">
        <f t="shared" si="64"/>
        <v>59.955512805097996</v>
      </c>
      <c r="AK196">
        <f t="shared" si="65"/>
        <v>85.324852339845521</v>
      </c>
      <c r="AL196">
        <f t="shared" si="66"/>
        <v>87.508666512595326</v>
      </c>
      <c r="AM196">
        <f t="shared" si="67"/>
        <v>86.662633373666267</v>
      </c>
      <c r="AN196">
        <f t="shared" si="68"/>
        <v>71.727187010208397</v>
      </c>
      <c r="AO196">
        <f t="shared" si="69"/>
        <v>88.581911857114619</v>
      </c>
      <c r="AP196">
        <f t="shared" si="70"/>
        <v>56.016141244074809</v>
      </c>
      <c r="AQ196">
        <f t="shared" si="71"/>
        <v>74.970996162386001</v>
      </c>
      <c r="AR196">
        <f t="shared" si="72"/>
        <v>65.493568703230409</v>
      </c>
      <c r="AS196">
        <f t="shared" si="73"/>
        <v>8.0928096915243479</v>
      </c>
      <c r="AT196">
        <f t="shared" si="75"/>
        <v>4199.5859102412051</v>
      </c>
      <c r="AU196">
        <f t="shared" si="74"/>
        <v>1049.8964775603013</v>
      </c>
      <c r="AV196" s="10"/>
    </row>
    <row r="197" spans="1:48" x14ac:dyDescent="0.25">
      <c r="A197" s="10"/>
      <c r="B197" s="2" t="s">
        <v>39</v>
      </c>
      <c r="C197" s="3">
        <v>499.58</v>
      </c>
      <c r="D197">
        <v>10450</v>
      </c>
      <c r="E197" s="4">
        <v>0</v>
      </c>
      <c r="F197" s="3">
        <v>384.43907042321723</v>
      </c>
      <c r="G197" s="3">
        <v>7695.2454146126192</v>
      </c>
      <c r="H197">
        <v>234.81</v>
      </c>
      <c r="I197" s="3">
        <v>60517.710400000004</v>
      </c>
      <c r="J197" s="5">
        <v>791.37</v>
      </c>
      <c r="K197" s="6">
        <v>14.1467681619347</v>
      </c>
      <c r="L197" s="6">
        <v>290.42848541815999</v>
      </c>
      <c r="M197" s="7">
        <v>19632.003400000001</v>
      </c>
      <c r="N197">
        <v>7.11</v>
      </c>
      <c r="O197">
        <v>49.76</v>
      </c>
      <c r="P197">
        <v>36.020000000000003</v>
      </c>
      <c r="Q197">
        <v>53.59</v>
      </c>
      <c r="R197">
        <v>31.75</v>
      </c>
      <c r="S197">
        <v>19.05</v>
      </c>
      <c r="T197" s="3">
        <v>5.5342898368835396</v>
      </c>
      <c r="U197" s="3">
        <v>83.093000000000004</v>
      </c>
      <c r="W197">
        <f t="shared" si="51"/>
        <v>50.13841804726146</v>
      </c>
      <c r="X197">
        <f t="shared" si="52"/>
        <v>50.050472677931012</v>
      </c>
      <c r="Y197">
        <f t="shared" si="53"/>
        <v>50</v>
      </c>
      <c r="Z197">
        <f t="shared" si="54"/>
        <v>50.093223643904963</v>
      </c>
      <c r="AA197">
        <f t="shared" si="55"/>
        <v>53.672448348599282</v>
      </c>
      <c r="AB197">
        <f t="shared" si="56"/>
        <v>50.214834199369143</v>
      </c>
      <c r="AC197">
        <f t="shared" si="57"/>
        <v>50.03994785175955</v>
      </c>
      <c r="AD197">
        <f t="shared" si="58"/>
        <v>50.069016344290318</v>
      </c>
      <c r="AE197">
        <f t="shared" si="59"/>
        <v>67.968578417448882</v>
      </c>
      <c r="AF197">
        <f t="shared" si="60"/>
        <v>77.84855088797778</v>
      </c>
      <c r="AG197">
        <f t="shared" si="61"/>
        <v>50.124148686637675</v>
      </c>
      <c r="AH197">
        <f t="shared" si="62"/>
        <v>53.846570006492101</v>
      </c>
      <c r="AI197">
        <f t="shared" si="63"/>
        <v>77.061126821840332</v>
      </c>
      <c r="AJ197">
        <f t="shared" si="64"/>
        <v>70.782734158951541</v>
      </c>
      <c r="AK197">
        <f t="shared" si="65"/>
        <v>78.805088596092688</v>
      </c>
      <c r="AL197">
        <f t="shared" si="66"/>
        <v>67.789461520684071</v>
      </c>
      <c r="AM197">
        <f t="shared" si="67"/>
        <v>60.213397866021339</v>
      </c>
      <c r="AN197">
        <f t="shared" si="68"/>
        <v>50.957427947749935</v>
      </c>
      <c r="AO197">
        <f t="shared" si="69"/>
        <v>77.283144369724155</v>
      </c>
      <c r="AP197">
        <f t="shared" si="70"/>
        <v>53.9296144313792</v>
      </c>
      <c r="AQ197">
        <f t="shared" si="71"/>
        <v>63.30244716578882</v>
      </c>
      <c r="AR197">
        <f t="shared" si="72"/>
        <v>58.616030798584006</v>
      </c>
      <c r="AS197">
        <f t="shared" si="73"/>
        <v>7.6561106835379542</v>
      </c>
      <c r="AT197">
        <f t="shared" si="75"/>
        <v>3413.8765682137441</v>
      </c>
      <c r="AU197">
        <f t="shared" si="74"/>
        <v>853.46914205343603</v>
      </c>
      <c r="AV197" s="10"/>
    </row>
    <row r="198" spans="1:48" x14ac:dyDescent="0.25">
      <c r="A198" s="10"/>
      <c r="B198" s="2" t="s">
        <v>40</v>
      </c>
      <c r="C198" s="3">
        <v>2233.7563</v>
      </c>
      <c r="D198">
        <v>185180</v>
      </c>
      <c r="E198" s="4">
        <v>2.5</v>
      </c>
      <c r="F198" s="3">
        <v>2525.1821826280625</v>
      </c>
      <c r="G198" s="3">
        <v>11304.644927596008</v>
      </c>
      <c r="H198">
        <v>303.58</v>
      </c>
      <c r="I198" s="3">
        <v>2210.52</v>
      </c>
      <c r="J198" s="5">
        <v>232.13</v>
      </c>
      <c r="K198" s="6">
        <v>13.621820528727799</v>
      </c>
      <c r="L198" s="6">
        <v>341.76348903771202</v>
      </c>
      <c r="M198" s="7">
        <v>3478.4382999999998</v>
      </c>
      <c r="N198">
        <v>22.27</v>
      </c>
      <c r="O198">
        <v>40.19</v>
      </c>
      <c r="P198">
        <v>4.74</v>
      </c>
      <c r="Q198">
        <v>21.05</v>
      </c>
      <c r="R198">
        <v>33.18</v>
      </c>
      <c r="S198">
        <v>12.86</v>
      </c>
      <c r="T198" s="3">
        <v>19.383590062459302</v>
      </c>
      <c r="U198" s="3">
        <v>72.176498413085895</v>
      </c>
      <c r="W198">
        <f t="shared" si="51"/>
        <v>50.753370863012577</v>
      </c>
      <c r="X198">
        <f t="shared" si="52"/>
        <v>50.960595589683862</v>
      </c>
      <c r="Y198">
        <f t="shared" si="53"/>
        <v>50.41992669759567</v>
      </c>
      <c r="Z198">
        <f t="shared" si="54"/>
        <v>50.822528787052867</v>
      </c>
      <c r="AA198">
        <f t="shared" si="55"/>
        <v>55.523271031862016</v>
      </c>
      <c r="AB198">
        <f t="shared" si="56"/>
        <v>50.288741892668874</v>
      </c>
      <c r="AC198">
        <f t="shared" si="57"/>
        <v>50.001459168311023</v>
      </c>
      <c r="AD198">
        <f t="shared" si="58"/>
        <v>50.016078160553171</v>
      </c>
      <c r="AE198">
        <f t="shared" si="59"/>
        <v>67.059951439736366</v>
      </c>
      <c r="AF198">
        <f t="shared" si="60"/>
        <v>86.033610961491632</v>
      </c>
      <c r="AG198">
        <f t="shared" si="61"/>
        <v>50.021996916855421</v>
      </c>
      <c r="AH198">
        <f t="shared" si="62"/>
        <v>62.048257952824066</v>
      </c>
      <c r="AI198">
        <f t="shared" si="63"/>
        <v>71.856645638459867</v>
      </c>
      <c r="AJ198">
        <f t="shared" si="64"/>
        <v>51.977876638210894</v>
      </c>
      <c r="AK198">
        <f t="shared" si="65"/>
        <v>60.324852339845521</v>
      </c>
      <c r="AL198">
        <f t="shared" si="66"/>
        <v>68.615669054772354</v>
      </c>
      <c r="AM198">
        <f t="shared" si="67"/>
        <v>56.808931910680897</v>
      </c>
      <c r="AN198">
        <f t="shared" si="68"/>
        <v>85.942168807055623</v>
      </c>
      <c r="AO198">
        <f t="shared" si="69"/>
        <v>69.851499300960427</v>
      </c>
      <c r="AP198">
        <f t="shared" si="70"/>
        <v>54.900937189125969</v>
      </c>
      <c r="AQ198">
        <f t="shared" si="71"/>
        <v>64.342802394139625</v>
      </c>
      <c r="AR198">
        <f t="shared" si="72"/>
        <v>59.621869791632797</v>
      </c>
      <c r="AS198">
        <f t="shared" si="73"/>
        <v>7.7215199146044293</v>
      </c>
      <c r="AT198">
        <f t="shared" si="75"/>
        <v>3532.4801528130038</v>
      </c>
      <c r="AU198">
        <f t="shared" si="74"/>
        <v>883.12003820325094</v>
      </c>
      <c r="AV198" s="10"/>
    </row>
    <row r="199" spans="1:48" x14ac:dyDescent="0.25">
      <c r="A199" s="10"/>
      <c r="B199" s="2" t="s">
        <v>41</v>
      </c>
      <c r="C199" s="3">
        <v>7319.5344999999998</v>
      </c>
      <c r="D199">
        <v>785350</v>
      </c>
      <c r="E199" s="4">
        <v>0.3</v>
      </c>
      <c r="F199" s="3">
        <v>7769.9259994676613</v>
      </c>
      <c r="G199" s="3">
        <v>10615.32806419269</v>
      </c>
      <c r="H199">
        <v>2994.27</v>
      </c>
      <c r="I199" s="3">
        <v>194325.16560000001</v>
      </c>
      <c r="J199" s="5">
        <v>26486.52</v>
      </c>
      <c r="K199" s="6">
        <v>6.33418900364157</v>
      </c>
      <c r="L199" s="6">
        <v>219.10816528241801</v>
      </c>
      <c r="M199" s="7">
        <v>207580.80739999999</v>
      </c>
      <c r="N199" s="4">
        <v>18.96</v>
      </c>
      <c r="O199" s="4">
        <v>64.11</v>
      </c>
      <c r="P199" s="4">
        <v>44.55</v>
      </c>
      <c r="Q199" s="4">
        <v>61.24</v>
      </c>
      <c r="R199" s="4">
        <v>54.98</v>
      </c>
      <c r="S199" s="4">
        <v>59.05</v>
      </c>
      <c r="T199" s="3">
        <v>10.588183403015099</v>
      </c>
      <c r="U199" s="3">
        <v>84.283027648925795</v>
      </c>
      <c r="W199">
        <f t="shared" ref="W199:W238" si="76">((C199-109.239)/141000.761)*50+50</f>
        <v>52.55682857626563</v>
      </c>
      <c r="X199">
        <f t="shared" ref="X199:X238" si="77">((D199-760)/9599252.9)*50+50</f>
        <v>54.086724290803922</v>
      </c>
      <c r="Y199">
        <f t="shared" ref="Y199:Y238" si="78">((E199-0)/297.671)*50+50</f>
        <v>50.050391203711477</v>
      </c>
      <c r="Z199">
        <f t="shared" ref="Z199:Z238" si="79">((F199-110.797954)/146765.941)*50+50</f>
        <v>52.609300220910129</v>
      </c>
      <c r="AA199">
        <f t="shared" ref="AA199:AA238" si="80">((G199-533.3852317)/97507.97701)*50+50</f>
        <v>55.169804123543003</v>
      </c>
      <c r="AB199">
        <f t="shared" ref="AB199:AB238" si="81">((H199-34.91)/46524.25)*50+50</f>
        <v>53.180448905678219</v>
      </c>
      <c r="AC199">
        <f t="shared" ref="AC199:AC238" si="82">((I199-0)/75745888.37)*50+50</f>
        <v>50.128274398638489</v>
      </c>
      <c r="AD199">
        <f t="shared" ref="AD199:AD238" si="83">((J199-62.28)/528200.97)*50+50</f>
        <v>52.501343380721167</v>
      </c>
      <c r="AE199">
        <f t="shared" ref="AE199:AE238" si="84">((K199-3.76565144)/28.8868615)*50+50</f>
        <v>54.44585778839555</v>
      </c>
      <c r="AF199">
        <f t="shared" ref="AF199:AF238" si="85">((L199-115.768135)/313.589657)*50+50</f>
        <v>66.476951324070299</v>
      </c>
      <c r="AG199">
        <f t="shared" ref="AG199:AG238" si="86">((M199-0)/7906649.652)*50+50</f>
        <v>51.312697643985608</v>
      </c>
      <c r="AH199">
        <f t="shared" ref="AH199:AH237" si="87">((N199-0)/92.42)*50+50</f>
        <v>60.257520017312274</v>
      </c>
      <c r="AI199">
        <f t="shared" ref="AI199:AI238" si="88">((O199-0)/91.94)*50+50</f>
        <v>84.865129432238419</v>
      </c>
      <c r="AJ199">
        <f t="shared" ref="AJ199:AJ238" si="89">((P199-1.45)/83.17)*50+50</f>
        <v>75.910785138872185</v>
      </c>
      <c r="AK199">
        <f t="shared" ref="AK199:AK238" si="90">((Q199-2.87)/88.04)*50+50</f>
        <v>83.149704679691041</v>
      </c>
      <c r="AL199">
        <f t="shared" ref="AL199:AL238" si="91">((R199-0.96)/86.54)*50+50</f>
        <v>81.211000693320997</v>
      </c>
      <c r="AM199">
        <f t="shared" ref="AM199:AM238" si="92">((S199-0.48)/90.91)*50+50</f>
        <v>82.213177868221322</v>
      </c>
      <c r="AN199">
        <f t="shared" ref="AN199:AN238" si="93">((T199-5.155275822)/19.79334402)*50+50</f>
        <v>63.724077082491647</v>
      </c>
      <c r="AO199">
        <f t="shared" ref="AO199:AO238" si="94">((U199-43.01620865)/73.446064)*50+50</f>
        <v>78.093281485394357</v>
      </c>
      <c r="AP199">
        <f t="shared" ref="AP199:AP238" si="95">0.2*((1/3)*W199+(1/3)*X199+(1/3)*Y199)+0.35*((1/3)*Z199+(1/3)*AA199+(1/3)*AB199)+0.3*(0.5*AC199+0.5*AD199)+0.15*(0.5*AE199+0.5*AF199)</f>
        <v>53.688530834239614</v>
      </c>
      <c r="AQ199">
        <f t="shared" ref="AQ199:AQ238" si="96">0.2*AG199+0.5*((1/6)*AH199+(1/6)*AI199+(1/6)*AJ199+(1/6)*AK199+(1/6)*AL199+(1/6)*AM199)+0.3*(0.5*AN199+0.5*AO199)</f>
        <v>70.502419799784704</v>
      </c>
      <c r="AR199">
        <f t="shared" ref="AR199:AR238" si="97">0.5*AQ199+0.5*AP199</f>
        <v>62.095475317012159</v>
      </c>
      <c r="AS199">
        <f t="shared" ref="AS199:AS238" si="98">AR199^(1/2)</f>
        <v>7.8800682304794902</v>
      </c>
      <c r="AT199">
        <f t="shared" si="75"/>
        <v>3785.1713393092464</v>
      </c>
      <c r="AU199">
        <f t="shared" ref="AU199:AU238" si="99">0.5*(0.2*(W199*(1/3)+X199*(1/3)+Y199*(1/3))+0.35*(Z199*(1/3)+AA199*(1/3)+AB199*(1/3))+0.3*(AC199*0.5+AD199*0.5)+0.15*(AE199*0.5+AF199*0.5))*(0.5*(0.2*AG199+0.5*(AH199*(1/6)+AI199*(1/6)+AJ199*(1/6)+AK199*(1/6)+AL199*(1/6)+AM199*(1/6))+0.3*(AN199*0.5+AO199*0.5)))</f>
        <v>946.29283482731159</v>
      </c>
      <c r="AV199" s="10"/>
    </row>
    <row r="200" spans="1:48" x14ac:dyDescent="0.25">
      <c r="A200" s="10"/>
      <c r="B200" s="2" t="s">
        <v>42</v>
      </c>
      <c r="C200" s="3">
        <v>112.9686</v>
      </c>
      <c r="D200">
        <v>9250</v>
      </c>
      <c r="E200" s="4">
        <v>0</v>
      </c>
      <c r="F200" s="3">
        <v>258.00247911971366</v>
      </c>
      <c r="G200" s="3">
        <v>31105.3984375</v>
      </c>
      <c r="H200">
        <v>99.71</v>
      </c>
      <c r="I200" s="3">
        <v>14393.780699999999</v>
      </c>
      <c r="J200" s="5">
        <v>705.92</v>
      </c>
      <c r="K200" s="6">
        <v>4.4436229205175604</v>
      </c>
      <c r="L200" s="6">
        <v>265.582614881925</v>
      </c>
      <c r="M200" s="7">
        <v>1407.8761999999999</v>
      </c>
      <c r="N200" s="4">
        <v>61.61</v>
      </c>
      <c r="O200" s="4">
        <v>91.39</v>
      </c>
      <c r="P200" s="4">
        <v>79.150000000000006</v>
      </c>
      <c r="Q200" s="4">
        <v>90.91</v>
      </c>
      <c r="R200" s="4">
        <v>87.2</v>
      </c>
      <c r="S200" s="4">
        <v>80</v>
      </c>
      <c r="T200" s="3">
        <v>15.6494903564453</v>
      </c>
      <c r="U200" s="3">
        <v>91.440803527832003</v>
      </c>
      <c r="W200">
        <f t="shared" si="76"/>
        <v>50.001322546053494</v>
      </c>
      <c r="X200">
        <f t="shared" si="77"/>
        <v>50.044222191499927</v>
      </c>
      <c r="Y200">
        <f t="shared" si="78"/>
        <v>50</v>
      </c>
      <c r="Z200">
        <f t="shared" si="79"/>
        <v>50.050149416178144</v>
      </c>
      <c r="AA200">
        <f t="shared" si="80"/>
        <v>65.676672895523552</v>
      </c>
      <c r="AB200">
        <f t="shared" si="81"/>
        <v>50.069641101146175</v>
      </c>
      <c r="AC200">
        <f t="shared" si="82"/>
        <v>50.009501361070377</v>
      </c>
      <c r="AD200">
        <f t="shared" si="83"/>
        <v>50.060927567020563</v>
      </c>
      <c r="AE200">
        <f t="shared" si="84"/>
        <v>51.173494532311096</v>
      </c>
      <c r="AF200">
        <f t="shared" si="85"/>
        <v>73.887025056110986</v>
      </c>
      <c r="AG200">
        <f t="shared" si="86"/>
        <v>50.008903114858796</v>
      </c>
      <c r="AH200">
        <f t="shared" si="87"/>
        <v>83.331529971867553</v>
      </c>
      <c r="AI200">
        <f t="shared" si="88"/>
        <v>99.700891886012613</v>
      </c>
      <c r="AJ200">
        <f t="shared" si="89"/>
        <v>96.711554647108329</v>
      </c>
      <c r="AK200">
        <f t="shared" si="90"/>
        <v>100</v>
      </c>
      <c r="AL200">
        <f t="shared" si="91"/>
        <v>99.826669748093366</v>
      </c>
      <c r="AM200">
        <f t="shared" si="92"/>
        <v>93.735562644373545</v>
      </c>
      <c r="AN200">
        <f t="shared" si="93"/>
        <v>76.509453187499588</v>
      </c>
      <c r="AO200">
        <f t="shared" si="94"/>
        <v>82.966092558637314</v>
      </c>
      <c r="AP200">
        <f t="shared" si="95"/>
        <v>53.736060355681104</v>
      </c>
      <c r="AQ200">
        <f t="shared" si="96"/>
        <v>81.698629893013575</v>
      </c>
      <c r="AR200">
        <f t="shared" si="97"/>
        <v>67.717345124347332</v>
      </c>
      <c r="AS200">
        <f t="shared" si="98"/>
        <v>8.2290549350668041</v>
      </c>
      <c r="AT200">
        <f t="shared" si="75"/>
        <v>4390.1625069074298</v>
      </c>
      <c r="AU200">
        <f t="shared" si="99"/>
        <v>1097.5406267268575</v>
      </c>
      <c r="AV200" s="10"/>
    </row>
    <row r="201" spans="1:48" x14ac:dyDescent="0.25">
      <c r="A201" s="10"/>
      <c r="B201" s="2" t="s">
        <v>43</v>
      </c>
      <c r="C201" s="3">
        <v>8725.2412999999997</v>
      </c>
      <c r="D201">
        <v>1001450</v>
      </c>
      <c r="E201" s="4">
        <v>4.5</v>
      </c>
      <c r="F201" s="3">
        <v>2189.8366606170598</v>
      </c>
      <c r="G201" s="3">
        <v>2509.7720341752151</v>
      </c>
      <c r="H201">
        <v>793.61</v>
      </c>
      <c r="I201" s="3">
        <v>10458.1857</v>
      </c>
      <c r="J201" s="5">
        <v>6608.36</v>
      </c>
      <c r="K201" s="6">
        <v>6.2280218882512797</v>
      </c>
      <c r="L201" s="6">
        <v>212.56121832457001</v>
      </c>
      <c r="M201" s="7">
        <v>19279.2637</v>
      </c>
      <c r="N201" s="4">
        <v>19.43</v>
      </c>
      <c r="O201" s="4">
        <v>42.58</v>
      </c>
      <c r="P201" s="4">
        <v>13.74</v>
      </c>
      <c r="Q201" s="4">
        <v>47.85</v>
      </c>
      <c r="R201" s="4">
        <v>50.24</v>
      </c>
      <c r="S201" s="4">
        <v>32.880000000000003</v>
      </c>
      <c r="T201" s="3">
        <v>11.2975301742554</v>
      </c>
      <c r="U201" s="3">
        <v>68.90625</v>
      </c>
      <c r="W201">
        <f t="shared" si="76"/>
        <v>53.055303474567772</v>
      </c>
      <c r="X201">
        <f t="shared" si="77"/>
        <v>55.212332722268414</v>
      </c>
      <c r="Y201">
        <f t="shared" si="78"/>
        <v>50.755868055672202</v>
      </c>
      <c r="Z201">
        <f t="shared" si="79"/>
        <v>50.708283779074144</v>
      </c>
      <c r="AA201">
        <f t="shared" si="80"/>
        <v>51.013448777771551</v>
      </c>
      <c r="AB201">
        <f t="shared" si="81"/>
        <v>50.815381225919815</v>
      </c>
      <c r="AC201">
        <f t="shared" si="82"/>
        <v>50.006903467584216</v>
      </c>
      <c r="AD201">
        <f t="shared" si="83"/>
        <v>50.619658082036466</v>
      </c>
      <c r="AE201">
        <f t="shared" si="84"/>
        <v>54.262094115435971</v>
      </c>
      <c r="AF201">
        <f t="shared" si="85"/>
        <v>65.433079689323108</v>
      </c>
      <c r="AG201">
        <f t="shared" si="86"/>
        <v>50.121918034493433</v>
      </c>
      <c r="AH201">
        <f t="shared" si="87"/>
        <v>60.511793983986152</v>
      </c>
      <c r="AI201">
        <f t="shared" si="88"/>
        <v>73.156406351968684</v>
      </c>
      <c r="AJ201">
        <f t="shared" si="89"/>
        <v>57.388481423590235</v>
      </c>
      <c r="AK201">
        <f t="shared" si="90"/>
        <v>75.545206724216271</v>
      </c>
      <c r="AL201">
        <f t="shared" si="91"/>
        <v>78.472382713196211</v>
      </c>
      <c r="AM201">
        <f t="shared" si="92"/>
        <v>67.819821801781984</v>
      </c>
      <c r="AN201">
        <f t="shared" si="93"/>
        <v>65.515959168013794</v>
      </c>
      <c r="AO201">
        <f t="shared" si="94"/>
        <v>67.625206811627095</v>
      </c>
      <c r="AP201">
        <f t="shared" si="95"/>
        <v>52.468685825956562</v>
      </c>
      <c r="AQ201">
        <f t="shared" si="96"/>
        <v>64.40339958707311</v>
      </c>
      <c r="AR201">
        <f t="shared" si="97"/>
        <v>58.43604270651484</v>
      </c>
      <c r="AS201">
        <f t="shared" si="98"/>
        <v>7.6443471079298098</v>
      </c>
      <c r="AT201">
        <f t="shared" si="75"/>
        <v>3379.1617390576798</v>
      </c>
      <c r="AU201">
        <f t="shared" si="99"/>
        <v>844.79043476441996</v>
      </c>
      <c r="AV201" s="10"/>
    </row>
    <row r="202" spans="1:48" x14ac:dyDescent="0.25">
      <c r="A202" s="10"/>
      <c r="B202" s="2" t="s">
        <v>44</v>
      </c>
      <c r="C202" s="3">
        <v>133770.5</v>
      </c>
      <c r="D202">
        <v>9600000.6999999993</v>
      </c>
      <c r="E202" s="4">
        <v>23.3</v>
      </c>
      <c r="F202" s="3">
        <v>60871.63874512208</v>
      </c>
      <c r="G202" s="3">
        <v>4550.4531077570973</v>
      </c>
      <c r="H202">
        <v>29740.01</v>
      </c>
      <c r="I202" s="3">
        <v>47434722.870200001</v>
      </c>
      <c r="J202" s="5">
        <v>312516.81</v>
      </c>
      <c r="K202" s="6">
        <v>6.9691158451120501</v>
      </c>
      <c r="L202" s="6">
        <v>120.484668292238</v>
      </c>
      <c r="M202">
        <v>2922751.5523999999</v>
      </c>
      <c r="N202" s="4">
        <v>25.59</v>
      </c>
      <c r="O202" s="4">
        <v>57.89</v>
      </c>
      <c r="P202" s="4">
        <v>5.21</v>
      </c>
      <c r="Q202" s="4">
        <v>40.67</v>
      </c>
      <c r="R202" s="4">
        <v>38.86</v>
      </c>
      <c r="S202" s="4">
        <v>33.81</v>
      </c>
      <c r="T202" s="8">
        <v>14.962089538574199</v>
      </c>
      <c r="U202" s="3">
        <v>100.1</v>
      </c>
      <c r="W202">
        <f t="shared" si="76"/>
        <v>97.397354472434372</v>
      </c>
      <c r="X202">
        <f t="shared" si="77"/>
        <v>99.999936453387946</v>
      </c>
      <c r="Y202">
        <f t="shared" si="78"/>
        <v>53.91371682159162</v>
      </c>
      <c r="Z202">
        <f t="shared" si="79"/>
        <v>70.699911838238435</v>
      </c>
      <c r="AA202">
        <f t="shared" si="80"/>
        <v>52.059866279271247</v>
      </c>
      <c r="AB202">
        <f t="shared" si="81"/>
        <v>81.92431903792108</v>
      </c>
      <c r="AC202">
        <f t="shared" si="82"/>
        <v>81.31174766773681</v>
      </c>
      <c r="AD202">
        <f t="shared" si="83"/>
        <v>79.577239322373828</v>
      </c>
      <c r="AE202">
        <f t="shared" si="84"/>
        <v>55.544846755179776</v>
      </c>
      <c r="AF202">
        <f t="shared" si="85"/>
        <v>50.752023095621105</v>
      </c>
      <c r="AG202">
        <f t="shared" si="86"/>
        <v>68.48286999576797</v>
      </c>
      <c r="AH202">
        <f t="shared" si="87"/>
        <v>63.844405972733171</v>
      </c>
      <c r="AI202">
        <f t="shared" si="88"/>
        <v>81.482488579508384</v>
      </c>
      <c r="AJ202">
        <f t="shared" si="89"/>
        <v>52.260430443669591</v>
      </c>
      <c r="AK202">
        <f t="shared" si="90"/>
        <v>71.467514766015455</v>
      </c>
      <c r="AL202">
        <f t="shared" si="91"/>
        <v>71.897388490871265</v>
      </c>
      <c r="AM202">
        <f t="shared" si="92"/>
        <v>68.331316686833134</v>
      </c>
      <c r="AN202">
        <f t="shared" si="93"/>
        <v>74.773008812116331</v>
      </c>
      <c r="AO202">
        <f t="shared" si="94"/>
        <v>88.861028243800774</v>
      </c>
      <c r="AP202">
        <f t="shared" si="95"/>
        <v>72.739491805287841</v>
      </c>
      <c r="AQ202">
        <f t="shared" si="96"/>
        <v>72.348641635843734</v>
      </c>
      <c r="AR202">
        <f t="shared" si="97"/>
        <v>72.54406672056578</v>
      </c>
      <c r="AS202">
        <f t="shared" si="98"/>
        <v>8.5172804768051282</v>
      </c>
      <c r="AT202">
        <f t="shared" si="75"/>
        <v>5262.6034253941616</v>
      </c>
      <c r="AU202">
        <f t="shared" si="99"/>
        <v>1315.6508563485404</v>
      </c>
      <c r="AV202" s="10"/>
    </row>
    <row r="203" spans="1:48" x14ac:dyDescent="0.25">
      <c r="AP203">
        <f t="shared" si="95"/>
        <v>0</v>
      </c>
      <c r="AQ203">
        <f t="shared" si="96"/>
        <v>0</v>
      </c>
      <c r="AR203">
        <f t="shared" si="97"/>
        <v>0</v>
      </c>
      <c r="AS203">
        <f t="shared" si="98"/>
        <v>0</v>
      </c>
      <c r="AT203">
        <f t="shared" si="75"/>
        <v>0</v>
      </c>
      <c r="AU203">
        <f t="shared" si="99"/>
        <v>0</v>
      </c>
    </row>
    <row r="204" spans="1:48" x14ac:dyDescent="0.25">
      <c r="A204" s="10">
        <v>2009</v>
      </c>
      <c r="B204" s="2" t="s">
        <v>30</v>
      </c>
      <c r="C204" s="3">
        <v>2402.9589000000001</v>
      </c>
      <c r="D204">
        <v>527970</v>
      </c>
      <c r="E204" s="4">
        <v>3</v>
      </c>
      <c r="F204" s="3">
        <v>251.30274124252452</v>
      </c>
      <c r="G204" s="3">
        <v>1045.805407835001</v>
      </c>
      <c r="H204">
        <v>154.44</v>
      </c>
      <c r="I204" s="3">
        <v>38.262500000000003</v>
      </c>
      <c r="J204" s="5">
        <v>83.94</v>
      </c>
      <c r="K204" s="6">
        <v>16.054708564145301</v>
      </c>
      <c r="L204" s="6">
        <v>264.91571707795401</v>
      </c>
      <c r="M204" s="7">
        <v>71.951300000000003</v>
      </c>
      <c r="N204">
        <v>1.9</v>
      </c>
      <c r="O204">
        <v>13.4</v>
      </c>
      <c r="P204">
        <v>12.8</v>
      </c>
      <c r="Q204">
        <v>28.23</v>
      </c>
      <c r="R204">
        <v>14.22</v>
      </c>
      <c r="S204">
        <v>14.35</v>
      </c>
      <c r="T204" s="3">
        <v>13.5156698226929</v>
      </c>
      <c r="U204" s="3">
        <v>44.92</v>
      </c>
      <c r="W204">
        <f t="shared" si="76"/>
        <v>50.813371461165374</v>
      </c>
      <c r="X204">
        <f t="shared" si="77"/>
        <v>52.746099126110117</v>
      </c>
      <c r="Y204">
        <f t="shared" si="78"/>
        <v>50.503912037114802</v>
      </c>
      <c r="Z204">
        <f t="shared" si="79"/>
        <v>50.047866959556551</v>
      </c>
      <c r="AA204">
        <f t="shared" si="80"/>
        <v>50.26275807982482</v>
      </c>
      <c r="AB204">
        <f t="shared" si="81"/>
        <v>50.128459889197572</v>
      </c>
      <c r="AC204">
        <f t="shared" si="82"/>
        <v>50.000025257146511</v>
      </c>
      <c r="AD204">
        <f t="shared" si="83"/>
        <v>50.002050355946906</v>
      </c>
      <c r="AE204">
        <f t="shared" si="84"/>
        <v>71.271014720905725</v>
      </c>
      <c r="AF204">
        <f t="shared" si="85"/>
        <v>73.780692179837104</v>
      </c>
      <c r="AG204">
        <f t="shared" si="86"/>
        <v>50.000455004984204</v>
      </c>
      <c r="AH204">
        <f t="shared" si="87"/>
        <v>51.027916035490151</v>
      </c>
      <c r="AI204">
        <f t="shared" si="88"/>
        <v>57.287361322601697</v>
      </c>
      <c r="AJ204">
        <f t="shared" si="89"/>
        <v>56.823373812672841</v>
      </c>
      <c r="AK204">
        <f t="shared" si="90"/>
        <v>64.402544298046337</v>
      </c>
      <c r="AL204">
        <f t="shared" si="91"/>
        <v>57.661197134273166</v>
      </c>
      <c r="AM204">
        <f t="shared" si="92"/>
        <v>57.628423715762843</v>
      </c>
      <c r="AN204">
        <f t="shared" si="93"/>
        <v>71.11920550727865</v>
      </c>
      <c r="AO204">
        <f t="shared" si="94"/>
        <v>51.296047225893545</v>
      </c>
      <c r="AP204">
        <f t="shared" si="95"/>
        <v>53.701308109479953</v>
      </c>
      <c r="AQ204">
        <f t="shared" si="96"/>
        <v>57.098280270876586</v>
      </c>
      <c r="AR204">
        <f t="shared" si="97"/>
        <v>55.39979419017827</v>
      </c>
      <c r="AS204">
        <f t="shared" si="98"/>
        <v>7.4431038008466786</v>
      </c>
      <c r="AT204">
        <f t="shared" si="75"/>
        <v>3066.2523413477838</v>
      </c>
      <c r="AU204">
        <f t="shared" si="99"/>
        <v>766.56308533694596</v>
      </c>
      <c r="AV204" s="10">
        <v>2009</v>
      </c>
    </row>
    <row r="205" spans="1:48" x14ac:dyDescent="0.25">
      <c r="A205" s="10"/>
      <c r="B205" s="2" t="s">
        <v>31</v>
      </c>
      <c r="C205" s="3">
        <v>748.56</v>
      </c>
      <c r="D205">
        <v>22070</v>
      </c>
      <c r="E205" s="4">
        <v>0</v>
      </c>
      <c r="F205" s="3">
        <v>2119.7004094295958</v>
      </c>
      <c r="G205" s="3">
        <v>28317.040844148712</v>
      </c>
      <c r="H205">
        <v>948.63</v>
      </c>
      <c r="I205" s="3">
        <v>1054023.2</v>
      </c>
      <c r="J205" s="5">
        <v>11173.52</v>
      </c>
      <c r="K205" s="6">
        <v>14.6060184227923</v>
      </c>
      <c r="L205" s="6">
        <v>423.512919246053</v>
      </c>
      <c r="M205" s="7">
        <v>36318.199999999997</v>
      </c>
      <c r="N205">
        <v>7.11</v>
      </c>
      <c r="O205">
        <v>85.65</v>
      </c>
      <c r="P205">
        <v>65.400000000000006</v>
      </c>
      <c r="Q205">
        <v>82.78</v>
      </c>
      <c r="R205">
        <v>73.930000000000007</v>
      </c>
      <c r="S205">
        <v>74.16</v>
      </c>
      <c r="T205" s="3">
        <v>13.054380416870099</v>
      </c>
      <c r="U205" s="3">
        <v>103.17520904541</v>
      </c>
      <c r="W205">
        <f t="shared" si="76"/>
        <v>50.226708350886135</v>
      </c>
      <c r="X205">
        <f t="shared" si="77"/>
        <v>50.110998221538679</v>
      </c>
      <c r="Y205">
        <f t="shared" si="78"/>
        <v>50</v>
      </c>
      <c r="Z205">
        <f t="shared" si="79"/>
        <v>50.6843898665255</v>
      </c>
      <c r="AA205">
        <f t="shared" si="80"/>
        <v>64.246862905175107</v>
      </c>
      <c r="AB205">
        <f t="shared" si="81"/>
        <v>50.98198251449513</v>
      </c>
      <c r="AC205">
        <f t="shared" si="82"/>
        <v>50.695762649750279</v>
      </c>
      <c r="AD205">
        <f t="shared" si="83"/>
        <v>51.051800416042404</v>
      </c>
      <c r="AE205">
        <f t="shared" si="84"/>
        <v>68.76349042417138</v>
      </c>
      <c r="AF205">
        <f t="shared" si="85"/>
        <v>99.068069908640666</v>
      </c>
      <c r="AG205">
        <f t="shared" si="86"/>
        <v>50.229668706712033</v>
      </c>
      <c r="AH205">
        <f t="shared" si="87"/>
        <v>53.846570006492101</v>
      </c>
      <c r="AI205">
        <f t="shared" si="88"/>
        <v>96.579290841853378</v>
      </c>
      <c r="AJ205">
        <f t="shared" si="89"/>
        <v>88.445352891667667</v>
      </c>
      <c r="AK205">
        <f t="shared" si="90"/>
        <v>95.382780554293504</v>
      </c>
      <c r="AL205">
        <f t="shared" si="91"/>
        <v>92.159694938756644</v>
      </c>
      <c r="AM205">
        <f t="shared" si="92"/>
        <v>90.523594764052348</v>
      </c>
      <c r="AN205">
        <f t="shared" si="93"/>
        <v>69.953941554515808</v>
      </c>
      <c r="AO205">
        <f t="shared" si="94"/>
        <v>90.954543456140811</v>
      </c>
      <c r="AP205">
        <f t="shared" si="95"/>
        <v>57.228559373047631</v>
      </c>
      <c r="AQ205">
        <f t="shared" si="96"/>
        <v>77.260313492700547</v>
      </c>
      <c r="AR205">
        <f t="shared" si="97"/>
        <v>67.244436432874096</v>
      </c>
      <c r="AS205">
        <f t="shared" si="98"/>
        <v>8.2002705097377184</v>
      </c>
      <c r="AT205">
        <f t="shared" si="75"/>
        <v>4421.4964378972863</v>
      </c>
      <c r="AU205">
        <f t="shared" si="99"/>
        <v>1105.3741094743216</v>
      </c>
      <c r="AV205" s="10"/>
    </row>
    <row r="206" spans="1:48" x14ac:dyDescent="0.25">
      <c r="A206" s="10"/>
      <c r="B206" s="2" t="s">
        <v>32</v>
      </c>
      <c r="C206" s="3">
        <v>3028.904</v>
      </c>
      <c r="D206">
        <v>435240</v>
      </c>
      <c r="E206" s="4">
        <v>115</v>
      </c>
      <c r="F206" s="3">
        <v>1116.5758166234955</v>
      </c>
      <c r="G206" s="3">
        <v>3686.4021329942957</v>
      </c>
      <c r="H206">
        <v>803.66</v>
      </c>
      <c r="I206" s="3">
        <v>0</v>
      </c>
      <c r="J206" s="5">
        <v>373.46</v>
      </c>
      <c r="K206" s="6">
        <v>4.9194603486430299</v>
      </c>
      <c r="L206" s="6">
        <v>237.094276805568</v>
      </c>
      <c r="M206" s="7">
        <v>0</v>
      </c>
      <c r="N206">
        <v>2.37</v>
      </c>
      <c r="O206">
        <v>10.53</v>
      </c>
      <c r="P206">
        <v>18.010000000000002</v>
      </c>
      <c r="Q206">
        <v>16.75</v>
      </c>
      <c r="R206">
        <v>1.42</v>
      </c>
      <c r="S206">
        <v>3.83</v>
      </c>
      <c r="T206" s="3">
        <v>13</v>
      </c>
      <c r="U206" s="3">
        <v>53.916919708252003</v>
      </c>
      <c r="W206">
        <f t="shared" si="76"/>
        <v>51.035336610700988</v>
      </c>
      <c r="X206">
        <f t="shared" si="77"/>
        <v>52.263092787148047</v>
      </c>
      <c r="Y206">
        <f t="shared" si="78"/>
        <v>69.316628089400723</v>
      </c>
      <c r="Z206">
        <f t="shared" si="79"/>
        <v>50.342646889247789</v>
      </c>
      <c r="AA206">
        <f t="shared" si="80"/>
        <v>51.616799465017586</v>
      </c>
      <c r="AB206">
        <f t="shared" si="81"/>
        <v>50.826182044847577</v>
      </c>
      <c r="AC206">
        <f t="shared" si="82"/>
        <v>50</v>
      </c>
      <c r="AD206">
        <f t="shared" si="83"/>
        <v>50.029456591115313</v>
      </c>
      <c r="AE206">
        <f t="shared" si="84"/>
        <v>51.997117112641384</v>
      </c>
      <c r="AF206">
        <f t="shared" si="85"/>
        <v>69.344729505152017</v>
      </c>
      <c r="AG206">
        <f t="shared" si="86"/>
        <v>50</v>
      </c>
      <c r="AH206">
        <f t="shared" si="87"/>
        <v>51.282190002164036</v>
      </c>
      <c r="AI206">
        <f t="shared" si="88"/>
        <v>55.72656080052208</v>
      </c>
      <c r="AJ206">
        <f t="shared" si="89"/>
        <v>59.955512805097996</v>
      </c>
      <c r="AK206">
        <f t="shared" si="90"/>
        <v>57.882780554293504</v>
      </c>
      <c r="AL206">
        <f t="shared" si="91"/>
        <v>50.265773052923507</v>
      </c>
      <c r="AM206">
        <f t="shared" si="92"/>
        <v>51.842481575184252</v>
      </c>
      <c r="AN206">
        <f t="shared" si="93"/>
        <v>69.81657109095201</v>
      </c>
      <c r="AO206">
        <f t="shared" si="94"/>
        <v>57.420895324119748</v>
      </c>
      <c r="AP206">
        <f t="shared" si="95"/>
        <v>53.437717464048298</v>
      </c>
      <c r="AQ206">
        <f t="shared" si="96"/>
        <v>56.331894861442876</v>
      </c>
      <c r="AR206">
        <f t="shared" si="97"/>
        <v>54.884806162745591</v>
      </c>
      <c r="AS206">
        <f t="shared" si="98"/>
        <v>7.4084280493736046</v>
      </c>
      <c r="AT206">
        <f t="shared" si="75"/>
        <v>3010.2478818202585</v>
      </c>
      <c r="AU206">
        <f t="shared" si="99"/>
        <v>752.56197045506462</v>
      </c>
      <c r="AV206" s="10"/>
    </row>
    <row r="207" spans="1:48" x14ac:dyDescent="0.25">
      <c r="A207" s="10"/>
      <c r="B207" s="2" t="s">
        <v>33</v>
      </c>
      <c r="C207" s="3">
        <v>7432.2685000000001</v>
      </c>
      <c r="D207">
        <v>1745150</v>
      </c>
      <c r="E207" s="4">
        <v>137.01</v>
      </c>
      <c r="F207" s="3">
        <v>4163.9702572936103</v>
      </c>
      <c r="G207" s="3">
        <v>5602.5562818318667</v>
      </c>
      <c r="H207">
        <v>1295.98</v>
      </c>
      <c r="I207" s="3">
        <v>65919.410199999998</v>
      </c>
      <c r="J207" s="5">
        <v>20696.310000000001</v>
      </c>
      <c r="K207" s="6">
        <v>15.6906708771866</v>
      </c>
      <c r="L207" s="6">
        <v>223.60466817531801</v>
      </c>
      <c r="M207" s="7">
        <v>30035.0504</v>
      </c>
      <c r="N207">
        <v>8.06</v>
      </c>
      <c r="O207">
        <v>34.93</v>
      </c>
      <c r="P207">
        <v>6.64</v>
      </c>
      <c r="Q207">
        <v>2.87</v>
      </c>
      <c r="R207">
        <v>14.69</v>
      </c>
      <c r="S207">
        <v>23.92</v>
      </c>
      <c r="T207" s="3">
        <v>18.562620162963899</v>
      </c>
      <c r="U207" s="3">
        <v>82.161209106445298</v>
      </c>
      <c r="W207">
        <f t="shared" si="76"/>
        <v>52.596804956251262</v>
      </c>
      <c r="X207">
        <f t="shared" si="77"/>
        <v>59.086071687933128</v>
      </c>
      <c r="Y207">
        <f t="shared" si="78"/>
        <v>73.013662735032966</v>
      </c>
      <c r="Z207">
        <f t="shared" si="79"/>
        <v>51.380828643102426</v>
      </c>
      <c r="AA207">
        <f t="shared" si="80"/>
        <v>52.599362229416364</v>
      </c>
      <c r="AB207">
        <f t="shared" si="81"/>
        <v>51.355282460222355</v>
      </c>
      <c r="AC207">
        <f t="shared" si="82"/>
        <v>50.0435135237163</v>
      </c>
      <c r="AD207">
        <f t="shared" si="83"/>
        <v>51.953236662931538</v>
      </c>
      <c r="AE207">
        <f t="shared" si="84"/>
        <v>70.640905273123209</v>
      </c>
      <c r="AF207">
        <f t="shared" si="85"/>
        <v>67.193891885171141</v>
      </c>
      <c r="AG207">
        <f t="shared" si="86"/>
        <v>50.189935381747958</v>
      </c>
      <c r="AH207">
        <f t="shared" si="87"/>
        <v>54.360528024237176</v>
      </c>
      <c r="AI207">
        <f t="shared" si="88"/>
        <v>68.996084402871446</v>
      </c>
      <c r="AJ207">
        <f t="shared" si="89"/>
        <v>53.120115426235422</v>
      </c>
      <c r="AK207">
        <f t="shared" si="90"/>
        <v>50</v>
      </c>
      <c r="AL207">
        <f t="shared" si="91"/>
        <v>57.932747862260229</v>
      </c>
      <c r="AM207">
        <f t="shared" si="92"/>
        <v>62.891871081289189</v>
      </c>
      <c r="AN207">
        <f t="shared" si="93"/>
        <v>83.868315347362653</v>
      </c>
      <c r="AO207">
        <f t="shared" si="94"/>
        <v>76.648807522514275</v>
      </c>
      <c r="AP207">
        <f t="shared" si="95"/>
        <v>56.072696828970209</v>
      </c>
      <c r="AQ207">
        <f t="shared" si="96"/>
        <v>63.057334406572252</v>
      </c>
      <c r="AR207">
        <f t="shared" si="97"/>
        <v>59.56501561777123</v>
      </c>
      <c r="AS207">
        <f t="shared" si="98"/>
        <v>7.717837496201331</v>
      </c>
      <c r="AT207">
        <f t="shared" si="75"/>
        <v>3535.7947950227181</v>
      </c>
      <c r="AU207">
        <f t="shared" si="99"/>
        <v>883.94869875567952</v>
      </c>
      <c r="AV207" s="10"/>
    </row>
    <row r="208" spans="1:48" x14ac:dyDescent="0.25">
      <c r="A208" s="10"/>
      <c r="B208" s="2" t="s">
        <v>34</v>
      </c>
      <c r="C208" s="3">
        <v>161.0274</v>
      </c>
      <c r="D208">
        <v>11610</v>
      </c>
      <c r="E208" s="4">
        <v>25.907</v>
      </c>
      <c r="F208" s="3">
        <v>977.98351648351638</v>
      </c>
      <c r="G208" s="3">
        <v>60733.981700227188</v>
      </c>
      <c r="H208">
        <v>729.29</v>
      </c>
      <c r="I208" s="3">
        <v>95.086100000000002</v>
      </c>
      <c r="J208" s="5">
        <v>327.66000000000003</v>
      </c>
      <c r="K208" s="6">
        <v>6.0636633350148301</v>
      </c>
      <c r="L208" s="6">
        <v>222.181780861916</v>
      </c>
      <c r="M208" s="7">
        <v>1296.6034999999999</v>
      </c>
      <c r="N208">
        <v>91.94</v>
      </c>
      <c r="O208">
        <v>78.47</v>
      </c>
      <c r="P208">
        <v>19.43</v>
      </c>
      <c r="Q208">
        <v>72.25</v>
      </c>
      <c r="R208">
        <v>78.2</v>
      </c>
      <c r="S208">
        <v>91.39</v>
      </c>
      <c r="T208" s="3">
        <v>13.8172702789307</v>
      </c>
      <c r="U208" s="3">
        <v>91.7</v>
      </c>
      <c r="W208">
        <f t="shared" si="76"/>
        <v>50.018364581734417</v>
      </c>
      <c r="X208">
        <f t="shared" si="77"/>
        <v>50.056514814814392</v>
      </c>
      <c r="Y208">
        <f t="shared" si="78"/>
        <v>54.351616381844387</v>
      </c>
      <c r="Z208">
        <f t="shared" si="79"/>
        <v>50.295431472920384</v>
      </c>
      <c r="AA208">
        <f t="shared" si="80"/>
        <v>80.869575143761466</v>
      </c>
      <c r="AB208">
        <f t="shared" si="81"/>
        <v>50.746255984782131</v>
      </c>
      <c r="AC208">
        <f t="shared" si="82"/>
        <v>50.00006276650921</v>
      </c>
      <c r="AD208">
        <f t="shared" si="83"/>
        <v>50.025121120091846</v>
      </c>
      <c r="AE208">
        <f t="shared" si="84"/>
        <v>53.977607423732813</v>
      </c>
      <c r="AF208">
        <f t="shared" si="85"/>
        <v>66.967020991689793</v>
      </c>
      <c r="AG208">
        <f t="shared" si="86"/>
        <v>50.008199449558717</v>
      </c>
      <c r="AH208">
        <f t="shared" si="87"/>
        <v>99.74031594892881</v>
      </c>
      <c r="AI208">
        <f t="shared" si="88"/>
        <v>92.67457037198173</v>
      </c>
      <c r="AJ208">
        <f t="shared" si="89"/>
        <v>60.809186004568957</v>
      </c>
      <c r="AK208">
        <f t="shared" si="90"/>
        <v>89.402544298046337</v>
      </c>
      <c r="AL208">
        <f t="shared" si="91"/>
        <v>94.626762190894397</v>
      </c>
      <c r="AM208">
        <f t="shared" si="92"/>
        <v>100</v>
      </c>
      <c r="AN208">
        <f t="shared" si="93"/>
        <v>71.881078932842954</v>
      </c>
      <c r="AO208">
        <f t="shared" si="94"/>
        <v>83.142546175108848</v>
      </c>
      <c r="AP208">
        <f t="shared" si="95"/>
        <v>55.592705069543868</v>
      </c>
      <c r="AQ208">
        <f t="shared" si="96"/>
        <v>78.026298557306205</v>
      </c>
      <c r="AR208">
        <f t="shared" si="97"/>
        <v>66.809501813425044</v>
      </c>
      <c r="AS208">
        <f t="shared" si="98"/>
        <v>8.1737079598811846</v>
      </c>
      <c r="AT208">
        <f t="shared" si="75"/>
        <v>4337.6930033645003</v>
      </c>
      <c r="AU208">
        <f t="shared" si="99"/>
        <v>1084.4232508411251</v>
      </c>
      <c r="AV208" s="10"/>
    </row>
    <row r="209" spans="1:48" x14ac:dyDescent="0.25">
      <c r="A209" s="10"/>
      <c r="B209" s="2" t="s">
        <v>35</v>
      </c>
      <c r="C209" s="3">
        <v>117.9453</v>
      </c>
      <c r="D209">
        <v>760</v>
      </c>
      <c r="E209" s="4">
        <v>0.1</v>
      </c>
      <c r="F209" s="3">
        <v>229.38218085106385</v>
      </c>
      <c r="G209" s="3">
        <v>19448.183255378877</v>
      </c>
      <c r="H209">
        <v>219.74</v>
      </c>
      <c r="I209" s="3">
        <v>31.048200000000001</v>
      </c>
      <c r="J209" s="5">
        <v>189.88</v>
      </c>
      <c r="K209" s="6">
        <v>14.084124830393499</v>
      </c>
      <c r="L209" s="6">
        <v>320.62584906120202</v>
      </c>
      <c r="M209" s="7">
        <v>1957.614</v>
      </c>
      <c r="N209">
        <v>40.76</v>
      </c>
      <c r="O209">
        <v>67.459999999999994</v>
      </c>
      <c r="P209">
        <v>26.54</v>
      </c>
      <c r="Q209">
        <v>72.790000000000006</v>
      </c>
      <c r="R209">
        <v>64.45</v>
      </c>
      <c r="S209">
        <v>63.64</v>
      </c>
      <c r="T209" s="3">
        <v>13.819999694824199</v>
      </c>
      <c r="U209" s="3">
        <v>91.981460571289105</v>
      </c>
      <c r="W209">
        <f t="shared" si="76"/>
        <v>50.003087323762742</v>
      </c>
      <c r="X209">
        <f t="shared" si="77"/>
        <v>50</v>
      </c>
      <c r="Y209">
        <f t="shared" si="78"/>
        <v>50.016797067903823</v>
      </c>
      <c r="Z209">
        <f t="shared" si="79"/>
        <v>50.040399096017467</v>
      </c>
      <c r="AA209">
        <f t="shared" si="80"/>
        <v>59.699102885571634</v>
      </c>
      <c r="AB209">
        <f t="shared" si="81"/>
        <v>50.198638344519253</v>
      </c>
      <c r="AC209">
        <f t="shared" si="82"/>
        <v>50.000020494973832</v>
      </c>
      <c r="AD209">
        <f t="shared" si="83"/>
        <v>50.012078735864492</v>
      </c>
      <c r="AE209">
        <f t="shared" si="84"/>
        <v>67.860149657299218</v>
      </c>
      <c r="AF209">
        <f t="shared" si="85"/>
        <v>82.663340369864628</v>
      </c>
      <c r="AG209">
        <f t="shared" si="86"/>
        <v>50.01237954181709</v>
      </c>
      <c r="AH209">
        <f t="shared" si="87"/>
        <v>72.051504003462455</v>
      </c>
      <c r="AI209">
        <f t="shared" si="88"/>
        <v>86.686969762888836</v>
      </c>
      <c r="AJ209">
        <f t="shared" si="89"/>
        <v>65.08356378501864</v>
      </c>
      <c r="AK209">
        <f t="shared" si="90"/>
        <v>89.709223080417985</v>
      </c>
      <c r="AL209">
        <f t="shared" si="91"/>
        <v>86.682458978507043</v>
      </c>
      <c r="AM209">
        <f t="shared" si="92"/>
        <v>84.737652623473764</v>
      </c>
      <c r="AN209">
        <f t="shared" si="93"/>
        <v>71.887973714974606</v>
      </c>
      <c r="AO209">
        <f t="shared" si="94"/>
        <v>83.334156559627957</v>
      </c>
      <c r="AP209">
        <f t="shared" si="95"/>
        <v>54.951851967486782</v>
      </c>
      <c r="AQ209">
        <f t="shared" si="96"/>
        <v>73.698409802367863</v>
      </c>
      <c r="AR209">
        <f t="shared" si="97"/>
        <v>64.325130884927319</v>
      </c>
      <c r="AS209">
        <f t="shared" si="98"/>
        <v>8.02029493752738</v>
      </c>
      <c r="AT209">
        <f t="shared" si="75"/>
        <v>4049.8641056988954</v>
      </c>
      <c r="AU209">
        <f t="shared" si="99"/>
        <v>1012.4660264247239</v>
      </c>
      <c r="AV209" s="10"/>
    </row>
    <row r="210" spans="1:48" x14ac:dyDescent="0.25">
      <c r="A210" s="10"/>
      <c r="B210" s="2" t="s">
        <v>46</v>
      </c>
      <c r="C210" s="3">
        <v>2848.3797</v>
      </c>
      <c r="D210">
        <v>2149690</v>
      </c>
      <c r="E210" s="4">
        <v>264.59000000000003</v>
      </c>
      <c r="F210" s="3">
        <v>4290.9789928</v>
      </c>
      <c r="G210" s="3">
        <v>15064.631280724267</v>
      </c>
      <c r="H210">
        <v>2878.66</v>
      </c>
      <c r="I210" s="3">
        <v>20961.593499999999</v>
      </c>
      <c r="J210" s="5">
        <v>2903.56</v>
      </c>
      <c r="K210" s="6">
        <v>25.946337464015102</v>
      </c>
      <c r="L210" s="6">
        <v>335.04804808538501</v>
      </c>
      <c r="M210" s="7">
        <v>41790.082499999997</v>
      </c>
      <c r="N210">
        <v>28.91</v>
      </c>
      <c r="O210">
        <v>52.63</v>
      </c>
      <c r="P210">
        <v>3.32</v>
      </c>
      <c r="Q210">
        <v>56.94</v>
      </c>
      <c r="R210">
        <v>55.92</v>
      </c>
      <c r="S210">
        <v>57.89</v>
      </c>
      <c r="T210" s="3">
        <v>19.968819618225062</v>
      </c>
      <c r="U210" s="3">
        <v>94.787353515625</v>
      </c>
      <c r="W210">
        <f t="shared" si="76"/>
        <v>50.971321246982491</v>
      </c>
      <c r="X210">
        <f t="shared" si="77"/>
        <v>61.193214838625622</v>
      </c>
      <c r="Y210">
        <f t="shared" si="78"/>
        <v>94.443361966735097</v>
      </c>
      <c r="Z210">
        <f t="shared" si="79"/>
        <v>51.424097788055612</v>
      </c>
      <c r="AA210">
        <f t="shared" si="80"/>
        <v>57.451311418107878</v>
      </c>
      <c r="AB210">
        <f t="shared" si="81"/>
        <v>53.056201873216658</v>
      </c>
      <c r="AC210">
        <f t="shared" si="82"/>
        <v>50.013836786359683</v>
      </c>
      <c r="AD210">
        <f t="shared" si="83"/>
        <v>50.268958233832855</v>
      </c>
      <c r="AE210">
        <f t="shared" si="84"/>
        <v>88.392343218066628</v>
      </c>
      <c r="AF210">
        <f t="shared" si="85"/>
        <v>84.962873964523808</v>
      </c>
      <c r="AG210">
        <f t="shared" si="86"/>
        <v>50.264271748081242</v>
      </c>
      <c r="AH210">
        <f t="shared" si="87"/>
        <v>65.640553992642282</v>
      </c>
      <c r="AI210">
        <f t="shared" si="88"/>
        <v>78.62192734391995</v>
      </c>
      <c r="AJ210">
        <f t="shared" si="89"/>
        <v>51.124203438739933</v>
      </c>
      <c r="AK210">
        <f t="shared" si="90"/>
        <v>80.707632894139024</v>
      </c>
      <c r="AL210">
        <f t="shared" si="91"/>
        <v>81.754102149295122</v>
      </c>
      <c r="AM210">
        <f t="shared" si="92"/>
        <v>81.575184248157527</v>
      </c>
      <c r="AN210">
        <f t="shared" si="93"/>
        <v>87.420518183427873</v>
      </c>
      <c r="AO210">
        <f t="shared" si="94"/>
        <v>85.244328998777249</v>
      </c>
      <c r="AP210">
        <f t="shared" si="95"/>
        <v>60.709941704473728</v>
      </c>
      <c r="AQ210">
        <f t="shared" si="96"/>
        <v>72.571215099188166</v>
      </c>
      <c r="AR210">
        <f t="shared" si="97"/>
        <v>66.64057840183095</v>
      </c>
      <c r="AS210">
        <f t="shared" si="98"/>
        <v>8.1633680795264247</v>
      </c>
      <c r="AT210">
        <f t="shared" si="75"/>
        <v>4405.7942380945369</v>
      </c>
      <c r="AU210">
        <f t="shared" si="99"/>
        <v>1101.4485595236342</v>
      </c>
      <c r="AV210" s="10"/>
    </row>
    <row r="211" spans="1:48" x14ac:dyDescent="0.25">
      <c r="A211" s="10"/>
      <c r="B211" s="2" t="s">
        <v>36</v>
      </c>
      <c r="C211" s="3">
        <v>279.55500000000001</v>
      </c>
      <c r="D211">
        <v>17820</v>
      </c>
      <c r="E211" s="4">
        <v>101.5</v>
      </c>
      <c r="F211" s="3">
        <v>1059.6316886726893</v>
      </c>
      <c r="G211" s="3">
        <v>37904.229531673169</v>
      </c>
      <c r="H211">
        <v>739</v>
      </c>
      <c r="I211" s="3">
        <v>12794.771500000001</v>
      </c>
      <c r="J211" s="5">
        <v>801.4</v>
      </c>
      <c r="K211" s="6">
        <v>9.4143478936732503</v>
      </c>
      <c r="L211" s="6">
        <v>299.82674470766</v>
      </c>
      <c r="M211" s="7">
        <v>8586.4212000000007</v>
      </c>
      <c r="N211">
        <v>55.45</v>
      </c>
      <c r="O211">
        <v>59.81</v>
      </c>
      <c r="P211">
        <v>31.75</v>
      </c>
      <c r="Q211">
        <v>56.46</v>
      </c>
      <c r="R211">
        <v>66.819999999999993</v>
      </c>
      <c r="S211">
        <v>66.989999999999995</v>
      </c>
      <c r="T211" s="3">
        <v>9.4300003051757795</v>
      </c>
      <c r="U211" s="3">
        <v>97.716262817382798</v>
      </c>
      <c r="W211">
        <f t="shared" si="76"/>
        <v>50.060395418716922</v>
      </c>
      <c r="X211">
        <f t="shared" si="77"/>
        <v>50.088861082095256</v>
      </c>
      <c r="Y211">
        <f t="shared" si="78"/>
        <v>67.049023922384109</v>
      </c>
      <c r="Z211">
        <f t="shared" si="79"/>
        <v>50.323247249398513</v>
      </c>
      <c r="AA211">
        <f t="shared" si="80"/>
        <v>69.162967710908703</v>
      </c>
      <c r="AB211">
        <f t="shared" si="81"/>
        <v>50.756691402870544</v>
      </c>
      <c r="AC211">
        <f t="shared" si="82"/>
        <v>50.008445852161309</v>
      </c>
      <c r="AD211">
        <f t="shared" si="83"/>
        <v>50.069965793512267</v>
      </c>
      <c r="AE211">
        <f t="shared" si="84"/>
        <v>59.777276173933345</v>
      </c>
      <c r="AF211">
        <f t="shared" si="85"/>
        <v>79.347047263688921</v>
      </c>
      <c r="AG211">
        <f t="shared" si="86"/>
        <v>50.05429873320508</v>
      </c>
      <c r="AH211">
        <f t="shared" si="87"/>
        <v>79.998917983120535</v>
      </c>
      <c r="AI211">
        <f t="shared" si="88"/>
        <v>82.526647813791612</v>
      </c>
      <c r="AJ211">
        <f t="shared" si="89"/>
        <v>68.215702777443795</v>
      </c>
      <c r="AK211">
        <f t="shared" si="90"/>
        <v>80.435029532030896</v>
      </c>
      <c r="AL211">
        <f t="shared" si="91"/>
        <v>88.051767968569436</v>
      </c>
      <c r="AM211">
        <f t="shared" si="92"/>
        <v>86.580134198658016</v>
      </c>
      <c r="AN211">
        <f t="shared" si="93"/>
        <v>60.798388788818158</v>
      </c>
      <c r="AO211">
        <f t="shared" si="94"/>
        <v>87.238247489601889</v>
      </c>
      <c r="AP211">
        <f t="shared" si="95"/>
        <v>56.454310441923198</v>
      </c>
      <c r="AQ211">
        <f t="shared" si="96"/>
        <v>72.700371877871873</v>
      </c>
      <c r="AR211">
        <f t="shared" si="97"/>
        <v>64.577341159897543</v>
      </c>
      <c r="AS211">
        <f t="shared" si="98"/>
        <v>8.0360028098487835</v>
      </c>
      <c r="AT211">
        <f t="shared" si="75"/>
        <v>4104.2493632366413</v>
      </c>
      <c r="AU211">
        <f t="shared" si="99"/>
        <v>1026.0623408091603</v>
      </c>
      <c r="AV211" s="10"/>
    </row>
    <row r="212" spans="1:48" x14ac:dyDescent="0.25">
      <c r="A212" s="10"/>
      <c r="B212" s="2" t="s">
        <v>37</v>
      </c>
      <c r="C212" s="3">
        <v>678.04930000000002</v>
      </c>
      <c r="D212">
        <v>89320</v>
      </c>
      <c r="E212" s="4">
        <v>0</v>
      </c>
      <c r="F212" s="3">
        <v>245.37876123688031</v>
      </c>
      <c r="G212" s="3">
        <v>3618.8926267880565</v>
      </c>
      <c r="H212">
        <v>206.11</v>
      </c>
      <c r="I212" s="3">
        <v>5093.1446999999998</v>
      </c>
      <c r="J212" s="5">
        <v>1290.98</v>
      </c>
      <c r="K212" s="6">
        <v>18.505899950141298</v>
      </c>
      <c r="L212" s="6">
        <v>332.561335845668</v>
      </c>
      <c r="M212" s="7">
        <v>14275.289000000001</v>
      </c>
      <c r="N212">
        <v>32.229999999999997</v>
      </c>
      <c r="O212">
        <v>61.72</v>
      </c>
      <c r="P212">
        <v>27.01</v>
      </c>
      <c r="Q212">
        <v>61.24</v>
      </c>
      <c r="R212">
        <v>59.72</v>
      </c>
      <c r="S212">
        <v>62.68</v>
      </c>
      <c r="T212" s="3">
        <v>10.3699998855591</v>
      </c>
      <c r="U212" s="3">
        <v>82.99</v>
      </c>
      <c r="W212">
        <f t="shared" si="76"/>
        <v>50.201704691508723</v>
      </c>
      <c r="X212">
        <f t="shared" si="77"/>
        <v>50.461285898614051</v>
      </c>
      <c r="Y212">
        <f t="shared" si="78"/>
        <v>50</v>
      </c>
      <c r="Z212">
        <f t="shared" si="79"/>
        <v>50.045848786959667</v>
      </c>
      <c r="AA212">
        <f t="shared" si="80"/>
        <v>51.582182037666321</v>
      </c>
      <c r="AB212">
        <f t="shared" si="81"/>
        <v>50.183990069694836</v>
      </c>
      <c r="AC212">
        <f t="shared" si="82"/>
        <v>50.003361994168664</v>
      </c>
      <c r="AD212">
        <f t="shared" si="83"/>
        <v>50.116309896212421</v>
      </c>
      <c r="AE212">
        <f t="shared" si="84"/>
        <v>75.513759101419339</v>
      </c>
      <c r="AF212">
        <f t="shared" si="85"/>
        <v>84.56638253309292</v>
      </c>
      <c r="AG212">
        <f t="shared" si="86"/>
        <v>50.090273944264048</v>
      </c>
      <c r="AH212">
        <f t="shared" si="87"/>
        <v>67.436702012551393</v>
      </c>
      <c r="AI212">
        <f t="shared" si="88"/>
        <v>83.565368718729601</v>
      </c>
      <c r="AJ212">
        <f t="shared" si="89"/>
        <v>65.36611759047733</v>
      </c>
      <c r="AK212">
        <f t="shared" si="90"/>
        <v>83.149704679691041</v>
      </c>
      <c r="AL212">
        <f t="shared" si="91"/>
        <v>83.949618673445798</v>
      </c>
      <c r="AM212">
        <f t="shared" si="92"/>
        <v>84.209657903420975</v>
      </c>
      <c r="AN212">
        <f t="shared" si="93"/>
        <v>63.172923327887219</v>
      </c>
      <c r="AO212">
        <f t="shared" si="94"/>
        <v>77.213024887215184</v>
      </c>
      <c r="AP212">
        <f t="shared" si="95"/>
        <v>54.779563216491191</v>
      </c>
      <c r="AQ212">
        <f t="shared" si="96"/>
        <v>70.049044485977845</v>
      </c>
      <c r="AR212">
        <f t="shared" si="97"/>
        <v>62.414303851234521</v>
      </c>
      <c r="AS212">
        <f t="shared" si="98"/>
        <v>7.9002723909517529</v>
      </c>
      <c r="AT212">
        <f t="shared" si="75"/>
        <v>3837.2560606744269</v>
      </c>
      <c r="AU212">
        <f t="shared" si="99"/>
        <v>959.31401516860672</v>
      </c>
      <c r="AV212" s="10"/>
    </row>
    <row r="213" spans="1:48" x14ac:dyDescent="0.25">
      <c r="A213" s="10"/>
      <c r="B213" s="2" t="s">
        <v>45</v>
      </c>
      <c r="C213" s="3">
        <v>799.26440000000002</v>
      </c>
      <c r="D213">
        <v>98647.9</v>
      </c>
      <c r="E213" s="4">
        <v>97.8</v>
      </c>
      <c r="F213" s="3">
        <v>2535.4735874744729</v>
      </c>
      <c r="G213" s="3">
        <v>31722.58876379922</v>
      </c>
      <c r="H213">
        <v>3619.23</v>
      </c>
      <c r="I213" s="3">
        <v>28154.925650000001</v>
      </c>
      <c r="J213" s="5">
        <v>1034.18</v>
      </c>
      <c r="K213" s="6">
        <v>15.5930955120829</v>
      </c>
      <c r="L213" s="6">
        <v>287.97570848115402</v>
      </c>
      <c r="M213" s="7">
        <v>612247.71120000002</v>
      </c>
      <c r="N213">
        <v>79.62</v>
      </c>
      <c r="O213">
        <v>78.95</v>
      </c>
      <c r="P213">
        <v>25.59</v>
      </c>
      <c r="Q213">
        <v>64.11</v>
      </c>
      <c r="R213">
        <v>63.03</v>
      </c>
      <c r="S213">
        <v>78.47</v>
      </c>
      <c r="T213" s="3">
        <v>6.4746847152709996</v>
      </c>
      <c r="U213" s="3">
        <v>89.94</v>
      </c>
      <c r="W213">
        <f t="shared" si="76"/>
        <v>50.244688537532078</v>
      </c>
      <c r="X213">
        <f t="shared" si="77"/>
        <v>50.509872492264478</v>
      </c>
      <c r="Y213">
        <f t="shared" si="78"/>
        <v>66.427532409942515</v>
      </c>
      <c r="Z213">
        <f t="shared" si="79"/>
        <v>50.826034847374594</v>
      </c>
      <c r="AA213">
        <f t="shared" si="80"/>
        <v>65.993154862037898</v>
      </c>
      <c r="AB213">
        <f t="shared" si="81"/>
        <v>53.852098636732457</v>
      </c>
      <c r="AC213">
        <f t="shared" si="82"/>
        <v>50.018585118120519</v>
      </c>
      <c r="AD213">
        <f t="shared" si="83"/>
        <v>50.092000966980429</v>
      </c>
      <c r="AE213">
        <f t="shared" si="84"/>
        <v>70.472012980854458</v>
      </c>
      <c r="AF213">
        <f t="shared" si="85"/>
        <v>77.45747023811343</v>
      </c>
      <c r="AG213">
        <f t="shared" si="86"/>
        <v>53.871726572867253</v>
      </c>
      <c r="AH213">
        <f t="shared" si="87"/>
        <v>93.075091971434745</v>
      </c>
      <c r="AI213">
        <f t="shared" si="88"/>
        <v>92.935610180552544</v>
      </c>
      <c r="AJ213">
        <f t="shared" si="89"/>
        <v>64.512444391006369</v>
      </c>
      <c r="AK213">
        <f t="shared" si="90"/>
        <v>84.779645615629249</v>
      </c>
      <c r="AL213">
        <f t="shared" si="91"/>
        <v>85.862029119482315</v>
      </c>
      <c r="AM213">
        <f t="shared" si="92"/>
        <v>92.894071059289416</v>
      </c>
      <c r="AN213">
        <f t="shared" si="93"/>
        <v>53.332961049779698</v>
      </c>
      <c r="AO213">
        <f t="shared" si="94"/>
        <v>81.944388027382928</v>
      </c>
      <c r="AP213">
        <f t="shared" si="95"/>
        <v>57.168422357220578</v>
      </c>
      <c r="AQ213">
        <f t="shared" si="96"/>
        <v>73.904188704264058</v>
      </c>
      <c r="AR213">
        <f t="shared" si="97"/>
        <v>65.536305530742311</v>
      </c>
      <c r="AS213">
        <f t="shared" si="98"/>
        <v>8.0954496805762624</v>
      </c>
      <c r="AT213">
        <f t="shared" si="75"/>
        <v>4224.9858738130979</v>
      </c>
      <c r="AU213">
        <f t="shared" si="99"/>
        <v>1056.2464684532745</v>
      </c>
      <c r="AV213" s="10"/>
    </row>
    <row r="214" spans="1:48" x14ac:dyDescent="0.25">
      <c r="A214" s="10"/>
      <c r="B214" s="2" t="s">
        <v>38</v>
      </c>
      <c r="C214" s="3">
        <v>269.75369999999998</v>
      </c>
      <c r="D214">
        <v>309500</v>
      </c>
      <c r="E214" s="4">
        <v>5.5</v>
      </c>
      <c r="F214" s="3">
        <v>483.88363589076721</v>
      </c>
      <c r="G214" s="3">
        <v>17937.979567685899</v>
      </c>
      <c r="H214">
        <v>455.87</v>
      </c>
      <c r="I214" s="3">
        <v>16710.419900000001</v>
      </c>
      <c r="J214" s="5">
        <v>462.75</v>
      </c>
      <c r="K214" s="6">
        <v>18.195615514333898</v>
      </c>
      <c r="L214" s="6">
        <v>335.62184062952599</v>
      </c>
      <c r="M214" s="7">
        <v>7040.8748999999998</v>
      </c>
      <c r="N214">
        <v>75.83</v>
      </c>
      <c r="O214">
        <v>65.55</v>
      </c>
      <c r="P214">
        <v>16.11</v>
      </c>
      <c r="Q214">
        <v>68.42</v>
      </c>
      <c r="R214">
        <v>65.88</v>
      </c>
      <c r="S214">
        <v>67.459999999999994</v>
      </c>
      <c r="T214" s="3">
        <v>10.949179649353001</v>
      </c>
      <c r="U214" s="3">
        <v>99.776672363281307</v>
      </c>
      <c r="W214">
        <f t="shared" si="76"/>
        <v>50.056919799177535</v>
      </c>
      <c r="X214">
        <f t="shared" si="77"/>
        <v>51.608145983944226</v>
      </c>
      <c r="Y214">
        <f t="shared" si="78"/>
        <v>50.923838734710472</v>
      </c>
      <c r="Z214">
        <f t="shared" si="79"/>
        <v>50.127102268874076</v>
      </c>
      <c r="AA214">
        <f t="shared" si="80"/>
        <v>58.924702813904631</v>
      </c>
      <c r="AB214">
        <f t="shared" si="81"/>
        <v>50.452409227445905</v>
      </c>
      <c r="AC214">
        <f t="shared" si="82"/>
        <v>50.011030578860186</v>
      </c>
      <c r="AD214">
        <f t="shared" si="83"/>
        <v>50.037908866392272</v>
      </c>
      <c r="AE214">
        <f t="shared" si="84"/>
        <v>74.976690656293513</v>
      </c>
      <c r="AF214">
        <f t="shared" si="85"/>
        <v>85.054361762563815</v>
      </c>
      <c r="AG214">
        <f t="shared" si="86"/>
        <v>50.044525021405363</v>
      </c>
      <c r="AH214">
        <f t="shared" si="87"/>
        <v>91.024669984851755</v>
      </c>
      <c r="AI214">
        <f t="shared" si="88"/>
        <v>85.648248857950847</v>
      </c>
      <c r="AJ214">
        <f t="shared" si="89"/>
        <v>58.813274017073468</v>
      </c>
      <c r="AK214">
        <f t="shared" si="90"/>
        <v>87.227396637891871</v>
      </c>
      <c r="AL214">
        <f t="shared" si="91"/>
        <v>87.508666512595326</v>
      </c>
      <c r="AM214">
        <f t="shared" si="92"/>
        <v>86.838631613683859</v>
      </c>
      <c r="AN214">
        <f t="shared" si="93"/>
        <v>64.635990314467847</v>
      </c>
      <c r="AO214">
        <f t="shared" si="94"/>
        <v>88.640915947028361</v>
      </c>
      <c r="AP214">
        <f t="shared" si="95"/>
        <v>55.791088485583849</v>
      </c>
      <c r="AQ214">
        <f t="shared" si="96"/>
        <v>74.422181578842768</v>
      </c>
      <c r="AR214">
        <f t="shared" si="97"/>
        <v>65.106635032213305</v>
      </c>
      <c r="AS214">
        <f t="shared" si="98"/>
        <v>8.0688682621674594</v>
      </c>
      <c r="AT214">
        <f t="shared" si="75"/>
        <v>4152.0945177554049</v>
      </c>
      <c r="AU214">
        <f t="shared" si="99"/>
        <v>1038.0236294388512</v>
      </c>
      <c r="AV214" s="10"/>
    </row>
    <row r="215" spans="1:48" x14ac:dyDescent="0.25">
      <c r="A215" s="10"/>
      <c r="B215" s="2" t="s">
        <v>39</v>
      </c>
      <c r="C215" s="3">
        <v>495.11349999999999</v>
      </c>
      <c r="D215">
        <v>10450</v>
      </c>
      <c r="E215" s="4">
        <v>0</v>
      </c>
      <c r="F215" s="3">
        <v>353.99582928623551</v>
      </c>
      <c r="G215" s="3">
        <v>7149.791498035006</v>
      </c>
      <c r="H215">
        <v>207.61</v>
      </c>
      <c r="I215" s="3">
        <v>16187.292299999999</v>
      </c>
      <c r="J215" s="5">
        <v>762.95</v>
      </c>
      <c r="K215" s="6">
        <v>12.556329005955099</v>
      </c>
      <c r="L215" s="6">
        <v>294.07426131547402</v>
      </c>
      <c r="M215" s="7">
        <v>18082.942999999999</v>
      </c>
      <c r="N215">
        <v>8.5299999999999994</v>
      </c>
      <c r="O215">
        <v>43.06</v>
      </c>
      <c r="P215">
        <v>35.549999999999997</v>
      </c>
      <c r="Q215">
        <v>51.2</v>
      </c>
      <c r="R215">
        <v>32.229999999999997</v>
      </c>
      <c r="S215">
        <v>21.05</v>
      </c>
      <c r="T215" s="3">
        <v>5.5029997825622603</v>
      </c>
      <c r="U215" s="3">
        <v>84.239000000000004</v>
      </c>
      <c r="W215">
        <f t="shared" si="76"/>
        <v>50.136834190561565</v>
      </c>
      <c r="X215">
        <f t="shared" si="77"/>
        <v>50.050472677931012</v>
      </c>
      <c r="Y215">
        <f t="shared" si="78"/>
        <v>50</v>
      </c>
      <c r="Z215">
        <f t="shared" si="79"/>
        <v>50.082852286310157</v>
      </c>
      <c r="AA215">
        <f t="shared" si="80"/>
        <v>53.392751274932337</v>
      </c>
      <c r="AB215">
        <f t="shared" si="81"/>
        <v>50.185602132221369</v>
      </c>
      <c r="AC215">
        <f t="shared" si="82"/>
        <v>50.010685261370838</v>
      </c>
      <c r="AD215">
        <f t="shared" si="83"/>
        <v>50.066326080393225</v>
      </c>
      <c r="AE215">
        <f t="shared" si="84"/>
        <v>65.215702069183081</v>
      </c>
      <c r="AF215">
        <f t="shared" si="85"/>
        <v>78.42984810488727</v>
      </c>
      <c r="AG215">
        <f t="shared" si="86"/>
        <v>50.11435275240396</v>
      </c>
      <c r="AH215">
        <f t="shared" si="87"/>
        <v>54.614801990911062</v>
      </c>
      <c r="AI215">
        <f t="shared" si="88"/>
        <v>73.417446160539484</v>
      </c>
      <c r="AJ215">
        <f t="shared" si="89"/>
        <v>70.500180353492837</v>
      </c>
      <c r="AK215">
        <f t="shared" si="90"/>
        <v>77.447751022262608</v>
      </c>
      <c r="AL215">
        <f t="shared" si="91"/>
        <v>68.066789923734689</v>
      </c>
      <c r="AM215">
        <f t="shared" si="92"/>
        <v>61.313386866131339</v>
      </c>
      <c r="AN215">
        <f t="shared" si="93"/>
        <v>50.878386088300452</v>
      </c>
      <c r="AO215">
        <f t="shared" si="94"/>
        <v>78.063308709095693</v>
      </c>
      <c r="AP215">
        <f t="shared" si="95"/>
        <v>53.724595753123502</v>
      </c>
      <c r="AQ215">
        <f t="shared" si="96"/>
        <v>63.144154463179547</v>
      </c>
      <c r="AR215">
        <f t="shared" si="97"/>
        <v>58.434375108151528</v>
      </c>
      <c r="AS215">
        <f t="shared" si="98"/>
        <v>7.6442380331954292</v>
      </c>
      <c r="AT215">
        <f t="shared" si="75"/>
        <v>3392.3941727071101</v>
      </c>
      <c r="AU215">
        <f t="shared" si="99"/>
        <v>848.09854317677753</v>
      </c>
      <c r="AV215" s="10"/>
    </row>
    <row r="216" spans="1:48" x14ac:dyDescent="0.25">
      <c r="A216" s="10"/>
      <c r="B216" s="2" t="s">
        <v>40</v>
      </c>
      <c r="C216" s="3">
        <v>2182.7220000000002</v>
      </c>
      <c r="D216">
        <v>185180</v>
      </c>
      <c r="E216" s="4">
        <v>2.5</v>
      </c>
      <c r="F216" s="3">
        <v>2245.6169265033409</v>
      </c>
      <c r="G216" s="3">
        <v>10288.149047397428</v>
      </c>
      <c r="H216">
        <v>262.98</v>
      </c>
      <c r="I216" s="3">
        <v>3881.2401</v>
      </c>
      <c r="J216" s="5">
        <v>160.56</v>
      </c>
      <c r="K216" s="6">
        <v>15.052241651201101</v>
      </c>
      <c r="L216" s="6">
        <v>344.97171775101799</v>
      </c>
      <c r="M216" s="7">
        <v>4615.9769999999999</v>
      </c>
      <c r="N216">
        <v>27.49</v>
      </c>
      <c r="O216">
        <v>39.229999999999997</v>
      </c>
      <c r="P216">
        <v>5.69</v>
      </c>
      <c r="Q216">
        <v>20.57</v>
      </c>
      <c r="R216">
        <v>34.119999999999997</v>
      </c>
      <c r="S216">
        <v>16.27</v>
      </c>
      <c r="T216" s="3">
        <v>19.1840496063232</v>
      </c>
      <c r="U216" s="3">
        <v>71.372337341308594</v>
      </c>
      <c r="W216">
        <f t="shared" si="76"/>
        <v>50.735273691182421</v>
      </c>
      <c r="X216">
        <f t="shared" si="77"/>
        <v>50.960595589683862</v>
      </c>
      <c r="Y216">
        <f t="shared" si="78"/>
        <v>50.41992669759567</v>
      </c>
      <c r="Z216">
        <f t="shared" si="79"/>
        <v>50.727286916146078</v>
      </c>
      <c r="AA216">
        <f t="shared" si="80"/>
        <v>55.00203373858173</v>
      </c>
      <c r="AB216">
        <f t="shared" si="81"/>
        <v>50.245108733617414</v>
      </c>
      <c r="AC216">
        <f t="shared" si="82"/>
        <v>50.002562013716862</v>
      </c>
      <c r="AD216">
        <f t="shared" si="83"/>
        <v>50.009303277121965</v>
      </c>
      <c r="AE216">
        <f t="shared" si="84"/>
        <v>69.535854061544725</v>
      </c>
      <c r="AF216">
        <f t="shared" si="85"/>
        <v>86.545143890223713</v>
      </c>
      <c r="AG216">
        <f t="shared" si="86"/>
        <v>50.029190473861661</v>
      </c>
      <c r="AH216">
        <f t="shared" si="87"/>
        <v>64.872322008223321</v>
      </c>
      <c r="AI216">
        <f t="shared" si="88"/>
        <v>71.334566021318253</v>
      </c>
      <c r="AJ216">
        <f t="shared" si="89"/>
        <v>52.548996032223158</v>
      </c>
      <c r="AK216">
        <f t="shared" si="90"/>
        <v>60.052248977737392</v>
      </c>
      <c r="AL216">
        <f t="shared" si="91"/>
        <v>69.158770510746479</v>
      </c>
      <c r="AM216">
        <f t="shared" si="92"/>
        <v>58.684413155868441</v>
      </c>
      <c r="AN216">
        <f t="shared" si="93"/>
        <v>85.438109321365687</v>
      </c>
      <c r="AO216">
        <f t="shared" si="94"/>
        <v>69.304049221282014</v>
      </c>
      <c r="AP216">
        <f t="shared" si="95"/>
        <v>55.045924467212856</v>
      </c>
      <c r="AQ216">
        <f t="shared" si="96"/>
        <v>64.604771601679246</v>
      </c>
      <c r="AR216">
        <f t="shared" si="97"/>
        <v>59.825348034446051</v>
      </c>
      <c r="AS216">
        <f t="shared" si="98"/>
        <v>7.7346847404691328</v>
      </c>
      <c r="AT216">
        <f t="shared" ref="AT216:AT238" si="100">AP216*AQ216</f>
        <v>3556.2293778075741</v>
      </c>
      <c r="AU216">
        <f t="shared" si="99"/>
        <v>889.05734445189353</v>
      </c>
      <c r="AV216" s="10"/>
    </row>
    <row r="217" spans="1:48" x14ac:dyDescent="0.25">
      <c r="A217" s="10"/>
      <c r="B217" s="2" t="s">
        <v>41</v>
      </c>
      <c r="C217" s="3">
        <v>7222.5639000000001</v>
      </c>
      <c r="D217">
        <v>785350</v>
      </c>
      <c r="E217" s="4">
        <v>0.3</v>
      </c>
      <c r="F217" s="3">
        <v>6492.725687741935</v>
      </c>
      <c r="G217" s="3">
        <v>8989.5025888825094</v>
      </c>
      <c r="H217">
        <v>2430.71</v>
      </c>
      <c r="I217" s="3">
        <v>156880.40950000001</v>
      </c>
      <c r="J217" s="5">
        <v>25155.09</v>
      </c>
      <c r="K217" s="6">
        <v>6.5231074255322499</v>
      </c>
      <c r="L217" s="6">
        <v>223.632079129678</v>
      </c>
      <c r="M217" s="7">
        <v>164846.43799999999</v>
      </c>
      <c r="N217" s="4">
        <v>15.64</v>
      </c>
      <c r="O217" s="4">
        <v>62.68</v>
      </c>
      <c r="P217" s="4">
        <v>45.5</v>
      </c>
      <c r="Q217" s="4">
        <v>62.2</v>
      </c>
      <c r="R217" s="4">
        <v>56.4</v>
      </c>
      <c r="S217" s="4">
        <v>60.29</v>
      </c>
      <c r="T217" s="3">
        <v>10.588183403015099</v>
      </c>
      <c r="U217" s="3">
        <v>80.040351867675795</v>
      </c>
      <c r="W217">
        <f t="shared" si="76"/>
        <v>52.522442024266809</v>
      </c>
      <c r="X217">
        <f t="shared" si="77"/>
        <v>54.086724290803922</v>
      </c>
      <c r="Y217">
        <f t="shared" si="78"/>
        <v>50.050391203711477</v>
      </c>
      <c r="Z217">
        <f t="shared" si="79"/>
        <v>52.174185540002753</v>
      </c>
      <c r="AA217">
        <f t="shared" si="80"/>
        <v>54.336115678164099</v>
      </c>
      <c r="AB217">
        <f t="shared" si="81"/>
        <v>52.574786267376695</v>
      </c>
      <c r="AC217">
        <f t="shared" si="82"/>
        <v>50.103557046379649</v>
      </c>
      <c r="AD217">
        <f t="shared" si="83"/>
        <v>52.375308966206553</v>
      </c>
      <c r="AE217">
        <f t="shared" si="84"/>
        <v>54.772854928411398</v>
      </c>
      <c r="AF217">
        <f t="shared" si="85"/>
        <v>67.198262398315961</v>
      </c>
      <c r="AG217">
        <f t="shared" si="86"/>
        <v>51.042454422893911</v>
      </c>
      <c r="AH217">
        <f t="shared" si="87"/>
        <v>58.461371997403162</v>
      </c>
      <c r="AI217">
        <f t="shared" si="88"/>
        <v>84.087448335871215</v>
      </c>
      <c r="AJ217">
        <f t="shared" si="89"/>
        <v>76.481904532884457</v>
      </c>
      <c r="AK217">
        <f t="shared" si="90"/>
        <v>83.694911403907312</v>
      </c>
      <c r="AL217">
        <f t="shared" si="91"/>
        <v>82.031430552345739</v>
      </c>
      <c r="AM217">
        <f t="shared" si="92"/>
        <v>82.895171048289512</v>
      </c>
      <c r="AN217">
        <f t="shared" si="93"/>
        <v>63.724077082491647</v>
      </c>
      <c r="AO217">
        <f t="shared" si="94"/>
        <v>75.204987987971549</v>
      </c>
      <c r="AP217">
        <f t="shared" si="95"/>
        <v>53.523561075958042</v>
      </c>
      <c r="AQ217">
        <f t="shared" si="96"/>
        <v>70.018870467706719</v>
      </c>
      <c r="AR217">
        <f t="shared" si="97"/>
        <v>61.771215771832381</v>
      </c>
      <c r="AS217">
        <f t="shared" si="98"/>
        <v>7.8594666340555435</v>
      </c>
      <c r="AT217">
        <f t="shared" si="100"/>
        <v>3747.6592899478956</v>
      </c>
      <c r="AU217">
        <f t="shared" si="99"/>
        <v>936.91482248697389</v>
      </c>
      <c r="AV217" s="10"/>
    </row>
    <row r="218" spans="1:48" x14ac:dyDescent="0.25">
      <c r="A218" s="10"/>
      <c r="B218" s="2" t="s">
        <v>42</v>
      </c>
      <c r="C218" s="3">
        <v>111.09739999999999</v>
      </c>
      <c r="D218">
        <v>9250</v>
      </c>
      <c r="E218" s="4">
        <v>0</v>
      </c>
      <c r="F218" s="3">
        <v>259.45391775493192</v>
      </c>
      <c r="G218" s="3">
        <v>32109.2421875</v>
      </c>
      <c r="H218">
        <v>90.92</v>
      </c>
      <c r="I218" s="3">
        <v>10954.136</v>
      </c>
      <c r="J218" s="5">
        <v>649.97</v>
      </c>
      <c r="K218" s="6">
        <v>4.3372107886999895</v>
      </c>
      <c r="L218" s="6">
        <v>266.35550509606497</v>
      </c>
      <c r="M218" s="7">
        <v>1262.607</v>
      </c>
      <c r="N218" s="4">
        <v>57.82</v>
      </c>
      <c r="O218" s="4">
        <v>88.04</v>
      </c>
      <c r="P218" s="4">
        <v>82.46</v>
      </c>
      <c r="Q218" s="4">
        <v>88.52</v>
      </c>
      <c r="R218" s="4">
        <v>87.2</v>
      </c>
      <c r="S218" s="4">
        <v>77.989999999999995</v>
      </c>
      <c r="T218" s="3">
        <v>17.201250076293899</v>
      </c>
      <c r="U218" s="3">
        <v>98.387557983398395</v>
      </c>
      <c r="W218">
        <f t="shared" si="76"/>
        <v>50.000659003535446</v>
      </c>
      <c r="X218">
        <f t="shared" si="77"/>
        <v>50.044222191499927</v>
      </c>
      <c r="Y218">
        <f t="shared" si="78"/>
        <v>50</v>
      </c>
      <c r="Z218">
        <f t="shared" si="79"/>
        <v>50.050643890108994</v>
      </c>
      <c r="AA218">
        <f t="shared" si="80"/>
        <v>66.191422447704824</v>
      </c>
      <c r="AB218">
        <f t="shared" si="81"/>
        <v>50.0601944147407</v>
      </c>
      <c r="AC218">
        <f t="shared" si="82"/>
        <v>50.007230845287928</v>
      </c>
      <c r="AD218">
        <f t="shared" si="83"/>
        <v>50.055631287462418</v>
      </c>
      <c r="AE218">
        <f t="shared" si="84"/>
        <v>50.989306762695541</v>
      </c>
      <c r="AF218">
        <f t="shared" si="85"/>
        <v>74.010257789858315</v>
      </c>
      <c r="AG218">
        <f t="shared" si="86"/>
        <v>50.007984462797594</v>
      </c>
      <c r="AH218">
        <f t="shared" si="87"/>
        <v>81.281107985284564</v>
      </c>
      <c r="AI218">
        <f t="shared" si="88"/>
        <v>97.879051555362196</v>
      </c>
      <c r="AJ218">
        <f t="shared" si="89"/>
        <v>98.701454851508942</v>
      </c>
      <c r="AK218">
        <f t="shared" si="90"/>
        <v>98.64266242616992</v>
      </c>
      <c r="AL218">
        <f t="shared" si="91"/>
        <v>99.826669748093366</v>
      </c>
      <c r="AM218">
        <f t="shared" si="92"/>
        <v>92.630073699263008</v>
      </c>
      <c r="AN218">
        <f t="shared" si="93"/>
        <v>80.429356055556241</v>
      </c>
      <c r="AO218">
        <f t="shared" si="94"/>
        <v>87.695246224085196</v>
      </c>
      <c r="AP218">
        <f t="shared" si="95"/>
        <v>53.789319162154477</v>
      </c>
      <c r="AQ218">
        <f t="shared" si="96"/>
        <v>82.633705589979229</v>
      </c>
      <c r="AR218">
        <f t="shared" si="97"/>
        <v>68.21151237606685</v>
      </c>
      <c r="AS218">
        <f t="shared" si="98"/>
        <v>8.2590261154731106</v>
      </c>
      <c r="AT218">
        <f t="shared" si="100"/>
        <v>4444.8107635309016</v>
      </c>
      <c r="AU218">
        <f t="shared" si="99"/>
        <v>1111.2026908827254</v>
      </c>
      <c r="AV218" s="10"/>
    </row>
    <row r="219" spans="1:48" x14ac:dyDescent="0.25">
      <c r="A219" s="10"/>
      <c r="B219" s="2" t="s">
        <v>43</v>
      </c>
      <c r="C219" s="3">
        <v>8550.1064000000006</v>
      </c>
      <c r="D219">
        <v>1001450</v>
      </c>
      <c r="E219" s="4">
        <v>4.4000000000000004</v>
      </c>
      <c r="F219" s="3">
        <v>1891.4700544464613</v>
      </c>
      <c r="G219" s="3">
        <v>2212.218147889319</v>
      </c>
      <c r="H219">
        <v>680.08</v>
      </c>
      <c r="I219" s="3">
        <v>8412.4956999999995</v>
      </c>
      <c r="J219" s="5">
        <v>6131.85</v>
      </c>
      <c r="K219" s="6">
        <v>6.2492670514003903</v>
      </c>
      <c r="L219" s="6">
        <v>215.01424593483799</v>
      </c>
      <c r="M219" s="7">
        <v>20021.5465</v>
      </c>
      <c r="N219" s="4">
        <v>25.59</v>
      </c>
      <c r="O219" s="4">
        <v>49.76</v>
      </c>
      <c r="P219" s="4">
        <v>14.22</v>
      </c>
      <c r="Q219" s="4">
        <v>48.33</v>
      </c>
      <c r="R219" s="4">
        <v>52.61</v>
      </c>
      <c r="S219" s="4">
        <v>38.76</v>
      </c>
      <c r="T219" s="3">
        <v>11.11966514587405</v>
      </c>
      <c r="U219" s="3">
        <v>67.156410217285199</v>
      </c>
      <c r="W219">
        <f t="shared" si="76"/>
        <v>52.993199235286397</v>
      </c>
      <c r="X219">
        <f t="shared" si="77"/>
        <v>55.212332722268414</v>
      </c>
      <c r="Y219">
        <f t="shared" si="78"/>
        <v>50.739070987768372</v>
      </c>
      <c r="Z219">
        <f t="shared" si="79"/>
        <v>50.606636692516574</v>
      </c>
      <c r="AA219">
        <f t="shared" si="80"/>
        <v>50.860869524560613</v>
      </c>
      <c r="AB219">
        <f t="shared" si="81"/>
        <v>50.693369586828375</v>
      </c>
      <c r="AC219">
        <f t="shared" si="82"/>
        <v>50.005553103858858</v>
      </c>
      <c r="AD219">
        <f t="shared" si="83"/>
        <v>50.574551197813967</v>
      </c>
      <c r="AE219">
        <f t="shared" si="84"/>
        <v>54.298867170807725</v>
      </c>
      <c r="AF219">
        <f t="shared" si="85"/>
        <v>65.82420030754362</v>
      </c>
      <c r="AG219">
        <f t="shared" si="86"/>
        <v>50.126612075792025</v>
      </c>
      <c r="AH219">
        <f t="shared" si="87"/>
        <v>63.844405972733171</v>
      </c>
      <c r="AI219">
        <f t="shared" si="88"/>
        <v>77.061126821840332</v>
      </c>
      <c r="AJ219">
        <f t="shared" si="89"/>
        <v>57.677047012143802</v>
      </c>
      <c r="AK219">
        <f t="shared" si="90"/>
        <v>75.817810086324386</v>
      </c>
      <c r="AL219">
        <f t="shared" si="91"/>
        <v>79.841691703258604</v>
      </c>
      <c r="AM219">
        <f t="shared" si="92"/>
        <v>71.053789462105385</v>
      </c>
      <c r="AN219">
        <f t="shared" si="93"/>
        <v>65.066654017247885</v>
      </c>
      <c r="AO219">
        <f t="shared" si="94"/>
        <v>66.433965452039189</v>
      </c>
      <c r="AP219">
        <f t="shared" si="95"/>
        <v>52.444654746271134</v>
      </c>
      <c r="AQ219">
        <f t="shared" si="96"/>
        <v>65.19173792375193</v>
      </c>
      <c r="AR219">
        <f t="shared" si="97"/>
        <v>58.818196335011535</v>
      </c>
      <c r="AS219">
        <f t="shared" si="98"/>
        <v>7.6693022065251499</v>
      </c>
      <c r="AT219">
        <f t="shared" si="100"/>
        <v>3418.9581877205605</v>
      </c>
      <c r="AU219">
        <f t="shared" si="99"/>
        <v>854.73954693014014</v>
      </c>
      <c r="AV219" s="10"/>
    </row>
    <row r="220" spans="1:48" x14ac:dyDescent="0.25">
      <c r="A220" s="10"/>
      <c r="B220" s="2" t="s">
        <v>44</v>
      </c>
      <c r="C220" s="3">
        <v>133126</v>
      </c>
      <c r="D220">
        <v>9600000.5</v>
      </c>
      <c r="E220" s="4">
        <v>21.6</v>
      </c>
      <c r="F220" s="3">
        <v>51017.030730860439</v>
      </c>
      <c r="G220" s="3">
        <v>3832.2364324670193</v>
      </c>
      <c r="H220">
        <v>22075.35</v>
      </c>
      <c r="I220" s="3">
        <v>35923843.655900002</v>
      </c>
      <c r="J220" s="5">
        <v>286371.90999999997</v>
      </c>
      <c r="K220" s="6">
        <v>7.3992884936945007</v>
      </c>
      <c r="L220" s="6">
        <v>129.86540332188099</v>
      </c>
      <c r="M220">
        <v>2246152.1011999999</v>
      </c>
      <c r="N220" s="4">
        <v>30.81</v>
      </c>
      <c r="O220" s="4">
        <v>58.37</v>
      </c>
      <c r="P220" s="4">
        <v>4.74</v>
      </c>
      <c r="Q220" s="4">
        <v>43.54</v>
      </c>
      <c r="R220" s="4">
        <v>41.23</v>
      </c>
      <c r="S220" s="4">
        <v>36.840000000000003</v>
      </c>
      <c r="T220" s="8">
        <v>13.5100002288818</v>
      </c>
      <c r="U220" s="3">
        <v>99</v>
      </c>
      <c r="W220">
        <f t="shared" si="76"/>
        <v>97.16880960663751</v>
      </c>
      <c r="X220">
        <f t="shared" si="77"/>
        <v>99.999935411640209</v>
      </c>
      <c r="Y220">
        <f t="shared" si="78"/>
        <v>53.628166667226566</v>
      </c>
      <c r="Z220">
        <f t="shared" si="79"/>
        <v>67.342658804218217</v>
      </c>
      <c r="AA220">
        <f t="shared" si="80"/>
        <v>51.691580167040435</v>
      </c>
      <c r="AB220">
        <f t="shared" si="81"/>
        <v>73.687044928182615</v>
      </c>
      <c r="AC220">
        <f t="shared" si="82"/>
        <v>73.7133951617419</v>
      </c>
      <c r="AD220">
        <f t="shared" si="83"/>
        <v>77.102338528458205</v>
      </c>
      <c r="AE220">
        <f t="shared" si="84"/>
        <v>56.289428593159037</v>
      </c>
      <c r="AF220">
        <f t="shared" si="85"/>
        <v>52.247725332644023</v>
      </c>
      <c r="AG220">
        <f t="shared" si="86"/>
        <v>64.204196467917555</v>
      </c>
      <c r="AH220">
        <f t="shared" si="87"/>
        <v>66.668470028132433</v>
      </c>
      <c r="AI220">
        <f t="shared" si="88"/>
        <v>81.743528388079184</v>
      </c>
      <c r="AJ220">
        <f t="shared" si="89"/>
        <v>51.977876638210894</v>
      </c>
      <c r="AK220">
        <f t="shared" si="90"/>
        <v>73.097455701953663</v>
      </c>
      <c r="AL220">
        <f t="shared" si="91"/>
        <v>73.266697480933672</v>
      </c>
      <c r="AM220">
        <f t="shared" si="92"/>
        <v>69.99780002199978</v>
      </c>
      <c r="AN220">
        <f t="shared" si="93"/>
        <v>71.104883536707717</v>
      </c>
      <c r="AO220">
        <f t="shared" si="94"/>
        <v>88.112179401472076</v>
      </c>
      <c r="AP220">
        <f t="shared" si="95"/>
        <v>69.96659049860034</v>
      </c>
      <c r="AQ220">
        <f t="shared" si="96"/>
        <v>71.452717755919622</v>
      </c>
      <c r="AR220">
        <f t="shared" si="97"/>
        <v>70.709654127259981</v>
      </c>
      <c r="AS220">
        <f t="shared" si="98"/>
        <v>8.4089032654240938</v>
      </c>
      <c r="AT220">
        <f t="shared" si="100"/>
        <v>4999.3030432404976</v>
      </c>
      <c r="AU220">
        <f t="shared" si="99"/>
        <v>1249.8257608101244</v>
      </c>
      <c r="AV220" s="10"/>
    </row>
    <row r="221" spans="1:48" x14ac:dyDescent="0.25">
      <c r="AP221">
        <f t="shared" si="95"/>
        <v>0</v>
      </c>
      <c r="AQ221">
        <f t="shared" si="96"/>
        <v>0</v>
      </c>
      <c r="AR221">
        <f t="shared" si="97"/>
        <v>0</v>
      </c>
      <c r="AS221">
        <f t="shared" si="98"/>
        <v>0</v>
      </c>
      <c r="AT221">
        <f t="shared" si="100"/>
        <v>0</v>
      </c>
      <c r="AU221">
        <f t="shared" si="99"/>
        <v>0</v>
      </c>
    </row>
    <row r="222" spans="1:48" x14ac:dyDescent="0.25">
      <c r="A222" s="10">
        <v>2008</v>
      </c>
      <c r="B222" s="2" t="s">
        <v>30</v>
      </c>
      <c r="C222" s="3">
        <v>2332.9004</v>
      </c>
      <c r="D222">
        <v>527970</v>
      </c>
      <c r="E222" s="4">
        <v>2.6700000000000004</v>
      </c>
      <c r="F222" s="3">
        <v>269.1085136175551</v>
      </c>
      <c r="G222" s="3">
        <v>1153.5362316263272</v>
      </c>
      <c r="H222">
        <v>181.3</v>
      </c>
      <c r="I222" s="3">
        <v>28.1617</v>
      </c>
      <c r="J222" s="5">
        <v>62.28</v>
      </c>
      <c r="K222" s="6">
        <v>10.7785592358498</v>
      </c>
      <c r="L222" s="6">
        <v>251.997064022416</v>
      </c>
      <c r="M222" s="7">
        <v>36.289900000000003</v>
      </c>
      <c r="N222">
        <v>2.88</v>
      </c>
      <c r="O222">
        <v>18.93</v>
      </c>
      <c r="P222">
        <v>12.98</v>
      </c>
      <c r="Q222">
        <v>23.79</v>
      </c>
      <c r="R222">
        <v>16.829999999999998</v>
      </c>
      <c r="S222">
        <v>22.33</v>
      </c>
      <c r="T222" s="3">
        <v>12.489239692688001</v>
      </c>
      <c r="U222" s="3">
        <v>43.016208648681598</v>
      </c>
      <c r="W222">
        <f t="shared" si="76"/>
        <v>50.78852815553244</v>
      </c>
      <c r="X222">
        <f t="shared" si="77"/>
        <v>52.746099126110117</v>
      </c>
      <c r="Y222">
        <f t="shared" si="78"/>
        <v>50.448481713032173</v>
      </c>
      <c r="Z222">
        <f t="shared" si="79"/>
        <v>50.053933003304067</v>
      </c>
      <c r="AA222">
        <f t="shared" si="80"/>
        <v>50.318000136472286</v>
      </c>
      <c r="AB222">
        <f t="shared" si="81"/>
        <v>50.157326555505996</v>
      </c>
      <c r="AC222">
        <f t="shared" si="82"/>
        <v>50.000018589589878</v>
      </c>
      <c r="AD222">
        <f t="shared" si="83"/>
        <v>50</v>
      </c>
      <c r="AE222">
        <f t="shared" si="84"/>
        <v>62.138576902599475</v>
      </c>
      <c r="AF222">
        <f t="shared" si="85"/>
        <v>71.72089002004553</v>
      </c>
      <c r="AG222">
        <f t="shared" si="86"/>
        <v>50.000229489743425</v>
      </c>
      <c r="AH222">
        <f t="shared" si="87"/>
        <v>51.558104306427182</v>
      </c>
      <c r="AI222">
        <f t="shared" si="88"/>
        <v>60.294757450511206</v>
      </c>
      <c r="AJ222">
        <f t="shared" si="89"/>
        <v>56.931585908380427</v>
      </c>
      <c r="AK222">
        <f t="shared" si="90"/>
        <v>61.880963198546112</v>
      </c>
      <c r="AL222">
        <f t="shared" si="91"/>
        <v>59.169170325860875</v>
      </c>
      <c r="AM222">
        <f t="shared" si="92"/>
        <v>62.01737982620174</v>
      </c>
      <c r="AN222">
        <f t="shared" si="93"/>
        <v>68.526338609780808</v>
      </c>
      <c r="AO222">
        <f t="shared" si="94"/>
        <v>49.999999999102464</v>
      </c>
      <c r="AP222">
        <f t="shared" si="95"/>
        <v>52.866750371731442</v>
      </c>
      <c r="AQ222">
        <f t="shared" si="96"/>
        <v>57.099993440608472</v>
      </c>
      <c r="AR222">
        <f t="shared" si="97"/>
        <v>54.983371906169957</v>
      </c>
      <c r="AS222">
        <f t="shared" si="98"/>
        <v>7.4150773364928542</v>
      </c>
      <c r="AT222">
        <f t="shared" si="100"/>
        <v>3018.6910994521509</v>
      </c>
      <c r="AU222">
        <f t="shared" si="99"/>
        <v>754.67277486303772</v>
      </c>
      <c r="AV222" s="10">
        <v>2008</v>
      </c>
    </row>
    <row r="223" spans="1:48" x14ac:dyDescent="0.25">
      <c r="A223" s="10"/>
      <c r="B223" s="2" t="s">
        <v>31</v>
      </c>
      <c r="C223" s="3">
        <v>730.88</v>
      </c>
      <c r="D223">
        <v>22070</v>
      </c>
      <c r="E223" s="4">
        <v>0</v>
      </c>
      <c r="F223" s="3">
        <v>2205.3106521739128</v>
      </c>
      <c r="G223" s="3">
        <v>30173.361593885631</v>
      </c>
      <c r="H223">
        <v>1253.56</v>
      </c>
      <c r="I223" s="3">
        <v>965904.8</v>
      </c>
      <c r="J223" s="5">
        <v>11328.61</v>
      </c>
      <c r="K223" s="6">
        <v>15.205604810237</v>
      </c>
      <c r="L223" s="6">
        <v>429.35779217756101</v>
      </c>
      <c r="M223" s="7">
        <v>50433.8</v>
      </c>
      <c r="N223">
        <v>11.06</v>
      </c>
      <c r="O223">
        <v>87.38</v>
      </c>
      <c r="P223">
        <v>69.23</v>
      </c>
      <c r="Q223">
        <v>84.95</v>
      </c>
      <c r="R223">
        <v>74.040000000000006</v>
      </c>
      <c r="S223">
        <v>77.67</v>
      </c>
      <c r="T223" s="3">
        <v>13.1771898269653</v>
      </c>
      <c r="U223" s="3">
        <v>104.08235168457</v>
      </c>
      <c r="W223">
        <f t="shared" si="76"/>
        <v>50.220438881177387</v>
      </c>
      <c r="X223">
        <f t="shared" si="77"/>
        <v>50.110998221538679</v>
      </c>
      <c r="Y223">
        <f t="shared" si="78"/>
        <v>50</v>
      </c>
      <c r="Z223">
        <f t="shared" si="79"/>
        <v>50.713555435240224</v>
      </c>
      <c r="AA223">
        <f t="shared" si="80"/>
        <v>65.198744385367505</v>
      </c>
      <c r="AB223">
        <f t="shared" si="81"/>
        <v>51.309693331972035</v>
      </c>
      <c r="AC223">
        <f t="shared" si="82"/>
        <v>50.637595532104527</v>
      </c>
      <c r="AD223">
        <f t="shared" si="83"/>
        <v>51.066481381130366</v>
      </c>
      <c r="AE223">
        <f t="shared" si="84"/>
        <v>69.801308927653849</v>
      </c>
      <c r="AF223">
        <f t="shared" si="85"/>
        <v>100.00000002831104</v>
      </c>
      <c r="AG223">
        <f t="shared" si="86"/>
        <v>50.318932811113257</v>
      </c>
      <c r="AH223">
        <f t="shared" si="87"/>
        <v>55.983553343432156</v>
      </c>
      <c r="AI223">
        <f t="shared" si="88"/>
        <v>97.520121818577337</v>
      </c>
      <c r="AJ223">
        <f t="shared" si="89"/>
        <v>90.747865817001326</v>
      </c>
      <c r="AK223">
        <f t="shared" si="90"/>
        <v>96.615174920490688</v>
      </c>
      <c r="AL223">
        <f t="shared" si="91"/>
        <v>92.223249364455739</v>
      </c>
      <c r="AM223">
        <f t="shared" si="92"/>
        <v>92.454075459245416</v>
      </c>
      <c r="AN223">
        <f t="shared" si="93"/>
        <v>70.264170614272231</v>
      </c>
      <c r="AO223">
        <f t="shared" si="94"/>
        <v>91.572100469924436</v>
      </c>
      <c r="AP223">
        <f t="shared" si="95"/>
        <v>57.522038049997974</v>
      </c>
      <c r="AQ223">
        <f t="shared" si="96"/>
        <v>78.134563951785708</v>
      </c>
      <c r="AR223">
        <f t="shared" si="97"/>
        <v>67.828301000891841</v>
      </c>
      <c r="AS223">
        <f t="shared" si="98"/>
        <v>8.2357938901414869</v>
      </c>
      <c r="AT223">
        <f t="shared" si="100"/>
        <v>4494.4593606546177</v>
      </c>
      <c r="AU223">
        <f t="shared" si="99"/>
        <v>1123.6148401636544</v>
      </c>
      <c r="AV223" s="10"/>
    </row>
    <row r="224" spans="1:48" x14ac:dyDescent="0.25">
      <c r="A224" s="10"/>
      <c r="B224" s="2" t="s">
        <v>32</v>
      </c>
      <c r="C224" s="3">
        <v>2921.8380999999999</v>
      </c>
      <c r="D224">
        <v>438320</v>
      </c>
      <c r="E224" s="4">
        <v>115</v>
      </c>
      <c r="F224" s="3">
        <v>1316.1443371224457</v>
      </c>
      <c r="G224" s="3">
        <v>4504.5080941426759</v>
      </c>
      <c r="H224">
        <v>942.73</v>
      </c>
      <c r="I224" s="3">
        <v>0</v>
      </c>
      <c r="J224" s="5">
        <v>309.54000000000002</v>
      </c>
      <c r="K224" s="6">
        <v>4.1355173670150904</v>
      </c>
      <c r="L224" s="6">
        <v>221.39875914476599</v>
      </c>
      <c r="M224" s="7">
        <v>0</v>
      </c>
      <c r="N224">
        <v>1.92</v>
      </c>
      <c r="O224">
        <v>8.74</v>
      </c>
      <c r="P224">
        <v>16.350000000000001</v>
      </c>
      <c r="Q224">
        <v>12.62</v>
      </c>
      <c r="R224">
        <v>1.44</v>
      </c>
      <c r="S224">
        <v>2.4300000000000002</v>
      </c>
      <c r="T224" s="3">
        <v>13</v>
      </c>
      <c r="U224" s="3">
        <v>53.916919708252003</v>
      </c>
      <c r="W224">
        <f t="shared" si="76"/>
        <v>50.997370184406307</v>
      </c>
      <c r="X224">
        <f t="shared" si="77"/>
        <v>52.27913570232117</v>
      </c>
      <c r="Y224">
        <f t="shared" si="78"/>
        <v>69.316628089400723</v>
      </c>
      <c r="Z224">
        <f t="shared" si="79"/>
        <v>50.41063559260062</v>
      </c>
      <c r="AA224">
        <f t="shared" si="80"/>
        <v>52.036306661369572</v>
      </c>
      <c r="AB224">
        <f t="shared" si="81"/>
        <v>50.975641735224102</v>
      </c>
      <c r="AC224">
        <f t="shared" si="82"/>
        <v>50</v>
      </c>
      <c r="AD224">
        <f t="shared" si="83"/>
        <v>50.023405863870337</v>
      </c>
      <c r="AE224">
        <f t="shared" si="84"/>
        <v>50.64019749430912</v>
      </c>
      <c r="AF224">
        <f t="shared" si="85"/>
        <v>66.842172850229872</v>
      </c>
      <c r="AG224">
        <f t="shared" si="86"/>
        <v>50</v>
      </c>
      <c r="AH224">
        <f t="shared" si="87"/>
        <v>51.038736204284788</v>
      </c>
      <c r="AI224">
        <f t="shared" si="88"/>
        <v>54.75309984772678</v>
      </c>
      <c r="AJ224">
        <f t="shared" si="89"/>
        <v>58.957556811350244</v>
      </c>
      <c r="AK224">
        <f t="shared" si="90"/>
        <v>55.537255792821448</v>
      </c>
      <c r="AL224">
        <f t="shared" si="91"/>
        <v>50.27732840305061</v>
      </c>
      <c r="AM224">
        <f t="shared" si="92"/>
        <v>51.072489275107252</v>
      </c>
      <c r="AN224">
        <f t="shared" si="93"/>
        <v>69.81657109095201</v>
      </c>
      <c r="AO224">
        <f t="shared" si="94"/>
        <v>57.420895324119748</v>
      </c>
      <c r="AP224">
        <f t="shared" si="95"/>
        <v>53.220199052568844</v>
      </c>
      <c r="AQ224">
        <f t="shared" si="96"/>
        <v>55.888658823455856</v>
      </c>
      <c r="AR224">
        <f t="shared" si="97"/>
        <v>54.55442893801235</v>
      </c>
      <c r="AS224">
        <f t="shared" si="98"/>
        <v>7.3860970030194126</v>
      </c>
      <c r="AT224">
        <f t="shared" si="100"/>
        <v>2974.4055473654289</v>
      </c>
      <c r="AU224">
        <f t="shared" si="99"/>
        <v>743.60138684135723</v>
      </c>
      <c r="AV224" s="10"/>
    </row>
    <row r="225" spans="1:48" x14ac:dyDescent="0.25">
      <c r="A225" s="10"/>
      <c r="B225" s="2" t="s">
        <v>33</v>
      </c>
      <c r="C225" s="3">
        <v>7331.8393999999998</v>
      </c>
      <c r="D225">
        <v>1745150</v>
      </c>
      <c r="E225" s="4">
        <v>137.62</v>
      </c>
      <c r="F225" s="3">
        <v>4123.3617244684947</v>
      </c>
      <c r="G225" s="3">
        <v>5623.9116809739371</v>
      </c>
      <c r="H225">
        <v>1710.69</v>
      </c>
      <c r="I225" s="3">
        <v>65919.410199999998</v>
      </c>
      <c r="J225" s="5">
        <v>17034.490000000002</v>
      </c>
      <c r="K225" s="6">
        <v>12.983631303715102</v>
      </c>
      <c r="L225" s="6">
        <v>220.34257733589999</v>
      </c>
      <c r="M225" s="7">
        <v>30035.0504</v>
      </c>
      <c r="N225">
        <v>16.350000000000001</v>
      </c>
      <c r="O225">
        <v>29.13</v>
      </c>
      <c r="P225">
        <v>7.21</v>
      </c>
      <c r="Q225">
        <v>2.91</v>
      </c>
      <c r="R225">
        <v>17.79</v>
      </c>
      <c r="S225">
        <v>26.21</v>
      </c>
      <c r="T225" s="3">
        <v>22.384609222412099</v>
      </c>
      <c r="U225" s="3">
        <v>81.014236450195298</v>
      </c>
      <c r="W225">
        <f t="shared" si="76"/>
        <v>52.561191992431873</v>
      </c>
      <c r="X225">
        <f t="shared" si="77"/>
        <v>59.086071687933128</v>
      </c>
      <c r="Y225">
        <f t="shared" si="78"/>
        <v>73.116124849246319</v>
      </c>
      <c r="Z225">
        <f t="shared" si="79"/>
        <v>51.366994189226943</v>
      </c>
      <c r="AA225">
        <f t="shared" si="80"/>
        <v>52.610312820227968</v>
      </c>
      <c r="AB225">
        <f t="shared" si="81"/>
        <v>51.800974760474375</v>
      </c>
      <c r="AC225">
        <f t="shared" si="82"/>
        <v>50.0435135237163</v>
      </c>
      <c r="AD225">
        <f t="shared" si="83"/>
        <v>51.606605341902345</v>
      </c>
      <c r="AE225">
        <f t="shared" si="84"/>
        <v>65.955315643610334</v>
      </c>
      <c r="AF225">
        <f t="shared" si="85"/>
        <v>66.673770961760383</v>
      </c>
      <c r="AG225">
        <f t="shared" si="86"/>
        <v>50.189935381747958</v>
      </c>
      <c r="AH225">
        <f t="shared" si="87"/>
        <v>58.845487989612636</v>
      </c>
      <c r="AI225">
        <f t="shared" si="88"/>
        <v>65.841853382640849</v>
      </c>
      <c r="AJ225">
        <f t="shared" si="89"/>
        <v>53.462787062642782</v>
      </c>
      <c r="AK225">
        <f t="shared" si="90"/>
        <v>50.022716946842344</v>
      </c>
      <c r="AL225">
        <f t="shared" si="91"/>
        <v>59.723827131962096</v>
      </c>
      <c r="AM225">
        <f t="shared" si="92"/>
        <v>64.151358486415134</v>
      </c>
      <c r="AN225">
        <f t="shared" si="93"/>
        <v>93.523048412140156</v>
      </c>
      <c r="AO225">
        <f t="shared" si="94"/>
        <v>75.867981026318375</v>
      </c>
      <c r="AP225">
        <f t="shared" si="95"/>
        <v>55.686391433711435</v>
      </c>
      <c r="AQ225">
        <f t="shared" si="96"/>
        <v>64.783977408794698</v>
      </c>
      <c r="AR225">
        <f t="shared" si="97"/>
        <v>60.235184421253066</v>
      </c>
      <c r="AS225">
        <f t="shared" si="98"/>
        <v>7.7611329341310134</v>
      </c>
      <c r="AT225">
        <f t="shared" si="100"/>
        <v>3607.5859246188602</v>
      </c>
      <c r="AU225">
        <f t="shared" si="99"/>
        <v>901.89648115471505</v>
      </c>
      <c r="AV225" s="10"/>
    </row>
    <row r="226" spans="1:48" x14ac:dyDescent="0.25">
      <c r="A226" s="10"/>
      <c r="B226" s="2" t="s">
        <v>34</v>
      </c>
      <c r="C226" s="3">
        <v>144.42769999999999</v>
      </c>
      <c r="D226">
        <v>11610</v>
      </c>
      <c r="E226" s="4">
        <v>26.832999999999998</v>
      </c>
      <c r="F226" s="3">
        <v>1152.7005494505495</v>
      </c>
      <c r="G226" s="3">
        <v>79811.597737175733</v>
      </c>
      <c r="H226">
        <v>952.07</v>
      </c>
      <c r="I226" s="3">
        <v>95.086100000000002</v>
      </c>
      <c r="J226" s="5">
        <v>283.57</v>
      </c>
      <c r="K226" s="6">
        <v>8.7388507318892401</v>
      </c>
      <c r="L226" s="6">
        <v>238.71624689783999</v>
      </c>
      <c r="M226" s="7">
        <v>10.826499999999999</v>
      </c>
      <c r="N226">
        <v>89.42</v>
      </c>
      <c r="O226">
        <v>72.33</v>
      </c>
      <c r="P226">
        <v>18.75</v>
      </c>
      <c r="Q226">
        <v>69.900000000000006</v>
      </c>
      <c r="R226">
        <v>70.19</v>
      </c>
      <c r="S226">
        <v>79.13</v>
      </c>
      <c r="T226" s="3">
        <v>14.835650444030801</v>
      </c>
      <c r="U226" s="3">
        <v>87.9</v>
      </c>
      <c r="W226">
        <f t="shared" si="76"/>
        <v>50.012478195064496</v>
      </c>
      <c r="X226">
        <f t="shared" si="77"/>
        <v>50.056514814814392</v>
      </c>
      <c r="Y226">
        <f t="shared" si="78"/>
        <v>54.507157230633823</v>
      </c>
      <c r="Z226">
        <f t="shared" si="79"/>
        <v>50.354953808884908</v>
      </c>
      <c r="AA226">
        <f t="shared" si="80"/>
        <v>90.652167615653269</v>
      </c>
      <c r="AB226">
        <f t="shared" si="81"/>
        <v>50.985679511222642</v>
      </c>
      <c r="AC226">
        <f t="shared" si="82"/>
        <v>50.00006276650921</v>
      </c>
      <c r="AD226">
        <f t="shared" si="83"/>
        <v>50.020947519274721</v>
      </c>
      <c r="AE226">
        <f t="shared" si="84"/>
        <v>58.608064416913621</v>
      </c>
      <c r="AF226">
        <f t="shared" si="85"/>
        <v>69.603342960039015</v>
      </c>
      <c r="AG226">
        <f t="shared" si="86"/>
        <v>50.000068464523387</v>
      </c>
      <c r="AH226">
        <f t="shared" si="87"/>
        <v>98.37697468080502</v>
      </c>
      <c r="AI226">
        <f t="shared" si="88"/>
        <v>89.335436154013479</v>
      </c>
      <c r="AJ226">
        <f t="shared" si="89"/>
        <v>60.400384754118072</v>
      </c>
      <c r="AK226">
        <f t="shared" si="90"/>
        <v>88.067923671058608</v>
      </c>
      <c r="AL226">
        <f t="shared" si="91"/>
        <v>89.998844464987286</v>
      </c>
      <c r="AM226">
        <f t="shared" si="92"/>
        <v>93.257067429325701</v>
      </c>
      <c r="AN226">
        <f t="shared" si="93"/>
        <v>74.453610800300737</v>
      </c>
      <c r="AO226">
        <f t="shared" si="94"/>
        <v>80.555613810700606</v>
      </c>
      <c r="AP226">
        <f t="shared" si="95"/>
        <v>57.323243888011973</v>
      </c>
      <c r="AQ226">
        <f t="shared" si="96"/>
        <v>76.537783314080556</v>
      </c>
      <c r="AR226">
        <f t="shared" si="97"/>
        <v>66.930513601046272</v>
      </c>
      <c r="AS226">
        <f t="shared" si="98"/>
        <v>8.1811071134074673</v>
      </c>
      <c r="AT226">
        <f t="shared" si="100"/>
        <v>4387.3940195608529</v>
      </c>
      <c r="AU226">
        <f t="shared" si="99"/>
        <v>1096.8485048902132</v>
      </c>
      <c r="AV226" s="10"/>
    </row>
    <row r="227" spans="1:48" x14ac:dyDescent="0.25">
      <c r="A227" s="10"/>
      <c r="B227" s="2" t="s">
        <v>35</v>
      </c>
      <c r="C227" s="3">
        <v>111.0343</v>
      </c>
      <c r="D227">
        <v>760</v>
      </c>
      <c r="E227" s="4">
        <v>0.1</v>
      </c>
      <c r="F227" s="3">
        <v>257.1090425531915</v>
      </c>
      <c r="G227" s="3">
        <v>23155.821449155035</v>
      </c>
      <c r="H227">
        <v>322.95999999999998</v>
      </c>
      <c r="I227" s="3">
        <v>31.048200000000001</v>
      </c>
      <c r="J227" s="5">
        <v>156.31</v>
      </c>
      <c r="K227" s="6">
        <v>11.8416447944007</v>
      </c>
      <c r="L227" s="6">
        <v>307.25744553529103</v>
      </c>
      <c r="M227" s="7">
        <v>1282.816</v>
      </c>
      <c r="N227">
        <v>36.54</v>
      </c>
      <c r="O227">
        <v>66.5</v>
      </c>
      <c r="P227">
        <v>23.08</v>
      </c>
      <c r="Q227">
        <v>72.33</v>
      </c>
      <c r="R227">
        <v>65.38</v>
      </c>
      <c r="S227">
        <v>62.62</v>
      </c>
      <c r="T227" s="3">
        <v>10.5586700439453</v>
      </c>
      <c r="U227" s="3">
        <v>91.792312622070298</v>
      </c>
      <c r="W227">
        <f t="shared" si="76"/>
        <v>50.000636627769687</v>
      </c>
      <c r="X227">
        <f t="shared" si="77"/>
        <v>50</v>
      </c>
      <c r="Y227">
        <f t="shared" si="78"/>
        <v>50.016797067903823</v>
      </c>
      <c r="Z227">
        <f t="shared" si="79"/>
        <v>50.049845041552658</v>
      </c>
      <c r="AA227">
        <f t="shared" si="80"/>
        <v>61.600300258067591</v>
      </c>
      <c r="AB227">
        <f t="shared" si="81"/>
        <v>50.30956974051167</v>
      </c>
      <c r="AC227">
        <f t="shared" si="82"/>
        <v>50.000020494973832</v>
      </c>
      <c r="AD227">
        <f t="shared" si="83"/>
        <v>50.008900968129609</v>
      </c>
      <c r="AE227">
        <f t="shared" si="84"/>
        <v>63.978661812050262</v>
      </c>
      <c r="AF227">
        <f t="shared" si="85"/>
        <v>80.531828180686944</v>
      </c>
      <c r="AG227">
        <f t="shared" si="86"/>
        <v>50.008112260290147</v>
      </c>
      <c r="AH227">
        <f t="shared" si="87"/>
        <v>69.768448387794848</v>
      </c>
      <c r="AI227">
        <f t="shared" si="88"/>
        <v>86.164890145747222</v>
      </c>
      <c r="AJ227">
        <f t="shared" si="89"/>
        <v>63.003486834195023</v>
      </c>
      <c r="AK227">
        <f t="shared" si="90"/>
        <v>89.447978191731025</v>
      </c>
      <c r="AL227">
        <f t="shared" si="91"/>
        <v>87.219782759417598</v>
      </c>
      <c r="AM227">
        <f t="shared" si="92"/>
        <v>84.176658233417669</v>
      </c>
      <c r="AN227">
        <f t="shared" si="93"/>
        <v>63.649523335939321</v>
      </c>
      <c r="AO227">
        <f t="shared" si="94"/>
        <v>83.205389993444911</v>
      </c>
      <c r="AP227">
        <f t="shared" si="95"/>
        <v>54.736087303314427</v>
      </c>
      <c r="AQ227">
        <f t="shared" si="96"/>
        <v>72.011629830824276</v>
      </c>
      <c r="AR227">
        <f t="shared" si="97"/>
        <v>63.373858567069348</v>
      </c>
      <c r="AS227">
        <f t="shared" si="98"/>
        <v>7.9607699732544308</v>
      </c>
      <c r="AT227">
        <f t="shared" si="100"/>
        <v>3941.6348572739589</v>
      </c>
      <c r="AU227">
        <f t="shared" si="99"/>
        <v>985.40871431848973</v>
      </c>
      <c r="AV227" s="10"/>
    </row>
    <row r="228" spans="1:48" x14ac:dyDescent="0.25">
      <c r="A228" s="10"/>
      <c r="B228" s="2" t="s">
        <v>46</v>
      </c>
      <c r="C228" s="3">
        <v>2743.7352999999998</v>
      </c>
      <c r="D228">
        <v>2149690</v>
      </c>
      <c r="E228" s="4">
        <v>264.06299999999999</v>
      </c>
      <c r="F228" s="3">
        <v>5197.9673863999997</v>
      </c>
      <c r="G228" s="3">
        <v>18944.857349759652</v>
      </c>
      <c r="H228">
        <v>4285.96</v>
      </c>
      <c r="I228" s="3">
        <v>18068.608700000001</v>
      </c>
      <c r="J228" s="5">
        <v>2269.92</v>
      </c>
      <c r="K228" s="6">
        <v>27.561965195654299</v>
      </c>
      <c r="L228" s="6">
        <v>324.007821121625</v>
      </c>
      <c r="M228" s="7">
        <v>48994.834600000002</v>
      </c>
      <c r="N228">
        <v>32.21</v>
      </c>
      <c r="O228">
        <v>53.88</v>
      </c>
      <c r="P228">
        <v>4.33</v>
      </c>
      <c r="Q228">
        <v>56.31</v>
      </c>
      <c r="R228">
        <v>56.25</v>
      </c>
      <c r="S228">
        <v>57.28</v>
      </c>
      <c r="T228" s="3">
        <v>19.257419586181602</v>
      </c>
      <c r="U228" s="3">
        <v>93.5</v>
      </c>
      <c r="W228">
        <f t="shared" si="76"/>
        <v>50.934213503996617</v>
      </c>
      <c r="X228">
        <f t="shared" si="77"/>
        <v>61.193214838625622</v>
      </c>
      <c r="Y228">
        <f t="shared" si="78"/>
        <v>94.354841418881918</v>
      </c>
      <c r="Z228">
        <f t="shared" si="79"/>
        <v>51.73308922960539</v>
      </c>
      <c r="AA228">
        <f t="shared" si="80"/>
        <v>59.44100815268245</v>
      </c>
      <c r="AB228">
        <f t="shared" si="81"/>
        <v>54.568638935608845</v>
      </c>
      <c r="AC228">
        <f t="shared" si="82"/>
        <v>50.011927121781014</v>
      </c>
      <c r="AD228">
        <f t="shared" si="83"/>
        <v>50.208977276206063</v>
      </c>
      <c r="AE228">
        <f t="shared" si="84"/>
        <v>91.188818237755427</v>
      </c>
      <c r="AF228">
        <f t="shared" si="85"/>
        <v>83.202575638778967</v>
      </c>
      <c r="AG228">
        <f t="shared" si="86"/>
        <v>50.309833094650948</v>
      </c>
      <c r="AH228">
        <f t="shared" si="87"/>
        <v>67.42588184375677</v>
      </c>
      <c r="AI228">
        <f t="shared" si="88"/>
        <v>79.301718512073094</v>
      </c>
      <c r="AJ228">
        <f t="shared" si="89"/>
        <v>51.731393531321388</v>
      </c>
      <c r="AK228">
        <f t="shared" si="90"/>
        <v>80.349840981372111</v>
      </c>
      <c r="AL228">
        <f t="shared" si="91"/>
        <v>81.944765426392422</v>
      </c>
      <c r="AM228">
        <f t="shared" si="92"/>
        <v>81.239687603123969</v>
      </c>
      <c r="AN228">
        <f t="shared" si="93"/>
        <v>85.623449352297982</v>
      </c>
      <c r="AO228">
        <f t="shared" si="94"/>
        <v>84.367935189828543</v>
      </c>
      <c r="AP228">
        <f t="shared" si="95"/>
        <v>61.214627421626361</v>
      </c>
      <c r="AQ228">
        <f t="shared" si="96"/>
        <v>72.393448291752478</v>
      </c>
      <c r="AR228">
        <f t="shared" si="97"/>
        <v>66.804037856689419</v>
      </c>
      <c r="AS228">
        <f t="shared" si="98"/>
        <v>8.1733737132648852</v>
      </c>
      <c r="AT228">
        <f t="shared" si="100"/>
        <v>4431.5379649464012</v>
      </c>
      <c r="AU228">
        <f t="shared" si="99"/>
        <v>1107.8844912366003</v>
      </c>
      <c r="AV228" s="10"/>
    </row>
    <row r="229" spans="1:48" x14ac:dyDescent="0.25">
      <c r="A229" s="10"/>
      <c r="B229" s="2" t="s">
        <v>36</v>
      </c>
      <c r="C229" s="3">
        <v>265.09300000000002</v>
      </c>
      <c r="D229">
        <v>17820</v>
      </c>
      <c r="E229" s="4">
        <v>101.5</v>
      </c>
      <c r="F229" s="3">
        <v>1473.9508928571429</v>
      </c>
      <c r="G229" s="3">
        <v>55601.275509241772</v>
      </c>
      <c r="H229">
        <v>1122.97</v>
      </c>
      <c r="I229" s="3">
        <v>12794.771500000001</v>
      </c>
      <c r="J229" s="5">
        <v>762.03</v>
      </c>
      <c r="K229" s="6">
        <v>7.4414245548266198</v>
      </c>
      <c r="L229" s="6">
        <v>294.52141385105602</v>
      </c>
      <c r="M229" s="7">
        <v>5278.5299000000005</v>
      </c>
      <c r="N229">
        <v>62.02</v>
      </c>
      <c r="O229">
        <v>56.31</v>
      </c>
      <c r="P229">
        <v>30.29</v>
      </c>
      <c r="Q229">
        <v>57.77</v>
      </c>
      <c r="R229">
        <v>68.27</v>
      </c>
      <c r="S229">
        <v>68.45</v>
      </c>
      <c r="T229" s="3">
        <v>5.8600001335143999</v>
      </c>
      <c r="U229" s="3">
        <v>99.248916625976605</v>
      </c>
      <c r="W229">
        <f t="shared" si="76"/>
        <v>50.055267077601094</v>
      </c>
      <c r="X229">
        <f t="shared" si="77"/>
        <v>50.088861082095256</v>
      </c>
      <c r="Y229">
        <f t="shared" si="78"/>
        <v>67.049023922384109</v>
      </c>
      <c r="Z229">
        <f t="shared" si="79"/>
        <v>50.464396892620044</v>
      </c>
      <c r="AA229">
        <f t="shared" si="80"/>
        <v>78.237633456334677</v>
      </c>
      <c r="AB229">
        <f t="shared" si="81"/>
        <v>51.169347168412173</v>
      </c>
      <c r="AC229">
        <f t="shared" si="82"/>
        <v>50.008445852161309</v>
      </c>
      <c r="AD229">
        <f t="shared" si="83"/>
        <v>50.066238992328998</v>
      </c>
      <c r="AE229">
        <f t="shared" si="84"/>
        <v>56.36236150962025</v>
      </c>
      <c r="AF229">
        <f t="shared" si="85"/>
        <v>78.501143909069683</v>
      </c>
      <c r="AG229">
        <f t="shared" si="86"/>
        <v>50.03338031993529</v>
      </c>
      <c r="AH229">
        <f t="shared" si="87"/>
        <v>83.553343432157547</v>
      </c>
      <c r="AI229">
        <f t="shared" si="88"/>
        <v>80.623232542962796</v>
      </c>
      <c r="AJ229">
        <f t="shared" si="89"/>
        <v>67.337982445593354</v>
      </c>
      <c r="AK229">
        <f t="shared" si="90"/>
        <v>81.179009541117679</v>
      </c>
      <c r="AL229">
        <f t="shared" si="91"/>
        <v>88.889530852784844</v>
      </c>
      <c r="AM229">
        <f t="shared" si="92"/>
        <v>87.383126168738315</v>
      </c>
      <c r="AN229">
        <f t="shared" si="93"/>
        <v>51.780205282145147</v>
      </c>
      <c r="AO229">
        <f t="shared" si="94"/>
        <v>88.281634789834754</v>
      </c>
      <c r="AP229">
        <f t="shared" si="95"/>
        <v>57.257169815573455</v>
      </c>
      <c r="AQ229">
        <f t="shared" si="96"/>
        <v>71.763137490063585</v>
      </c>
      <c r="AR229">
        <f t="shared" si="97"/>
        <v>64.510153652818516</v>
      </c>
      <c r="AS229">
        <f t="shared" si="98"/>
        <v>8.0318213160414942</v>
      </c>
      <c r="AT229">
        <f t="shared" si="100"/>
        <v>4108.9541497669161</v>
      </c>
      <c r="AU229">
        <f t="shared" si="99"/>
        <v>1027.238537441729</v>
      </c>
      <c r="AV229" s="10"/>
    </row>
    <row r="230" spans="1:48" x14ac:dyDescent="0.25">
      <c r="A230" s="10"/>
      <c r="B230" s="2" t="s">
        <v>37</v>
      </c>
      <c r="C230" s="3">
        <v>663.28729999999996</v>
      </c>
      <c r="D230">
        <v>88780</v>
      </c>
      <c r="E230" s="4">
        <v>0</v>
      </c>
      <c r="F230" s="3">
        <v>226.57662394955335</v>
      </c>
      <c r="G230" s="3">
        <v>3415.9650569150554</v>
      </c>
      <c r="H230">
        <v>249.33</v>
      </c>
      <c r="I230" s="3">
        <v>4263.1516000000001</v>
      </c>
      <c r="J230" s="5">
        <v>1241.3</v>
      </c>
      <c r="K230" s="6">
        <v>17.6524446072148</v>
      </c>
      <c r="L230" s="6">
        <v>333.25546327008101</v>
      </c>
      <c r="M230" s="7">
        <v>15489.5355</v>
      </c>
      <c r="N230">
        <v>30.77</v>
      </c>
      <c r="O230">
        <v>61.65</v>
      </c>
      <c r="P230">
        <v>26.92</v>
      </c>
      <c r="Q230">
        <v>62.14</v>
      </c>
      <c r="R230">
        <v>60.1</v>
      </c>
      <c r="S230">
        <v>67.48</v>
      </c>
      <c r="T230" s="3">
        <v>11.6300001144409</v>
      </c>
      <c r="U230" s="3">
        <v>85.9046630859375</v>
      </c>
      <c r="W230">
        <f t="shared" si="76"/>
        <v>50.196469967988328</v>
      </c>
      <c r="X230">
        <f t="shared" si="77"/>
        <v>50.458473179720059</v>
      </c>
      <c r="Y230">
        <f t="shared" si="78"/>
        <v>50</v>
      </c>
      <c r="Z230">
        <f t="shared" si="79"/>
        <v>50.039443303112662</v>
      </c>
      <c r="AA230">
        <f t="shared" si="80"/>
        <v>51.478125130685171</v>
      </c>
      <c r="AB230">
        <f t="shared" si="81"/>
        <v>50.230438964625975</v>
      </c>
      <c r="AC230">
        <f t="shared" si="82"/>
        <v>50.002814114199289</v>
      </c>
      <c r="AD230">
        <f t="shared" si="83"/>
        <v>50.111607140744177</v>
      </c>
      <c r="AE230">
        <f t="shared" si="84"/>
        <v>74.036521183193969</v>
      </c>
      <c r="AF230">
        <f t="shared" si="85"/>
        <v>84.67705700990021</v>
      </c>
      <c r="AG230">
        <f t="shared" si="86"/>
        <v>50.097952585366428</v>
      </c>
      <c r="AH230">
        <f t="shared" si="87"/>
        <v>66.646829690543171</v>
      </c>
      <c r="AI230">
        <f t="shared" si="88"/>
        <v>83.527300413313043</v>
      </c>
      <c r="AJ230">
        <f t="shared" si="89"/>
        <v>65.312011542623537</v>
      </c>
      <c r="AK230">
        <f t="shared" si="90"/>
        <v>83.660835983643807</v>
      </c>
      <c r="AL230">
        <f t="shared" si="91"/>
        <v>84.169170325860875</v>
      </c>
      <c r="AM230">
        <f t="shared" si="92"/>
        <v>86.849631503684975</v>
      </c>
      <c r="AN230">
        <f t="shared" si="93"/>
        <v>66.355812049491419</v>
      </c>
      <c r="AO230">
        <f t="shared" si="94"/>
        <v>79.19724495783565</v>
      </c>
      <c r="AP230">
        <f t="shared" si="95"/>
        <v>54.668278625720241</v>
      </c>
      <c r="AQ230">
        <f t="shared" si="96"/>
        <v>71.033030689811454</v>
      </c>
      <c r="AR230">
        <f t="shared" si="97"/>
        <v>62.850654657765844</v>
      </c>
      <c r="AS230">
        <f t="shared" si="98"/>
        <v>7.9278404788293919</v>
      </c>
      <c r="AT230">
        <f t="shared" si="100"/>
        <v>3883.2535133799493</v>
      </c>
      <c r="AU230">
        <f t="shared" si="99"/>
        <v>970.81337834498731</v>
      </c>
      <c r="AV230" s="10"/>
    </row>
    <row r="231" spans="1:48" x14ac:dyDescent="0.25">
      <c r="A231" s="10"/>
      <c r="B231" s="2" t="s">
        <v>45</v>
      </c>
      <c r="C231" s="3">
        <v>698.86850000000004</v>
      </c>
      <c r="D231">
        <v>98647.9</v>
      </c>
      <c r="E231" s="4">
        <v>97.8</v>
      </c>
      <c r="F231" s="3">
        <v>3154.7461573859773</v>
      </c>
      <c r="G231" s="3">
        <v>45140.769077243822</v>
      </c>
      <c r="H231">
        <v>4395.3999999999996</v>
      </c>
      <c r="I231" s="3">
        <v>21103.359199999999</v>
      </c>
      <c r="J231" s="5">
        <v>908.14</v>
      </c>
      <c r="K231" s="6">
        <v>16.7108388253614</v>
      </c>
      <c r="L231" s="6">
        <v>274.41485577153998</v>
      </c>
      <c r="M231" s="7">
        <v>401756.23940000002</v>
      </c>
      <c r="N231">
        <v>69.709999999999994</v>
      </c>
      <c r="O231">
        <v>77.67</v>
      </c>
      <c r="P231">
        <v>22.12</v>
      </c>
      <c r="Q231">
        <v>66.989999999999995</v>
      </c>
      <c r="R231">
        <v>61.06</v>
      </c>
      <c r="S231">
        <v>82.04</v>
      </c>
      <c r="T231" s="3">
        <v>6.4746847152709996</v>
      </c>
      <c r="U231" s="3">
        <v>88.61</v>
      </c>
      <c r="W231">
        <f t="shared" si="76"/>
        <v>50.209087346698787</v>
      </c>
      <c r="X231">
        <f t="shared" si="77"/>
        <v>50.509872492264478</v>
      </c>
      <c r="Y231">
        <f t="shared" si="78"/>
        <v>66.427532409942515</v>
      </c>
      <c r="Z231">
        <f t="shared" si="79"/>
        <v>51.037007694920845</v>
      </c>
      <c r="AA231">
        <f t="shared" si="80"/>
        <v>72.873710035523089</v>
      </c>
      <c r="AB231">
        <f t="shared" si="81"/>
        <v>54.68625501754461</v>
      </c>
      <c r="AC231">
        <f t="shared" si="82"/>
        <v>50.013930366158569</v>
      </c>
      <c r="AD231">
        <f t="shared" si="83"/>
        <v>50.080069902181364</v>
      </c>
      <c r="AE231">
        <f t="shared" si="84"/>
        <v>72.406704489792702</v>
      </c>
      <c r="AF231">
        <f t="shared" si="85"/>
        <v>75.29527317470486</v>
      </c>
      <c r="AG231">
        <f t="shared" si="86"/>
        <v>52.540622495511577</v>
      </c>
      <c r="AH231">
        <f t="shared" si="87"/>
        <v>87.713698333693998</v>
      </c>
      <c r="AI231">
        <f t="shared" si="88"/>
        <v>92.239504024363725</v>
      </c>
      <c r="AJ231">
        <f t="shared" si="89"/>
        <v>62.426355657087896</v>
      </c>
      <c r="AK231">
        <f t="shared" si="90"/>
        <v>86.415265788278049</v>
      </c>
      <c r="AL231">
        <f t="shared" si="91"/>
        <v>84.723827131962096</v>
      </c>
      <c r="AM231">
        <f t="shared" si="92"/>
        <v>94.857551424485763</v>
      </c>
      <c r="AN231">
        <f t="shared" si="93"/>
        <v>53.332961049779698</v>
      </c>
      <c r="AO231">
        <f t="shared" si="94"/>
        <v>81.03896169984003</v>
      </c>
      <c r="AP231">
        <f t="shared" si="95"/>
        <v>58.071161335614022</v>
      </c>
      <c r="AQ231">
        <f t="shared" si="96"/>
        <v>73.028596441534575</v>
      </c>
      <c r="AR231">
        <f t="shared" si="97"/>
        <v>65.549878888574298</v>
      </c>
      <c r="AS231">
        <f t="shared" si="98"/>
        <v>8.0962879697163874</v>
      </c>
      <c r="AT231">
        <f t="shared" si="100"/>
        <v>4240.8554060698025</v>
      </c>
      <c r="AU231">
        <f t="shared" si="99"/>
        <v>1060.2138515174506</v>
      </c>
      <c r="AV231" s="10"/>
    </row>
    <row r="232" spans="1:48" x14ac:dyDescent="0.25">
      <c r="A232" s="10"/>
      <c r="B232" s="2" t="s">
        <v>38</v>
      </c>
      <c r="C232" s="3">
        <v>265.1028</v>
      </c>
      <c r="D232">
        <v>309500</v>
      </c>
      <c r="E232" s="4">
        <v>5.5720000000000001</v>
      </c>
      <c r="F232" s="3">
        <v>609.0545253576073</v>
      </c>
      <c r="G232" s="3">
        <v>22974.277350431879</v>
      </c>
      <c r="H232">
        <v>608.55999999999995</v>
      </c>
      <c r="I232" s="3">
        <v>16710.419900000001</v>
      </c>
      <c r="J232" s="5">
        <v>408.43</v>
      </c>
      <c r="K232" s="6">
        <v>19.387287024901699</v>
      </c>
      <c r="L232" s="6">
        <v>334.67964632610301</v>
      </c>
      <c r="M232" s="7">
        <v>1642.2354</v>
      </c>
      <c r="N232">
        <v>79.33</v>
      </c>
      <c r="O232">
        <v>66.989999999999995</v>
      </c>
      <c r="P232">
        <v>17.79</v>
      </c>
      <c r="Q232">
        <v>71.36</v>
      </c>
      <c r="R232">
        <v>68.75</v>
      </c>
      <c r="S232">
        <v>72.33</v>
      </c>
      <c r="T232" s="3">
        <v>10.949179649353001</v>
      </c>
      <c r="U232" s="3">
        <v>94.173278808593807</v>
      </c>
      <c r="W232">
        <f t="shared" si="76"/>
        <v>50.055270552759637</v>
      </c>
      <c r="X232">
        <f t="shared" si="77"/>
        <v>51.608145983944226</v>
      </c>
      <c r="Y232">
        <f t="shared" si="78"/>
        <v>50.935932623601225</v>
      </c>
      <c r="Z232">
        <f t="shared" si="79"/>
        <v>50.169745299203171</v>
      </c>
      <c r="AA232">
        <f t="shared" si="80"/>
        <v>61.507208336621751</v>
      </c>
      <c r="AB232">
        <f t="shared" si="81"/>
        <v>50.616506445563338</v>
      </c>
      <c r="AC232">
        <f t="shared" si="82"/>
        <v>50.011030578860186</v>
      </c>
      <c r="AD232">
        <f t="shared" si="83"/>
        <v>50.032766884165319</v>
      </c>
      <c r="AE232">
        <f t="shared" si="84"/>
        <v>77.039343794585818</v>
      </c>
      <c r="AF232">
        <f t="shared" si="85"/>
        <v>84.904134501812194</v>
      </c>
      <c r="AG232">
        <f t="shared" si="86"/>
        <v>50.010385153461208</v>
      </c>
      <c r="AH232">
        <f t="shared" si="87"/>
        <v>92.918199523912563</v>
      </c>
      <c r="AI232">
        <f t="shared" si="88"/>
        <v>86.431368283663261</v>
      </c>
      <c r="AJ232">
        <f t="shared" si="89"/>
        <v>59.823253577010945</v>
      </c>
      <c r="AK232">
        <f t="shared" si="90"/>
        <v>88.897092230804176</v>
      </c>
      <c r="AL232">
        <f t="shared" si="91"/>
        <v>89.166859255835448</v>
      </c>
      <c r="AM232">
        <f t="shared" si="92"/>
        <v>89.517104828951716</v>
      </c>
      <c r="AN232">
        <f t="shared" si="93"/>
        <v>64.635990314467847</v>
      </c>
      <c r="AO232">
        <f t="shared" si="94"/>
        <v>84.826284331992113</v>
      </c>
      <c r="AP232">
        <f t="shared" si="95"/>
        <v>56.259857445199309</v>
      </c>
      <c r="AQ232">
        <f t="shared" si="96"/>
        <v>74.650908036009412</v>
      </c>
      <c r="AR232">
        <f t="shared" si="97"/>
        <v>65.455382740604364</v>
      </c>
      <c r="AS232">
        <f t="shared" si="98"/>
        <v>8.0904500950567861</v>
      </c>
      <c r="AT232">
        <f t="shared" si="100"/>
        <v>4199.8494442605734</v>
      </c>
      <c r="AU232">
        <f t="shared" si="99"/>
        <v>1049.9623610651433</v>
      </c>
      <c r="AV232" s="10"/>
    </row>
    <row r="233" spans="1:48" x14ac:dyDescent="0.25">
      <c r="A233" s="10"/>
      <c r="B233" s="2" t="s">
        <v>39</v>
      </c>
      <c r="C233" s="3">
        <v>488.76130000000001</v>
      </c>
      <c r="D233">
        <v>10450</v>
      </c>
      <c r="E233" s="4">
        <v>0</v>
      </c>
      <c r="F233" s="3">
        <v>291.18916105605308</v>
      </c>
      <c r="G233" s="3">
        <v>5957.6967541426275</v>
      </c>
      <c r="H233">
        <v>212.08</v>
      </c>
      <c r="I233" s="3">
        <v>7705.4017000000003</v>
      </c>
      <c r="J233" s="5">
        <v>729.58</v>
      </c>
      <c r="K233" s="6">
        <v>11.7006523163442</v>
      </c>
      <c r="L233" s="6">
        <v>290.94426331576398</v>
      </c>
      <c r="M233" s="7">
        <v>18091.254400000002</v>
      </c>
      <c r="N233">
        <v>4.8099999999999996</v>
      </c>
      <c r="O233">
        <v>44.66</v>
      </c>
      <c r="P233">
        <v>34.130000000000003</v>
      </c>
      <c r="Q233">
        <v>44.66</v>
      </c>
      <c r="R233">
        <v>33.65</v>
      </c>
      <c r="S233">
        <v>20.39</v>
      </c>
      <c r="T233" s="3">
        <v>5.8697700500488299</v>
      </c>
      <c r="U233" s="3">
        <v>82.655000000000001</v>
      </c>
      <c r="W233">
        <f t="shared" si="76"/>
        <v>50.134581649527412</v>
      </c>
      <c r="X233">
        <f t="shared" si="77"/>
        <v>50.050472677931012</v>
      </c>
      <c r="Y233">
        <f t="shared" si="78"/>
        <v>50</v>
      </c>
      <c r="Z233">
        <f t="shared" si="79"/>
        <v>50.061455405057515</v>
      </c>
      <c r="AA233">
        <f t="shared" si="80"/>
        <v>52.781470649261003</v>
      </c>
      <c r="AB233">
        <f t="shared" si="81"/>
        <v>50.190406078550431</v>
      </c>
      <c r="AC233">
        <f t="shared" si="82"/>
        <v>50.005086349811066</v>
      </c>
      <c r="AD233">
        <f t="shared" si="83"/>
        <v>50.06316724484622</v>
      </c>
      <c r="AE233">
        <f t="shared" si="84"/>
        <v>63.734619242634238</v>
      </c>
      <c r="AF233">
        <f t="shared" si="85"/>
        <v>77.930788596730409</v>
      </c>
      <c r="AG233">
        <f t="shared" si="86"/>
        <v>50.114405311960574</v>
      </c>
      <c r="AH233">
        <f t="shared" si="87"/>
        <v>52.602250595109282</v>
      </c>
      <c r="AI233">
        <f t="shared" si="88"/>
        <v>74.287578855775507</v>
      </c>
      <c r="AJ233">
        <f t="shared" si="89"/>
        <v>69.64650715402189</v>
      </c>
      <c r="AK233">
        <f t="shared" si="90"/>
        <v>73.733530213539296</v>
      </c>
      <c r="AL233">
        <f t="shared" si="91"/>
        <v>68.887219782759416</v>
      </c>
      <c r="AM233">
        <f t="shared" si="92"/>
        <v>60.950390496095039</v>
      </c>
      <c r="AN233">
        <f t="shared" si="93"/>
        <v>51.804885084922681</v>
      </c>
      <c r="AO233">
        <f t="shared" si="94"/>
        <v>76.984966376142353</v>
      </c>
      <c r="AP233">
        <f t="shared" si="95"/>
        <v>53.50136933114954</v>
      </c>
      <c r="AQ233">
        <f t="shared" si="96"/>
        <v>62.68364853966024</v>
      </c>
      <c r="AR233">
        <f t="shared" si="97"/>
        <v>58.092508935404894</v>
      </c>
      <c r="AS233">
        <f t="shared" si="98"/>
        <v>7.6218441951672622</v>
      </c>
      <c r="AT233">
        <f t="shared" si="100"/>
        <v>3353.6610315443349</v>
      </c>
      <c r="AU233">
        <f t="shared" si="99"/>
        <v>838.41525788608374</v>
      </c>
      <c r="AV233" s="10"/>
    </row>
    <row r="234" spans="1:48" x14ac:dyDescent="0.25">
      <c r="A234" s="10"/>
      <c r="B234" s="2" t="s">
        <v>40</v>
      </c>
      <c r="C234" s="3">
        <v>2147.4059000000002</v>
      </c>
      <c r="D234">
        <v>185180</v>
      </c>
      <c r="E234" s="4">
        <v>2.5</v>
      </c>
      <c r="F234" s="3">
        <v>2180.8997772828511</v>
      </c>
      <c r="G234" s="3">
        <v>10155.973667031702</v>
      </c>
      <c r="H234">
        <v>335.15</v>
      </c>
      <c r="I234" s="3">
        <v>4727.8460999999998</v>
      </c>
      <c r="J234" s="5">
        <v>200.38</v>
      </c>
      <c r="K234" s="6">
        <v>15.468167396188001</v>
      </c>
      <c r="L234" s="6">
        <v>335.29125797623902</v>
      </c>
      <c r="M234" s="7">
        <v>7692.7978999999996</v>
      </c>
      <c r="N234">
        <v>31.73</v>
      </c>
      <c r="O234">
        <v>37.86</v>
      </c>
      <c r="P234">
        <v>4.8099999999999996</v>
      </c>
      <c r="Q234">
        <v>13.59</v>
      </c>
      <c r="R234">
        <v>26.44</v>
      </c>
      <c r="S234">
        <v>13.59</v>
      </c>
      <c r="T234" s="3">
        <v>20.0407905578613</v>
      </c>
      <c r="U234" s="3">
        <v>72.015022277832003</v>
      </c>
      <c r="W234">
        <f t="shared" si="76"/>
        <v>50.722750319056786</v>
      </c>
      <c r="X234">
        <f t="shared" si="77"/>
        <v>50.960595589683862</v>
      </c>
      <c r="Y234">
        <f t="shared" si="78"/>
        <v>50.41992669759567</v>
      </c>
      <c r="Z234">
        <f t="shared" si="79"/>
        <v>50.705239175103593</v>
      </c>
      <c r="AA234">
        <f t="shared" si="80"/>
        <v>54.934257037424153</v>
      </c>
      <c r="AB234">
        <f t="shared" si="81"/>
        <v>50.32267043531062</v>
      </c>
      <c r="AC234">
        <f t="shared" si="82"/>
        <v>50.003120859892029</v>
      </c>
      <c r="AD234">
        <f t="shared" si="83"/>
        <v>50.013072675727955</v>
      </c>
      <c r="AE234">
        <f t="shared" si="84"/>
        <v>70.255776066548464</v>
      </c>
      <c r="AF234">
        <f t="shared" si="85"/>
        <v>85.001652330682418</v>
      </c>
      <c r="AG234">
        <f t="shared" si="86"/>
        <v>50.04864764621292</v>
      </c>
      <c r="AH234">
        <f t="shared" si="87"/>
        <v>67.166197792685566</v>
      </c>
      <c r="AI234">
        <f t="shared" si="88"/>
        <v>70.589514901022412</v>
      </c>
      <c r="AJ234">
        <f t="shared" si="89"/>
        <v>52.019959119874954</v>
      </c>
      <c r="AK234">
        <f t="shared" si="90"/>
        <v>56.088141753748296</v>
      </c>
      <c r="AL234">
        <f t="shared" si="91"/>
        <v>64.721516061936683</v>
      </c>
      <c r="AM234">
        <f t="shared" si="92"/>
        <v>57.21042789572104</v>
      </c>
      <c r="AN234">
        <f t="shared" si="93"/>
        <v>87.602324096474973</v>
      </c>
      <c r="AO234">
        <f t="shared" si="94"/>
        <v>69.741570921916249</v>
      </c>
      <c r="AP234">
        <f t="shared" si="95"/>
        <v>54.982540442805536</v>
      </c>
      <c r="AQ234">
        <f t="shared" si="96"/>
        <v>64.260960242416999</v>
      </c>
      <c r="AR234">
        <f t="shared" si="97"/>
        <v>59.621750342611264</v>
      </c>
      <c r="AS234">
        <f t="shared" si="98"/>
        <v>7.721512179787795</v>
      </c>
      <c r="AT234">
        <f t="shared" si="100"/>
        <v>3533.2308454222111</v>
      </c>
      <c r="AU234">
        <f t="shared" si="99"/>
        <v>883.30771135555278</v>
      </c>
      <c r="AV234" s="10"/>
    </row>
    <row r="235" spans="1:48" x14ac:dyDescent="0.25">
      <c r="A235" s="10"/>
      <c r="B235" s="2" t="s">
        <v>41</v>
      </c>
      <c r="C235" s="3">
        <v>7132.0726000000004</v>
      </c>
      <c r="D235">
        <v>785350</v>
      </c>
      <c r="E235" s="4">
        <v>0.3</v>
      </c>
      <c r="F235" s="3">
        <v>7704.6215620437952</v>
      </c>
      <c r="G235" s="3">
        <v>10802.780613932331</v>
      </c>
      <c r="H235">
        <v>3339.91</v>
      </c>
      <c r="I235" s="3">
        <v>190988.17379999999</v>
      </c>
      <c r="J235" s="5">
        <v>22100.91</v>
      </c>
      <c r="K235" s="6">
        <v>6.3811604390219694</v>
      </c>
      <c r="L235" s="6">
        <v>218.57637917870599</v>
      </c>
      <c r="M235" s="7">
        <v>226984.0159</v>
      </c>
      <c r="N235" s="4">
        <v>18.75</v>
      </c>
      <c r="O235" s="4">
        <v>63.11</v>
      </c>
      <c r="P235" s="4">
        <v>46.15</v>
      </c>
      <c r="Q235" s="4">
        <v>59.22</v>
      </c>
      <c r="R235" s="4">
        <v>55.29</v>
      </c>
      <c r="S235" s="4">
        <v>61.17</v>
      </c>
      <c r="T235" s="3">
        <v>10.588183403015099</v>
      </c>
      <c r="U235" s="3">
        <v>88.5184326171875</v>
      </c>
      <c r="W235">
        <f t="shared" si="76"/>
        <v>52.490353083980871</v>
      </c>
      <c r="X235">
        <f t="shared" si="77"/>
        <v>54.086724290803922</v>
      </c>
      <c r="Y235">
        <f t="shared" si="78"/>
        <v>50.050391203711477</v>
      </c>
      <c r="Z235">
        <f t="shared" si="79"/>
        <v>52.587052403405977</v>
      </c>
      <c r="AA235">
        <f t="shared" si="80"/>
        <v>55.265925771990503</v>
      </c>
      <c r="AB235">
        <f t="shared" si="81"/>
        <v>53.551911100125203</v>
      </c>
      <c r="AC235">
        <f t="shared" si="82"/>
        <v>50.126071644223821</v>
      </c>
      <c r="AD235">
        <f t="shared" si="83"/>
        <v>52.086197418380358</v>
      </c>
      <c r="AE235">
        <f t="shared" si="84"/>
        <v>54.527160209187088</v>
      </c>
      <c r="AF235">
        <f t="shared" si="85"/>
        <v>66.392161202355283</v>
      </c>
      <c r="AG235">
        <f t="shared" si="86"/>
        <v>51.435399479491188</v>
      </c>
      <c r="AH235">
        <f t="shared" si="87"/>
        <v>60.143908244968621</v>
      </c>
      <c r="AI235">
        <f t="shared" si="88"/>
        <v>84.321296497715906</v>
      </c>
      <c r="AJ235">
        <f t="shared" si="89"/>
        <v>76.872670434050747</v>
      </c>
      <c r="AK235">
        <f t="shared" si="90"/>
        <v>82.002498864152656</v>
      </c>
      <c r="AL235">
        <f t="shared" si="91"/>
        <v>81.390108620291187</v>
      </c>
      <c r="AM235">
        <f t="shared" si="92"/>
        <v>83.379166208337921</v>
      </c>
      <c r="AN235">
        <f t="shared" si="93"/>
        <v>63.724077082491647</v>
      </c>
      <c r="AO235">
        <f t="shared" si="94"/>
        <v>80.976625219281658</v>
      </c>
      <c r="AP235">
        <f t="shared" si="95"/>
        <v>53.673191119300249</v>
      </c>
      <c r="AQ235">
        <f t="shared" si="96"/>
        <v>71.00132264695732</v>
      </c>
      <c r="AR235">
        <f t="shared" si="97"/>
        <v>62.337256883128788</v>
      </c>
      <c r="AS235">
        <f t="shared" si="98"/>
        <v>7.8953946629113343</v>
      </c>
      <c r="AT235">
        <f t="shared" si="100"/>
        <v>3810.8675601532414</v>
      </c>
      <c r="AU235">
        <f t="shared" si="99"/>
        <v>952.71689003831034</v>
      </c>
      <c r="AV235" s="10"/>
    </row>
    <row r="236" spans="1:48" x14ac:dyDescent="0.25">
      <c r="A236" s="10"/>
      <c r="B236" s="2" t="s">
        <v>42</v>
      </c>
      <c r="C236" s="3">
        <v>109.239</v>
      </c>
      <c r="D236">
        <v>9250</v>
      </c>
      <c r="E236" s="4">
        <v>0</v>
      </c>
      <c r="F236" s="3">
        <v>278.44698989307165</v>
      </c>
      <c r="G236" s="3">
        <v>35397.36328125</v>
      </c>
      <c r="H236">
        <v>122.77</v>
      </c>
      <c r="I236" s="3">
        <v>12358.7752</v>
      </c>
      <c r="J236" s="5">
        <v>502.69</v>
      </c>
      <c r="K236" s="6">
        <v>4.26428079834825</v>
      </c>
      <c r="L236" s="6">
        <v>268.018585885503</v>
      </c>
      <c r="M236" s="7">
        <v>1386.3079</v>
      </c>
      <c r="N236" s="4">
        <v>68.75</v>
      </c>
      <c r="O236" s="4">
        <v>89.81</v>
      </c>
      <c r="P236" s="4">
        <v>84.62</v>
      </c>
      <c r="Q236" s="4">
        <v>88.35</v>
      </c>
      <c r="R236" s="4">
        <v>87.5</v>
      </c>
      <c r="S236" s="4">
        <v>83.98</v>
      </c>
      <c r="T236" s="3">
        <v>17.5907497406006</v>
      </c>
      <c r="U236" s="3">
        <v>98.329040527343807</v>
      </c>
      <c r="W236">
        <f t="shared" si="76"/>
        <v>50</v>
      </c>
      <c r="X236">
        <f t="shared" si="77"/>
        <v>50.044222191499927</v>
      </c>
      <c r="Y236">
        <f t="shared" si="78"/>
        <v>50</v>
      </c>
      <c r="Z236">
        <f t="shared" si="79"/>
        <v>50.057114421353752</v>
      </c>
      <c r="AA236">
        <f t="shared" si="80"/>
        <v>67.877500445924795</v>
      </c>
      <c r="AB236">
        <f t="shared" si="81"/>
        <v>50.094423875720729</v>
      </c>
      <c r="AC236">
        <f t="shared" si="82"/>
        <v>50.008158050203086</v>
      </c>
      <c r="AD236">
        <f t="shared" si="83"/>
        <v>50.04168962431099</v>
      </c>
      <c r="AE236">
        <f t="shared" si="84"/>
        <v>50.863072920449056</v>
      </c>
      <c r="AF236">
        <f t="shared" si="85"/>
        <v>74.275426100150838</v>
      </c>
      <c r="AG236">
        <f t="shared" si="86"/>
        <v>50.008766721437119</v>
      </c>
      <c r="AH236">
        <f t="shared" si="87"/>
        <v>87.194330231551618</v>
      </c>
      <c r="AI236">
        <f t="shared" si="88"/>
        <v>98.841635849467053</v>
      </c>
      <c r="AJ236">
        <f t="shared" si="89"/>
        <v>100</v>
      </c>
      <c r="AK236">
        <f t="shared" si="90"/>
        <v>98.546115402089953</v>
      </c>
      <c r="AL236">
        <f t="shared" si="91"/>
        <v>100</v>
      </c>
      <c r="AM236">
        <f t="shared" si="92"/>
        <v>95.924540754592456</v>
      </c>
      <c r="AN236">
        <f t="shared" si="93"/>
        <v>81.413271820151493</v>
      </c>
      <c r="AO236">
        <f t="shared" si="94"/>
        <v>87.655409197519276</v>
      </c>
      <c r="AP236">
        <f t="shared" si="95"/>
        <v>53.999200577172005</v>
      </c>
      <c r="AQ236">
        <f t="shared" si="96"/>
        <v>83.737607350079799</v>
      </c>
      <c r="AR236">
        <f t="shared" si="97"/>
        <v>68.868403963625894</v>
      </c>
      <c r="AS236">
        <f t="shared" si="98"/>
        <v>8.2986989319787892</v>
      </c>
      <c r="AT236">
        <f t="shared" si="100"/>
        <v>4521.7638551494319</v>
      </c>
      <c r="AU236">
        <f t="shared" si="99"/>
        <v>1130.440963787358</v>
      </c>
      <c r="AV236" s="10"/>
    </row>
    <row r="237" spans="1:48" x14ac:dyDescent="0.25">
      <c r="A237" s="10"/>
      <c r="B237" s="2" t="s">
        <v>43</v>
      </c>
      <c r="C237" s="3">
        <v>8384.4783000000007</v>
      </c>
      <c r="D237">
        <v>1001450</v>
      </c>
      <c r="E237" s="4">
        <v>4.2</v>
      </c>
      <c r="F237" s="3">
        <v>1628.1818181818182</v>
      </c>
      <c r="G237" s="3">
        <v>1941.8999726933735</v>
      </c>
      <c r="H237">
        <v>746.06</v>
      </c>
      <c r="I237" s="3">
        <v>9883.3691999999992</v>
      </c>
      <c r="J237" s="5">
        <v>4961.3</v>
      </c>
      <c r="K237" s="6">
        <v>6.6714100989622898</v>
      </c>
      <c r="L237" s="6">
        <v>238.69277359599999</v>
      </c>
      <c r="M237" s="7">
        <v>7837.5039999999999</v>
      </c>
      <c r="N237" s="4">
        <v>28.85</v>
      </c>
      <c r="O237" s="4">
        <v>42.72</v>
      </c>
      <c r="P237" s="4">
        <v>13.46</v>
      </c>
      <c r="Q237" s="4">
        <v>49.51</v>
      </c>
      <c r="R237" s="4">
        <v>51.44</v>
      </c>
      <c r="S237" s="4">
        <v>25.24</v>
      </c>
      <c r="T237" s="3">
        <v>10.941800117492701</v>
      </c>
      <c r="U237" s="3">
        <v>60.973111000000003</v>
      </c>
      <c r="W237">
        <f t="shared" si="76"/>
        <v>52.934466183483934</v>
      </c>
      <c r="X237">
        <f t="shared" si="77"/>
        <v>55.212332722268414</v>
      </c>
      <c r="Y237">
        <f t="shared" si="78"/>
        <v>50.705476851960725</v>
      </c>
      <c r="Z237">
        <f t="shared" si="79"/>
        <v>50.516940052250206</v>
      </c>
      <c r="AA237">
        <f t="shared" si="80"/>
        <v>50.72225616005187</v>
      </c>
      <c r="AB237">
        <f t="shared" si="81"/>
        <v>50.764278843828755</v>
      </c>
      <c r="AC237">
        <f t="shared" si="82"/>
        <v>50.006524030157074</v>
      </c>
      <c r="AD237">
        <f t="shared" si="83"/>
        <v>50.463745835226312</v>
      </c>
      <c r="AE237">
        <f t="shared" si="84"/>
        <v>55.029550647034277</v>
      </c>
      <c r="AF237">
        <f t="shared" si="85"/>
        <v>69.599600282097313</v>
      </c>
      <c r="AG237">
        <f t="shared" si="86"/>
        <v>50.049562737347401</v>
      </c>
      <c r="AH237">
        <f t="shared" si="87"/>
        <v>65.608093486258383</v>
      </c>
      <c r="AI237">
        <f t="shared" si="88"/>
        <v>73.23254296280183</v>
      </c>
      <c r="AJ237">
        <f t="shared" si="89"/>
        <v>57.220151496933994</v>
      </c>
      <c r="AK237">
        <f t="shared" si="90"/>
        <v>76.487960018173553</v>
      </c>
      <c r="AL237">
        <f t="shared" si="91"/>
        <v>79.165703720822734</v>
      </c>
      <c r="AM237">
        <f t="shared" si="92"/>
        <v>63.617863821361787</v>
      </c>
      <c r="AN237">
        <f t="shared" si="93"/>
        <v>64.61734886648199</v>
      </c>
      <c r="AO237">
        <f t="shared" si="94"/>
        <v>62.224550487824644</v>
      </c>
      <c r="AP237">
        <f t="shared" si="95"/>
        <v>52.741617273221834</v>
      </c>
      <c r="AQ237">
        <f t="shared" si="96"/>
        <v>63.647223742811505</v>
      </c>
      <c r="AR237">
        <f t="shared" si="97"/>
        <v>58.19442050801667</v>
      </c>
      <c r="AS237">
        <f t="shared" si="98"/>
        <v>7.6285267586878573</v>
      </c>
      <c r="AT237">
        <f t="shared" si="100"/>
        <v>3356.857515146482</v>
      </c>
      <c r="AU237">
        <f t="shared" si="99"/>
        <v>839.2143787866205</v>
      </c>
      <c r="AV237" s="10"/>
    </row>
    <row r="238" spans="1:48" x14ac:dyDescent="0.25">
      <c r="A238" s="10"/>
      <c r="B238" s="2" t="s">
        <v>44</v>
      </c>
      <c r="C238" s="3">
        <v>132465.5</v>
      </c>
      <c r="D238">
        <v>9600000</v>
      </c>
      <c r="E238" s="4">
        <v>21.2</v>
      </c>
      <c r="F238" s="3">
        <v>45943.070326607864</v>
      </c>
      <c r="G238" s="3">
        <v>3468.3046020743409</v>
      </c>
      <c r="H238">
        <v>25632.6</v>
      </c>
      <c r="I238" s="3">
        <v>39096687.766500004</v>
      </c>
      <c r="J238" s="5">
        <v>249048.56</v>
      </c>
      <c r="K238" s="6">
        <v>7.6465093499280297</v>
      </c>
      <c r="L238" s="6">
        <v>127.94329103589099</v>
      </c>
      <c r="M238">
        <v>2796160.6705</v>
      </c>
      <c r="N238" s="4">
        <v>29.33</v>
      </c>
      <c r="O238" s="4">
        <v>58.25</v>
      </c>
      <c r="P238" s="4">
        <v>5.77</v>
      </c>
      <c r="Q238" s="4">
        <v>48.54</v>
      </c>
      <c r="R238" s="4">
        <v>39.979999999999997</v>
      </c>
      <c r="S238" s="4">
        <v>36.409999999999997</v>
      </c>
      <c r="T238" s="8">
        <v>14.300000190734901</v>
      </c>
      <c r="U238" s="3">
        <v>98.5</v>
      </c>
      <c r="W238">
        <f t="shared" si="76"/>
        <v>96.934591012597451</v>
      </c>
      <c r="X238">
        <f t="shared" si="77"/>
        <v>99.999932807270866</v>
      </c>
      <c r="Y238">
        <f t="shared" si="78"/>
        <v>53.560978395611265</v>
      </c>
      <c r="Z238">
        <f t="shared" si="79"/>
        <v>65.614069606451764</v>
      </c>
      <c r="AA238">
        <f t="shared" si="80"/>
        <v>51.504963727261696</v>
      </c>
      <c r="AB238">
        <f t="shared" si="81"/>
        <v>77.510051209852918</v>
      </c>
      <c r="AC238">
        <f t="shared" si="82"/>
        <v>75.807795385224281</v>
      </c>
      <c r="AD238">
        <f t="shared" si="83"/>
        <v>73.569275156764661</v>
      </c>
      <c r="AE238">
        <f t="shared" si="84"/>
        <v>56.71734087472263</v>
      </c>
      <c r="AF238">
        <f t="shared" si="85"/>
        <v>51.941255995552652</v>
      </c>
      <c r="AG238">
        <f t="shared" si="86"/>
        <v>67.682335714677237</v>
      </c>
      <c r="AH238">
        <f>((N238-0)/92.42)*50+50</f>
        <v>65.867777537329573</v>
      </c>
      <c r="AI238">
        <f t="shared" si="88"/>
        <v>81.678268435936474</v>
      </c>
      <c r="AJ238">
        <f t="shared" si="89"/>
        <v>52.597090296982081</v>
      </c>
      <c r="AK238">
        <f t="shared" si="90"/>
        <v>75.937074057246704</v>
      </c>
      <c r="AL238">
        <f t="shared" si="91"/>
        <v>72.544488097989358</v>
      </c>
      <c r="AM238">
        <f t="shared" si="92"/>
        <v>69.761302386976126</v>
      </c>
      <c r="AN238">
        <f t="shared" si="93"/>
        <v>73.100503784238526</v>
      </c>
      <c r="AO238">
        <f t="shared" si="94"/>
        <v>87.771793564049929</v>
      </c>
      <c r="AP238">
        <f t="shared" si="95"/>
        <v>69.962382024350362</v>
      </c>
      <c r="AQ238">
        <f t="shared" si="96"/>
        <v>72.53281181288375</v>
      </c>
      <c r="AR238">
        <f t="shared" si="97"/>
        <v>71.247596918617063</v>
      </c>
      <c r="AS238">
        <f t="shared" si="98"/>
        <v>8.4408291606107664</v>
      </c>
      <c r="AT238">
        <f t="shared" si="100"/>
        <v>5074.5682893532858</v>
      </c>
      <c r="AU238">
        <f t="shared" si="99"/>
        <v>1268.6420723383214</v>
      </c>
      <c r="AV238" s="10"/>
    </row>
    <row r="240" spans="1:48" x14ac:dyDescent="0.25">
      <c r="B240" s="2" t="s">
        <v>48</v>
      </c>
      <c r="C240">
        <v>141110</v>
      </c>
      <c r="D240">
        <v>9600012.9000000004</v>
      </c>
      <c r="E240">
        <v>297.67099999999999</v>
      </c>
      <c r="F240">
        <v>146876.73892881983</v>
      </c>
      <c r="G240">
        <v>98041.36223808935</v>
      </c>
      <c r="H240">
        <v>46559.16</v>
      </c>
      <c r="I240">
        <v>75745888.366099998</v>
      </c>
      <c r="J240">
        <v>528263.25</v>
      </c>
      <c r="K240">
        <v>32.652512953264399</v>
      </c>
      <c r="L240">
        <v>429.35779217756101</v>
      </c>
      <c r="M240">
        <v>7906649.6523000002</v>
      </c>
      <c r="N240">
        <v>92.42</v>
      </c>
      <c r="O240">
        <v>91.94</v>
      </c>
      <c r="P240">
        <v>84.62</v>
      </c>
      <c r="Q240">
        <v>90.91</v>
      </c>
      <c r="R240">
        <v>87.5</v>
      </c>
      <c r="S240">
        <v>91.39</v>
      </c>
      <c r="T240">
        <v>24.9486198425293</v>
      </c>
      <c r="U240">
        <v>116.462272644043</v>
      </c>
    </row>
    <row r="241" spans="2:21" x14ac:dyDescent="0.25">
      <c r="B241" s="2" t="s">
        <v>50</v>
      </c>
      <c r="C241">
        <v>109.239</v>
      </c>
      <c r="D241">
        <v>760</v>
      </c>
      <c r="E241">
        <v>0</v>
      </c>
      <c r="F241">
        <v>110.7979539728053</v>
      </c>
      <c r="G241">
        <v>533.38523170940039</v>
      </c>
      <c r="H241">
        <v>34.909999999999997</v>
      </c>
      <c r="I241">
        <v>0</v>
      </c>
      <c r="J241">
        <v>62.28</v>
      </c>
      <c r="K241">
        <v>3.7656514382402704</v>
      </c>
      <c r="L241">
        <v>115.768134687767</v>
      </c>
      <c r="M241">
        <v>0</v>
      </c>
      <c r="N241">
        <v>0</v>
      </c>
      <c r="O241">
        <v>0</v>
      </c>
      <c r="P241">
        <v>1.45</v>
      </c>
      <c r="Q241">
        <v>2.87</v>
      </c>
      <c r="R241">
        <v>0.96</v>
      </c>
      <c r="S241">
        <v>0.48</v>
      </c>
      <c r="T241">
        <v>5.1552758216857901</v>
      </c>
      <c r="U241">
        <v>43.016208648681598</v>
      </c>
    </row>
    <row r="242" spans="2:21" x14ac:dyDescent="0.25">
      <c r="B242" s="2" t="s">
        <v>52</v>
      </c>
      <c r="C242">
        <f>C240-C241</f>
        <v>141000.761</v>
      </c>
      <c r="D242">
        <f t="shared" ref="D242:U242" si="101">D240-D241</f>
        <v>9599252.9000000004</v>
      </c>
      <c r="E242">
        <f t="shared" si="101"/>
        <v>297.67099999999999</v>
      </c>
      <c r="F242">
        <f t="shared" si="101"/>
        <v>146765.94097484704</v>
      </c>
      <c r="G242">
        <f t="shared" si="101"/>
        <v>97507.977006379951</v>
      </c>
      <c r="H242">
        <f t="shared" si="101"/>
        <v>46524.25</v>
      </c>
      <c r="I242">
        <f t="shared" si="101"/>
        <v>75745888.366099998</v>
      </c>
      <c r="J242">
        <f t="shared" si="101"/>
        <v>528200.97</v>
      </c>
      <c r="K242">
        <f t="shared" si="101"/>
        <v>28.88686151502413</v>
      </c>
      <c r="L242">
        <f t="shared" si="101"/>
        <v>313.58965748979404</v>
      </c>
      <c r="M242">
        <f t="shared" si="101"/>
        <v>7906649.6523000002</v>
      </c>
      <c r="N242">
        <f t="shared" si="101"/>
        <v>92.42</v>
      </c>
      <c r="O242">
        <f t="shared" si="101"/>
        <v>91.94</v>
      </c>
      <c r="P242">
        <f t="shared" si="101"/>
        <v>83.17</v>
      </c>
      <c r="Q242">
        <f t="shared" si="101"/>
        <v>88.039999999999992</v>
      </c>
      <c r="R242">
        <f t="shared" si="101"/>
        <v>86.54</v>
      </c>
      <c r="S242">
        <f t="shared" si="101"/>
        <v>90.91</v>
      </c>
      <c r="T242">
        <f t="shared" si="101"/>
        <v>19.793344020843509</v>
      </c>
      <c r="U242">
        <f t="shared" si="101"/>
        <v>73.446063995361399</v>
      </c>
    </row>
  </sheetData>
  <mergeCells count="38">
    <mergeCell ref="A204:A220"/>
    <mergeCell ref="AV204:AV220"/>
    <mergeCell ref="A222:A238"/>
    <mergeCell ref="AV222:AV238"/>
    <mergeCell ref="A150:A166"/>
    <mergeCell ref="AV150:AV166"/>
    <mergeCell ref="A168:A184"/>
    <mergeCell ref="AV168:AV184"/>
    <mergeCell ref="A186:A202"/>
    <mergeCell ref="AV186:AV202"/>
    <mergeCell ref="A96:A112"/>
    <mergeCell ref="AV96:AV112"/>
    <mergeCell ref="A114:A130"/>
    <mergeCell ref="AV114:AV130"/>
    <mergeCell ref="A132:A148"/>
    <mergeCell ref="AV132:AV148"/>
    <mergeCell ref="A42:A58"/>
    <mergeCell ref="AV42:AV58"/>
    <mergeCell ref="A60:A76"/>
    <mergeCell ref="AV60:AV76"/>
    <mergeCell ref="A78:A94"/>
    <mergeCell ref="AV78:AV94"/>
    <mergeCell ref="W4:AO4"/>
    <mergeCell ref="AU4:AU5"/>
    <mergeCell ref="A6:A22"/>
    <mergeCell ref="AV6:AV22"/>
    <mergeCell ref="A24:A40"/>
    <mergeCell ref="AV24:AV40"/>
    <mergeCell ref="C3:L3"/>
    <mergeCell ref="M3:U3"/>
    <mergeCell ref="W3:AF3"/>
    <mergeCell ref="AG3:AO3"/>
    <mergeCell ref="C4:E4"/>
    <mergeCell ref="F4:H4"/>
    <mergeCell ref="I4:J4"/>
    <mergeCell ref="K4:L4"/>
    <mergeCell ref="N4:S4"/>
    <mergeCell ref="T4:U4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242"/>
  <sheetViews>
    <sheetView topLeftCell="V1" workbookViewId="0">
      <selection activeCell="AP6" sqref="AP6"/>
    </sheetView>
  </sheetViews>
  <sheetFormatPr defaultRowHeight="13.8" x14ac:dyDescent="0.25"/>
  <cols>
    <col min="2" max="2" width="10" customWidth="1"/>
    <col min="3" max="3" width="11.21875" customWidth="1"/>
    <col min="4" max="4" width="11.33203125" customWidth="1"/>
    <col min="5" max="5" width="11.21875" customWidth="1"/>
    <col min="6" max="6" width="14.33203125" customWidth="1"/>
    <col min="7" max="7" width="12" customWidth="1"/>
    <col min="8" max="8" width="13.33203125" customWidth="1"/>
    <col min="9" max="9" width="15.109375" customWidth="1"/>
    <col min="10" max="10" width="13" customWidth="1"/>
    <col min="11" max="11" width="11.109375" customWidth="1"/>
    <col min="12" max="12" width="11" customWidth="1"/>
    <col min="13" max="13" width="13.6640625" customWidth="1"/>
    <col min="14" max="15" width="8.88671875" customWidth="1"/>
    <col min="20" max="21" width="11.88671875" customWidth="1"/>
    <col min="23" max="35" width="8.88671875" customWidth="1"/>
    <col min="41" max="41" width="9.33203125" customWidth="1"/>
    <col min="42" max="42" width="20.44140625" customWidth="1"/>
  </cols>
  <sheetData>
    <row r="1" spans="1:43" x14ac:dyDescent="0.25">
      <c r="B1" t="s">
        <v>49</v>
      </c>
      <c r="C1">
        <v>109.239</v>
      </c>
      <c r="D1">
        <v>760</v>
      </c>
      <c r="E1">
        <v>0</v>
      </c>
      <c r="F1">
        <v>110.7979539728053</v>
      </c>
      <c r="G1">
        <v>533.38523170940039</v>
      </c>
      <c r="H1">
        <v>34.909999999999997</v>
      </c>
      <c r="I1">
        <v>0</v>
      </c>
      <c r="J1">
        <v>62.28</v>
      </c>
      <c r="K1">
        <v>3.7656514382402704</v>
      </c>
      <c r="L1">
        <v>115.768134687767</v>
      </c>
      <c r="M1">
        <v>0</v>
      </c>
      <c r="N1">
        <v>0</v>
      </c>
      <c r="O1">
        <v>0</v>
      </c>
      <c r="P1">
        <v>1.45</v>
      </c>
      <c r="Q1">
        <v>2.87</v>
      </c>
      <c r="R1">
        <v>0.96</v>
      </c>
      <c r="S1">
        <v>0.48</v>
      </c>
      <c r="T1">
        <v>5.1552758216857901</v>
      </c>
      <c r="U1">
        <v>43.016208648681598</v>
      </c>
    </row>
    <row r="2" spans="1:43" x14ac:dyDescent="0.25">
      <c r="B2" t="s">
        <v>51</v>
      </c>
      <c r="C2">
        <v>141000.761</v>
      </c>
      <c r="D2">
        <v>9599252.9000000004</v>
      </c>
      <c r="E2">
        <v>297.67099999999999</v>
      </c>
      <c r="F2">
        <v>146765.94097484704</v>
      </c>
      <c r="G2">
        <v>97507.977006379951</v>
      </c>
      <c r="H2">
        <v>46524.25</v>
      </c>
      <c r="I2">
        <v>75745888.366099998</v>
      </c>
      <c r="J2">
        <v>528200.97</v>
      </c>
      <c r="K2">
        <v>28.88686151502413</v>
      </c>
      <c r="L2">
        <v>313.58965748979404</v>
      </c>
      <c r="M2" s="7">
        <f>MAX(M6:M238)</f>
        <v>7906649.6523000002</v>
      </c>
      <c r="N2">
        <v>92.42</v>
      </c>
      <c r="O2">
        <v>91.94</v>
      </c>
      <c r="P2">
        <v>83.17</v>
      </c>
      <c r="Q2">
        <v>88.039999999999992</v>
      </c>
      <c r="R2">
        <v>86.54</v>
      </c>
      <c r="S2">
        <v>90.91</v>
      </c>
      <c r="T2">
        <v>19.793344020843509</v>
      </c>
      <c r="U2">
        <v>73.446063995361399</v>
      </c>
      <c r="W2">
        <v>0.1</v>
      </c>
      <c r="X2">
        <v>0.1</v>
      </c>
      <c r="Y2">
        <v>0.15</v>
      </c>
      <c r="Z2">
        <v>0.1</v>
      </c>
      <c r="AA2">
        <v>0.1</v>
      </c>
      <c r="AB2">
        <v>0.1</v>
      </c>
      <c r="AC2">
        <v>0.1</v>
      </c>
      <c r="AD2">
        <v>0.1</v>
      </c>
      <c r="AE2">
        <v>0.1</v>
      </c>
      <c r="AF2">
        <v>0.15</v>
      </c>
      <c r="AG2">
        <v>0.15</v>
      </c>
      <c r="AH2">
        <v>0.1</v>
      </c>
      <c r="AI2">
        <v>0.1</v>
      </c>
      <c r="AJ2">
        <v>0.1</v>
      </c>
      <c r="AK2">
        <v>0.1</v>
      </c>
      <c r="AL2">
        <v>0.1</v>
      </c>
      <c r="AM2">
        <v>0.1</v>
      </c>
      <c r="AN2">
        <v>0.1</v>
      </c>
      <c r="AO2">
        <v>0.15</v>
      </c>
    </row>
    <row r="3" spans="1:43" x14ac:dyDescent="0.25">
      <c r="B3" s="1" t="s">
        <v>0</v>
      </c>
      <c r="C3" s="13" t="s">
        <v>1</v>
      </c>
      <c r="D3" s="13"/>
      <c r="E3" s="13"/>
      <c r="F3" s="13"/>
      <c r="G3" s="13"/>
      <c r="H3" s="13"/>
      <c r="I3" s="13"/>
      <c r="J3" s="13"/>
      <c r="K3" s="13"/>
      <c r="L3" s="13"/>
      <c r="M3" s="13" t="s">
        <v>2</v>
      </c>
      <c r="N3" s="13"/>
      <c r="O3" s="13"/>
      <c r="P3" s="13"/>
      <c r="Q3" s="13"/>
      <c r="R3" s="13"/>
      <c r="S3" s="13"/>
      <c r="T3" s="13"/>
      <c r="U3" s="13"/>
      <c r="W3" s="13" t="s">
        <v>1</v>
      </c>
      <c r="X3" s="13"/>
      <c r="Y3" s="13"/>
      <c r="Z3" s="13"/>
      <c r="AA3" s="13"/>
      <c r="AB3" s="13"/>
      <c r="AC3" s="13"/>
      <c r="AD3" s="13"/>
      <c r="AE3" s="13"/>
      <c r="AF3" s="13"/>
      <c r="AG3" s="13" t="s">
        <v>2</v>
      </c>
      <c r="AH3" s="13"/>
      <c r="AI3" s="13"/>
      <c r="AJ3" s="13"/>
      <c r="AK3" s="13"/>
      <c r="AL3" s="13"/>
      <c r="AM3" s="13"/>
      <c r="AN3" s="13"/>
      <c r="AO3" s="13"/>
    </row>
    <row r="4" spans="1:43" x14ac:dyDescent="0.25">
      <c r="B4" s="1" t="s">
        <v>3</v>
      </c>
      <c r="C4" s="13" t="s">
        <v>4</v>
      </c>
      <c r="D4" s="13"/>
      <c r="E4" s="13"/>
      <c r="F4" s="13" t="s">
        <v>5</v>
      </c>
      <c r="G4" s="13"/>
      <c r="H4" s="13"/>
      <c r="I4" s="13" t="s">
        <v>6</v>
      </c>
      <c r="J4" s="13"/>
      <c r="K4" s="13" t="s">
        <v>7</v>
      </c>
      <c r="L4" s="13"/>
      <c r="M4" s="2" t="s">
        <v>8</v>
      </c>
      <c r="N4" s="13" t="s">
        <v>9</v>
      </c>
      <c r="O4" s="13"/>
      <c r="P4" s="13"/>
      <c r="Q4" s="13"/>
      <c r="R4" s="13"/>
      <c r="S4" s="13"/>
      <c r="T4" s="13" t="s">
        <v>10</v>
      </c>
      <c r="U4" s="13"/>
      <c r="W4" s="11" t="s">
        <v>53</v>
      </c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2" t="s">
        <v>55</v>
      </c>
    </row>
    <row r="5" spans="1:43" x14ac:dyDescent="0.25">
      <c r="B5" s="1" t="s">
        <v>11</v>
      </c>
      <c r="C5" t="s">
        <v>12</v>
      </c>
      <c r="D5" t="s">
        <v>13</v>
      </c>
      <c r="E5" t="s">
        <v>14</v>
      </c>
      <c r="F5" t="s">
        <v>15</v>
      </c>
      <c r="G5" t="s">
        <v>16</v>
      </c>
      <c r="H5" t="s">
        <v>17</v>
      </c>
      <c r="I5" t="s">
        <v>18</v>
      </c>
      <c r="J5" t="s">
        <v>19</v>
      </c>
      <c r="K5" t="s">
        <v>20</v>
      </c>
      <c r="L5" t="s">
        <v>21</v>
      </c>
      <c r="M5" t="s">
        <v>22</v>
      </c>
      <c r="N5" t="s">
        <v>23</v>
      </c>
      <c r="O5" t="s">
        <v>24</v>
      </c>
      <c r="P5" t="s">
        <v>25</v>
      </c>
      <c r="Q5" t="s">
        <v>26</v>
      </c>
      <c r="R5" t="s">
        <v>27</v>
      </c>
      <c r="S5" t="s">
        <v>28</v>
      </c>
      <c r="T5" t="s">
        <v>29</v>
      </c>
      <c r="U5" t="s">
        <v>47</v>
      </c>
      <c r="W5" t="s">
        <v>12</v>
      </c>
      <c r="X5" t="s">
        <v>13</v>
      </c>
      <c r="Y5" t="s">
        <v>14</v>
      </c>
      <c r="Z5" t="s">
        <v>15</v>
      </c>
      <c r="AA5" t="s">
        <v>16</v>
      </c>
      <c r="AB5" t="s">
        <v>17</v>
      </c>
      <c r="AC5" t="s">
        <v>18</v>
      </c>
      <c r="AD5" t="s">
        <v>19</v>
      </c>
      <c r="AE5" t="s">
        <v>20</v>
      </c>
      <c r="AF5" t="s">
        <v>21</v>
      </c>
      <c r="AG5" t="s">
        <v>22</v>
      </c>
      <c r="AH5" t="s">
        <v>23</v>
      </c>
      <c r="AI5" t="s">
        <v>24</v>
      </c>
      <c r="AJ5" t="s">
        <v>25</v>
      </c>
      <c r="AK5" t="s">
        <v>26</v>
      </c>
      <c r="AL5" t="s">
        <v>27</v>
      </c>
      <c r="AM5" t="s">
        <v>28</v>
      </c>
      <c r="AN5" t="s">
        <v>29</v>
      </c>
      <c r="AO5" t="s">
        <v>54</v>
      </c>
      <c r="AP5" s="12"/>
    </row>
    <row r="6" spans="1:43" x14ac:dyDescent="0.25">
      <c r="A6" s="10">
        <v>2020</v>
      </c>
      <c r="B6" s="2" t="s">
        <v>30</v>
      </c>
      <c r="C6" s="3">
        <v>3228.4045999999998</v>
      </c>
      <c r="D6">
        <v>527970</v>
      </c>
      <c r="E6" s="4">
        <v>3</v>
      </c>
      <c r="F6" s="3">
        <v>216.06161066207378</v>
      </c>
      <c r="G6" s="3">
        <v>701.71487776794686</v>
      </c>
      <c r="H6">
        <v>50.9</v>
      </c>
      <c r="I6" s="3">
        <v>800.49249999999995</v>
      </c>
      <c r="J6" s="5">
        <v>137.44</v>
      </c>
      <c r="K6" s="6">
        <v>15.43</v>
      </c>
      <c r="L6" s="6">
        <v>147.046080823766</v>
      </c>
      <c r="M6" s="7">
        <v>17.98</v>
      </c>
      <c r="N6">
        <v>0.94</v>
      </c>
      <c r="O6">
        <v>0</v>
      </c>
      <c r="P6">
        <v>4.3499999999999996</v>
      </c>
      <c r="Q6">
        <v>3.85</v>
      </c>
      <c r="R6">
        <v>3.85</v>
      </c>
      <c r="S6">
        <v>0.96</v>
      </c>
      <c r="T6" s="3">
        <v>14.506500053405778</v>
      </c>
      <c r="U6" s="3">
        <v>57.56</v>
      </c>
      <c r="W6">
        <f>((C6-109.239)/141000.761)*50+50</f>
        <v>51.106081122498338</v>
      </c>
      <c r="X6">
        <f t="shared" ref="X6:X70" si="0">((D6-760)/9599252.9)*50+50</f>
        <v>52.746099126110117</v>
      </c>
      <c r="Y6">
        <f>((E6-0)/297.671)*50+50</f>
        <v>50.503912037114802</v>
      </c>
      <c r="Z6">
        <f>((F6-110.797954)/146765.941)*50+50</f>
        <v>50.035861064203608</v>
      </c>
      <c r="AA6">
        <f>((G6-533.3852317)/97507.97701)*50+50</f>
        <v>50.086315833447493</v>
      </c>
      <c r="AB6">
        <f>((H6-34.91)/46524.25)*50+50</f>
        <v>50.017184586532828</v>
      </c>
      <c r="AC6">
        <f>((I6-0)/75745888.37)*50+50</f>
        <v>50.000528406569138</v>
      </c>
      <c r="AD6">
        <f>((J6-62.28)/528200.97)*50+50</f>
        <v>50.007114716203567</v>
      </c>
      <c r="AE6">
        <f>((K6-3.76565144)/28.8868615)*50+50</f>
        <v>70.189712475341082</v>
      </c>
      <c r="AF6">
        <f>((L6-115.768135)/313.589657)*50+50</f>
        <v>54.987081864081695</v>
      </c>
      <c r="AG6">
        <f>((M6-0)/7906649.652)*50+50</f>
        <v>50.000113701762388</v>
      </c>
      <c r="AH6">
        <f>((N6-0)/92.42)*50+50</f>
        <v>50.508547933347764</v>
      </c>
      <c r="AI6">
        <f>((O6-0)/91.94)*50+50</f>
        <v>50</v>
      </c>
      <c r="AJ6">
        <f>((P6-1.45)/83.17)*50+50</f>
        <v>51.74341709751112</v>
      </c>
      <c r="AK6">
        <f>((Q6-2.87)/88.04)*50+50</f>
        <v>50.55656519763744</v>
      </c>
      <c r="AL6">
        <f>((R6-0.96)/86.54)*50+50</f>
        <v>51.669748093367232</v>
      </c>
      <c r="AM6">
        <f>((S6-0.48)/90.91)*50+50</f>
        <v>50.263997360026401</v>
      </c>
      <c r="AN6">
        <f>((T6-5.155275822)/19.79334402)*50+50</f>
        <v>73.622143438614827</v>
      </c>
      <c r="AO6">
        <f>((U6-43.01620865)/73.446064)*50+50</f>
        <v>59.901001195925218</v>
      </c>
      <c r="AP6">
        <f>0.5*(0.2*(W6*(1/3)+X6*(1/3)+Y6*(1/3))+0.35*(Z6*(1/3)+AA6*(1/3)+AB6*(1/3))+0.3*(AC6*0.5+AD6*0.5)+0.15*(AE6*0.5+AF6*0.5))*(0.5*(0.2*AG6+0.5*(AH6*(1/6)+AI6*(1/6)+AJ6*(1/6)+AK6*(1/6)+AL6*(1/6)+AM6*(1/6))+0.3*(AN6*0.5+AO6*0.5)))</f>
        <v>723.22463777394489</v>
      </c>
      <c r="AQ6" s="10">
        <v>2020</v>
      </c>
    </row>
    <row r="7" spans="1:43" x14ac:dyDescent="0.25">
      <c r="A7" s="10"/>
      <c r="B7" s="2" t="s">
        <v>31</v>
      </c>
      <c r="C7" s="3">
        <v>921.51</v>
      </c>
      <c r="D7">
        <v>22070</v>
      </c>
      <c r="E7" s="4">
        <v>0</v>
      </c>
      <c r="F7" s="3">
        <v>4132.6766923152218</v>
      </c>
      <c r="G7" s="3">
        <v>44846.791595481562</v>
      </c>
      <c r="H7">
        <v>1194.1199999999999</v>
      </c>
      <c r="I7" s="3">
        <v>1296052.2</v>
      </c>
      <c r="J7" s="5">
        <v>12234.69</v>
      </c>
      <c r="K7" s="6">
        <v>11.6051864508996</v>
      </c>
      <c r="L7" s="6">
        <v>362.46850679325399</v>
      </c>
      <c r="M7" s="7">
        <v>50876.7</v>
      </c>
      <c r="N7">
        <v>17.45</v>
      </c>
      <c r="O7">
        <v>83.17</v>
      </c>
      <c r="P7">
        <v>68.599999999999994</v>
      </c>
      <c r="Q7">
        <v>87.02</v>
      </c>
      <c r="R7">
        <v>81.25</v>
      </c>
      <c r="S7">
        <v>69.709999999999994</v>
      </c>
      <c r="T7" s="3">
        <v>15.6000003814697</v>
      </c>
      <c r="U7" s="3">
        <v>104.93991851806599</v>
      </c>
      <c r="W7">
        <f t="shared" ref="W7:W70" si="1">((C7-109.239)/141000.761)*50+50</f>
        <v>50.288037807115096</v>
      </c>
      <c r="X7">
        <f t="shared" si="0"/>
        <v>50.110998221538679</v>
      </c>
      <c r="Y7">
        <f t="shared" ref="Y7:Y70" si="2">((E7-0)/297.671)*50+50</f>
        <v>50</v>
      </c>
      <c r="Z7">
        <f t="shared" ref="Z7:Z70" si="3">((F7-110.797954)/146765.941)*50+50</f>
        <v>51.370167598460469</v>
      </c>
      <c r="AA7">
        <f t="shared" ref="AA7:AA70" si="4">((G7-533.3852317)/97507.97701)*50+50</f>
        <v>72.722964685872299</v>
      </c>
      <c r="AB7">
        <f t="shared" ref="AB7:AB70" si="5">((H7-34.91)/46524.25)*50+50</f>
        <v>51.24581266758733</v>
      </c>
      <c r="AC7">
        <f t="shared" ref="AC7:AC70" si="6">((I7-0)/75745888.37)*50+50</f>
        <v>50.855526437071475</v>
      </c>
      <c r="AD7">
        <f t="shared" ref="AD7:AD70" si="7">((J7-62.28)/528200.97)*50+50</f>
        <v>51.152251765081004</v>
      </c>
      <c r="AE7">
        <f t="shared" ref="AE7:AE70" si="8">((K7-3.76565144)/28.8868615)*50+50</f>
        <v>63.569378263712728</v>
      </c>
      <c r="AF7">
        <f t="shared" ref="AF7:AF70" si="9">((L7-115.768135)/313.589657)*50+50</f>
        <v>89.3349025209167</v>
      </c>
      <c r="AG7">
        <f t="shared" ref="AG7:AG70" si="10">((M7-0)/7906649.652)*50+50</f>
        <v>50.321733618152223</v>
      </c>
      <c r="AH7">
        <f t="shared" ref="AH7:AH70" si="11">((N7-0)/92.42)*50+50</f>
        <v>59.440597273317465</v>
      </c>
      <c r="AI7">
        <f t="shared" ref="AI7:AI70" si="12">((O7-0)/91.94)*50+50</f>
        <v>95.230585164237539</v>
      </c>
      <c r="AJ7">
        <f t="shared" ref="AJ7:AJ70" si="13">((P7-1.45)/83.17)*50+50</f>
        <v>90.369123482024762</v>
      </c>
      <c r="AK7">
        <f t="shared" ref="AK7:AK70" si="14">((Q7-2.87)/88.04)*50+50</f>
        <v>97.790776919582001</v>
      </c>
      <c r="AL7">
        <f t="shared" ref="AL7:AL70" si="15">((R7-0.96)/86.54)*50+50</f>
        <v>96.388953085278487</v>
      </c>
      <c r="AM7">
        <f t="shared" ref="AM7:AM70" si="16">((S7-0.48)/90.91)*50+50</f>
        <v>88.076119238807607</v>
      </c>
      <c r="AN7">
        <f t="shared" ref="AN7:AN70" si="17">((T7-5.155275822)/19.79334402)*50+50</f>
        <v>76.384436477524787</v>
      </c>
      <c r="AO7">
        <f t="shared" ref="AO7:AO70" si="18">((U7-43.01620865)/73.446064)*50+50</f>
        <v>92.155907679454401</v>
      </c>
      <c r="AP7">
        <f t="shared" ref="AP7:AP70" si="19">0.5*(0.2*(W7*(1/3)+X7*(1/3)+Y7*(1/3))+0.35*(Z7*(1/3)+AA7*(1/3)+AB7*(1/3))+0.3*(AC7*0.5+AD7*0.5)+0.15*(AE7*0.5+AF7*0.5))*(0.5*(0.2*AG7+0.5*(AH7*(1/6)+AI7*(1/6)+AJ7*(1/6)+AK7*(1/6)+AL7*(1/6)+AM7*(1/6))+0.3*(AN7*0.5+AO7*0.5)))</f>
        <v>1134.8272199086521</v>
      </c>
      <c r="AQ7" s="10"/>
    </row>
    <row r="8" spans="1:43" x14ac:dyDescent="0.25">
      <c r="A8" s="10"/>
      <c r="B8" s="2" t="s">
        <v>32</v>
      </c>
      <c r="C8" s="3">
        <v>4255.6984000000002</v>
      </c>
      <c r="D8">
        <v>435052</v>
      </c>
      <c r="E8" s="4">
        <v>145.01900000000001</v>
      </c>
      <c r="F8" s="3">
        <v>1843.6979731543624</v>
      </c>
      <c r="G8" s="3">
        <v>4332.3041246399471</v>
      </c>
      <c r="H8">
        <v>1053.3800000000001</v>
      </c>
      <c r="I8" s="3">
        <v>0</v>
      </c>
      <c r="J8" s="5">
        <v>6073.39</v>
      </c>
      <c r="K8" s="6">
        <v>7.6004718508797406</v>
      </c>
      <c r="L8" s="6">
        <v>220.05423210587401</v>
      </c>
      <c r="M8" s="7">
        <v>0</v>
      </c>
      <c r="N8">
        <v>1.89</v>
      </c>
      <c r="O8">
        <v>10.1</v>
      </c>
      <c r="P8">
        <v>21.26</v>
      </c>
      <c r="Q8">
        <v>9.1300000000000008</v>
      </c>
      <c r="R8">
        <v>3.37</v>
      </c>
      <c r="S8">
        <v>9.1300000000000008</v>
      </c>
      <c r="T8" s="3">
        <v>14</v>
      </c>
      <c r="U8" s="3">
        <v>53.916919708252003</v>
      </c>
      <c r="W8">
        <f t="shared" si="1"/>
        <v>51.470367737944336</v>
      </c>
      <c r="X8">
        <f t="shared" si="0"/>
        <v>52.262113544273845</v>
      </c>
      <c r="Y8">
        <f t="shared" si="2"/>
        <v>74.358939903450448</v>
      </c>
      <c r="Z8">
        <f t="shared" si="3"/>
        <v>50.590361771725483</v>
      </c>
      <c r="AA8">
        <f t="shared" si="4"/>
        <v>51.948004157931791</v>
      </c>
      <c r="AB8">
        <f t="shared" si="5"/>
        <v>51.094558214264602</v>
      </c>
      <c r="AC8">
        <f t="shared" si="6"/>
        <v>50</v>
      </c>
      <c r="AD8">
        <f t="shared" si="7"/>
        <v>50.569017319297991</v>
      </c>
      <c r="AE8">
        <f t="shared" si="8"/>
        <v>56.637654995645235</v>
      </c>
      <c r="AF8">
        <f t="shared" si="9"/>
        <v>66.627796035038557</v>
      </c>
      <c r="AG8">
        <f t="shared" si="10"/>
        <v>50</v>
      </c>
      <c r="AH8">
        <f t="shared" si="11"/>
        <v>51.022505951092839</v>
      </c>
      <c r="AI8">
        <f t="shared" si="12"/>
        <v>55.492712638677396</v>
      </c>
      <c r="AJ8">
        <f t="shared" si="13"/>
        <v>61.909342310929425</v>
      </c>
      <c r="AK8">
        <f t="shared" si="14"/>
        <v>53.555202180826896</v>
      </c>
      <c r="AL8">
        <f t="shared" si="15"/>
        <v>51.392419690316615</v>
      </c>
      <c r="AM8">
        <f t="shared" si="16"/>
        <v>54.757452425475748</v>
      </c>
      <c r="AN8">
        <f t="shared" si="17"/>
        <v>72.342672792083363</v>
      </c>
      <c r="AO8">
        <f t="shared" si="18"/>
        <v>57.420895324119748</v>
      </c>
      <c r="AP8">
        <f t="shared" si="19"/>
        <v>768.71880868236394</v>
      </c>
      <c r="AQ8" s="10"/>
    </row>
    <row r="9" spans="1:43" x14ac:dyDescent="0.25">
      <c r="A9" s="10"/>
      <c r="B9" s="2" t="s">
        <v>33</v>
      </c>
      <c r="C9" s="3">
        <v>8729.0192999999999</v>
      </c>
      <c r="D9">
        <v>1745150</v>
      </c>
      <c r="E9" s="4">
        <v>157.80000000000001</v>
      </c>
      <c r="F9" s="3">
        <v>2397.3557110249499</v>
      </c>
      <c r="G9" s="3">
        <v>2746.4204495743866</v>
      </c>
      <c r="H9">
        <v>856.73</v>
      </c>
      <c r="I9" s="3">
        <v>15310.1893</v>
      </c>
      <c r="J9" s="5">
        <v>48305.64</v>
      </c>
      <c r="K9" s="6">
        <v>13.004711335081401</v>
      </c>
      <c r="L9" s="6">
        <v>191.42232682596</v>
      </c>
      <c r="M9" s="7">
        <v>7819.1710999999996</v>
      </c>
      <c r="N9">
        <v>6.6</v>
      </c>
      <c r="O9">
        <v>14.9</v>
      </c>
      <c r="P9">
        <v>8.2100000000000009</v>
      </c>
      <c r="Q9">
        <v>7.21</v>
      </c>
      <c r="R9">
        <v>19.71</v>
      </c>
      <c r="S9">
        <v>13.94</v>
      </c>
      <c r="T9" s="3">
        <v>23.139940261840799</v>
      </c>
      <c r="U9" s="3">
        <v>89.375022888183594</v>
      </c>
      <c r="W9">
        <f t="shared" si="1"/>
        <v>53.0566431836492</v>
      </c>
      <c r="X9">
        <f t="shared" si="0"/>
        <v>59.086071687933128</v>
      </c>
      <c r="Y9">
        <f t="shared" si="2"/>
        <v>76.505773152238547</v>
      </c>
      <c r="Z9">
        <f t="shared" si="3"/>
        <v>50.778981056996372</v>
      </c>
      <c r="AA9">
        <f t="shared" si="4"/>
        <v>51.134797011349868</v>
      </c>
      <c r="AB9">
        <f t="shared" si="5"/>
        <v>50.883216817036278</v>
      </c>
      <c r="AC9">
        <f t="shared" si="6"/>
        <v>50.010106284069977</v>
      </c>
      <c r="AD9">
        <f t="shared" si="7"/>
        <v>54.566761776298897</v>
      </c>
      <c r="AE9">
        <f t="shared" si="8"/>
        <v>65.991802873914494</v>
      </c>
      <c r="AF9">
        <f t="shared" si="9"/>
        <v>62.062609549963568</v>
      </c>
      <c r="AG9">
        <f t="shared" si="10"/>
        <v>50.049446803919167</v>
      </c>
      <c r="AH9">
        <f t="shared" si="11"/>
        <v>53.570655702228954</v>
      </c>
      <c r="AI9">
        <f t="shared" si="12"/>
        <v>58.103110724385473</v>
      </c>
      <c r="AJ9">
        <f t="shared" si="13"/>
        <v>54.063965372129374</v>
      </c>
      <c r="AK9">
        <f t="shared" si="14"/>
        <v>52.464788732394368</v>
      </c>
      <c r="AL9">
        <f t="shared" si="15"/>
        <v>60.833140744164545</v>
      </c>
      <c r="AM9">
        <f t="shared" si="16"/>
        <v>57.402925970740291</v>
      </c>
      <c r="AN9">
        <f t="shared" si="17"/>
        <v>95.431091435758304</v>
      </c>
      <c r="AO9">
        <f t="shared" si="18"/>
        <v>81.559767612722979</v>
      </c>
      <c r="AP9">
        <f t="shared" si="19"/>
        <v>899.38123138778815</v>
      </c>
      <c r="AQ9" s="10"/>
    </row>
    <row r="10" spans="1:43" x14ac:dyDescent="0.25">
      <c r="A10" s="10"/>
      <c r="B10" s="2" t="s">
        <v>34</v>
      </c>
      <c r="C10" s="3">
        <v>276.0385</v>
      </c>
      <c r="D10">
        <v>11490</v>
      </c>
      <c r="E10" s="4">
        <v>25.243999999999996</v>
      </c>
      <c r="F10" s="3">
        <v>1444.1136334527007</v>
      </c>
      <c r="G10" s="3">
        <v>52315.660078311572</v>
      </c>
      <c r="H10">
        <v>773.39</v>
      </c>
      <c r="I10" s="3">
        <v>46589.946799999998</v>
      </c>
      <c r="J10" s="5">
        <v>1502.58</v>
      </c>
      <c r="K10" s="6">
        <v>18.59</v>
      </c>
      <c r="L10" s="6">
        <v>251.65</v>
      </c>
      <c r="M10" s="7">
        <v>47.355899999999998</v>
      </c>
      <c r="N10">
        <v>69.81</v>
      </c>
      <c r="O10">
        <v>78.849999999999994</v>
      </c>
      <c r="P10">
        <v>14.01</v>
      </c>
      <c r="Q10">
        <v>75.959999999999994</v>
      </c>
      <c r="R10">
        <v>82.21</v>
      </c>
      <c r="S10">
        <v>77.88</v>
      </c>
      <c r="T10" s="3">
        <v>8.93682956695557</v>
      </c>
      <c r="U10" s="3">
        <v>91.2</v>
      </c>
      <c r="W10">
        <f t="shared" si="1"/>
        <v>50.059148439631471</v>
      </c>
      <c r="X10">
        <f t="shared" si="0"/>
        <v>50.055889766171283</v>
      </c>
      <c r="Y10">
        <f t="shared" si="2"/>
        <v>54.240251821642012</v>
      </c>
      <c r="Z10">
        <f t="shared" si="3"/>
        <v>50.454231979970302</v>
      </c>
      <c r="AA10">
        <f t="shared" si="4"/>
        <v>76.552840308286264</v>
      </c>
      <c r="AB10">
        <f t="shared" si="5"/>
        <v>50.793650623062163</v>
      </c>
      <c r="AC10">
        <f t="shared" si="6"/>
        <v>50.030754109432593</v>
      </c>
      <c r="AD10">
        <f t="shared" si="7"/>
        <v>50.13634015098458</v>
      </c>
      <c r="AE10">
        <f t="shared" si="8"/>
        <v>75.659327095814831</v>
      </c>
      <c r="AF10">
        <f t="shared" si="9"/>
        <v>71.665552732180828</v>
      </c>
      <c r="AG10">
        <f t="shared" si="10"/>
        <v>50.00029946881476</v>
      </c>
      <c r="AH10">
        <f t="shared" si="11"/>
        <v>87.767799177667172</v>
      </c>
      <c r="AI10">
        <f t="shared" si="12"/>
        <v>92.881226887100283</v>
      </c>
      <c r="AJ10">
        <f t="shared" si="13"/>
        <v>57.550799567151614</v>
      </c>
      <c r="AK10">
        <f t="shared" si="14"/>
        <v>91.509541117673777</v>
      </c>
      <c r="AL10">
        <f t="shared" si="15"/>
        <v>96.943609891379708</v>
      </c>
      <c r="AM10">
        <f t="shared" si="16"/>
        <v>92.569574304256946</v>
      </c>
      <c r="AN10">
        <f t="shared" si="17"/>
        <v>59.552589348051882</v>
      </c>
      <c r="AO10">
        <f t="shared" si="18"/>
        <v>82.802160337686701</v>
      </c>
      <c r="AP10">
        <f t="shared" si="19"/>
        <v>1065.379439094891</v>
      </c>
      <c r="AQ10" s="10"/>
    </row>
    <row r="11" spans="1:43" x14ac:dyDescent="0.25">
      <c r="A11" s="10"/>
      <c r="B11" s="2" t="s">
        <v>35</v>
      </c>
      <c r="C11" s="3">
        <v>147.74690000000001</v>
      </c>
      <c r="D11">
        <v>785</v>
      </c>
      <c r="E11" s="4"/>
      <c r="F11" s="3">
        <v>347.23357446808512</v>
      </c>
      <c r="G11" s="3">
        <v>23501.919462816822</v>
      </c>
      <c r="H11">
        <v>267.49</v>
      </c>
      <c r="I11" s="3">
        <v>17102.862700000001</v>
      </c>
      <c r="J11" s="5">
        <v>321.51</v>
      </c>
      <c r="K11" s="6">
        <v>11.477618426771</v>
      </c>
      <c r="L11" s="6">
        <v>307.26002659026</v>
      </c>
      <c r="M11" s="7">
        <v>19099.623</v>
      </c>
      <c r="N11">
        <v>24.06</v>
      </c>
      <c r="O11">
        <v>66.83</v>
      </c>
      <c r="P11">
        <v>9.18</v>
      </c>
      <c r="Q11">
        <v>72.599999999999994</v>
      </c>
      <c r="R11">
        <v>66.83</v>
      </c>
      <c r="S11">
        <v>53.37</v>
      </c>
      <c r="T11" s="3">
        <v>9.3669033050537092</v>
      </c>
      <c r="U11" s="3">
        <v>99.01</v>
      </c>
      <c r="W11">
        <f t="shared" si="1"/>
        <v>50.013655209988549</v>
      </c>
      <c r="X11">
        <f t="shared" si="0"/>
        <v>50.000130218467312</v>
      </c>
      <c r="Y11">
        <f t="shared" si="2"/>
        <v>50</v>
      </c>
      <c r="Z11">
        <f t="shared" si="3"/>
        <v>50.080548531511162</v>
      </c>
      <c r="AA11">
        <f t="shared" si="4"/>
        <v>61.777771898991027</v>
      </c>
      <c r="AB11">
        <f t="shared" si="5"/>
        <v>50.249955668280521</v>
      </c>
      <c r="AC11">
        <f t="shared" si="6"/>
        <v>50.011289631073083</v>
      </c>
      <c r="AD11">
        <f t="shared" si="7"/>
        <v>50.024538955314682</v>
      </c>
      <c r="AE11">
        <f t="shared" si="8"/>
        <v>63.348571956789073</v>
      </c>
      <c r="AF11">
        <f t="shared" si="9"/>
        <v>80.532239714503731</v>
      </c>
      <c r="AG11">
        <f t="shared" si="10"/>
        <v>50.120782024249479</v>
      </c>
      <c r="AH11">
        <f t="shared" si="11"/>
        <v>63.016663059943738</v>
      </c>
      <c r="AI11">
        <f t="shared" si="12"/>
        <v>86.344355014139666</v>
      </c>
      <c r="AJ11">
        <f t="shared" si="13"/>
        <v>54.647108332331371</v>
      </c>
      <c r="AK11">
        <f t="shared" si="14"/>
        <v>89.601317582916835</v>
      </c>
      <c r="AL11">
        <f t="shared" si="15"/>
        <v>88.057545643633006</v>
      </c>
      <c r="AM11">
        <f t="shared" si="16"/>
        <v>79.089209107908914</v>
      </c>
      <c r="AN11">
        <f t="shared" si="17"/>
        <v>60.638999349473515</v>
      </c>
      <c r="AO11">
        <f t="shared" si="18"/>
        <v>88.118987118220531</v>
      </c>
      <c r="AP11">
        <f t="shared" si="19"/>
        <v>967.46683846768974</v>
      </c>
      <c r="AQ11" s="10"/>
    </row>
    <row r="12" spans="1:43" x14ac:dyDescent="0.25">
      <c r="A12" s="10"/>
      <c r="B12" s="2" t="s">
        <v>46</v>
      </c>
      <c r="C12" s="3">
        <v>3599.7107000000001</v>
      </c>
      <c r="D12">
        <v>2149690</v>
      </c>
      <c r="E12" s="4">
        <v>297.52699999999999</v>
      </c>
      <c r="F12" s="3">
        <v>7033.6784122255467</v>
      </c>
      <c r="G12" s="3">
        <v>19539.565810734588</v>
      </c>
      <c r="H12">
        <v>3118.52</v>
      </c>
      <c r="I12" s="3">
        <v>21740.7451</v>
      </c>
      <c r="J12" s="5">
        <v>10897.88</v>
      </c>
      <c r="K12" s="6">
        <v>22.505005884354301</v>
      </c>
      <c r="L12" s="6">
        <v>302.13253341259798</v>
      </c>
      <c r="M12" s="7">
        <v>7735.9746999999998</v>
      </c>
      <c r="N12">
        <v>24.53</v>
      </c>
      <c r="O12">
        <v>58.65</v>
      </c>
      <c r="P12">
        <v>5.31</v>
      </c>
      <c r="Q12">
        <v>61.06</v>
      </c>
      <c r="R12">
        <v>59.62</v>
      </c>
      <c r="S12">
        <v>62.98</v>
      </c>
      <c r="T12" s="3">
        <v>19.059450149536101</v>
      </c>
      <c r="U12" s="3">
        <v>112.585823059082</v>
      </c>
      <c r="W12">
        <f t="shared" si="1"/>
        <v>51.237749241651258</v>
      </c>
      <c r="X12">
        <f t="shared" si="0"/>
        <v>61.193214838625622</v>
      </c>
      <c r="Y12">
        <f t="shared" si="2"/>
        <v>99.975812222218494</v>
      </c>
      <c r="Z12">
        <f t="shared" si="3"/>
        <v>52.358476500425105</v>
      </c>
      <c r="AA12">
        <f t="shared" si="4"/>
        <v>59.74596190067885</v>
      </c>
      <c r="AB12">
        <f t="shared" si="5"/>
        <v>53.313981418292613</v>
      </c>
      <c r="AC12">
        <f t="shared" si="6"/>
        <v>50.014351105761541</v>
      </c>
      <c r="AD12">
        <f t="shared" si="7"/>
        <v>51.025708074712547</v>
      </c>
      <c r="AE12">
        <f t="shared" si="8"/>
        <v>82.435774381987301</v>
      </c>
      <c r="AF12">
        <f t="shared" si="9"/>
        <v>79.714691516850309</v>
      </c>
      <c r="AG12">
        <f t="shared" si="10"/>
        <v>50.048920687272663</v>
      </c>
      <c r="AH12">
        <f t="shared" si="11"/>
        <v>63.270937026617617</v>
      </c>
      <c r="AI12">
        <f t="shared" si="12"/>
        <v>81.89580160974549</v>
      </c>
      <c r="AJ12">
        <f t="shared" si="13"/>
        <v>52.320548274618254</v>
      </c>
      <c r="AK12">
        <f t="shared" si="14"/>
        <v>83.047478418900496</v>
      </c>
      <c r="AL12">
        <f t="shared" si="15"/>
        <v>83.891841922810258</v>
      </c>
      <c r="AM12">
        <f t="shared" si="16"/>
        <v>84.374656253437479</v>
      </c>
      <c r="AN12">
        <f t="shared" si="17"/>
        <v>85.123358421615762</v>
      </c>
      <c r="AO12">
        <f t="shared" si="18"/>
        <v>97.361022919541327</v>
      </c>
      <c r="AP12">
        <f t="shared" si="19"/>
        <v>1136.2565058471148</v>
      </c>
      <c r="AQ12" s="10"/>
    </row>
    <row r="13" spans="1:43" x14ac:dyDescent="0.25">
      <c r="A13" s="10"/>
      <c r="B13" s="2" t="s">
        <v>36</v>
      </c>
      <c r="C13" s="3">
        <v>436.0444</v>
      </c>
      <c r="D13">
        <v>17820</v>
      </c>
      <c r="E13" s="4">
        <v>101.5</v>
      </c>
      <c r="F13" s="3">
        <v>1059.6022568814531</v>
      </c>
      <c r="G13" s="3">
        <v>24300.329436210006</v>
      </c>
      <c r="H13">
        <v>678.54</v>
      </c>
      <c r="I13" s="3">
        <v>3059.8852999999999</v>
      </c>
      <c r="J13" s="5">
        <v>826.42749999999978</v>
      </c>
      <c r="K13" s="6">
        <v>9.7882406982085399</v>
      </c>
      <c r="L13" s="6">
        <v>299.66813168706699</v>
      </c>
      <c r="M13" s="7">
        <v>8065.9132</v>
      </c>
      <c r="N13">
        <v>54.72</v>
      </c>
      <c r="O13">
        <v>46.15</v>
      </c>
      <c r="P13">
        <v>29.95</v>
      </c>
      <c r="Q13">
        <v>62.5</v>
      </c>
      <c r="R13">
        <v>62.5</v>
      </c>
      <c r="S13">
        <v>53.85</v>
      </c>
      <c r="T13" s="3">
        <v>11.912670135498001</v>
      </c>
      <c r="U13" s="3">
        <v>106.2</v>
      </c>
      <c r="W13">
        <f t="shared" si="1"/>
        <v>50.115887814250875</v>
      </c>
      <c r="X13">
        <f t="shared" si="0"/>
        <v>50.088861082095256</v>
      </c>
      <c r="Y13">
        <f t="shared" si="2"/>
        <v>67.049023922384109</v>
      </c>
      <c r="Z13">
        <f t="shared" si="3"/>
        <v>50.323237222620151</v>
      </c>
      <c r="AA13">
        <f t="shared" si="4"/>
        <v>62.187179415112148</v>
      </c>
      <c r="AB13">
        <f t="shared" si="5"/>
        <v>50.691714535967805</v>
      </c>
      <c r="AC13">
        <f t="shared" si="6"/>
        <v>50.002019835905188</v>
      </c>
      <c r="AD13">
        <f t="shared" si="7"/>
        <v>50.072334920172523</v>
      </c>
      <c r="AE13">
        <f t="shared" si="8"/>
        <v>60.42444375310302</v>
      </c>
      <c r="AF13">
        <f t="shared" si="9"/>
        <v>79.32175736380664</v>
      </c>
      <c r="AG13">
        <f t="shared" si="10"/>
        <v>50.051007149393293</v>
      </c>
      <c r="AH13">
        <f t="shared" si="11"/>
        <v>79.603981822116424</v>
      </c>
      <c r="AI13">
        <f t="shared" si="12"/>
        <v>75.097889928214045</v>
      </c>
      <c r="AJ13">
        <f t="shared" si="13"/>
        <v>67.133581820367922</v>
      </c>
      <c r="AK13">
        <f t="shared" si="14"/>
        <v>83.865288505224896</v>
      </c>
      <c r="AL13">
        <f t="shared" si="15"/>
        <v>85.555812341113935</v>
      </c>
      <c r="AM13">
        <f t="shared" si="16"/>
        <v>79.353206467935323</v>
      </c>
      <c r="AN13">
        <f t="shared" si="17"/>
        <v>67.069865270542607</v>
      </c>
      <c r="AO13">
        <f t="shared" si="18"/>
        <v>93.013735460350873</v>
      </c>
      <c r="AP13">
        <f t="shared" si="19"/>
        <v>1019.5518289193018</v>
      </c>
      <c r="AQ13" s="10"/>
    </row>
    <row r="14" spans="1:43" x14ac:dyDescent="0.25">
      <c r="A14" s="10"/>
      <c r="B14" s="2" t="s">
        <v>37</v>
      </c>
      <c r="C14" s="3">
        <v>1092.8721</v>
      </c>
      <c r="D14">
        <v>89318</v>
      </c>
      <c r="E14" s="4">
        <v>0</v>
      </c>
      <c r="F14" s="3">
        <v>441.82298291820564</v>
      </c>
      <c r="G14" s="3">
        <v>4042.7693498462049</v>
      </c>
      <c r="H14">
        <v>251.76</v>
      </c>
      <c r="I14" s="3">
        <v>7869.7321000000002</v>
      </c>
      <c r="J14" s="5">
        <v>2627.29</v>
      </c>
      <c r="K14" s="6">
        <v>14.902501276161301</v>
      </c>
      <c r="L14" s="6">
        <v>280.35018725758698</v>
      </c>
      <c r="M14" s="7">
        <v>5615.7923000000001</v>
      </c>
      <c r="N14">
        <v>36.79</v>
      </c>
      <c r="O14">
        <v>57.21</v>
      </c>
      <c r="P14">
        <v>28.02</v>
      </c>
      <c r="Q14">
        <v>61.54</v>
      </c>
      <c r="R14">
        <v>58.65</v>
      </c>
      <c r="S14">
        <v>59.13</v>
      </c>
      <c r="T14" s="3">
        <v>12.3699998855591</v>
      </c>
      <c r="U14" s="3">
        <v>67.817230224609403</v>
      </c>
      <c r="W14">
        <f t="shared" si="1"/>
        <v>50.348804181276726</v>
      </c>
      <c r="X14">
        <f t="shared" si="0"/>
        <v>50.46127548113666</v>
      </c>
      <c r="Y14">
        <f t="shared" si="2"/>
        <v>50</v>
      </c>
      <c r="Z14">
        <f t="shared" si="3"/>
        <v>50.112773108891183</v>
      </c>
      <c r="AA14">
        <f t="shared" si="4"/>
        <v>51.799536933161015</v>
      </c>
      <c r="AB14">
        <f t="shared" si="5"/>
        <v>50.233050505918953</v>
      </c>
      <c r="AC14">
        <f t="shared" si="6"/>
        <v>50.005194824609859</v>
      </c>
      <c r="AD14">
        <f t="shared" si="7"/>
        <v>50.242806256111194</v>
      </c>
      <c r="AE14">
        <f t="shared" si="8"/>
        <v>69.276669838572289</v>
      </c>
      <c r="AF14">
        <f t="shared" si="9"/>
        <v>76.241626371240145</v>
      </c>
      <c r="AG14">
        <f t="shared" si="10"/>
        <v>50.035513096868911</v>
      </c>
      <c r="AH14">
        <f t="shared" si="11"/>
        <v>69.903700497727769</v>
      </c>
      <c r="AI14">
        <f t="shared" si="12"/>
        <v>81.112682184033062</v>
      </c>
      <c r="AJ14">
        <f t="shared" si="13"/>
        <v>65.973307683058792</v>
      </c>
      <c r="AK14">
        <f t="shared" si="14"/>
        <v>83.320081781008639</v>
      </c>
      <c r="AL14">
        <f t="shared" si="15"/>
        <v>83.331407441645467</v>
      </c>
      <c r="AM14">
        <f t="shared" si="16"/>
        <v>82.257177428225717</v>
      </c>
      <c r="AN14">
        <f t="shared" si="17"/>
        <v>68.225126730149924</v>
      </c>
      <c r="AO14">
        <f t="shared" si="18"/>
        <v>66.883832995195903</v>
      </c>
      <c r="AP14">
        <f t="shared" si="19"/>
        <v>928.60129630112681</v>
      </c>
      <c r="AQ14" s="10"/>
    </row>
    <row r="15" spans="1:43" x14ac:dyDescent="0.25">
      <c r="A15" s="10"/>
      <c r="B15" s="2" t="s">
        <v>45</v>
      </c>
      <c r="C15" s="3">
        <v>928.72889999999995</v>
      </c>
      <c r="D15">
        <v>98647.9</v>
      </c>
      <c r="E15" s="4">
        <v>97.8</v>
      </c>
      <c r="F15" s="3">
        <v>3494.730153369394</v>
      </c>
      <c r="G15" s="3">
        <v>37629.174168795587</v>
      </c>
      <c r="H15">
        <v>5822.58</v>
      </c>
      <c r="I15" s="3">
        <v>121057.7524</v>
      </c>
      <c r="J15" s="5">
        <v>3144.89</v>
      </c>
      <c r="K15" s="6">
        <v>21.54</v>
      </c>
      <c r="L15" s="6">
        <v>288.76</v>
      </c>
      <c r="M15" s="7">
        <v>1818749.9820000001</v>
      </c>
      <c r="N15">
        <v>66.040000000000006</v>
      </c>
      <c r="O15">
        <v>87.98</v>
      </c>
      <c r="P15">
        <v>16.43</v>
      </c>
      <c r="Q15">
        <v>83.17</v>
      </c>
      <c r="R15">
        <v>77.88</v>
      </c>
      <c r="S15">
        <v>83.17</v>
      </c>
      <c r="T15" s="3">
        <v>11.706230163574199</v>
      </c>
      <c r="U15" s="3">
        <v>103.371101379395</v>
      </c>
      <c r="W15">
        <f t="shared" si="1"/>
        <v>50.29059768691603</v>
      </c>
      <c r="X15">
        <f t="shared" si="0"/>
        <v>50.509872492264478</v>
      </c>
      <c r="Y15">
        <f t="shared" si="2"/>
        <v>66.427532409942515</v>
      </c>
      <c r="Z15">
        <f t="shared" si="3"/>
        <v>51.15283293123484</v>
      </c>
      <c r="AA15">
        <f t="shared" si="4"/>
        <v>69.021925218124053</v>
      </c>
      <c r="AB15">
        <f t="shared" si="5"/>
        <v>56.220057281955107</v>
      </c>
      <c r="AC15">
        <f t="shared" si="6"/>
        <v>50.079910444649258</v>
      </c>
      <c r="AD15">
        <f t="shared" si="7"/>
        <v>50.291802758332686</v>
      </c>
      <c r="AE15">
        <f t="shared" si="8"/>
        <v>80.765454668725425</v>
      </c>
      <c r="AF15">
        <f t="shared" si="9"/>
        <v>77.582520841878406</v>
      </c>
      <c r="AG15">
        <f t="shared" si="10"/>
        <v>61.501394788246017</v>
      </c>
      <c r="AH15">
        <f t="shared" si="11"/>
        <v>85.728197359878806</v>
      </c>
      <c r="AI15">
        <f t="shared" si="12"/>
        <v>97.846421579290848</v>
      </c>
      <c r="AJ15">
        <f t="shared" si="13"/>
        <v>59.005651076109174</v>
      </c>
      <c r="AK15">
        <f t="shared" si="14"/>
        <v>95.604270786006367</v>
      </c>
      <c r="AL15">
        <f t="shared" si="15"/>
        <v>94.441876588860637</v>
      </c>
      <c r="AM15">
        <f t="shared" si="16"/>
        <v>95.479045209547905</v>
      </c>
      <c r="AN15">
        <f t="shared" si="17"/>
        <v>66.548376906284375</v>
      </c>
      <c r="AO15">
        <f t="shared" si="18"/>
        <v>91.087901408436949</v>
      </c>
      <c r="AP15">
        <f t="shared" si="19"/>
        <v>1172.5285563478219</v>
      </c>
      <c r="AQ15" s="10"/>
    </row>
    <row r="16" spans="1:43" x14ac:dyDescent="0.25">
      <c r="A16" s="10"/>
      <c r="B16" s="2" t="s">
        <v>38</v>
      </c>
      <c r="C16" s="3">
        <v>454.3399</v>
      </c>
      <c r="D16">
        <v>309500</v>
      </c>
      <c r="E16" s="4">
        <v>5.3730000000000002</v>
      </c>
      <c r="F16" s="3">
        <v>759.09397659297792</v>
      </c>
      <c r="G16" s="3">
        <v>16707.623006321432</v>
      </c>
      <c r="H16">
        <v>619.86</v>
      </c>
      <c r="I16" s="3">
        <v>58920.875399999997</v>
      </c>
      <c r="J16" s="5">
        <v>856.43</v>
      </c>
      <c r="K16" s="6">
        <v>18.065361492215199</v>
      </c>
      <c r="L16" s="6">
        <v>315.77446610980797</v>
      </c>
      <c r="M16" s="7">
        <v>7436.5142999999998</v>
      </c>
      <c r="N16">
        <v>58.96</v>
      </c>
      <c r="O16">
        <v>57.69</v>
      </c>
      <c r="P16">
        <v>16.91</v>
      </c>
      <c r="Q16">
        <v>66.349999999999994</v>
      </c>
      <c r="R16">
        <v>71.150000000000006</v>
      </c>
      <c r="S16">
        <v>62.02</v>
      </c>
      <c r="T16" s="3">
        <v>12.204979896545399</v>
      </c>
      <c r="U16" s="3">
        <v>107.053581237793</v>
      </c>
      <c r="W16">
        <f t="shared" si="1"/>
        <v>50.12237554519298</v>
      </c>
      <c r="X16">
        <f t="shared" si="0"/>
        <v>51.608145983944226</v>
      </c>
      <c r="Y16">
        <f t="shared" si="2"/>
        <v>50.902506458472608</v>
      </c>
      <c r="Z16">
        <f t="shared" si="3"/>
        <v>50.220860513745819</v>
      </c>
      <c r="AA16">
        <f t="shared" si="4"/>
        <v>58.293802348582552</v>
      </c>
      <c r="AB16">
        <f t="shared" si="5"/>
        <v>50.628650649929874</v>
      </c>
      <c r="AC16">
        <f t="shared" si="6"/>
        <v>50.038893778043892</v>
      </c>
      <c r="AD16">
        <f t="shared" si="7"/>
        <v>50.075174985006178</v>
      </c>
      <c r="AE16">
        <f t="shared" si="8"/>
        <v>74.751235180421389</v>
      </c>
      <c r="AF16">
        <f t="shared" si="9"/>
        <v>81.889816300575234</v>
      </c>
      <c r="AG16">
        <f t="shared" si="10"/>
        <v>50.047026962286857</v>
      </c>
      <c r="AH16">
        <f t="shared" si="11"/>
        <v>81.897857606578668</v>
      </c>
      <c r="AI16">
        <f t="shared" si="12"/>
        <v>81.373721992603862</v>
      </c>
      <c r="AJ16">
        <f t="shared" si="13"/>
        <v>59.294216664662741</v>
      </c>
      <c r="AK16">
        <f t="shared" si="14"/>
        <v>86.051794638800544</v>
      </c>
      <c r="AL16">
        <f t="shared" si="15"/>
        <v>90.553501271088521</v>
      </c>
      <c r="AM16">
        <f t="shared" si="16"/>
        <v>83.846661533384662</v>
      </c>
      <c r="AN16">
        <f t="shared" si="17"/>
        <v>67.80826945518173</v>
      </c>
      <c r="AO16">
        <f t="shared" si="18"/>
        <v>93.594829389218859</v>
      </c>
      <c r="AP16">
        <f t="shared" si="19"/>
        <v>1033.4285734921036</v>
      </c>
      <c r="AQ16" s="10"/>
    </row>
    <row r="17" spans="1:43" x14ac:dyDescent="0.25">
      <c r="A17" s="10"/>
      <c r="B17" s="2" t="s">
        <v>39</v>
      </c>
      <c r="C17" s="3">
        <v>566.29229999999995</v>
      </c>
      <c r="D17">
        <v>10450</v>
      </c>
      <c r="E17" s="4">
        <v>0</v>
      </c>
      <c r="F17" s="3">
        <v>317.12128253796095</v>
      </c>
      <c r="G17" s="3">
        <v>5599.9575226073348</v>
      </c>
      <c r="H17">
        <v>154.4</v>
      </c>
      <c r="I17" s="3">
        <v>7621.5324000000001</v>
      </c>
      <c r="J17" s="5">
        <v>1776.31</v>
      </c>
      <c r="K17" s="6">
        <v>15.7165996212932</v>
      </c>
      <c r="L17" s="6">
        <v>256.027145860438</v>
      </c>
      <c r="M17" s="7">
        <v>13380.1206</v>
      </c>
      <c r="N17">
        <v>8.02</v>
      </c>
      <c r="O17">
        <v>11.54</v>
      </c>
      <c r="P17">
        <v>32.85</v>
      </c>
      <c r="Q17">
        <v>25</v>
      </c>
      <c r="R17">
        <v>19.23</v>
      </c>
      <c r="S17">
        <v>12.02</v>
      </c>
      <c r="T17" s="3">
        <v>9.8982896804809606</v>
      </c>
      <c r="U17" s="3">
        <v>80.992999999999995</v>
      </c>
      <c r="W17">
        <f t="shared" si="1"/>
        <v>50.162074763553939</v>
      </c>
      <c r="X17">
        <f t="shared" si="0"/>
        <v>50.050472677931012</v>
      </c>
      <c r="Y17">
        <f t="shared" si="2"/>
        <v>50</v>
      </c>
      <c r="Z17">
        <f t="shared" si="3"/>
        <v>50.070289921194302</v>
      </c>
      <c r="AA17">
        <f t="shared" si="4"/>
        <v>52.59802964140448</v>
      </c>
      <c r="AB17">
        <f t="shared" si="5"/>
        <v>50.128416900863527</v>
      </c>
      <c r="AC17">
        <f t="shared" si="6"/>
        <v>50.005030987532137</v>
      </c>
      <c r="AD17">
        <f t="shared" si="7"/>
        <v>50.162251689920218</v>
      </c>
      <c r="AE17">
        <f t="shared" si="8"/>
        <v>70.685785095229534</v>
      </c>
      <c r="AF17">
        <f t="shared" si="9"/>
        <v>72.36346252651407</v>
      </c>
      <c r="AG17">
        <f t="shared" si="10"/>
        <v>50.084613086382397</v>
      </c>
      <c r="AH17">
        <f t="shared" si="11"/>
        <v>54.338887686647908</v>
      </c>
      <c r="AI17">
        <f t="shared" si="12"/>
        <v>56.275832064389817</v>
      </c>
      <c r="AJ17">
        <f t="shared" si="13"/>
        <v>68.876998917879035</v>
      </c>
      <c r="AK17">
        <f t="shared" si="14"/>
        <v>62.568150840527032</v>
      </c>
      <c r="AL17">
        <f t="shared" si="15"/>
        <v>60.555812341113935</v>
      </c>
      <c r="AM17">
        <f t="shared" si="16"/>
        <v>56.346936530634693</v>
      </c>
      <c r="AN17">
        <f t="shared" si="17"/>
        <v>61.981335376398313</v>
      </c>
      <c r="AO17">
        <f t="shared" si="18"/>
        <v>75.853523852551163</v>
      </c>
      <c r="AP17">
        <f t="shared" si="19"/>
        <v>812.0291745472332</v>
      </c>
      <c r="AQ17" s="10"/>
    </row>
    <row r="18" spans="1:43" x14ac:dyDescent="0.25">
      <c r="A18" s="10"/>
      <c r="B18" s="2" t="s">
        <v>40</v>
      </c>
      <c r="C18" s="3">
        <v>2077.2595000000001</v>
      </c>
      <c r="D18">
        <v>185180</v>
      </c>
      <c r="E18" s="4">
        <v>2.5</v>
      </c>
      <c r="F18" s="3">
        <v>110.7979539728053</v>
      </c>
      <c r="G18" s="3">
        <v>533.38523170940039</v>
      </c>
      <c r="H18">
        <v>62.21</v>
      </c>
      <c r="I18" s="3">
        <v>0</v>
      </c>
      <c r="J18" s="5">
        <v>274.64999999999998</v>
      </c>
      <c r="K18" s="6">
        <v>6.58</v>
      </c>
      <c r="L18" s="6">
        <v>310.47000000000003</v>
      </c>
      <c r="M18" s="7">
        <v>0</v>
      </c>
      <c r="N18">
        <v>0</v>
      </c>
      <c r="O18">
        <v>2.88</v>
      </c>
      <c r="P18">
        <v>1.45</v>
      </c>
      <c r="Q18">
        <v>3.37</v>
      </c>
      <c r="R18">
        <v>0.96</v>
      </c>
      <c r="S18">
        <v>0.48</v>
      </c>
      <c r="T18" s="3">
        <v>19.383590062459302</v>
      </c>
      <c r="U18" s="3">
        <v>70.08</v>
      </c>
      <c r="W18">
        <f t="shared" si="1"/>
        <v>50.697875843379315</v>
      </c>
      <c r="X18">
        <f t="shared" si="0"/>
        <v>50.960595589683862</v>
      </c>
      <c r="Y18">
        <f t="shared" si="2"/>
        <v>50.41992669759567</v>
      </c>
      <c r="Z18">
        <f t="shared" si="3"/>
        <v>49.999999999990735</v>
      </c>
      <c r="AA18">
        <f t="shared" si="4"/>
        <v>50.000000000004817</v>
      </c>
      <c r="AB18">
        <f t="shared" si="5"/>
        <v>50.029339537982878</v>
      </c>
      <c r="AC18">
        <f t="shared" si="6"/>
        <v>50</v>
      </c>
      <c r="AD18">
        <f t="shared" si="7"/>
        <v>50.020103143695479</v>
      </c>
      <c r="AE18">
        <f t="shared" si="8"/>
        <v>54.871329756609242</v>
      </c>
      <c r="AF18">
        <f t="shared" si="9"/>
        <v>81.044050824673732</v>
      </c>
      <c r="AG18">
        <f t="shared" si="10"/>
        <v>50</v>
      </c>
      <c r="AH18">
        <f t="shared" si="11"/>
        <v>50</v>
      </c>
      <c r="AI18">
        <f t="shared" si="12"/>
        <v>51.566238851424842</v>
      </c>
      <c r="AJ18">
        <f t="shared" si="13"/>
        <v>50</v>
      </c>
      <c r="AK18">
        <f t="shared" si="14"/>
        <v>50.283961835529304</v>
      </c>
      <c r="AL18">
        <f t="shared" si="15"/>
        <v>50</v>
      </c>
      <c r="AM18">
        <f t="shared" si="16"/>
        <v>50</v>
      </c>
      <c r="AN18">
        <f t="shared" si="17"/>
        <v>85.942168807055623</v>
      </c>
      <c r="AO18">
        <f t="shared" si="18"/>
        <v>68.424262564975564</v>
      </c>
      <c r="AP18">
        <f t="shared" si="19"/>
        <v>770.24419378876644</v>
      </c>
      <c r="AQ18" s="10"/>
    </row>
    <row r="19" spans="1:43" x14ac:dyDescent="0.25">
      <c r="A19" s="10"/>
      <c r="B19" s="2" t="s">
        <v>41</v>
      </c>
      <c r="C19" s="3">
        <v>8413.5427999999993</v>
      </c>
      <c r="D19">
        <v>785350</v>
      </c>
      <c r="E19" s="4">
        <v>0.4</v>
      </c>
      <c r="F19" s="3">
        <v>7202.8936833319058</v>
      </c>
      <c r="G19" s="3">
        <v>8561.0709478198714</v>
      </c>
      <c r="H19">
        <v>3891.55</v>
      </c>
      <c r="I19" s="3">
        <v>417269.9768</v>
      </c>
      <c r="J19" s="5">
        <v>33535.800000000003</v>
      </c>
      <c r="K19" s="6">
        <v>7.1552672472241898</v>
      </c>
      <c r="L19" s="6">
        <v>216.88794046335801</v>
      </c>
      <c r="M19" s="7">
        <v>585611.00879999995</v>
      </c>
      <c r="N19" s="4">
        <v>12.74</v>
      </c>
      <c r="O19" s="4">
        <v>47.6</v>
      </c>
      <c r="P19" s="4">
        <v>24.15</v>
      </c>
      <c r="Q19" s="4">
        <v>50.48</v>
      </c>
      <c r="R19" s="4">
        <v>38.46</v>
      </c>
      <c r="S19" s="4">
        <v>43.27</v>
      </c>
      <c r="T19" s="3">
        <v>9.3800001144409197</v>
      </c>
      <c r="U19" s="3">
        <v>104.406143188477</v>
      </c>
      <c r="W19">
        <f t="shared" si="1"/>
        <v>52.944772688141732</v>
      </c>
      <c r="X19">
        <f t="shared" si="0"/>
        <v>54.086724290803922</v>
      </c>
      <c r="Y19">
        <f t="shared" si="2"/>
        <v>50.067188271615308</v>
      </c>
      <c r="Z19">
        <f t="shared" si="3"/>
        <v>52.416124504435231</v>
      </c>
      <c r="AA19">
        <f t="shared" si="4"/>
        <v>54.116425118376</v>
      </c>
      <c r="AB19">
        <f t="shared" si="5"/>
        <v>54.144763214882559</v>
      </c>
      <c r="AC19">
        <f t="shared" si="6"/>
        <v>50.275440677889826</v>
      </c>
      <c r="AD19">
        <f t="shared" si="7"/>
        <v>53.168634847452097</v>
      </c>
      <c r="AE19">
        <f t="shared" si="8"/>
        <v>55.867054486386813</v>
      </c>
      <c r="AF19">
        <f t="shared" si="9"/>
        <v>66.122949722056362</v>
      </c>
      <c r="AG19">
        <f t="shared" si="10"/>
        <v>53.703281633655465</v>
      </c>
      <c r="AH19">
        <f t="shared" si="11"/>
        <v>56.892447522181342</v>
      </c>
      <c r="AI19">
        <f t="shared" si="12"/>
        <v>75.886447683271697</v>
      </c>
      <c r="AJ19">
        <f t="shared" si="13"/>
        <v>63.646747625345675</v>
      </c>
      <c r="AK19">
        <f t="shared" si="14"/>
        <v>77.038845979100415</v>
      </c>
      <c r="AL19">
        <f t="shared" si="15"/>
        <v>71.666281488329091</v>
      </c>
      <c r="AM19">
        <f t="shared" si="16"/>
        <v>73.534264657353432</v>
      </c>
      <c r="AN19">
        <f t="shared" si="17"/>
        <v>60.67208322194594</v>
      </c>
      <c r="AO19">
        <f t="shared" si="18"/>
        <v>91.792528554339555</v>
      </c>
      <c r="AP19">
        <f t="shared" si="19"/>
        <v>922.76498373759557</v>
      </c>
      <c r="AQ19" s="10"/>
    </row>
    <row r="20" spans="1:43" x14ac:dyDescent="0.25">
      <c r="A20" s="10"/>
      <c r="B20" s="2" t="s">
        <v>42</v>
      </c>
      <c r="C20" s="3">
        <v>123.75369999999999</v>
      </c>
      <c r="D20">
        <v>9250</v>
      </c>
      <c r="E20" s="4">
        <v>0</v>
      </c>
      <c r="F20" s="3">
        <v>250.08448886350658</v>
      </c>
      <c r="G20" s="3">
        <v>28036.189453125</v>
      </c>
      <c r="H20">
        <v>118.24</v>
      </c>
      <c r="I20" s="3">
        <v>6293.9856</v>
      </c>
      <c r="J20" s="5">
        <v>1245.42</v>
      </c>
      <c r="K20" s="6">
        <v>4.3645157970566997</v>
      </c>
      <c r="L20" s="6">
        <v>271.555951082197</v>
      </c>
      <c r="M20" s="7">
        <v>1670.1224999999999</v>
      </c>
      <c r="N20" s="4">
        <v>56.13</v>
      </c>
      <c r="O20" s="4">
        <v>77.400000000000006</v>
      </c>
      <c r="P20" s="4">
        <v>75.36</v>
      </c>
      <c r="Q20" s="4">
        <v>81.25</v>
      </c>
      <c r="R20" s="4">
        <v>69.709999999999994</v>
      </c>
      <c r="S20" s="4">
        <v>65.38</v>
      </c>
      <c r="T20" s="3">
        <v>12.9899997711182</v>
      </c>
      <c r="U20" s="3">
        <v>101.427406311035</v>
      </c>
      <c r="W20">
        <f t="shared" si="1"/>
        <v>50.005147028958234</v>
      </c>
      <c r="X20">
        <f t="shared" si="0"/>
        <v>50.044222191499927</v>
      </c>
      <c r="Y20">
        <f t="shared" si="2"/>
        <v>50</v>
      </c>
      <c r="Z20">
        <f t="shared" si="3"/>
        <v>50.04745192716868</v>
      </c>
      <c r="AA20">
        <f t="shared" si="4"/>
        <v>64.102848333426323</v>
      </c>
      <c r="AB20">
        <f t="shared" si="5"/>
        <v>50.0895554468906</v>
      </c>
      <c r="AC20">
        <f t="shared" si="6"/>
        <v>50.004154671451772</v>
      </c>
      <c r="AD20">
        <f t="shared" si="7"/>
        <v>50.111997143814406</v>
      </c>
      <c r="AE20">
        <f t="shared" si="8"/>
        <v>51.036568747796814</v>
      </c>
      <c r="AF20">
        <f t="shared" si="9"/>
        <v>74.839437877601455</v>
      </c>
      <c r="AG20">
        <f t="shared" si="10"/>
        <v>50.01056150565352</v>
      </c>
      <c r="AH20">
        <f t="shared" si="11"/>
        <v>80.366803722138059</v>
      </c>
      <c r="AI20">
        <f t="shared" si="12"/>
        <v>92.092669132042644</v>
      </c>
      <c r="AJ20">
        <f t="shared" si="13"/>
        <v>94.433088854154136</v>
      </c>
      <c r="AK20">
        <f t="shared" si="14"/>
        <v>94.513857337573825</v>
      </c>
      <c r="AL20">
        <f t="shared" si="15"/>
        <v>89.721516061936683</v>
      </c>
      <c r="AM20">
        <f t="shared" si="16"/>
        <v>85.694643053569465</v>
      </c>
      <c r="AN20">
        <f t="shared" si="17"/>
        <v>69.791309495761993</v>
      </c>
      <c r="AO20">
        <f t="shared" si="18"/>
        <v>89.764688861362941</v>
      </c>
      <c r="AP20">
        <f t="shared" si="19"/>
        <v>1054.6348075319536</v>
      </c>
      <c r="AQ20" s="10"/>
    </row>
    <row r="21" spans="1:43" x14ac:dyDescent="0.25">
      <c r="A21" s="10"/>
      <c r="B21" s="2" t="s">
        <v>43</v>
      </c>
      <c r="C21" s="3">
        <v>10746.5134</v>
      </c>
      <c r="D21">
        <v>1001450</v>
      </c>
      <c r="E21" s="4">
        <v>3.1459999999999999</v>
      </c>
      <c r="F21" s="3">
        <v>3652.5265127885209</v>
      </c>
      <c r="G21" s="3">
        <v>3398.8014315308264</v>
      </c>
      <c r="H21">
        <v>864.73</v>
      </c>
      <c r="I21" s="3">
        <v>34356.304600000003</v>
      </c>
      <c r="J21" s="5">
        <v>13326.67</v>
      </c>
      <c r="K21" s="6">
        <v>4.5069876414828203</v>
      </c>
      <c r="L21" s="6">
        <v>193.101937781136</v>
      </c>
      <c r="M21" s="7">
        <v>3112.6518999999998</v>
      </c>
      <c r="N21" s="4">
        <v>11.79</v>
      </c>
      <c r="O21" s="4">
        <v>36.54</v>
      </c>
      <c r="P21" s="4">
        <v>7.73</v>
      </c>
      <c r="Q21" s="4">
        <v>31.25</v>
      </c>
      <c r="R21" s="4">
        <v>42.31</v>
      </c>
      <c r="S21" s="4">
        <v>24.04</v>
      </c>
      <c r="T21" s="3">
        <v>12.2600002288818</v>
      </c>
      <c r="U21" s="3">
        <v>90.473110000000005</v>
      </c>
      <c r="W21">
        <f t="shared" si="1"/>
        <v>53.772062762129345</v>
      </c>
      <c r="X21">
        <f t="shared" si="0"/>
        <v>55.212332722268414</v>
      </c>
      <c r="Y21">
        <f t="shared" si="2"/>
        <v>50.528435756254389</v>
      </c>
      <c r="Z21">
        <f t="shared" si="3"/>
        <v>51.20659075758882</v>
      </c>
      <c r="AA21">
        <f t="shared" si="4"/>
        <v>51.469323991583252</v>
      </c>
      <c r="AB21">
        <f t="shared" si="5"/>
        <v>50.891814483844449</v>
      </c>
      <c r="AC21">
        <f t="shared" si="6"/>
        <v>50.022678659752579</v>
      </c>
      <c r="AD21">
        <f t="shared" si="7"/>
        <v>51.255619617661814</v>
      </c>
      <c r="AE21">
        <f t="shared" si="8"/>
        <v>51.283171938707881</v>
      </c>
      <c r="AF21">
        <f t="shared" si="9"/>
        <v>62.330413496567587</v>
      </c>
      <c r="AG21">
        <f t="shared" si="10"/>
        <v>50.019683760106993</v>
      </c>
      <c r="AH21">
        <f t="shared" si="11"/>
        <v>56.378489504436267</v>
      </c>
      <c r="AI21">
        <f t="shared" si="12"/>
        <v>69.87165542745268</v>
      </c>
      <c r="AJ21">
        <f t="shared" si="13"/>
        <v>53.775399783575807</v>
      </c>
      <c r="AK21">
        <f t="shared" si="14"/>
        <v>66.117673784643344</v>
      </c>
      <c r="AL21">
        <f t="shared" si="15"/>
        <v>73.890686387797558</v>
      </c>
      <c r="AM21">
        <f t="shared" si="16"/>
        <v>62.957870421295787</v>
      </c>
      <c r="AN21">
        <f t="shared" si="17"/>
        <v>67.947256410293534</v>
      </c>
      <c r="AO21">
        <f t="shared" si="18"/>
        <v>82.307314214959149</v>
      </c>
      <c r="AP21">
        <f t="shared" si="19"/>
        <v>842.19648847756389</v>
      </c>
      <c r="AQ21" s="10"/>
    </row>
    <row r="22" spans="1:43" x14ac:dyDescent="0.25">
      <c r="A22" s="10"/>
      <c r="B22" s="2" t="s">
        <v>44</v>
      </c>
      <c r="C22" s="3">
        <v>141110</v>
      </c>
      <c r="D22">
        <v>9600012.9000000004</v>
      </c>
      <c r="E22" s="4">
        <v>26</v>
      </c>
      <c r="F22" s="3">
        <v>146876.73892881983</v>
      </c>
      <c r="G22" s="3">
        <v>10408.669756134919</v>
      </c>
      <c r="H22">
        <v>46559.16</v>
      </c>
      <c r="I22" s="3">
        <v>75745888.366099998</v>
      </c>
      <c r="J22" s="5">
        <v>528263.25</v>
      </c>
      <c r="K22" s="6">
        <v>4.7517138553815803</v>
      </c>
      <c r="L22" s="6">
        <v>117.423636436775</v>
      </c>
      <c r="M22">
        <v>4567113.8825000003</v>
      </c>
      <c r="N22" s="4">
        <v>35.85</v>
      </c>
      <c r="O22" s="4">
        <v>72.12</v>
      </c>
      <c r="P22" s="4">
        <v>4.83</v>
      </c>
      <c r="Q22" s="4">
        <v>44.23</v>
      </c>
      <c r="R22" s="4">
        <v>52.4</v>
      </c>
      <c r="S22" s="4">
        <v>54.33</v>
      </c>
      <c r="T22" s="8">
        <v>10.5299997329712</v>
      </c>
      <c r="U22" s="3">
        <v>102.5</v>
      </c>
      <c r="W22">
        <f t="shared" si="1"/>
        <v>100</v>
      </c>
      <c r="X22">
        <f t="shared" si="0"/>
        <v>100</v>
      </c>
      <c r="Y22">
        <f t="shared" si="2"/>
        <v>54.367237654994945</v>
      </c>
      <c r="Z22">
        <f t="shared" si="3"/>
        <v>99.999999991421646</v>
      </c>
      <c r="AA22">
        <f t="shared" si="4"/>
        <v>55.063834174009244</v>
      </c>
      <c r="AB22">
        <f t="shared" si="5"/>
        <v>100</v>
      </c>
      <c r="AC22">
        <f t="shared" si="6"/>
        <v>99.99999999742559</v>
      </c>
      <c r="AD22">
        <f t="shared" si="7"/>
        <v>100</v>
      </c>
      <c r="AE22">
        <f t="shared" si="8"/>
        <v>51.706766267047705</v>
      </c>
      <c r="AF22">
        <f t="shared" si="9"/>
        <v>50.263959827727192</v>
      </c>
      <c r="AG22">
        <f t="shared" si="10"/>
        <v>78.881473718420935</v>
      </c>
      <c r="AH22">
        <f t="shared" si="11"/>
        <v>69.395152564379998</v>
      </c>
      <c r="AI22">
        <f t="shared" si="12"/>
        <v>89.22123123776376</v>
      </c>
      <c r="AJ22">
        <f t="shared" si="13"/>
        <v>52.031982686064687</v>
      </c>
      <c r="AK22">
        <f t="shared" si="14"/>
        <v>73.489323034984096</v>
      </c>
      <c r="AL22">
        <f t="shared" si="15"/>
        <v>79.720360526923969</v>
      </c>
      <c r="AM22">
        <f t="shared" si="16"/>
        <v>79.617203827961731</v>
      </c>
      <c r="AN22">
        <f t="shared" si="17"/>
        <v>63.577099214615686</v>
      </c>
      <c r="AO22">
        <f t="shared" si="18"/>
        <v>90.494880263427049</v>
      </c>
      <c r="AP22">
        <f t="shared" si="19"/>
        <v>1599.5946865620697</v>
      </c>
      <c r="AQ22" s="10"/>
    </row>
    <row r="23" spans="1:43" x14ac:dyDescent="0.25">
      <c r="AP23">
        <f t="shared" si="19"/>
        <v>0</v>
      </c>
    </row>
    <row r="24" spans="1:43" x14ac:dyDescent="0.25">
      <c r="A24" s="10">
        <v>2019</v>
      </c>
      <c r="B24" s="2" t="s">
        <v>30</v>
      </c>
      <c r="C24" s="3">
        <v>3154.6691000000001</v>
      </c>
      <c r="D24">
        <v>527970</v>
      </c>
      <c r="E24" s="4">
        <v>3</v>
      </c>
      <c r="F24" s="3">
        <v>216.06161066207378</v>
      </c>
      <c r="G24" s="3">
        <v>701.71487776794686</v>
      </c>
      <c r="H24">
        <v>53.72</v>
      </c>
      <c r="I24" s="3">
        <v>674.79229999999995</v>
      </c>
      <c r="J24" s="5">
        <v>137.44</v>
      </c>
      <c r="K24" s="6">
        <v>15.35</v>
      </c>
      <c r="L24" s="6">
        <v>147.046080823766</v>
      </c>
      <c r="M24" s="7">
        <v>17.98</v>
      </c>
      <c r="N24">
        <v>0</v>
      </c>
      <c r="O24">
        <v>0.48</v>
      </c>
      <c r="P24">
        <v>4.3499999999999996</v>
      </c>
      <c r="Q24">
        <v>3.85</v>
      </c>
      <c r="R24">
        <v>2.4</v>
      </c>
      <c r="S24">
        <v>0.96</v>
      </c>
      <c r="T24" s="3">
        <v>14.506500053405778</v>
      </c>
      <c r="U24" s="3">
        <v>56.41</v>
      </c>
      <c r="W24">
        <f t="shared" si="1"/>
        <v>51.079933923193508</v>
      </c>
      <c r="X24">
        <f t="shared" si="0"/>
        <v>52.746099126110117</v>
      </c>
      <c r="Y24">
        <f t="shared" si="2"/>
        <v>50.503912037114802</v>
      </c>
      <c r="Z24">
        <f t="shared" si="3"/>
        <v>50.035861064203608</v>
      </c>
      <c r="AA24">
        <f t="shared" si="4"/>
        <v>50.086315833447493</v>
      </c>
      <c r="AB24">
        <f t="shared" si="5"/>
        <v>50.020215264082708</v>
      </c>
      <c r="AC24">
        <f t="shared" si="6"/>
        <v>50.000445431636308</v>
      </c>
      <c r="AD24">
        <f t="shared" si="7"/>
        <v>50.007114716203567</v>
      </c>
      <c r="AE24">
        <f t="shared" si="8"/>
        <v>70.051241219126553</v>
      </c>
      <c r="AF24">
        <f t="shared" si="9"/>
        <v>54.987081864081695</v>
      </c>
      <c r="AG24">
        <f t="shared" si="10"/>
        <v>50.000113701762388</v>
      </c>
      <c r="AH24">
        <f t="shared" si="11"/>
        <v>50</v>
      </c>
      <c r="AI24">
        <f t="shared" si="12"/>
        <v>50.261039808570807</v>
      </c>
      <c r="AJ24">
        <f t="shared" si="13"/>
        <v>51.74341709751112</v>
      </c>
      <c r="AK24">
        <f t="shared" si="14"/>
        <v>50.55656519763744</v>
      </c>
      <c r="AL24">
        <f t="shared" si="15"/>
        <v>50.831985209151838</v>
      </c>
      <c r="AM24">
        <f t="shared" si="16"/>
        <v>50.263997360026401</v>
      </c>
      <c r="AN24">
        <f t="shared" si="17"/>
        <v>73.622143438614827</v>
      </c>
      <c r="AO24">
        <f t="shared" si="18"/>
        <v>59.11811376985429</v>
      </c>
      <c r="AP24">
        <f t="shared" si="19"/>
        <v>720.34939546051442</v>
      </c>
      <c r="AQ24" s="10">
        <v>2019</v>
      </c>
    </row>
    <row r="25" spans="1:43" x14ac:dyDescent="0.25">
      <c r="A25" s="10"/>
      <c r="B25" s="2" t="s">
        <v>31</v>
      </c>
      <c r="C25" s="3">
        <v>905.4</v>
      </c>
      <c r="D25">
        <v>22070</v>
      </c>
      <c r="E25" s="4">
        <v>0</v>
      </c>
      <c r="F25" s="3">
        <v>4024.7051361914801</v>
      </c>
      <c r="G25" s="3">
        <v>44452.232562309255</v>
      </c>
      <c r="H25">
        <v>1350.98</v>
      </c>
      <c r="I25" s="3">
        <v>1256373.8</v>
      </c>
      <c r="J25" s="5">
        <v>12234.69</v>
      </c>
      <c r="K25" s="6">
        <v>13.126334335914899</v>
      </c>
      <c r="L25" s="6">
        <v>363.42100443279799</v>
      </c>
      <c r="M25" s="7">
        <v>50876.7</v>
      </c>
      <c r="N25">
        <v>19.34</v>
      </c>
      <c r="O25">
        <v>87.5</v>
      </c>
      <c r="P25">
        <v>68.599999999999994</v>
      </c>
      <c r="Q25">
        <v>87.02</v>
      </c>
      <c r="R25">
        <v>82.21</v>
      </c>
      <c r="S25">
        <v>78.849999999999994</v>
      </c>
      <c r="T25" s="3">
        <v>15.741920471191399</v>
      </c>
      <c r="U25" s="3">
        <v>104.97370147705099</v>
      </c>
      <c r="W25">
        <f t="shared" si="1"/>
        <v>50.282325071990215</v>
      </c>
      <c r="X25">
        <f t="shared" si="0"/>
        <v>50.110998221538679</v>
      </c>
      <c r="Y25">
        <f t="shared" si="2"/>
        <v>50</v>
      </c>
      <c r="Z25">
        <f t="shared" si="3"/>
        <v>51.333384011141753</v>
      </c>
      <c r="AA25">
        <f t="shared" si="4"/>
        <v>72.520643273167863</v>
      </c>
      <c r="AB25">
        <f t="shared" si="5"/>
        <v>51.414391419528528</v>
      </c>
      <c r="AC25">
        <f t="shared" si="6"/>
        <v>50.829334652372765</v>
      </c>
      <c r="AD25">
        <f t="shared" si="7"/>
        <v>51.152251765081004</v>
      </c>
      <c r="AE25">
        <f t="shared" si="8"/>
        <v>66.202318995289431</v>
      </c>
      <c r="AF25">
        <f t="shared" si="9"/>
        <v>89.48677258714531</v>
      </c>
      <c r="AG25">
        <f t="shared" si="10"/>
        <v>50.321733618152223</v>
      </c>
      <c r="AH25">
        <f t="shared" si="11"/>
        <v>60.463103224410304</v>
      </c>
      <c r="AI25">
        <f t="shared" si="12"/>
        <v>97.585381770720034</v>
      </c>
      <c r="AJ25">
        <f t="shared" si="13"/>
        <v>90.369123482024762</v>
      </c>
      <c r="AK25">
        <f t="shared" si="14"/>
        <v>97.790776919582001</v>
      </c>
      <c r="AL25">
        <f t="shared" si="15"/>
        <v>96.943609891379708</v>
      </c>
      <c r="AM25">
        <f t="shared" si="16"/>
        <v>93.1030689693103</v>
      </c>
      <c r="AN25">
        <f t="shared" si="17"/>
        <v>76.742941057595488</v>
      </c>
      <c r="AO25">
        <f t="shared" si="18"/>
        <v>92.178906161023818</v>
      </c>
      <c r="AP25">
        <f t="shared" si="19"/>
        <v>1150.2628933033936</v>
      </c>
      <c r="AQ25" s="10"/>
    </row>
    <row r="26" spans="1:43" x14ac:dyDescent="0.25">
      <c r="A26" s="10"/>
      <c r="B26" s="2" t="s">
        <v>32</v>
      </c>
      <c r="C26" s="3">
        <v>4156.3519999999999</v>
      </c>
      <c r="D26">
        <v>435052</v>
      </c>
      <c r="E26" s="4">
        <v>145.01900000000001</v>
      </c>
      <c r="F26" s="3">
        <v>2336.3609780033844</v>
      </c>
      <c r="G26" s="3">
        <v>5621.1816949175245</v>
      </c>
      <c r="H26">
        <v>1611.86</v>
      </c>
      <c r="I26" s="3">
        <v>0</v>
      </c>
      <c r="J26" s="5">
        <v>6073.39</v>
      </c>
      <c r="K26" s="6">
        <v>9.3425444441405805</v>
      </c>
      <c r="L26" s="6">
        <v>223.28729347179299</v>
      </c>
      <c r="M26" s="7">
        <v>0</v>
      </c>
      <c r="N26">
        <v>1.42</v>
      </c>
      <c r="O26">
        <v>9.6199999999999992</v>
      </c>
      <c r="P26">
        <v>22.22</v>
      </c>
      <c r="Q26">
        <v>11.54</v>
      </c>
      <c r="R26">
        <v>2.88</v>
      </c>
      <c r="S26">
        <v>8.17</v>
      </c>
      <c r="T26" s="3">
        <v>14</v>
      </c>
      <c r="U26" s="3">
        <v>53.916919708252003</v>
      </c>
      <c r="W26">
        <f t="shared" si="1"/>
        <v>51.435138708223</v>
      </c>
      <c r="X26">
        <f t="shared" si="0"/>
        <v>52.262113544273845</v>
      </c>
      <c r="Y26">
        <f t="shared" si="2"/>
        <v>74.358939903450448</v>
      </c>
      <c r="Z26">
        <f t="shared" si="3"/>
        <v>50.758201463104911</v>
      </c>
      <c r="AA26">
        <f t="shared" si="4"/>
        <v>52.608912941910248</v>
      </c>
      <c r="AB26">
        <f t="shared" si="5"/>
        <v>51.694761334142946</v>
      </c>
      <c r="AC26">
        <f t="shared" si="6"/>
        <v>50</v>
      </c>
      <c r="AD26">
        <f t="shared" si="7"/>
        <v>50.569017319297991</v>
      </c>
      <c r="AE26">
        <f t="shared" si="8"/>
        <v>59.652992250716785</v>
      </c>
      <c r="AF26">
        <f t="shared" si="9"/>
        <v>67.143288382083497</v>
      </c>
      <c r="AG26">
        <f t="shared" si="10"/>
        <v>50</v>
      </c>
      <c r="AH26">
        <f t="shared" si="11"/>
        <v>50.768231984418954</v>
      </c>
      <c r="AI26">
        <f t="shared" si="12"/>
        <v>55.231672830106589</v>
      </c>
      <c r="AJ26">
        <f t="shared" si="13"/>
        <v>62.486473488036552</v>
      </c>
      <c r="AK26">
        <f t="shared" si="14"/>
        <v>54.923898228078144</v>
      </c>
      <c r="AL26">
        <f t="shared" si="15"/>
        <v>51.109313612202449</v>
      </c>
      <c r="AM26">
        <f t="shared" si="16"/>
        <v>54.229457705422945</v>
      </c>
      <c r="AN26">
        <f t="shared" si="17"/>
        <v>72.342672792083363</v>
      </c>
      <c r="AO26">
        <f t="shared" si="18"/>
        <v>57.420895324119748</v>
      </c>
      <c r="AP26">
        <f t="shared" si="19"/>
        <v>775.51803352578679</v>
      </c>
      <c r="AQ26" s="10"/>
    </row>
    <row r="27" spans="1:43" x14ac:dyDescent="0.25">
      <c r="A27" s="10"/>
      <c r="B27" s="2" t="s">
        <v>33</v>
      </c>
      <c r="C27" s="3">
        <v>8656.4202000000005</v>
      </c>
      <c r="D27">
        <v>1745150</v>
      </c>
      <c r="E27" s="4">
        <v>157.80000000000001</v>
      </c>
      <c r="F27" s="3">
        <v>2837.4668518033818</v>
      </c>
      <c r="G27" s="3">
        <v>3277.8755955069996</v>
      </c>
      <c r="H27">
        <v>1075.46</v>
      </c>
      <c r="I27" s="3">
        <v>15310.1893</v>
      </c>
      <c r="J27" s="5">
        <v>48305.64</v>
      </c>
      <c r="K27" s="6">
        <v>13.915329815303402</v>
      </c>
      <c r="L27" s="6">
        <v>190.76962308275799</v>
      </c>
      <c r="M27" s="7">
        <v>7819.1710999999996</v>
      </c>
      <c r="N27">
        <v>5.66</v>
      </c>
      <c r="O27">
        <v>33.17</v>
      </c>
      <c r="P27">
        <v>12.08</v>
      </c>
      <c r="Q27">
        <v>6.79</v>
      </c>
      <c r="R27">
        <v>24.52</v>
      </c>
      <c r="S27">
        <v>13.94</v>
      </c>
      <c r="T27" s="3">
        <v>21.246160507202099</v>
      </c>
      <c r="U27" s="3">
        <v>88.42</v>
      </c>
      <c r="W27">
        <f t="shared" si="1"/>
        <v>53.030898960892841</v>
      </c>
      <c r="X27">
        <f t="shared" si="0"/>
        <v>59.086071687933128</v>
      </c>
      <c r="Y27">
        <f t="shared" si="2"/>
        <v>76.505773152238547</v>
      </c>
      <c r="Z27">
        <f t="shared" si="3"/>
        <v>50.92891745837796</v>
      </c>
      <c r="AA27">
        <f t="shared" si="4"/>
        <v>51.407315815569397</v>
      </c>
      <c r="AB27">
        <f t="shared" si="5"/>
        <v>51.118287774655151</v>
      </c>
      <c r="AC27">
        <f t="shared" si="6"/>
        <v>50.010106284069977</v>
      </c>
      <c r="AD27">
        <f t="shared" si="7"/>
        <v>54.566761776298897</v>
      </c>
      <c r="AE27">
        <f t="shared" si="8"/>
        <v>67.567983935020777</v>
      </c>
      <c r="AF27">
        <f t="shared" si="9"/>
        <v>61.958539832000582</v>
      </c>
      <c r="AG27">
        <f t="shared" si="10"/>
        <v>50.049446803919167</v>
      </c>
      <c r="AH27">
        <f t="shared" si="11"/>
        <v>53.062107768881191</v>
      </c>
      <c r="AI27">
        <f t="shared" si="12"/>
        <v>68.038938438111813</v>
      </c>
      <c r="AJ27">
        <f t="shared" si="13"/>
        <v>56.390525429842491</v>
      </c>
      <c r="AK27">
        <f t="shared" si="14"/>
        <v>52.226260790549752</v>
      </c>
      <c r="AL27">
        <f t="shared" si="15"/>
        <v>63.612202449734227</v>
      </c>
      <c r="AM27">
        <f t="shared" si="16"/>
        <v>57.402925970740291</v>
      </c>
      <c r="AN27">
        <f t="shared" si="17"/>
        <v>90.647211175997384</v>
      </c>
      <c r="AO27">
        <f t="shared" si="18"/>
        <v>80.90961508161962</v>
      </c>
      <c r="AP27">
        <f t="shared" si="19"/>
        <v>907.62918234668484</v>
      </c>
      <c r="AQ27" s="10"/>
    </row>
    <row r="28" spans="1:43" x14ac:dyDescent="0.25">
      <c r="A28" s="10"/>
      <c r="B28" s="2" t="s">
        <v>34</v>
      </c>
      <c r="C28" s="3">
        <v>280.7235</v>
      </c>
      <c r="D28">
        <v>11490</v>
      </c>
      <c r="E28" s="4">
        <v>25.243999999999996</v>
      </c>
      <c r="F28" s="3">
        <v>1758.3755098901099</v>
      </c>
      <c r="G28" s="3">
        <v>62637.275108429109</v>
      </c>
      <c r="H28">
        <v>1021.13</v>
      </c>
      <c r="I28" s="3">
        <v>12.2141</v>
      </c>
      <c r="J28" s="5">
        <v>1502.58</v>
      </c>
      <c r="K28" s="6">
        <v>15.81</v>
      </c>
      <c r="L28" s="6">
        <v>234.28</v>
      </c>
      <c r="M28" s="7">
        <v>47.355899999999998</v>
      </c>
      <c r="N28">
        <v>70.28</v>
      </c>
      <c r="O28">
        <v>74.52</v>
      </c>
      <c r="P28">
        <v>13.53</v>
      </c>
      <c r="Q28">
        <v>74.040000000000006</v>
      </c>
      <c r="R28">
        <v>75.48</v>
      </c>
      <c r="S28">
        <v>79.33</v>
      </c>
      <c r="T28" s="3">
        <v>9.3191604614257795</v>
      </c>
      <c r="U28" s="3">
        <v>91.2</v>
      </c>
      <c r="W28">
        <f t="shared" si="1"/>
        <v>50.060809778182687</v>
      </c>
      <c r="X28">
        <f t="shared" si="0"/>
        <v>50.055889766171283</v>
      </c>
      <c r="Y28">
        <f t="shared" si="2"/>
        <v>54.240251821642012</v>
      </c>
      <c r="Z28">
        <f t="shared" si="3"/>
        <v>50.56129424329113</v>
      </c>
      <c r="AA28">
        <f t="shared" si="4"/>
        <v>81.845543196101801</v>
      </c>
      <c r="AB28">
        <f t="shared" si="5"/>
        <v>51.05989886994417</v>
      </c>
      <c r="AC28">
        <f t="shared" si="6"/>
        <v>50.000008062549838</v>
      </c>
      <c r="AD28">
        <f t="shared" si="7"/>
        <v>50.13634015098458</v>
      </c>
      <c r="AE28">
        <f t="shared" si="8"/>
        <v>70.847450942360069</v>
      </c>
      <c r="AF28">
        <f t="shared" si="9"/>
        <v>68.896009857876152</v>
      </c>
      <c r="AG28">
        <f t="shared" si="10"/>
        <v>50.00029946881476</v>
      </c>
      <c r="AH28">
        <f t="shared" si="11"/>
        <v>88.02207314434105</v>
      </c>
      <c r="AI28">
        <f t="shared" si="12"/>
        <v>90.526430280617802</v>
      </c>
      <c r="AJ28">
        <f t="shared" si="13"/>
        <v>57.262233978598054</v>
      </c>
      <c r="AK28">
        <f t="shared" si="14"/>
        <v>90.419127669241249</v>
      </c>
      <c r="AL28">
        <f t="shared" si="15"/>
        <v>93.055234573607578</v>
      </c>
      <c r="AM28">
        <f t="shared" si="16"/>
        <v>93.367066329336708</v>
      </c>
      <c r="AN28">
        <f t="shared" si="17"/>
        <v>60.518396070968151</v>
      </c>
      <c r="AO28">
        <f t="shared" si="18"/>
        <v>82.802160337686701</v>
      </c>
      <c r="AP28">
        <f t="shared" si="19"/>
        <v>1061.2620996478463</v>
      </c>
      <c r="AQ28" s="10"/>
    </row>
    <row r="29" spans="1:43" x14ac:dyDescent="0.25">
      <c r="A29" s="10"/>
      <c r="B29" s="2" t="s">
        <v>35</v>
      </c>
      <c r="C29" s="3">
        <v>149.4188</v>
      </c>
      <c r="D29">
        <v>783</v>
      </c>
      <c r="E29" s="4">
        <v>0.1</v>
      </c>
      <c r="F29" s="3">
        <v>386.53318085106383</v>
      </c>
      <c r="G29" s="3">
        <v>25869.112912904122</v>
      </c>
      <c r="H29">
        <v>313.76</v>
      </c>
      <c r="I29" s="3">
        <v>17102.862700000001</v>
      </c>
      <c r="J29" s="5">
        <v>321.51</v>
      </c>
      <c r="K29" s="6">
        <v>12.3331227626869</v>
      </c>
      <c r="L29" s="6">
        <v>309.15499065232399</v>
      </c>
      <c r="M29" s="7">
        <v>19099.623</v>
      </c>
      <c r="N29">
        <v>23.58</v>
      </c>
      <c r="O29">
        <v>63.46</v>
      </c>
      <c r="P29">
        <v>10.14</v>
      </c>
      <c r="Q29">
        <v>67.790000000000006</v>
      </c>
      <c r="R29">
        <v>68.27</v>
      </c>
      <c r="S29">
        <v>55.29</v>
      </c>
      <c r="T29" s="3">
        <v>8.4899997711181605</v>
      </c>
      <c r="U29" s="3">
        <v>97.112419128417997</v>
      </c>
      <c r="W29">
        <f t="shared" si="1"/>
        <v>50.01424807912916</v>
      </c>
      <c r="X29">
        <f t="shared" si="0"/>
        <v>50.000119800989928</v>
      </c>
      <c r="Y29">
        <f t="shared" si="2"/>
        <v>50.016797067903823</v>
      </c>
      <c r="Z29">
        <f t="shared" si="3"/>
        <v>50.093937062295353</v>
      </c>
      <c r="AA29">
        <f t="shared" si="4"/>
        <v>62.991617946604407</v>
      </c>
      <c r="AB29">
        <f t="shared" si="5"/>
        <v>50.29968242368227</v>
      </c>
      <c r="AC29">
        <f t="shared" si="6"/>
        <v>50.011289631073083</v>
      </c>
      <c r="AD29">
        <f t="shared" si="7"/>
        <v>50.024538955314682</v>
      </c>
      <c r="AE29">
        <f t="shared" si="8"/>
        <v>64.829356457929677</v>
      </c>
      <c r="AF29">
        <f t="shared" si="9"/>
        <v>80.834380429250572</v>
      </c>
      <c r="AG29">
        <f t="shared" si="10"/>
        <v>50.120782024249479</v>
      </c>
      <c r="AH29">
        <f t="shared" si="11"/>
        <v>62.756979008872534</v>
      </c>
      <c r="AI29">
        <f t="shared" si="12"/>
        <v>84.511638024798785</v>
      </c>
      <c r="AJ29">
        <f t="shared" si="13"/>
        <v>55.224239509438497</v>
      </c>
      <c r="AK29">
        <f t="shared" si="14"/>
        <v>86.869604725124944</v>
      </c>
      <c r="AL29">
        <f t="shared" si="15"/>
        <v>88.889530852784844</v>
      </c>
      <c r="AM29">
        <f t="shared" si="16"/>
        <v>80.14519854801452</v>
      </c>
      <c r="AN29">
        <f t="shared" si="17"/>
        <v>58.423851840670835</v>
      </c>
      <c r="AO29">
        <f t="shared" si="18"/>
        <v>86.827167810121168</v>
      </c>
      <c r="AP29">
        <f t="shared" si="19"/>
        <v>962.55139865615683</v>
      </c>
      <c r="AQ29" s="10"/>
    </row>
    <row r="30" spans="1:43" x14ac:dyDescent="0.25">
      <c r="A30" s="10"/>
      <c r="B30" s="2" t="s">
        <v>46</v>
      </c>
      <c r="C30" s="3">
        <v>3582.7361999999998</v>
      </c>
      <c r="D30">
        <v>2149690</v>
      </c>
      <c r="E30" s="4">
        <v>297.57799999999997</v>
      </c>
      <c r="F30" s="3">
        <v>8036.1626479102397</v>
      </c>
      <c r="G30" s="3">
        <v>22430.238229401984</v>
      </c>
      <c r="H30">
        <v>4147.66</v>
      </c>
      <c r="I30" s="3">
        <v>27057.969099999998</v>
      </c>
      <c r="J30" s="5">
        <v>10897.88</v>
      </c>
      <c r="K30" s="6">
        <v>23.1454202077432</v>
      </c>
      <c r="L30" s="6">
        <v>292.03669079122801</v>
      </c>
      <c r="M30" s="7">
        <v>7735.9746999999998</v>
      </c>
      <c r="N30">
        <v>24.06</v>
      </c>
      <c r="O30">
        <v>63.94</v>
      </c>
      <c r="P30">
        <v>5.8</v>
      </c>
      <c r="Q30">
        <v>49.52</v>
      </c>
      <c r="R30">
        <v>58.17</v>
      </c>
      <c r="S30">
        <v>63.94</v>
      </c>
      <c r="T30" s="3">
        <v>19.071310043335</v>
      </c>
      <c r="U30" s="3">
        <v>111.794799804688</v>
      </c>
      <c r="W30">
        <f t="shared" si="1"/>
        <v>51.231729947897229</v>
      </c>
      <c r="X30">
        <f t="shared" si="0"/>
        <v>61.193214838625622</v>
      </c>
      <c r="Y30">
        <f t="shared" si="2"/>
        <v>99.984378726849428</v>
      </c>
      <c r="Z30">
        <f t="shared" si="3"/>
        <v>52.700001321801984</v>
      </c>
      <c r="AA30">
        <f t="shared" si="4"/>
        <v>61.228236739777884</v>
      </c>
      <c r="AB30">
        <f t="shared" si="5"/>
        <v>54.42000677066261</v>
      </c>
      <c r="AC30">
        <f t="shared" si="6"/>
        <v>50.017861015087597</v>
      </c>
      <c r="AD30">
        <f t="shared" si="7"/>
        <v>51.025708074712547</v>
      </c>
      <c r="AE30">
        <f t="shared" si="8"/>
        <v>83.544261580205244</v>
      </c>
      <c r="AF30">
        <f t="shared" si="9"/>
        <v>78.104969640505075</v>
      </c>
      <c r="AG30">
        <f t="shared" si="10"/>
        <v>50.048920687272663</v>
      </c>
      <c r="AH30">
        <f t="shared" si="11"/>
        <v>63.016663059943738</v>
      </c>
      <c r="AI30">
        <f t="shared" si="12"/>
        <v>84.772677833369585</v>
      </c>
      <c r="AJ30">
        <f t="shared" si="13"/>
        <v>52.615125646266684</v>
      </c>
      <c r="AK30">
        <f t="shared" si="14"/>
        <v>76.493639254884144</v>
      </c>
      <c r="AL30">
        <f t="shared" si="15"/>
        <v>83.054079038594864</v>
      </c>
      <c r="AM30">
        <f t="shared" si="16"/>
        <v>84.902650973490267</v>
      </c>
      <c r="AN30">
        <f t="shared" si="17"/>
        <v>85.153317719516394</v>
      </c>
      <c r="AO30">
        <f t="shared" si="18"/>
        <v>96.822516693806762</v>
      </c>
      <c r="AP30">
        <f t="shared" si="19"/>
        <v>1135.7703104710674</v>
      </c>
      <c r="AQ30" s="10"/>
    </row>
    <row r="31" spans="1:43" x14ac:dyDescent="0.25">
      <c r="A31" s="10"/>
      <c r="B31" s="2" t="s">
        <v>36</v>
      </c>
      <c r="C31" s="3">
        <v>444.11</v>
      </c>
      <c r="D31">
        <v>17820</v>
      </c>
      <c r="E31" s="4">
        <v>101.5</v>
      </c>
      <c r="F31" s="3">
        <v>1361.9676018097564</v>
      </c>
      <c r="G31" s="3">
        <v>30667.348220255259</v>
      </c>
      <c r="H31">
        <v>980.57</v>
      </c>
      <c r="I31" s="3">
        <v>2649.6306</v>
      </c>
      <c r="J31" s="5">
        <v>1003.84</v>
      </c>
      <c r="K31" s="6">
        <v>10.3669873277218</v>
      </c>
      <c r="L31" s="6">
        <v>281.13808456553801</v>
      </c>
      <c r="M31" s="7">
        <v>8065.9132</v>
      </c>
      <c r="N31">
        <v>54.72</v>
      </c>
      <c r="O31">
        <v>52.88</v>
      </c>
      <c r="P31">
        <v>28.5</v>
      </c>
      <c r="Q31">
        <v>59.13</v>
      </c>
      <c r="R31">
        <v>59.62</v>
      </c>
      <c r="S31">
        <v>51.44</v>
      </c>
      <c r="T31" s="3">
        <v>12.8262996673584</v>
      </c>
      <c r="U31" s="3">
        <v>103.46</v>
      </c>
      <c r="W31">
        <f t="shared" si="1"/>
        <v>50.118747940658281</v>
      </c>
      <c r="X31">
        <f t="shared" si="0"/>
        <v>50.088861082095256</v>
      </c>
      <c r="Y31">
        <f t="shared" si="2"/>
        <v>67.049023922384109</v>
      </c>
      <c r="Z31">
        <f t="shared" si="3"/>
        <v>50.426246593482389</v>
      </c>
      <c r="AA31">
        <f t="shared" si="4"/>
        <v>65.452050136095451</v>
      </c>
      <c r="AB31">
        <f t="shared" si="5"/>
        <v>51.016308699226748</v>
      </c>
      <c r="AC31">
        <f t="shared" si="6"/>
        <v>50.001749026024392</v>
      </c>
      <c r="AD31">
        <f t="shared" si="7"/>
        <v>50.089128954079733</v>
      </c>
      <c r="AE31">
        <f t="shared" si="8"/>
        <v>61.426190913335809</v>
      </c>
      <c r="AF31">
        <f t="shared" si="9"/>
        <v>76.367251896566543</v>
      </c>
      <c r="AG31">
        <f t="shared" si="10"/>
        <v>50.051007149393293</v>
      </c>
      <c r="AH31">
        <f t="shared" si="11"/>
        <v>79.603981822116424</v>
      </c>
      <c r="AI31">
        <f t="shared" si="12"/>
        <v>78.757885577550582</v>
      </c>
      <c r="AJ31">
        <f t="shared" si="13"/>
        <v>66.261873271612359</v>
      </c>
      <c r="AK31">
        <f t="shared" si="14"/>
        <v>81.951385733757377</v>
      </c>
      <c r="AL31">
        <f t="shared" si="15"/>
        <v>83.891841922810258</v>
      </c>
      <c r="AM31">
        <f t="shared" si="16"/>
        <v>78.027719722802772</v>
      </c>
      <c r="AN31">
        <f t="shared" si="17"/>
        <v>69.377786385178993</v>
      </c>
      <c r="AO31">
        <f t="shared" si="18"/>
        <v>91.148421071277539</v>
      </c>
      <c r="AP31">
        <f t="shared" si="19"/>
        <v>1023.2695557838516</v>
      </c>
      <c r="AQ31" s="10"/>
    </row>
    <row r="32" spans="1:43" x14ac:dyDescent="0.25">
      <c r="A32" s="10"/>
      <c r="B32" s="2" t="s">
        <v>37</v>
      </c>
      <c r="C32" s="3">
        <v>1069.8683000000001</v>
      </c>
      <c r="D32">
        <v>89318</v>
      </c>
      <c r="E32" s="4">
        <v>0</v>
      </c>
      <c r="F32" s="3">
        <v>449.93992365129725</v>
      </c>
      <c r="G32" s="3">
        <v>4205.5636535010635</v>
      </c>
      <c r="H32">
        <v>274.87</v>
      </c>
      <c r="I32" s="3">
        <v>7140.0167000000001</v>
      </c>
      <c r="J32" s="5">
        <v>2627.29</v>
      </c>
      <c r="K32" s="6">
        <v>15.0652605199958</v>
      </c>
      <c r="L32" s="6">
        <v>277.612672886967</v>
      </c>
      <c r="M32" s="7">
        <v>5615.7923000000001</v>
      </c>
      <c r="N32">
        <v>37.26</v>
      </c>
      <c r="O32">
        <v>56.73</v>
      </c>
      <c r="P32">
        <v>28.02</v>
      </c>
      <c r="Q32">
        <v>58.17</v>
      </c>
      <c r="R32">
        <v>57.69</v>
      </c>
      <c r="S32">
        <v>60.58</v>
      </c>
      <c r="T32" s="3">
        <v>9.8597497940063494</v>
      </c>
      <c r="U32" s="3">
        <v>65.193977355957003</v>
      </c>
      <c r="W32">
        <f t="shared" si="1"/>
        <v>50.34064684941665</v>
      </c>
      <c r="X32">
        <f t="shared" si="0"/>
        <v>50.46127548113666</v>
      </c>
      <c r="Y32">
        <f t="shared" si="2"/>
        <v>50</v>
      </c>
      <c r="Z32">
        <f t="shared" si="3"/>
        <v>50.115538376049827</v>
      </c>
      <c r="AA32">
        <f t="shared" si="4"/>
        <v>51.883014361699075</v>
      </c>
      <c r="AB32">
        <f t="shared" si="5"/>
        <v>50.257887015911059</v>
      </c>
      <c r="AC32">
        <f t="shared" si="6"/>
        <v>50.004713138134392</v>
      </c>
      <c r="AD32">
        <f t="shared" si="7"/>
        <v>50.242806256111194</v>
      </c>
      <c r="AE32">
        <f t="shared" si="8"/>
        <v>69.558388300500908</v>
      </c>
      <c r="AF32">
        <f t="shared" si="9"/>
        <v>75.805146036268511</v>
      </c>
      <c r="AG32">
        <f t="shared" si="10"/>
        <v>50.035513096868911</v>
      </c>
      <c r="AH32">
        <f t="shared" si="11"/>
        <v>70.157974464401647</v>
      </c>
      <c r="AI32">
        <f t="shared" si="12"/>
        <v>80.851642375462262</v>
      </c>
      <c r="AJ32">
        <f t="shared" si="13"/>
        <v>65.973307683058792</v>
      </c>
      <c r="AK32">
        <f t="shared" si="14"/>
        <v>81.40617900954112</v>
      </c>
      <c r="AL32">
        <f t="shared" si="15"/>
        <v>82.776750635544261</v>
      </c>
      <c r="AM32">
        <f t="shared" si="16"/>
        <v>83.054669453305479</v>
      </c>
      <c r="AN32">
        <f t="shared" si="17"/>
        <v>61.883979703613392</v>
      </c>
      <c r="AO32">
        <f t="shared" si="18"/>
        <v>65.097996746263348</v>
      </c>
      <c r="AP32">
        <f t="shared" si="19"/>
        <v>910.35216207095732</v>
      </c>
      <c r="AQ32" s="10"/>
    </row>
    <row r="33" spans="1:43" x14ac:dyDescent="0.25">
      <c r="A33" s="10"/>
      <c r="B33" s="2" t="s">
        <v>45</v>
      </c>
      <c r="C33" s="3">
        <v>921.16570000000002</v>
      </c>
      <c r="D33">
        <v>98647.9</v>
      </c>
      <c r="E33" s="4">
        <v>97.8</v>
      </c>
      <c r="F33" s="3">
        <v>4179.897217344942</v>
      </c>
      <c r="G33" s="3">
        <v>45376.170838155849</v>
      </c>
      <c r="H33">
        <v>6778.75</v>
      </c>
      <c r="I33" s="3">
        <v>67939.6253</v>
      </c>
      <c r="J33" s="5">
        <v>3144.89</v>
      </c>
      <c r="K33" s="6">
        <v>20.84</v>
      </c>
      <c r="L33" s="6">
        <v>290.83</v>
      </c>
      <c r="M33" s="7">
        <v>1818749.9820000001</v>
      </c>
      <c r="N33">
        <v>69.34</v>
      </c>
      <c r="O33">
        <v>89.42</v>
      </c>
      <c r="P33">
        <v>17.39</v>
      </c>
      <c r="Q33">
        <v>78.37</v>
      </c>
      <c r="R33">
        <v>77.88</v>
      </c>
      <c r="S33">
        <v>82.69</v>
      </c>
      <c r="T33" s="3">
        <v>12.678819656372101</v>
      </c>
      <c r="U33" s="3">
        <v>102.160346984863</v>
      </c>
      <c r="W33">
        <f t="shared" si="1"/>
        <v>50.287915715575465</v>
      </c>
      <c r="X33">
        <f t="shared" si="0"/>
        <v>50.509872492264478</v>
      </c>
      <c r="Y33">
        <f t="shared" si="2"/>
        <v>66.427532409942515</v>
      </c>
      <c r="Z33">
        <f t="shared" si="3"/>
        <v>51.386254615893797</v>
      </c>
      <c r="AA33">
        <f t="shared" si="4"/>
        <v>72.994419011409178</v>
      </c>
      <c r="AB33">
        <f t="shared" si="5"/>
        <v>57.247661165951087</v>
      </c>
      <c r="AC33">
        <f t="shared" si="6"/>
        <v>50.044847071413386</v>
      </c>
      <c r="AD33">
        <f t="shared" si="7"/>
        <v>50.291802758332686</v>
      </c>
      <c r="AE33">
        <f t="shared" si="8"/>
        <v>79.553831176848348</v>
      </c>
      <c r="AF33">
        <f t="shared" si="9"/>
        <v>77.912569992702274</v>
      </c>
      <c r="AG33">
        <f t="shared" si="10"/>
        <v>61.501394788246017</v>
      </c>
      <c r="AH33">
        <f t="shared" si="11"/>
        <v>87.513525210993294</v>
      </c>
      <c r="AI33">
        <f t="shared" si="12"/>
        <v>98.629541005003261</v>
      </c>
      <c r="AJ33">
        <f t="shared" si="13"/>
        <v>59.582782253216308</v>
      </c>
      <c r="AK33">
        <f t="shared" si="14"/>
        <v>92.878237164925025</v>
      </c>
      <c r="AL33">
        <f t="shared" si="15"/>
        <v>94.441876588860637</v>
      </c>
      <c r="AM33">
        <f t="shared" si="16"/>
        <v>95.215047849521511</v>
      </c>
      <c r="AN33">
        <f t="shared" si="17"/>
        <v>69.005236878543627</v>
      </c>
      <c r="AO33">
        <f t="shared" si="18"/>
        <v>90.263654111446314</v>
      </c>
      <c r="AP33">
        <f t="shared" si="19"/>
        <v>1187.1190087838006</v>
      </c>
      <c r="AQ33" s="10"/>
    </row>
    <row r="34" spans="1:43" x14ac:dyDescent="0.25">
      <c r="A34" s="10"/>
      <c r="B34" s="2" t="s">
        <v>38</v>
      </c>
      <c r="C34" s="3">
        <v>460.27679999999998</v>
      </c>
      <c r="D34">
        <v>309500</v>
      </c>
      <c r="E34" s="4">
        <v>5.3730000000000002</v>
      </c>
      <c r="F34" s="3">
        <v>880.6085825747723</v>
      </c>
      <c r="G34" s="3">
        <v>19132.15227390936</v>
      </c>
      <c r="H34">
        <v>622.30999999999995</v>
      </c>
      <c r="I34" s="3">
        <v>7719.2097999999996</v>
      </c>
      <c r="J34" s="5">
        <v>856.43</v>
      </c>
      <c r="K34" s="6">
        <v>19.1841203351104</v>
      </c>
      <c r="L34" s="6">
        <v>301.43468465588302</v>
      </c>
      <c r="M34" s="7">
        <v>7436.5142999999998</v>
      </c>
      <c r="N34">
        <v>66.510000000000005</v>
      </c>
      <c r="O34">
        <v>62.02</v>
      </c>
      <c r="P34">
        <v>16.91</v>
      </c>
      <c r="Q34">
        <v>63.94</v>
      </c>
      <c r="R34">
        <v>70.67</v>
      </c>
      <c r="S34">
        <v>67.31</v>
      </c>
      <c r="T34" s="3">
        <v>12.4210195541382</v>
      </c>
      <c r="U34" s="3">
        <v>107.090766906738</v>
      </c>
      <c r="W34">
        <f t="shared" si="1"/>
        <v>50.124480817518425</v>
      </c>
      <c r="X34">
        <f t="shared" si="0"/>
        <v>51.608145983944226</v>
      </c>
      <c r="Y34">
        <f t="shared" si="2"/>
        <v>50.902506458472608</v>
      </c>
      <c r="Z34">
        <f t="shared" si="3"/>
        <v>50.262257926917378</v>
      </c>
      <c r="AA34">
        <f t="shared" si="4"/>
        <v>59.537048974106987</v>
      </c>
      <c r="AB34">
        <f t="shared" si="5"/>
        <v>50.631283685389874</v>
      </c>
      <c r="AC34">
        <f t="shared" si="6"/>
        <v>50.005095464563233</v>
      </c>
      <c r="AD34">
        <f t="shared" si="7"/>
        <v>50.075174985006178</v>
      </c>
      <c r="AE34">
        <f t="shared" si="8"/>
        <v>76.687684460131464</v>
      </c>
      <c r="AF34">
        <f t="shared" si="9"/>
        <v>79.603423695808146</v>
      </c>
      <c r="AG34">
        <f t="shared" si="10"/>
        <v>50.047026962286857</v>
      </c>
      <c r="AH34">
        <f t="shared" si="11"/>
        <v>85.982471326552698</v>
      </c>
      <c r="AI34">
        <f t="shared" si="12"/>
        <v>83.728518599086357</v>
      </c>
      <c r="AJ34">
        <f t="shared" si="13"/>
        <v>59.294216664662741</v>
      </c>
      <c r="AK34">
        <f t="shared" si="14"/>
        <v>84.683098591549296</v>
      </c>
      <c r="AL34">
        <f t="shared" si="15"/>
        <v>90.276172868037904</v>
      </c>
      <c r="AM34">
        <f t="shared" si="16"/>
        <v>86.756132438675621</v>
      </c>
      <c r="AN34">
        <f t="shared" si="17"/>
        <v>68.354007601738743</v>
      </c>
      <c r="AO34">
        <f t="shared" si="18"/>
        <v>93.620144339346751</v>
      </c>
      <c r="AP34">
        <f t="shared" si="19"/>
        <v>1045.7621625823431</v>
      </c>
      <c r="AQ34" s="10"/>
    </row>
    <row r="35" spans="1:43" x14ac:dyDescent="0.25">
      <c r="A35" s="10"/>
      <c r="B35" s="2" t="s">
        <v>39</v>
      </c>
      <c r="C35" s="3">
        <v>578.19069999999999</v>
      </c>
      <c r="D35">
        <v>10450</v>
      </c>
      <c r="E35" s="4">
        <v>0</v>
      </c>
      <c r="F35" s="3">
        <v>519.53744530244535</v>
      </c>
      <c r="G35" s="3">
        <v>8985.5724988735601</v>
      </c>
      <c r="H35">
        <v>244.7</v>
      </c>
      <c r="I35" s="3">
        <v>6523.4787999999999</v>
      </c>
      <c r="J35" s="5">
        <v>1776.31</v>
      </c>
      <c r="K35" s="6">
        <v>15.211623627459</v>
      </c>
      <c r="L35" s="6">
        <v>279.41224124568998</v>
      </c>
      <c r="M35" s="7">
        <v>13380.1206</v>
      </c>
      <c r="N35">
        <v>6.6</v>
      </c>
      <c r="O35">
        <v>21.63</v>
      </c>
      <c r="P35">
        <v>31.88</v>
      </c>
      <c r="Q35">
        <v>33.17</v>
      </c>
      <c r="R35">
        <v>22.12</v>
      </c>
      <c r="S35">
        <v>11.54</v>
      </c>
      <c r="T35" s="3">
        <v>8.1439504623413104</v>
      </c>
      <c r="U35" s="3">
        <v>80.992999999999995</v>
      </c>
      <c r="W35">
        <f t="shared" si="1"/>
        <v>50.166294031562003</v>
      </c>
      <c r="X35">
        <f t="shared" si="0"/>
        <v>50.050472677931012</v>
      </c>
      <c r="Y35">
        <f t="shared" si="2"/>
        <v>50</v>
      </c>
      <c r="Z35">
        <f t="shared" si="3"/>
        <v>50.139248755030451</v>
      </c>
      <c r="AA35">
        <f t="shared" si="4"/>
        <v>54.334100412270239</v>
      </c>
      <c r="AB35">
        <f t="shared" si="5"/>
        <v>50.225463064960749</v>
      </c>
      <c r="AC35">
        <f t="shared" si="6"/>
        <v>50.004306160334494</v>
      </c>
      <c r="AD35">
        <f t="shared" si="7"/>
        <v>50.162251689920218</v>
      </c>
      <c r="AE35">
        <f t="shared" si="8"/>
        <v>69.811726842424534</v>
      </c>
      <c r="AF35">
        <f t="shared" si="9"/>
        <v>76.092076475227941</v>
      </c>
      <c r="AG35">
        <f t="shared" si="10"/>
        <v>50.084613086382397</v>
      </c>
      <c r="AH35">
        <f t="shared" si="11"/>
        <v>53.570655702228954</v>
      </c>
      <c r="AI35">
        <f t="shared" si="12"/>
        <v>61.763106373721996</v>
      </c>
      <c r="AJ35">
        <f t="shared" si="13"/>
        <v>68.293855957677039</v>
      </c>
      <c r="AK35">
        <f t="shared" si="14"/>
        <v>67.208087233075872</v>
      </c>
      <c r="AL35">
        <f t="shared" si="15"/>
        <v>62.225560434481167</v>
      </c>
      <c r="AM35">
        <f t="shared" si="16"/>
        <v>56.082939170608292</v>
      </c>
      <c r="AN35">
        <f t="shared" si="17"/>
        <v>57.549696093094305</v>
      </c>
      <c r="AO35">
        <f t="shared" si="18"/>
        <v>75.853523852551163</v>
      </c>
      <c r="AP35">
        <f t="shared" si="19"/>
        <v>821.11943074870976</v>
      </c>
      <c r="AQ35" s="10"/>
    </row>
    <row r="36" spans="1:43" x14ac:dyDescent="0.25">
      <c r="A36" s="10"/>
      <c r="B36" s="2" t="s">
        <v>40</v>
      </c>
      <c r="C36" s="3">
        <v>2009.8251</v>
      </c>
      <c r="D36">
        <v>185180</v>
      </c>
      <c r="E36" s="4">
        <v>2.5</v>
      </c>
      <c r="F36" s="3">
        <v>224.43299775341995</v>
      </c>
      <c r="G36" s="3">
        <v>1116.6792461364919</v>
      </c>
      <c r="H36">
        <v>73.97</v>
      </c>
      <c r="I36" s="3">
        <v>0</v>
      </c>
      <c r="J36" s="5">
        <v>274.64999999999998</v>
      </c>
      <c r="K36" s="6">
        <v>7.31</v>
      </c>
      <c r="L36" s="6">
        <v>313.19</v>
      </c>
      <c r="M36" s="7">
        <v>0</v>
      </c>
      <c r="N36">
        <v>0.47</v>
      </c>
      <c r="O36">
        <v>3.85</v>
      </c>
      <c r="P36">
        <v>1.45</v>
      </c>
      <c r="Q36">
        <v>3.37</v>
      </c>
      <c r="R36">
        <v>0.96</v>
      </c>
      <c r="S36">
        <v>1.44</v>
      </c>
      <c r="T36" s="3">
        <v>19.383590062459302</v>
      </c>
      <c r="U36" s="3">
        <v>70.08</v>
      </c>
      <c r="W36">
        <f t="shared" si="1"/>
        <v>50.673963064639061</v>
      </c>
      <c r="X36">
        <f t="shared" si="0"/>
        <v>50.960595589683862</v>
      </c>
      <c r="Y36">
        <f t="shared" si="2"/>
        <v>50.41992669759567</v>
      </c>
      <c r="Z36">
        <f t="shared" si="3"/>
        <v>50.038713015764813</v>
      </c>
      <c r="AA36">
        <f t="shared" si="4"/>
        <v>50.299100664541875</v>
      </c>
      <c r="AB36">
        <f t="shared" si="5"/>
        <v>50.041978108190889</v>
      </c>
      <c r="AC36">
        <f t="shared" si="6"/>
        <v>50</v>
      </c>
      <c r="AD36">
        <f t="shared" si="7"/>
        <v>50.020103143695479</v>
      </c>
      <c r="AE36">
        <f t="shared" si="8"/>
        <v>56.134879969566789</v>
      </c>
      <c r="AF36">
        <f t="shared" si="9"/>
        <v>81.477738597736987</v>
      </c>
      <c r="AG36">
        <f t="shared" si="10"/>
        <v>50</v>
      </c>
      <c r="AH36">
        <f t="shared" si="11"/>
        <v>50.254273966673878</v>
      </c>
      <c r="AI36">
        <f t="shared" si="12"/>
        <v>52.093756797911681</v>
      </c>
      <c r="AJ36">
        <f t="shared" si="13"/>
        <v>50</v>
      </c>
      <c r="AK36">
        <f t="shared" si="14"/>
        <v>50.283961835529304</v>
      </c>
      <c r="AL36">
        <f t="shared" si="15"/>
        <v>50</v>
      </c>
      <c r="AM36">
        <f t="shared" si="16"/>
        <v>50.527994720052803</v>
      </c>
      <c r="AN36">
        <f t="shared" si="17"/>
        <v>85.942168807055623</v>
      </c>
      <c r="AO36">
        <f t="shared" si="18"/>
        <v>68.424262564975564</v>
      </c>
      <c r="AP36">
        <f t="shared" si="19"/>
        <v>774.11891327624005</v>
      </c>
      <c r="AQ36" s="10"/>
    </row>
    <row r="37" spans="1:43" x14ac:dyDescent="0.25">
      <c r="A37" s="10"/>
      <c r="B37" s="2" t="s">
        <v>41</v>
      </c>
      <c r="C37" s="3">
        <v>8348.1684000000005</v>
      </c>
      <c r="D37">
        <v>785350</v>
      </c>
      <c r="E37" s="4">
        <v>0.3</v>
      </c>
      <c r="F37" s="3">
        <v>7599.3739049666892</v>
      </c>
      <c r="G37" s="3">
        <v>9103.0433753189373</v>
      </c>
      <c r="H37">
        <v>3911.78</v>
      </c>
      <c r="I37" s="3">
        <v>428020.04910000006</v>
      </c>
      <c r="J37" s="5">
        <v>33535.800000000003</v>
      </c>
      <c r="K37" s="6">
        <v>7.5414741142697999</v>
      </c>
      <c r="L37" s="6">
        <v>221.460197900644</v>
      </c>
      <c r="M37" s="7">
        <v>585611.00879999995</v>
      </c>
      <c r="N37" s="4">
        <v>9.91</v>
      </c>
      <c r="O37" s="4">
        <v>53.85</v>
      </c>
      <c r="P37" s="4">
        <v>24.15</v>
      </c>
      <c r="Q37" s="4">
        <v>53.85</v>
      </c>
      <c r="R37" s="4">
        <v>41.83</v>
      </c>
      <c r="S37" s="4">
        <v>43.75</v>
      </c>
      <c r="T37" s="3">
        <v>12.470040321350099</v>
      </c>
      <c r="U37" s="3">
        <v>104.11508178710901</v>
      </c>
      <c r="W37">
        <f t="shared" si="1"/>
        <v>52.921590401912795</v>
      </c>
      <c r="X37">
        <f t="shared" si="0"/>
        <v>54.086724290803922</v>
      </c>
      <c r="Y37">
        <f t="shared" si="2"/>
        <v>50.050391203711477</v>
      </c>
      <c r="Z37">
        <f t="shared" si="3"/>
        <v>52.551196789916908</v>
      </c>
      <c r="AA37">
        <f t="shared" si="4"/>
        <v>54.394336959088008</v>
      </c>
      <c r="AB37">
        <f t="shared" si="5"/>
        <v>54.166504564823718</v>
      </c>
      <c r="AC37">
        <f t="shared" si="6"/>
        <v>50.282536820354679</v>
      </c>
      <c r="AD37">
        <f t="shared" si="7"/>
        <v>53.168634847452097</v>
      </c>
      <c r="AE37">
        <f t="shared" si="8"/>
        <v>56.535536361867834</v>
      </c>
      <c r="AF37">
        <f t="shared" si="9"/>
        <v>66.851968893324184</v>
      </c>
      <c r="AG37">
        <f t="shared" si="10"/>
        <v>53.703281633655465</v>
      </c>
      <c r="AH37">
        <f t="shared" si="11"/>
        <v>55.361393637740747</v>
      </c>
      <c r="AI37">
        <f t="shared" si="12"/>
        <v>79.28540352403742</v>
      </c>
      <c r="AJ37">
        <f t="shared" si="13"/>
        <v>63.646747625345675</v>
      </c>
      <c r="AK37">
        <f t="shared" si="14"/>
        <v>78.95274875056792</v>
      </c>
      <c r="AL37">
        <f t="shared" si="15"/>
        <v>73.613357984746941</v>
      </c>
      <c r="AM37">
        <f t="shared" si="16"/>
        <v>73.798262017379827</v>
      </c>
      <c r="AN37">
        <f t="shared" si="17"/>
        <v>68.477839045183487</v>
      </c>
      <c r="AO37">
        <f t="shared" si="18"/>
        <v>91.594382196647729</v>
      </c>
      <c r="AP37">
        <f t="shared" si="19"/>
        <v>947.56427446106329</v>
      </c>
      <c r="AQ37" s="10"/>
    </row>
    <row r="38" spans="1:43" x14ac:dyDescent="0.25">
      <c r="A38" s="10"/>
      <c r="B38" s="2" t="s">
        <v>42</v>
      </c>
      <c r="C38" s="3">
        <v>122.8836</v>
      </c>
      <c r="D38">
        <v>9250</v>
      </c>
      <c r="E38" s="4">
        <v>0</v>
      </c>
      <c r="F38" s="3">
        <v>259.44504645695736</v>
      </c>
      <c r="G38" s="3">
        <v>29417.138671875</v>
      </c>
      <c r="H38">
        <v>125.8</v>
      </c>
      <c r="I38" s="3">
        <v>9291.1879000000008</v>
      </c>
      <c r="J38" s="5">
        <v>1245.42</v>
      </c>
      <c r="K38" s="6">
        <v>4.6790960451977401</v>
      </c>
      <c r="L38" s="6">
        <v>267.60192317369001</v>
      </c>
      <c r="M38" s="7">
        <v>1670.1224999999999</v>
      </c>
      <c r="N38" s="4">
        <v>64.150000000000006</v>
      </c>
      <c r="O38" s="4">
        <v>79.33</v>
      </c>
      <c r="P38" s="4">
        <v>81.16</v>
      </c>
      <c r="Q38" s="4">
        <v>80.290000000000006</v>
      </c>
      <c r="R38" s="4">
        <v>76.44</v>
      </c>
      <c r="S38" s="4">
        <v>71.63</v>
      </c>
      <c r="T38" s="3">
        <v>13.6825504302979</v>
      </c>
      <c r="U38" s="3">
        <v>100.85043334960901</v>
      </c>
      <c r="W38">
        <f t="shared" si="1"/>
        <v>50.004838484524207</v>
      </c>
      <c r="X38">
        <f t="shared" si="0"/>
        <v>50.044222191499927</v>
      </c>
      <c r="Y38">
        <f t="shared" si="2"/>
        <v>50</v>
      </c>
      <c r="Z38">
        <f t="shared" si="3"/>
        <v>50.050640867848543</v>
      </c>
      <c r="AA38">
        <f t="shared" si="4"/>
        <v>64.810969484687803</v>
      </c>
      <c r="AB38">
        <f t="shared" si="5"/>
        <v>50.097680242024317</v>
      </c>
      <c r="AC38">
        <f t="shared" si="6"/>
        <v>50.006133130193561</v>
      </c>
      <c r="AD38">
        <f t="shared" si="7"/>
        <v>50.111997143814406</v>
      </c>
      <c r="AE38">
        <f t="shared" si="8"/>
        <v>51.581072774551401</v>
      </c>
      <c r="AF38">
        <f t="shared" si="9"/>
        <v>74.208991716472653</v>
      </c>
      <c r="AG38">
        <f t="shared" si="10"/>
        <v>50.01056150565352</v>
      </c>
      <c r="AH38">
        <f t="shared" si="11"/>
        <v>84.705691408785981</v>
      </c>
      <c r="AI38">
        <f t="shared" si="12"/>
        <v>93.142266695671083</v>
      </c>
      <c r="AJ38">
        <f t="shared" si="13"/>
        <v>97.91992304917639</v>
      </c>
      <c r="AK38">
        <f t="shared" si="14"/>
        <v>93.968650613357568</v>
      </c>
      <c r="AL38">
        <f t="shared" si="15"/>
        <v>93.609891379708813</v>
      </c>
      <c r="AM38">
        <f t="shared" si="16"/>
        <v>89.132108678913198</v>
      </c>
      <c r="AN38">
        <f t="shared" si="17"/>
        <v>71.540762894035481</v>
      </c>
      <c r="AO38">
        <f t="shared" si="18"/>
        <v>89.371902012073093</v>
      </c>
      <c r="AP38">
        <f t="shared" si="19"/>
        <v>1076.4115294248995</v>
      </c>
      <c r="AQ38" s="10"/>
    </row>
    <row r="39" spans="1:43" x14ac:dyDescent="0.25">
      <c r="A39" s="10"/>
      <c r="B39" s="2" t="s">
        <v>43</v>
      </c>
      <c r="C39" s="3">
        <v>10561.867099999999</v>
      </c>
      <c r="D39">
        <v>1001450</v>
      </c>
      <c r="E39" s="4">
        <v>3.1459999999999999</v>
      </c>
      <c r="F39" s="3">
        <v>3030.8086560364463</v>
      </c>
      <c r="G39" s="3">
        <v>2869.576588439033</v>
      </c>
      <c r="H39">
        <v>999.12</v>
      </c>
      <c r="I39" s="3">
        <v>32385.3851</v>
      </c>
      <c r="J39" s="5">
        <v>13326.67</v>
      </c>
      <c r="K39" s="6">
        <v>4.1757297769179402</v>
      </c>
      <c r="L39" s="6">
        <v>192.58243431619999</v>
      </c>
      <c r="M39" s="7">
        <v>3112.6518999999998</v>
      </c>
      <c r="N39" s="4">
        <v>12.26</v>
      </c>
      <c r="O39" s="4">
        <v>41.35</v>
      </c>
      <c r="P39" s="4">
        <v>8.2100000000000009</v>
      </c>
      <c r="Q39" s="4">
        <v>23.08</v>
      </c>
      <c r="R39" s="4">
        <v>43.75</v>
      </c>
      <c r="S39" s="4">
        <v>28.85</v>
      </c>
      <c r="T39" s="3">
        <v>11.6400003433228</v>
      </c>
      <c r="U39" s="3">
        <v>89.480682373046903</v>
      </c>
      <c r="W39">
        <f t="shared" si="1"/>
        <v>53.706585704172191</v>
      </c>
      <c r="X39">
        <f t="shared" si="0"/>
        <v>55.212332722268414</v>
      </c>
      <c r="Y39">
        <f t="shared" si="2"/>
        <v>50.528435756254389</v>
      </c>
      <c r="Z39">
        <f t="shared" si="3"/>
        <v>50.994784853400162</v>
      </c>
      <c r="AA39">
        <f t="shared" si="4"/>
        <v>51.197948838841896</v>
      </c>
      <c r="AB39">
        <f t="shared" si="5"/>
        <v>51.036244539138188</v>
      </c>
      <c r="AC39">
        <f t="shared" si="6"/>
        <v>50.021377652171566</v>
      </c>
      <c r="AD39">
        <f t="shared" si="7"/>
        <v>51.255619617661814</v>
      </c>
      <c r="AE39">
        <f t="shared" si="8"/>
        <v>50.709800780742377</v>
      </c>
      <c r="AF39">
        <f t="shared" si="9"/>
        <v>62.247581768329816</v>
      </c>
      <c r="AG39">
        <f t="shared" si="10"/>
        <v>50.019683760106993</v>
      </c>
      <c r="AH39">
        <f t="shared" si="11"/>
        <v>56.632763471110152</v>
      </c>
      <c r="AI39">
        <f t="shared" si="12"/>
        <v>72.487491842505989</v>
      </c>
      <c r="AJ39">
        <f t="shared" si="13"/>
        <v>54.063965372129374</v>
      </c>
      <c r="AK39">
        <f t="shared" si="14"/>
        <v>61.477737392094497</v>
      </c>
      <c r="AL39">
        <f t="shared" si="15"/>
        <v>74.722671596949382</v>
      </c>
      <c r="AM39">
        <f t="shared" si="16"/>
        <v>65.603343966560331</v>
      </c>
      <c r="AN39">
        <f t="shared" si="17"/>
        <v>66.381073644681692</v>
      </c>
      <c r="AO39">
        <f t="shared" si="18"/>
        <v>81.631697597196563</v>
      </c>
      <c r="AP39">
        <f t="shared" si="19"/>
        <v>838.47688275977998</v>
      </c>
      <c r="AQ39" s="10"/>
    </row>
    <row r="40" spans="1:43" x14ac:dyDescent="0.25">
      <c r="A40" s="10"/>
      <c r="B40" s="2" t="s">
        <v>44</v>
      </c>
      <c r="C40" s="3">
        <v>140774.5</v>
      </c>
      <c r="D40">
        <v>9600012.9000000004</v>
      </c>
      <c r="E40" s="4">
        <v>26</v>
      </c>
      <c r="F40" s="3">
        <v>142799.37500606506</v>
      </c>
      <c r="G40" s="3">
        <v>10143.838195558505</v>
      </c>
      <c r="H40">
        <v>45778.43</v>
      </c>
      <c r="I40" s="3">
        <v>71530294.018299997</v>
      </c>
      <c r="J40" s="5">
        <v>528263.25</v>
      </c>
      <c r="K40" s="6">
        <v>4.9119518956363102</v>
      </c>
      <c r="L40" s="6">
        <v>115.768134687767</v>
      </c>
      <c r="M40">
        <v>4567113.8825000003</v>
      </c>
      <c r="N40" s="4">
        <v>37.74</v>
      </c>
      <c r="O40" s="4">
        <v>71.63</v>
      </c>
      <c r="P40" s="4">
        <v>6.76</v>
      </c>
      <c r="Q40" s="4">
        <v>42.79</v>
      </c>
      <c r="R40" s="4">
        <v>46.15</v>
      </c>
      <c r="S40" s="4">
        <v>44.71</v>
      </c>
      <c r="T40" s="8">
        <v>11.2299995422363</v>
      </c>
      <c r="U40" s="3">
        <v>102.6</v>
      </c>
      <c r="W40">
        <f t="shared" si="1"/>
        <v>99.881029010900164</v>
      </c>
      <c r="X40">
        <f t="shared" si="0"/>
        <v>100</v>
      </c>
      <c r="Y40">
        <f t="shared" si="2"/>
        <v>54.367237654994945</v>
      </c>
      <c r="Z40">
        <f t="shared" si="3"/>
        <v>98.610929783792642</v>
      </c>
      <c r="AA40">
        <f t="shared" si="4"/>
        <v>54.928034227842147</v>
      </c>
      <c r="AB40">
        <f t="shared" si="5"/>
        <v>99.160942949107181</v>
      </c>
      <c r="AC40">
        <f t="shared" si="6"/>
        <v>97.217278427636984</v>
      </c>
      <c r="AD40">
        <f t="shared" si="7"/>
        <v>100</v>
      </c>
      <c r="AE40">
        <f t="shared" si="8"/>
        <v>51.984120801140527</v>
      </c>
      <c r="AF40">
        <f t="shared" si="9"/>
        <v>49.999999950216313</v>
      </c>
      <c r="AG40">
        <f t="shared" si="10"/>
        <v>78.881473718420935</v>
      </c>
      <c r="AH40">
        <f t="shared" si="11"/>
        <v>70.417658515472837</v>
      </c>
      <c r="AI40">
        <f t="shared" si="12"/>
        <v>88.954753099847721</v>
      </c>
      <c r="AJ40">
        <f t="shared" si="13"/>
        <v>53.19225682337381</v>
      </c>
      <c r="AK40">
        <f t="shared" si="14"/>
        <v>72.671512948659696</v>
      </c>
      <c r="AL40">
        <f t="shared" si="15"/>
        <v>76.109313612202442</v>
      </c>
      <c r="AM40">
        <f t="shared" si="16"/>
        <v>74.32625673743263</v>
      </c>
      <c r="AN40">
        <f t="shared" si="17"/>
        <v>65.345369923591875</v>
      </c>
      <c r="AO40">
        <f t="shared" si="18"/>
        <v>90.562957430911467</v>
      </c>
      <c r="AP40">
        <f t="shared" si="19"/>
        <v>1578.4796515393159</v>
      </c>
      <c r="AQ40" s="10"/>
    </row>
    <row r="41" spans="1:43" x14ac:dyDescent="0.25">
      <c r="AP41">
        <f t="shared" si="19"/>
        <v>0</v>
      </c>
    </row>
    <row r="42" spans="1:43" x14ac:dyDescent="0.25">
      <c r="A42" s="10">
        <v>2018</v>
      </c>
      <c r="B42" s="2" t="s">
        <v>30</v>
      </c>
      <c r="C42" s="3">
        <v>3079.0513000000001</v>
      </c>
      <c r="D42">
        <v>527970</v>
      </c>
      <c r="E42" s="4">
        <v>3</v>
      </c>
      <c r="F42" s="3">
        <v>216.06161066207378</v>
      </c>
      <c r="G42" s="3">
        <v>701.71487776794686</v>
      </c>
      <c r="H42">
        <v>38.82</v>
      </c>
      <c r="I42" s="3">
        <v>560.24469999999997</v>
      </c>
      <c r="J42" s="5">
        <v>137.44</v>
      </c>
      <c r="K42" s="6">
        <v>15.25</v>
      </c>
      <c r="L42" s="6">
        <v>147.046080823766</v>
      </c>
      <c r="M42" s="7">
        <v>17.98</v>
      </c>
      <c r="N42">
        <v>0</v>
      </c>
      <c r="O42">
        <v>0.48</v>
      </c>
      <c r="P42">
        <v>3.86</v>
      </c>
      <c r="Q42">
        <v>4.8099999999999996</v>
      </c>
      <c r="R42">
        <v>1.92</v>
      </c>
      <c r="S42">
        <v>0.96</v>
      </c>
      <c r="T42" s="3">
        <v>14.506500053405778</v>
      </c>
      <c r="U42" s="3">
        <v>55.26</v>
      </c>
      <c r="W42">
        <f t="shared" si="1"/>
        <v>51.053119245221666</v>
      </c>
      <c r="X42">
        <f t="shared" si="0"/>
        <v>52.746099126110117</v>
      </c>
      <c r="Y42">
        <f t="shared" si="2"/>
        <v>50.503912037114802</v>
      </c>
      <c r="Z42">
        <f t="shared" si="3"/>
        <v>50.035861064203608</v>
      </c>
      <c r="AA42">
        <f t="shared" si="4"/>
        <v>50.086315833447493</v>
      </c>
      <c r="AB42">
        <f t="shared" si="5"/>
        <v>50.004202109652496</v>
      </c>
      <c r="AC42">
        <f t="shared" si="6"/>
        <v>50.000369818555207</v>
      </c>
      <c r="AD42">
        <f t="shared" si="7"/>
        <v>50.007114716203567</v>
      </c>
      <c r="AE42">
        <f t="shared" si="8"/>
        <v>69.878152148858405</v>
      </c>
      <c r="AF42">
        <f t="shared" si="9"/>
        <v>54.987081864081695</v>
      </c>
      <c r="AG42">
        <f t="shared" si="10"/>
        <v>50.000113701762388</v>
      </c>
      <c r="AH42">
        <f t="shared" si="11"/>
        <v>50</v>
      </c>
      <c r="AI42">
        <f t="shared" si="12"/>
        <v>50.261039808570807</v>
      </c>
      <c r="AJ42">
        <f t="shared" si="13"/>
        <v>51.44883972586269</v>
      </c>
      <c r="AK42">
        <f t="shared" si="14"/>
        <v>51.101771921853704</v>
      </c>
      <c r="AL42">
        <f t="shared" si="15"/>
        <v>50.554656806101228</v>
      </c>
      <c r="AM42">
        <f t="shared" si="16"/>
        <v>50.263997360026401</v>
      </c>
      <c r="AN42">
        <f t="shared" si="17"/>
        <v>73.622143438614827</v>
      </c>
      <c r="AO42">
        <f t="shared" si="18"/>
        <v>58.335226343783376</v>
      </c>
      <c r="AP42">
        <f t="shared" si="19"/>
        <v>718.55900609441244</v>
      </c>
      <c r="AQ42" s="10">
        <v>2018</v>
      </c>
    </row>
    <row r="43" spans="1:43" x14ac:dyDescent="0.25">
      <c r="A43" s="10"/>
      <c r="B43" s="2" t="s">
        <v>31</v>
      </c>
      <c r="C43" s="3">
        <v>888.28</v>
      </c>
      <c r="D43">
        <v>22070</v>
      </c>
      <c r="E43" s="4">
        <v>0</v>
      </c>
      <c r="F43" s="3">
        <v>3766.9152655327639</v>
      </c>
      <c r="G43" s="3">
        <v>42406.845426360647</v>
      </c>
      <c r="H43">
        <v>1385.5</v>
      </c>
      <c r="I43" s="3">
        <v>1296860.2</v>
      </c>
      <c r="J43" s="5">
        <v>12234.69</v>
      </c>
      <c r="K43" s="6">
        <v>13.524327966656699</v>
      </c>
      <c r="L43" s="6">
        <v>369.16435931428202</v>
      </c>
      <c r="M43" s="7">
        <v>54530.2</v>
      </c>
      <c r="N43">
        <v>15.09</v>
      </c>
      <c r="O43">
        <v>85.58</v>
      </c>
      <c r="P43">
        <v>68.599999999999994</v>
      </c>
      <c r="Q43">
        <v>86.06</v>
      </c>
      <c r="R43">
        <v>80.77</v>
      </c>
      <c r="S43">
        <v>78.37</v>
      </c>
      <c r="T43" s="3">
        <v>15.5212202072144</v>
      </c>
      <c r="U43" s="3">
        <v>105.55706024169901</v>
      </c>
      <c r="W43">
        <f t="shared" si="1"/>
        <v>50.276254182769975</v>
      </c>
      <c r="X43">
        <f t="shared" si="0"/>
        <v>50.110998221538679</v>
      </c>
      <c r="Y43">
        <f t="shared" si="2"/>
        <v>50</v>
      </c>
      <c r="Z43">
        <f t="shared" si="3"/>
        <v>51.245560545798824</v>
      </c>
      <c r="AA43">
        <f t="shared" si="4"/>
        <v>71.471812603786404</v>
      </c>
      <c r="AB43">
        <f t="shared" si="5"/>
        <v>51.451490351805781</v>
      </c>
      <c r="AC43">
        <f t="shared" si="6"/>
        <v>50.856059799355151</v>
      </c>
      <c r="AD43">
        <f t="shared" si="7"/>
        <v>51.152251765081004</v>
      </c>
      <c r="AE43">
        <f t="shared" si="8"/>
        <v>66.891202470466894</v>
      </c>
      <c r="AF43">
        <f t="shared" si="9"/>
        <v>90.402516259374266</v>
      </c>
      <c r="AG43">
        <f t="shared" si="10"/>
        <v>50.344837588612556</v>
      </c>
      <c r="AH43">
        <f t="shared" si="11"/>
        <v>58.163817355550748</v>
      </c>
      <c r="AI43">
        <f t="shared" si="12"/>
        <v>96.541222536436806</v>
      </c>
      <c r="AJ43">
        <f t="shared" si="13"/>
        <v>90.369123482024762</v>
      </c>
      <c r="AK43">
        <f t="shared" si="14"/>
        <v>97.24557019536573</v>
      </c>
      <c r="AL43">
        <f t="shared" si="15"/>
        <v>96.11162468222787</v>
      </c>
      <c r="AM43">
        <f t="shared" si="16"/>
        <v>92.839071609283906</v>
      </c>
      <c r="AN43">
        <f t="shared" si="17"/>
        <v>76.185429745323049</v>
      </c>
      <c r="AO43">
        <f t="shared" si="18"/>
        <v>92.576040284268331</v>
      </c>
      <c r="AP43">
        <f t="shared" si="19"/>
        <v>1143.931732084377</v>
      </c>
      <c r="AQ43" s="10"/>
    </row>
    <row r="44" spans="1:43" x14ac:dyDescent="0.25">
      <c r="A44" s="10"/>
      <c r="B44" s="2" t="s">
        <v>32</v>
      </c>
      <c r="C44" s="3">
        <v>4059.07</v>
      </c>
      <c r="D44">
        <v>435052</v>
      </c>
      <c r="E44" s="4">
        <v>145.01900000000001</v>
      </c>
      <c r="F44" s="3">
        <v>2273.6746903403086</v>
      </c>
      <c r="G44" s="3">
        <v>5601.4670610270541</v>
      </c>
      <c r="H44">
        <v>1497.07</v>
      </c>
      <c r="I44" s="3">
        <v>0</v>
      </c>
      <c r="J44" s="5">
        <v>6073.39</v>
      </c>
      <c r="K44" s="6">
        <v>8.8405814214360809</v>
      </c>
      <c r="L44" s="6">
        <v>206.750740862588</v>
      </c>
      <c r="M44" s="7">
        <v>0</v>
      </c>
      <c r="N44">
        <v>1.42</v>
      </c>
      <c r="O44">
        <v>9.6199999999999992</v>
      </c>
      <c r="P44">
        <v>20.77</v>
      </c>
      <c r="Q44">
        <v>12.5</v>
      </c>
      <c r="R44">
        <v>2.88</v>
      </c>
      <c r="S44">
        <v>5.77</v>
      </c>
      <c r="T44" s="3">
        <v>14</v>
      </c>
      <c r="U44" s="3">
        <v>53.916919708252003</v>
      </c>
      <c r="W44">
        <f t="shared" si="1"/>
        <v>51.400641731288246</v>
      </c>
      <c r="X44">
        <f t="shared" si="0"/>
        <v>52.262113544273845</v>
      </c>
      <c r="Y44">
        <f t="shared" si="2"/>
        <v>74.358939903450448</v>
      </c>
      <c r="Z44">
        <f t="shared" si="3"/>
        <v>50.736845592922784</v>
      </c>
      <c r="AA44">
        <f t="shared" si="4"/>
        <v>52.598803700340994</v>
      </c>
      <c r="AB44">
        <f t="shared" si="5"/>
        <v>51.571395562529219</v>
      </c>
      <c r="AC44">
        <f t="shared" si="6"/>
        <v>50</v>
      </c>
      <c r="AD44">
        <f t="shared" si="7"/>
        <v>50.569017319297991</v>
      </c>
      <c r="AE44">
        <f t="shared" si="8"/>
        <v>58.784149121627635</v>
      </c>
      <c r="AF44">
        <f t="shared" si="9"/>
        <v>64.506633722072664</v>
      </c>
      <c r="AG44">
        <f t="shared" si="10"/>
        <v>50</v>
      </c>
      <c r="AH44">
        <f t="shared" si="11"/>
        <v>50.768231984418954</v>
      </c>
      <c r="AI44">
        <f t="shared" si="12"/>
        <v>55.231672830106589</v>
      </c>
      <c r="AJ44">
        <f t="shared" si="13"/>
        <v>61.614764939280988</v>
      </c>
      <c r="AK44">
        <f t="shared" si="14"/>
        <v>55.469104952294408</v>
      </c>
      <c r="AL44">
        <f t="shared" si="15"/>
        <v>51.109313612202449</v>
      </c>
      <c r="AM44">
        <f t="shared" si="16"/>
        <v>52.909470905290945</v>
      </c>
      <c r="AN44">
        <f t="shared" si="17"/>
        <v>72.342672792083363</v>
      </c>
      <c r="AO44">
        <f t="shared" si="18"/>
        <v>57.420895324119748</v>
      </c>
      <c r="AP44">
        <f t="shared" si="19"/>
        <v>769.62959248809454</v>
      </c>
      <c r="AQ44" s="10"/>
    </row>
    <row r="45" spans="1:43" x14ac:dyDescent="0.25">
      <c r="A45" s="10"/>
      <c r="B45" s="2" t="s">
        <v>33</v>
      </c>
      <c r="C45" s="3">
        <v>8561.7561999999998</v>
      </c>
      <c r="D45">
        <v>1745150</v>
      </c>
      <c r="E45" s="4">
        <v>155.60000000000002</v>
      </c>
      <c r="F45" s="3">
        <v>3316.8203622796264</v>
      </c>
      <c r="G45" s="3">
        <v>3873.9953402079195</v>
      </c>
      <c r="H45">
        <v>1527.75</v>
      </c>
      <c r="I45" s="3">
        <v>15310.1893</v>
      </c>
      <c r="J45" s="5">
        <v>48305.64</v>
      </c>
      <c r="K45" s="6">
        <v>13.9188138047666</v>
      </c>
      <c r="L45" s="6">
        <v>192.35419274168299</v>
      </c>
      <c r="M45" s="7">
        <v>7819.1710999999996</v>
      </c>
      <c r="N45">
        <v>9.91</v>
      </c>
      <c r="O45">
        <v>37.979999999999997</v>
      </c>
      <c r="P45">
        <v>12.56</v>
      </c>
      <c r="Q45">
        <v>7.69</v>
      </c>
      <c r="R45">
        <v>25.48</v>
      </c>
      <c r="S45">
        <v>15.87</v>
      </c>
      <c r="T45" s="3">
        <v>21.146039962768601</v>
      </c>
      <c r="U45" s="3">
        <v>87.86</v>
      </c>
      <c r="W45">
        <f t="shared" si="1"/>
        <v>52.99733034774188</v>
      </c>
      <c r="X45">
        <f t="shared" si="0"/>
        <v>59.086071687933128</v>
      </c>
      <c r="Y45">
        <f t="shared" si="2"/>
        <v>76.136237658354361</v>
      </c>
      <c r="Z45">
        <f t="shared" si="3"/>
        <v>51.092222891235927</v>
      </c>
      <c r="AA45">
        <f t="shared" si="4"/>
        <v>51.712993239601985</v>
      </c>
      <c r="AB45">
        <f t="shared" si="5"/>
        <v>51.60436761473855</v>
      </c>
      <c r="AC45">
        <f t="shared" si="6"/>
        <v>50.010106284069977</v>
      </c>
      <c r="AD45">
        <f t="shared" si="7"/>
        <v>54.566761776298897</v>
      </c>
      <c r="AE45">
        <f t="shared" si="8"/>
        <v>67.574014339990867</v>
      </c>
      <c r="AF45">
        <f t="shared" si="9"/>
        <v>62.21119001091337</v>
      </c>
      <c r="AG45">
        <f t="shared" si="10"/>
        <v>50.049446803919167</v>
      </c>
      <c r="AH45">
        <f t="shared" si="11"/>
        <v>55.361393637740747</v>
      </c>
      <c r="AI45">
        <f t="shared" si="12"/>
        <v>70.654774853165108</v>
      </c>
      <c r="AJ45">
        <f t="shared" si="13"/>
        <v>56.679091018396058</v>
      </c>
      <c r="AK45">
        <f t="shared" si="14"/>
        <v>52.737392094502496</v>
      </c>
      <c r="AL45">
        <f t="shared" si="15"/>
        <v>64.166859255835448</v>
      </c>
      <c r="AM45">
        <f t="shared" si="16"/>
        <v>58.464415355846441</v>
      </c>
      <c r="AN45">
        <f t="shared" si="17"/>
        <v>90.394296498385728</v>
      </c>
      <c r="AO45">
        <f t="shared" si="18"/>
        <v>80.528382943706816</v>
      </c>
      <c r="AP45">
        <f t="shared" si="19"/>
        <v>916.5365162949571</v>
      </c>
      <c r="AQ45" s="10"/>
    </row>
    <row r="46" spans="1:43" x14ac:dyDescent="0.25">
      <c r="A46" s="10"/>
      <c r="B46" s="2" t="s">
        <v>34</v>
      </c>
      <c r="C46" s="3">
        <v>276.67320000000001</v>
      </c>
      <c r="D46">
        <v>11490</v>
      </c>
      <c r="E46" s="4">
        <v>25.243999999999996</v>
      </c>
      <c r="F46" s="3">
        <v>1833.3495381868131</v>
      </c>
      <c r="G46" s="3">
        <v>66264.081168209028</v>
      </c>
      <c r="H46">
        <v>1166.01</v>
      </c>
      <c r="I46" s="3">
        <v>15518.366099999999</v>
      </c>
      <c r="J46" s="5">
        <v>1502.58</v>
      </c>
      <c r="K46" s="6">
        <v>13.36</v>
      </c>
      <c r="L46" s="6">
        <v>219.8</v>
      </c>
      <c r="M46" s="7">
        <v>87.072599999999994</v>
      </c>
      <c r="N46">
        <v>66.98</v>
      </c>
      <c r="O46">
        <v>73.56</v>
      </c>
      <c r="P46">
        <v>14.49</v>
      </c>
      <c r="Q46">
        <v>72.12</v>
      </c>
      <c r="R46">
        <v>75</v>
      </c>
      <c r="S46">
        <v>75.959999999999994</v>
      </c>
      <c r="T46" s="3">
        <v>8.6364898681640607</v>
      </c>
      <c r="U46" s="3">
        <v>91.2</v>
      </c>
      <c r="W46">
        <f t="shared" si="1"/>
        <v>50.05937350933872</v>
      </c>
      <c r="X46">
        <f t="shared" si="0"/>
        <v>50.055889766171283</v>
      </c>
      <c r="Y46">
        <f t="shared" si="2"/>
        <v>54.240251821642012</v>
      </c>
      <c r="Z46">
        <f t="shared" si="3"/>
        <v>50.586836282467885</v>
      </c>
      <c r="AA46">
        <f t="shared" si="4"/>
        <v>83.705291583358331</v>
      </c>
      <c r="AB46">
        <f t="shared" si="5"/>
        <v>51.215602615840126</v>
      </c>
      <c r="AC46">
        <f t="shared" si="6"/>
        <v>50.010243701957918</v>
      </c>
      <c r="AD46">
        <f t="shared" si="7"/>
        <v>50.13634015098458</v>
      </c>
      <c r="AE46">
        <f t="shared" si="8"/>
        <v>66.606768720790242</v>
      </c>
      <c r="AF46">
        <f t="shared" si="9"/>
        <v>66.58726024245118</v>
      </c>
      <c r="AG46">
        <f t="shared" si="10"/>
        <v>50.000550628925225</v>
      </c>
      <c r="AH46">
        <f t="shared" si="11"/>
        <v>86.236745293226576</v>
      </c>
      <c r="AI46">
        <f t="shared" si="12"/>
        <v>90.004350663476188</v>
      </c>
      <c r="AJ46">
        <f t="shared" si="13"/>
        <v>57.839365155705181</v>
      </c>
      <c r="AK46">
        <f t="shared" si="14"/>
        <v>89.32871422080872</v>
      </c>
      <c r="AL46">
        <f t="shared" si="15"/>
        <v>92.777906170556975</v>
      </c>
      <c r="AM46">
        <f t="shared" si="16"/>
        <v>91.513584864151355</v>
      </c>
      <c r="AN46">
        <f t="shared" si="17"/>
        <v>58.793900724017377</v>
      </c>
      <c r="AO46">
        <f t="shared" si="18"/>
        <v>82.802160337686701</v>
      </c>
      <c r="AP46">
        <f t="shared" si="19"/>
        <v>1047.0367722342016</v>
      </c>
      <c r="AQ46" s="10"/>
    </row>
    <row r="47" spans="1:43" x14ac:dyDescent="0.25">
      <c r="A47" s="10"/>
      <c r="B47" s="2" t="s">
        <v>35</v>
      </c>
      <c r="C47" s="3">
        <v>148.73400000000001</v>
      </c>
      <c r="D47">
        <v>780</v>
      </c>
      <c r="E47" s="4">
        <v>0.1</v>
      </c>
      <c r="F47" s="3">
        <v>378.02005319148935</v>
      </c>
      <c r="G47" s="3">
        <v>25415.846624947175</v>
      </c>
      <c r="H47">
        <v>329.15</v>
      </c>
      <c r="I47" s="3">
        <v>1179.0579</v>
      </c>
      <c r="J47" s="5">
        <v>321.51</v>
      </c>
      <c r="K47" s="6">
        <v>12.039404736952401</v>
      </c>
      <c r="L47" s="6">
        <v>306.78143073290801</v>
      </c>
      <c r="M47" s="7">
        <v>19099.623</v>
      </c>
      <c r="N47">
        <v>17.45</v>
      </c>
      <c r="O47">
        <v>60.1</v>
      </c>
      <c r="P47">
        <v>10.63</v>
      </c>
      <c r="Q47">
        <v>67.31</v>
      </c>
      <c r="R47">
        <v>65.38</v>
      </c>
      <c r="S47">
        <v>51.44</v>
      </c>
      <c r="T47" s="3">
        <v>9.8900003433227504</v>
      </c>
      <c r="U47" s="3">
        <v>98.599067687988295</v>
      </c>
      <c r="W47">
        <f t="shared" si="1"/>
        <v>50.014005243560355</v>
      </c>
      <c r="X47">
        <f t="shared" si="0"/>
        <v>50.000104174773853</v>
      </c>
      <c r="Y47">
        <f t="shared" si="2"/>
        <v>50.016797067903823</v>
      </c>
      <c r="Z47">
        <f t="shared" si="3"/>
        <v>50.091036822770583</v>
      </c>
      <c r="AA47">
        <f t="shared" si="4"/>
        <v>62.759192712353851</v>
      </c>
      <c r="AB47">
        <f t="shared" si="5"/>
        <v>50.316222185204488</v>
      </c>
      <c r="AC47">
        <f t="shared" si="6"/>
        <v>50.000778298284814</v>
      </c>
      <c r="AD47">
        <f t="shared" si="7"/>
        <v>50.024538955314682</v>
      </c>
      <c r="AE47">
        <f t="shared" si="8"/>
        <v>64.320962657975841</v>
      </c>
      <c r="AF47">
        <f t="shared" si="9"/>
        <v>80.455930460249206</v>
      </c>
      <c r="AG47">
        <f t="shared" si="10"/>
        <v>50.120782024249479</v>
      </c>
      <c r="AH47">
        <f t="shared" si="11"/>
        <v>59.440597273317465</v>
      </c>
      <c r="AI47">
        <f t="shared" si="12"/>
        <v>82.684359364803129</v>
      </c>
      <c r="AJ47">
        <f t="shared" si="13"/>
        <v>55.518816881086934</v>
      </c>
      <c r="AK47">
        <f t="shared" si="14"/>
        <v>86.597001363016801</v>
      </c>
      <c r="AL47">
        <f t="shared" si="15"/>
        <v>87.219782759417598</v>
      </c>
      <c r="AM47">
        <f t="shared" si="16"/>
        <v>78.027719722802772</v>
      </c>
      <c r="AN47">
        <f t="shared" si="17"/>
        <v>61.960395667701711</v>
      </c>
      <c r="AO47">
        <f t="shared" si="18"/>
        <v>87.839236039924685</v>
      </c>
      <c r="AP47">
        <f t="shared" si="19"/>
        <v>960.08744628046566</v>
      </c>
      <c r="AQ47" s="10"/>
    </row>
    <row r="48" spans="1:43" x14ac:dyDescent="0.25">
      <c r="A48" s="10"/>
      <c r="B48" s="2" t="s">
        <v>46</v>
      </c>
      <c r="C48" s="3">
        <v>3501.8132999999998</v>
      </c>
      <c r="D48">
        <v>2149690</v>
      </c>
      <c r="E48" s="4">
        <v>297.67099999999999</v>
      </c>
      <c r="F48" s="3">
        <v>8165.7867452914124</v>
      </c>
      <c r="G48" s="3">
        <v>23318.738167141611</v>
      </c>
      <c r="H48">
        <v>4314.38</v>
      </c>
      <c r="I48" s="3">
        <v>25268.085500000001</v>
      </c>
      <c r="J48" s="5">
        <v>10897.88</v>
      </c>
      <c r="K48" s="6">
        <v>25.937056778679001</v>
      </c>
      <c r="L48" s="6">
        <v>303.52074427543801</v>
      </c>
      <c r="M48" s="7">
        <v>36529.576200000003</v>
      </c>
      <c r="N48">
        <v>24.62</v>
      </c>
      <c r="O48">
        <v>65.87</v>
      </c>
      <c r="P48">
        <v>5.31</v>
      </c>
      <c r="Q48">
        <v>49.52</v>
      </c>
      <c r="R48">
        <v>58.65</v>
      </c>
      <c r="S48">
        <v>66.349999999999994</v>
      </c>
      <c r="T48" s="3">
        <v>19.360759735107401</v>
      </c>
      <c r="U48" s="3">
        <v>110.08628082275401</v>
      </c>
      <c r="W48">
        <f t="shared" si="1"/>
        <v>51.203034038943947</v>
      </c>
      <c r="X48">
        <f t="shared" si="0"/>
        <v>61.193214838625622</v>
      </c>
      <c r="Y48">
        <f t="shared" si="2"/>
        <v>100</v>
      </c>
      <c r="Z48">
        <f t="shared" si="3"/>
        <v>52.744161464304383</v>
      </c>
      <c r="AA48">
        <f t="shared" si="4"/>
        <v>61.683840458050341</v>
      </c>
      <c r="AB48">
        <f t="shared" si="5"/>
        <v>54.599182146944869</v>
      </c>
      <c r="AC48">
        <f t="shared" si="6"/>
        <v>50.016679509636596</v>
      </c>
      <c r="AD48">
        <f t="shared" si="7"/>
        <v>51.025708074712547</v>
      </c>
      <c r="AE48">
        <f t="shared" si="8"/>
        <v>88.376279366103859</v>
      </c>
      <c r="AF48">
        <f t="shared" si="9"/>
        <v>79.936033457161827</v>
      </c>
      <c r="AG48">
        <f t="shared" si="10"/>
        <v>50.231005405625631</v>
      </c>
      <c r="AH48">
        <f t="shared" si="11"/>
        <v>63.319627786193465</v>
      </c>
      <c r="AI48">
        <f t="shared" si="12"/>
        <v>85.822275396998037</v>
      </c>
      <c r="AJ48">
        <f t="shared" si="13"/>
        <v>52.320548274618254</v>
      </c>
      <c r="AK48">
        <f t="shared" si="14"/>
        <v>76.493639254884144</v>
      </c>
      <c r="AL48">
        <f t="shared" si="15"/>
        <v>83.331407441645467</v>
      </c>
      <c r="AM48">
        <f t="shared" si="16"/>
        <v>86.228137718622804</v>
      </c>
      <c r="AN48">
        <f t="shared" si="17"/>
        <v>85.884497078294601</v>
      </c>
      <c r="AO48">
        <f t="shared" si="18"/>
        <v>95.659405364972315</v>
      </c>
      <c r="AP48">
        <f t="shared" si="19"/>
        <v>1149.4964542174748</v>
      </c>
      <c r="AQ48" s="10"/>
    </row>
    <row r="49" spans="1:43" x14ac:dyDescent="0.25">
      <c r="A49" s="10"/>
      <c r="B49" s="2" t="s">
        <v>36</v>
      </c>
      <c r="C49" s="3">
        <v>431.71850000000001</v>
      </c>
      <c r="D49">
        <v>17820</v>
      </c>
      <c r="E49" s="4">
        <v>101.5</v>
      </c>
      <c r="F49" s="3">
        <v>1381.8240049358508</v>
      </c>
      <c r="G49" s="3">
        <v>32007.523535263161</v>
      </c>
      <c r="H49">
        <v>1078.02</v>
      </c>
      <c r="I49" s="3">
        <v>23133.3593</v>
      </c>
      <c r="J49" s="5">
        <v>1003.84</v>
      </c>
      <c r="K49" s="6">
        <v>10.324579381345</v>
      </c>
      <c r="L49" s="6">
        <v>278.806400110021</v>
      </c>
      <c r="M49" s="7">
        <v>6723.9696999999996</v>
      </c>
      <c r="N49">
        <v>51.89</v>
      </c>
      <c r="O49">
        <v>49.52</v>
      </c>
      <c r="P49">
        <v>29.95</v>
      </c>
      <c r="Q49">
        <v>55.29</v>
      </c>
      <c r="R49">
        <v>59.13</v>
      </c>
      <c r="S49">
        <v>45.19</v>
      </c>
      <c r="T49" s="3">
        <v>11.754309654235801</v>
      </c>
      <c r="U49" s="3">
        <v>101.13</v>
      </c>
      <c r="W49">
        <f t="shared" si="1"/>
        <v>50.114353815437916</v>
      </c>
      <c r="X49">
        <f t="shared" si="0"/>
        <v>50.088861082095256</v>
      </c>
      <c r="Y49">
        <f t="shared" si="2"/>
        <v>67.049023922384109</v>
      </c>
      <c r="Z49">
        <f t="shared" si="3"/>
        <v>50.433011243029419</v>
      </c>
      <c r="AA49">
        <f t="shared" si="4"/>
        <v>66.139263303727091</v>
      </c>
      <c r="AB49">
        <f t="shared" si="5"/>
        <v>51.121039028033771</v>
      </c>
      <c r="AC49">
        <f t="shared" si="6"/>
        <v>50.015270372952124</v>
      </c>
      <c r="AD49">
        <f t="shared" si="7"/>
        <v>50.089128954079733</v>
      </c>
      <c r="AE49">
        <f t="shared" si="8"/>
        <v>61.35278739323239</v>
      </c>
      <c r="AF49">
        <f t="shared" si="9"/>
        <v>75.995478720463822</v>
      </c>
      <c r="AG49">
        <f t="shared" si="10"/>
        <v>50.042520979150119</v>
      </c>
      <c r="AH49">
        <f t="shared" si="11"/>
        <v>78.072927937675829</v>
      </c>
      <c r="AI49">
        <f t="shared" si="12"/>
        <v>76.930606917554925</v>
      </c>
      <c r="AJ49">
        <f t="shared" si="13"/>
        <v>67.133581820367922</v>
      </c>
      <c r="AK49">
        <f t="shared" si="14"/>
        <v>79.77055883689232</v>
      </c>
      <c r="AL49">
        <f t="shared" si="15"/>
        <v>83.608735844696099</v>
      </c>
      <c r="AM49">
        <f t="shared" si="16"/>
        <v>74.590254097459024</v>
      </c>
      <c r="AN49">
        <f t="shared" si="17"/>
        <v>66.669830589434184</v>
      </c>
      <c r="AO49">
        <f t="shared" si="18"/>
        <v>89.562223068890376</v>
      </c>
      <c r="AP49">
        <f t="shared" si="19"/>
        <v>1005.556493549544</v>
      </c>
      <c r="AQ49" s="10"/>
    </row>
    <row r="50" spans="1:43" x14ac:dyDescent="0.25">
      <c r="A50" s="10"/>
      <c r="B50" s="2" t="s">
        <v>37</v>
      </c>
      <c r="C50" s="3">
        <v>1045.9865</v>
      </c>
      <c r="D50">
        <v>89320</v>
      </c>
      <c r="E50" s="4">
        <v>0</v>
      </c>
      <c r="F50" s="3">
        <v>433.70860549133658</v>
      </c>
      <c r="G50" s="3">
        <v>4146.4072958048364</v>
      </c>
      <c r="H50">
        <v>280.60000000000002</v>
      </c>
      <c r="I50" s="3">
        <v>7430.6904999999997</v>
      </c>
      <c r="J50" s="5">
        <v>2627.29</v>
      </c>
      <c r="K50" s="6">
        <v>15.0107991360691</v>
      </c>
      <c r="L50" s="6">
        <v>280.48364649605202</v>
      </c>
      <c r="M50" s="7">
        <v>12551.6512</v>
      </c>
      <c r="N50">
        <v>32.08</v>
      </c>
      <c r="O50">
        <v>58.65</v>
      </c>
      <c r="P50">
        <v>27.54</v>
      </c>
      <c r="Q50">
        <v>57.69</v>
      </c>
      <c r="R50">
        <v>60.1</v>
      </c>
      <c r="S50">
        <v>60.58</v>
      </c>
      <c r="T50" s="3">
        <v>9.8253202438354492</v>
      </c>
      <c r="U50" s="3">
        <v>63.116531372070298</v>
      </c>
      <c r="W50">
        <f t="shared" si="1"/>
        <v>50.332178171719228</v>
      </c>
      <c r="X50">
        <f t="shared" si="0"/>
        <v>50.461285898614051</v>
      </c>
      <c r="Y50">
        <f t="shared" si="2"/>
        <v>50</v>
      </c>
      <c r="Z50">
        <f t="shared" si="3"/>
        <v>50.11000871499585</v>
      </c>
      <c r="AA50">
        <f t="shared" si="4"/>
        <v>51.852680249808841</v>
      </c>
      <c r="AB50">
        <f t="shared" si="5"/>
        <v>50.264045094762409</v>
      </c>
      <c r="AC50">
        <f t="shared" si="6"/>
        <v>50.004905012443515</v>
      </c>
      <c r="AD50">
        <f t="shared" si="7"/>
        <v>50.242806256111194</v>
      </c>
      <c r="AE50">
        <f t="shared" si="8"/>
        <v>69.464121597407015</v>
      </c>
      <c r="AF50">
        <f t="shared" si="9"/>
        <v>76.262905650624191</v>
      </c>
      <c r="AG50">
        <f t="shared" si="10"/>
        <v>50.079374019037409</v>
      </c>
      <c r="AH50">
        <f t="shared" si="11"/>
        <v>67.355550746591646</v>
      </c>
      <c r="AI50">
        <f t="shared" si="12"/>
        <v>81.89580160974549</v>
      </c>
      <c r="AJ50">
        <f t="shared" si="13"/>
        <v>65.684742094505225</v>
      </c>
      <c r="AK50">
        <f t="shared" si="14"/>
        <v>81.133575647432977</v>
      </c>
      <c r="AL50">
        <f t="shared" si="15"/>
        <v>84.169170325860875</v>
      </c>
      <c r="AM50">
        <f t="shared" si="16"/>
        <v>83.054669453305479</v>
      </c>
      <c r="AN50">
        <f t="shared" si="17"/>
        <v>61.797007158357488</v>
      </c>
      <c r="AO50">
        <f t="shared" si="18"/>
        <v>63.683730364414281</v>
      </c>
      <c r="AP50">
        <f t="shared" si="19"/>
        <v>906.79781051057194</v>
      </c>
      <c r="AQ50" s="10"/>
    </row>
    <row r="51" spans="1:43" x14ac:dyDescent="0.25">
      <c r="A51" s="10"/>
      <c r="B51" s="2" t="s">
        <v>45</v>
      </c>
      <c r="C51" s="3">
        <v>914.01689999999996</v>
      </c>
      <c r="D51">
        <v>98647.9</v>
      </c>
      <c r="E51" s="4">
        <v>97.8</v>
      </c>
      <c r="F51" s="3">
        <v>4270.4943214934519</v>
      </c>
      <c r="G51" s="3">
        <v>46722.268718373278</v>
      </c>
      <c r="H51">
        <v>6326.52</v>
      </c>
      <c r="I51" s="3">
        <v>71813.407099999997</v>
      </c>
      <c r="J51" s="5">
        <v>3144.89</v>
      </c>
      <c r="K51" s="6">
        <v>20.21</v>
      </c>
      <c r="L51" s="6">
        <v>292.41000000000003</v>
      </c>
      <c r="M51" s="7">
        <v>1729328.2095999999</v>
      </c>
      <c r="N51">
        <v>69.34</v>
      </c>
      <c r="O51">
        <v>90.38</v>
      </c>
      <c r="P51">
        <v>17.87</v>
      </c>
      <c r="Q51">
        <v>79.81</v>
      </c>
      <c r="R51">
        <v>77.400000000000006</v>
      </c>
      <c r="S51">
        <v>83.65</v>
      </c>
      <c r="T51" s="3">
        <v>5.3647427558898899</v>
      </c>
      <c r="U51" s="3">
        <v>103.56</v>
      </c>
      <c r="W51">
        <f t="shared" si="1"/>
        <v>50.285380693796398</v>
      </c>
      <c r="X51">
        <f t="shared" si="0"/>
        <v>50.509872492264478</v>
      </c>
      <c r="Y51">
        <f t="shared" si="2"/>
        <v>66.427532409942515</v>
      </c>
      <c r="Z51">
        <f t="shared" si="3"/>
        <v>51.41711910104997</v>
      </c>
      <c r="AA51">
        <f t="shared" si="4"/>
        <v>73.684669143498041</v>
      </c>
      <c r="AB51">
        <f t="shared" si="5"/>
        <v>56.761645808368755</v>
      </c>
      <c r="AC51">
        <f t="shared" si="6"/>
        <v>50.047404161892729</v>
      </c>
      <c r="AD51">
        <f t="shared" si="7"/>
        <v>50.291802758332686</v>
      </c>
      <c r="AE51">
        <f t="shared" si="8"/>
        <v>78.463370034158956</v>
      </c>
      <c r="AF51">
        <f t="shared" si="9"/>
        <v>78.164491566761086</v>
      </c>
      <c r="AG51">
        <f t="shared" si="10"/>
        <v>60.935910187714995</v>
      </c>
      <c r="AH51">
        <f t="shared" si="11"/>
        <v>87.513525210993294</v>
      </c>
      <c r="AI51">
        <f t="shared" si="12"/>
        <v>99.151620622144875</v>
      </c>
      <c r="AJ51">
        <f t="shared" si="13"/>
        <v>59.871347841769868</v>
      </c>
      <c r="AK51">
        <f t="shared" si="14"/>
        <v>93.696047251249425</v>
      </c>
      <c r="AL51">
        <f t="shared" si="15"/>
        <v>94.164548185810034</v>
      </c>
      <c r="AM51">
        <f t="shared" si="16"/>
        <v>95.7430425695743</v>
      </c>
      <c r="AN51">
        <f t="shared" si="17"/>
        <v>50.52913477803002</v>
      </c>
      <c r="AO51">
        <f t="shared" si="18"/>
        <v>91.216498238761972</v>
      </c>
      <c r="AP51">
        <f t="shared" si="19"/>
        <v>1148.1778516982615</v>
      </c>
      <c r="AQ51" s="10"/>
    </row>
    <row r="52" spans="1:43" x14ac:dyDescent="0.25">
      <c r="A52" s="10"/>
      <c r="B52" s="2" t="s">
        <v>38</v>
      </c>
      <c r="C52" s="3">
        <v>460.1157</v>
      </c>
      <c r="D52">
        <v>309500</v>
      </c>
      <c r="E52" s="4">
        <v>5.3730000000000002</v>
      </c>
      <c r="F52" s="3">
        <v>915.05851755526658</v>
      </c>
      <c r="G52" s="3">
        <v>19887.574311314886</v>
      </c>
      <c r="H52">
        <v>675.31</v>
      </c>
      <c r="I52" s="3">
        <v>7330.2556000000004</v>
      </c>
      <c r="J52" s="5">
        <v>856.43</v>
      </c>
      <c r="K52" s="6">
        <v>21.574389972557999</v>
      </c>
      <c r="L52" s="6">
        <v>309.41474871197897</v>
      </c>
      <c r="M52" s="7">
        <v>7436.5142999999998</v>
      </c>
      <c r="N52">
        <v>66.040000000000006</v>
      </c>
      <c r="O52">
        <v>61.06</v>
      </c>
      <c r="P52">
        <v>19.32</v>
      </c>
      <c r="Q52">
        <v>62.02</v>
      </c>
      <c r="R52">
        <v>68.27</v>
      </c>
      <c r="S52">
        <v>62.5</v>
      </c>
      <c r="T52" s="3">
        <v>12.697899818420399</v>
      </c>
      <c r="U52" s="3">
        <v>106.66599273681599</v>
      </c>
      <c r="W52">
        <f t="shared" si="1"/>
        <v>50.124423690167177</v>
      </c>
      <c r="X52">
        <f t="shared" si="0"/>
        <v>51.608145983944226</v>
      </c>
      <c r="Y52">
        <f t="shared" si="2"/>
        <v>50.902506458472608</v>
      </c>
      <c r="Z52">
        <f t="shared" si="3"/>
        <v>50.273994278943526</v>
      </c>
      <c r="AA52">
        <f t="shared" si="4"/>
        <v>59.924413198332488</v>
      </c>
      <c r="AB52">
        <f t="shared" si="5"/>
        <v>50.688243227994001</v>
      </c>
      <c r="AC52">
        <f t="shared" si="6"/>
        <v>50.004838715181606</v>
      </c>
      <c r="AD52">
        <f t="shared" si="7"/>
        <v>50.075174985006178</v>
      </c>
      <c r="AE52">
        <f t="shared" si="8"/>
        <v>80.824979952491546</v>
      </c>
      <c r="AF52">
        <f t="shared" si="9"/>
        <v>80.875797302201676</v>
      </c>
      <c r="AG52">
        <f t="shared" si="10"/>
        <v>50.047026962286857</v>
      </c>
      <c r="AH52">
        <f t="shared" si="11"/>
        <v>85.728197359878806</v>
      </c>
      <c r="AI52">
        <f t="shared" si="12"/>
        <v>83.206438981944757</v>
      </c>
      <c r="AJ52">
        <f t="shared" si="13"/>
        <v>60.743056390525432</v>
      </c>
      <c r="AK52">
        <f t="shared" si="14"/>
        <v>83.592685143116768</v>
      </c>
      <c r="AL52">
        <f t="shared" si="15"/>
        <v>88.889530852784844</v>
      </c>
      <c r="AM52">
        <f t="shared" si="16"/>
        <v>84.110658893411056</v>
      </c>
      <c r="AN52">
        <f t="shared" si="17"/>
        <v>69.053435308351709</v>
      </c>
      <c r="AO52">
        <f t="shared" si="18"/>
        <v>93.330970116258356</v>
      </c>
      <c r="AP52">
        <f t="shared" si="19"/>
        <v>1050.0523841082606</v>
      </c>
      <c r="AQ52" s="10"/>
    </row>
    <row r="53" spans="1:43" x14ac:dyDescent="0.25">
      <c r="A53" s="10"/>
      <c r="B53" s="2" t="s">
        <v>39</v>
      </c>
      <c r="C53" s="3">
        <v>595.08389999999997</v>
      </c>
      <c r="D53">
        <v>10450</v>
      </c>
      <c r="E53" s="4">
        <v>0</v>
      </c>
      <c r="F53" s="3">
        <v>549.01519155621884</v>
      </c>
      <c r="G53" s="3">
        <v>9225.8451548801586</v>
      </c>
      <c r="H53">
        <v>242.26</v>
      </c>
      <c r="I53" s="3">
        <v>3952.9297000000001</v>
      </c>
      <c r="J53" s="5">
        <v>1776.31</v>
      </c>
      <c r="K53" s="6">
        <v>15.639589631060899</v>
      </c>
      <c r="L53" s="6">
        <v>282.81264206526203</v>
      </c>
      <c r="M53" s="7">
        <v>13380.1206</v>
      </c>
      <c r="N53">
        <v>7.08</v>
      </c>
      <c r="O53">
        <v>26.92</v>
      </c>
      <c r="P53">
        <v>31.4</v>
      </c>
      <c r="Q53">
        <v>36.06</v>
      </c>
      <c r="R53">
        <v>23.08</v>
      </c>
      <c r="S53">
        <v>12.02</v>
      </c>
      <c r="T53" s="3">
        <v>8.0474500656127894</v>
      </c>
      <c r="U53" s="3">
        <v>80.992999999999995</v>
      </c>
      <c r="W53">
        <f t="shared" si="1"/>
        <v>50.172284495684387</v>
      </c>
      <c r="X53">
        <f t="shared" si="0"/>
        <v>50.050472677931012</v>
      </c>
      <c r="Y53">
        <f t="shared" si="2"/>
        <v>50</v>
      </c>
      <c r="Z53">
        <f t="shared" si="3"/>
        <v>50.149291189280838</v>
      </c>
      <c r="AA53">
        <f t="shared" si="4"/>
        <v>54.457307078726849</v>
      </c>
      <c r="AB53">
        <f t="shared" si="5"/>
        <v>50.222840776584256</v>
      </c>
      <c r="AC53">
        <f t="shared" si="6"/>
        <v>50.002609336153462</v>
      </c>
      <c r="AD53">
        <f t="shared" si="7"/>
        <v>50.162251689920218</v>
      </c>
      <c r="AE53">
        <f t="shared" si="8"/>
        <v>70.552489219122847</v>
      </c>
      <c r="AF53">
        <f t="shared" si="9"/>
        <v>76.634250099846568</v>
      </c>
      <c r="AG53">
        <f t="shared" si="10"/>
        <v>50.084613086382397</v>
      </c>
      <c r="AH53">
        <f t="shared" si="11"/>
        <v>53.830339753300152</v>
      </c>
      <c r="AI53">
        <f t="shared" si="12"/>
        <v>64.639982597346091</v>
      </c>
      <c r="AJ53">
        <f t="shared" si="13"/>
        <v>68.005290369123486</v>
      </c>
      <c r="AK53">
        <f t="shared" si="14"/>
        <v>68.849386642435263</v>
      </c>
      <c r="AL53">
        <f t="shared" si="15"/>
        <v>62.780217240582388</v>
      </c>
      <c r="AM53">
        <f t="shared" si="16"/>
        <v>56.346936530634693</v>
      </c>
      <c r="AN53">
        <f t="shared" si="17"/>
        <v>57.305926276758541</v>
      </c>
      <c r="AO53">
        <f t="shared" si="18"/>
        <v>75.853523852551163</v>
      </c>
      <c r="AP53">
        <f t="shared" si="19"/>
        <v>828.30774364279898</v>
      </c>
      <c r="AQ53" s="10"/>
    </row>
    <row r="54" spans="1:43" x14ac:dyDescent="0.25">
      <c r="A54" s="10"/>
      <c r="B54" s="2" t="s">
        <v>40</v>
      </c>
      <c r="C54" s="3">
        <v>1933.3462999999999</v>
      </c>
      <c r="D54">
        <v>185180</v>
      </c>
      <c r="E54" s="4">
        <v>2.5</v>
      </c>
      <c r="F54" s="3">
        <v>213.51730539311268</v>
      </c>
      <c r="G54" s="3">
        <v>1104.392448435713</v>
      </c>
      <c r="H54">
        <v>82.05</v>
      </c>
      <c r="I54" s="3">
        <v>0</v>
      </c>
      <c r="J54" s="5">
        <v>274.64999999999998</v>
      </c>
      <c r="K54" s="6">
        <v>8.0500000000000007</v>
      </c>
      <c r="L54" s="6">
        <v>315.92</v>
      </c>
      <c r="M54" s="7">
        <v>0</v>
      </c>
      <c r="N54">
        <v>0.94</v>
      </c>
      <c r="O54">
        <v>3.37</v>
      </c>
      <c r="P54">
        <v>1.93</v>
      </c>
      <c r="Q54">
        <v>3.37</v>
      </c>
      <c r="R54">
        <v>0.96</v>
      </c>
      <c r="S54">
        <v>1.44</v>
      </c>
      <c r="T54" s="3">
        <v>19.383590062459302</v>
      </c>
      <c r="U54" s="3">
        <v>70.08</v>
      </c>
      <c r="W54">
        <f t="shared" si="1"/>
        <v>50.646843069166131</v>
      </c>
      <c r="X54">
        <f t="shared" si="0"/>
        <v>50.960595589683862</v>
      </c>
      <c r="Y54">
        <f t="shared" si="2"/>
        <v>50.41992669759567</v>
      </c>
      <c r="Z54">
        <f t="shared" si="3"/>
        <v>50.034994274111973</v>
      </c>
      <c r="AA54">
        <f t="shared" si="4"/>
        <v>50.292800258114859</v>
      </c>
      <c r="AB54">
        <f t="shared" si="5"/>
        <v>50.050661751667143</v>
      </c>
      <c r="AC54">
        <f t="shared" si="6"/>
        <v>50</v>
      </c>
      <c r="AD54">
        <f t="shared" si="7"/>
        <v>50.020103143695479</v>
      </c>
      <c r="AE54">
        <f t="shared" si="8"/>
        <v>57.415739089551145</v>
      </c>
      <c r="AF54">
        <f t="shared" si="9"/>
        <v>81.913020811142374</v>
      </c>
      <c r="AG54">
        <f t="shared" si="10"/>
        <v>50</v>
      </c>
      <c r="AH54">
        <f t="shared" si="11"/>
        <v>50.508547933347764</v>
      </c>
      <c r="AI54">
        <f t="shared" si="12"/>
        <v>51.832716989340874</v>
      </c>
      <c r="AJ54">
        <f t="shared" si="13"/>
        <v>50.288565588553567</v>
      </c>
      <c r="AK54">
        <f t="shared" si="14"/>
        <v>50.283961835529304</v>
      </c>
      <c r="AL54">
        <f t="shared" si="15"/>
        <v>50</v>
      </c>
      <c r="AM54">
        <f t="shared" si="16"/>
        <v>50.527994720052803</v>
      </c>
      <c r="AN54">
        <f t="shared" si="17"/>
        <v>85.942168807055623</v>
      </c>
      <c r="AO54">
        <f t="shared" si="18"/>
        <v>68.424262564975564</v>
      </c>
      <c r="AP54">
        <f t="shared" si="19"/>
        <v>776.28192494086431</v>
      </c>
      <c r="AQ54" s="10"/>
    </row>
    <row r="55" spans="1:43" x14ac:dyDescent="0.25">
      <c r="A55" s="10"/>
      <c r="B55" s="2" t="s">
        <v>41</v>
      </c>
      <c r="C55" s="3">
        <v>8280.9303999999993</v>
      </c>
      <c r="D55">
        <v>785350</v>
      </c>
      <c r="E55" s="4">
        <v>0.3</v>
      </c>
      <c r="F55" s="3">
        <v>7784.7190096098084</v>
      </c>
      <c r="G55" s="3">
        <v>9400.7782140154304</v>
      </c>
      <c r="H55">
        <v>4083.21</v>
      </c>
      <c r="I55" s="3">
        <v>373572.55949999997</v>
      </c>
      <c r="J55" s="5">
        <v>33535.800000000003</v>
      </c>
      <c r="K55" s="6">
        <v>7.3028833532598494</v>
      </c>
      <c r="L55" s="6">
        <v>217.96833219892599</v>
      </c>
      <c r="M55" s="7">
        <v>518336.45110000001</v>
      </c>
      <c r="N55" s="4">
        <v>10.38</v>
      </c>
      <c r="O55" s="4">
        <v>51.44</v>
      </c>
      <c r="P55" s="4">
        <v>24.64</v>
      </c>
      <c r="Q55" s="4">
        <v>55.77</v>
      </c>
      <c r="R55" s="4">
        <v>38.94</v>
      </c>
      <c r="S55" s="4">
        <v>44.23</v>
      </c>
      <c r="T55" s="3">
        <v>12.425869941711399</v>
      </c>
      <c r="U55" s="3">
        <v>104.47882843017599</v>
      </c>
      <c r="W55">
        <f t="shared" si="1"/>
        <v>52.897747268186727</v>
      </c>
      <c r="X55">
        <f t="shared" si="0"/>
        <v>54.086724290803922</v>
      </c>
      <c r="Y55">
        <f t="shared" si="2"/>
        <v>50.050391203711477</v>
      </c>
      <c r="Z55">
        <f t="shared" si="3"/>
        <v>52.614339881352244</v>
      </c>
      <c r="AA55">
        <f t="shared" si="4"/>
        <v>54.547009000815407</v>
      </c>
      <c r="AB55">
        <f t="shared" si="5"/>
        <v>54.350741817439292</v>
      </c>
      <c r="AC55">
        <f t="shared" si="6"/>
        <v>50.246595932491537</v>
      </c>
      <c r="AD55">
        <f t="shared" si="7"/>
        <v>53.168634847452097</v>
      </c>
      <c r="AE55">
        <f t="shared" si="8"/>
        <v>56.122561831889989</v>
      </c>
      <c r="AF55">
        <f t="shared" si="9"/>
        <v>66.295211738907255</v>
      </c>
      <c r="AG55">
        <f t="shared" si="10"/>
        <v>53.277851390372952</v>
      </c>
      <c r="AH55">
        <f t="shared" si="11"/>
        <v>55.615667604414632</v>
      </c>
      <c r="AI55">
        <f t="shared" si="12"/>
        <v>77.974766151838153</v>
      </c>
      <c r="AJ55">
        <f t="shared" si="13"/>
        <v>63.941324996994112</v>
      </c>
      <c r="AK55">
        <f t="shared" si="14"/>
        <v>80.043162199000449</v>
      </c>
      <c r="AL55">
        <f t="shared" si="15"/>
        <v>71.943609891379708</v>
      </c>
      <c r="AM55">
        <f t="shared" si="16"/>
        <v>74.062259377406235</v>
      </c>
      <c r="AN55">
        <f t="shared" si="17"/>
        <v>68.366260174038544</v>
      </c>
      <c r="AO55">
        <f t="shared" si="18"/>
        <v>91.842010608067426</v>
      </c>
      <c r="AP55">
        <f t="shared" si="19"/>
        <v>944.89981540742053</v>
      </c>
      <c r="AQ55" s="10"/>
    </row>
    <row r="56" spans="1:43" x14ac:dyDescent="0.25">
      <c r="A56" s="10"/>
      <c r="B56" s="2" t="s">
        <v>42</v>
      </c>
      <c r="C56" s="3">
        <v>121.8831</v>
      </c>
      <c r="D56">
        <v>9250</v>
      </c>
      <c r="E56" s="4">
        <v>0</v>
      </c>
      <c r="F56" s="3">
        <v>255.96474964572511</v>
      </c>
      <c r="G56" s="3">
        <v>29418.935546875</v>
      </c>
      <c r="H56">
        <v>158.66999999999999</v>
      </c>
      <c r="I56" s="3">
        <v>9571.2392999999993</v>
      </c>
      <c r="J56" s="5">
        <v>1245.42</v>
      </c>
      <c r="K56" s="6">
        <v>4.1419732985998001</v>
      </c>
      <c r="L56" s="6">
        <v>266.82975958116901</v>
      </c>
      <c r="M56" s="7">
        <v>1500.3613</v>
      </c>
      <c r="N56" s="4">
        <v>62.74</v>
      </c>
      <c r="O56" s="4">
        <v>77.400000000000006</v>
      </c>
      <c r="P56" s="4">
        <v>80.680000000000007</v>
      </c>
      <c r="Q56" s="4">
        <v>78.37</v>
      </c>
      <c r="R56" s="4">
        <v>76.44</v>
      </c>
      <c r="S56" s="4">
        <v>73.08</v>
      </c>
      <c r="T56" s="3">
        <v>11.8047428131104</v>
      </c>
      <c r="U56" s="3">
        <v>100.25351715087901</v>
      </c>
      <c r="W56">
        <f t="shared" si="1"/>
        <v>50.004483699204997</v>
      </c>
      <c r="X56">
        <f t="shared" si="0"/>
        <v>50.044222191499927</v>
      </c>
      <c r="Y56">
        <f t="shared" si="2"/>
        <v>50</v>
      </c>
      <c r="Z56">
        <f t="shared" si="3"/>
        <v>50.049455205566296</v>
      </c>
      <c r="AA56">
        <f t="shared" si="4"/>
        <v>64.811890883662073</v>
      </c>
      <c r="AB56">
        <f t="shared" si="5"/>
        <v>50.133005905522388</v>
      </c>
      <c r="AC56">
        <f t="shared" si="6"/>
        <v>50.006317992636937</v>
      </c>
      <c r="AD56">
        <f t="shared" si="7"/>
        <v>50.111997143814406</v>
      </c>
      <c r="AE56">
        <f t="shared" si="8"/>
        <v>50.651372006266243</v>
      </c>
      <c r="AF56">
        <f t="shared" si="9"/>
        <v>74.085874838207602</v>
      </c>
      <c r="AG56">
        <f t="shared" si="10"/>
        <v>50.009487971302867</v>
      </c>
      <c r="AH56">
        <f t="shared" si="11"/>
        <v>83.942869508764346</v>
      </c>
      <c r="AI56">
        <f t="shared" si="12"/>
        <v>92.092669132042644</v>
      </c>
      <c r="AJ56">
        <f t="shared" si="13"/>
        <v>97.631357460622823</v>
      </c>
      <c r="AK56">
        <f t="shared" si="14"/>
        <v>92.878237164925025</v>
      </c>
      <c r="AL56">
        <f t="shared" si="15"/>
        <v>93.609891379708813</v>
      </c>
      <c r="AM56">
        <f t="shared" si="16"/>
        <v>89.929600703992946</v>
      </c>
      <c r="AN56">
        <f t="shared" si="17"/>
        <v>66.79722987786073</v>
      </c>
      <c r="AO56">
        <f t="shared" si="18"/>
        <v>88.965538371722005</v>
      </c>
      <c r="AP56">
        <f t="shared" si="19"/>
        <v>1061.8772522392785</v>
      </c>
      <c r="AQ56" s="10"/>
    </row>
    <row r="57" spans="1:43" x14ac:dyDescent="0.25">
      <c r="A57" s="10"/>
      <c r="B57" s="2" t="s">
        <v>43</v>
      </c>
      <c r="C57" s="3">
        <v>10374.076499999999</v>
      </c>
      <c r="D57">
        <v>1001450</v>
      </c>
      <c r="E57" s="4">
        <v>3.1970000000000001</v>
      </c>
      <c r="F57" s="3">
        <v>2497.129994372538</v>
      </c>
      <c r="G57" s="3">
        <v>2407.0865434359753</v>
      </c>
      <c r="H57">
        <v>996.24</v>
      </c>
      <c r="I57" s="3">
        <v>12521.6603</v>
      </c>
      <c r="J57" s="5">
        <v>13326.67</v>
      </c>
      <c r="K57" s="6">
        <v>4.15173371897016</v>
      </c>
      <c r="L57" s="6">
        <v>192.11016055145501</v>
      </c>
      <c r="M57" s="7">
        <v>4288.6165000000001</v>
      </c>
      <c r="N57" s="4">
        <v>12.26</v>
      </c>
      <c r="O57" s="4">
        <v>38.46</v>
      </c>
      <c r="P57" s="4">
        <v>13.04</v>
      </c>
      <c r="Q57" s="4">
        <v>21.15</v>
      </c>
      <c r="R57" s="4">
        <v>43.75</v>
      </c>
      <c r="S57" s="4">
        <v>36.06</v>
      </c>
      <c r="T57" s="3">
        <v>11.6400003433228</v>
      </c>
      <c r="U57" s="3">
        <v>87.911140441894503</v>
      </c>
      <c r="W57">
        <f t="shared" si="1"/>
        <v>53.639993652232839</v>
      </c>
      <c r="X57">
        <f t="shared" si="0"/>
        <v>55.212332722268414</v>
      </c>
      <c r="Y57">
        <f t="shared" si="2"/>
        <v>50.537002260885338</v>
      </c>
      <c r="Z57">
        <f t="shared" si="3"/>
        <v>50.812972009756862</v>
      </c>
      <c r="AA57">
        <f t="shared" si="4"/>
        <v>50.960793859739198</v>
      </c>
      <c r="AB57">
        <f t="shared" si="5"/>
        <v>51.033149379087249</v>
      </c>
      <c r="AC57">
        <f t="shared" si="6"/>
        <v>50.008265570956695</v>
      </c>
      <c r="AD57">
        <f t="shared" si="7"/>
        <v>51.255619617661814</v>
      </c>
      <c r="AE57">
        <f t="shared" si="8"/>
        <v>50.668266227139561</v>
      </c>
      <c r="AF57">
        <f t="shared" si="9"/>
        <v>62.172280534025234</v>
      </c>
      <c r="AG57">
        <f t="shared" si="10"/>
        <v>50.027120314474253</v>
      </c>
      <c r="AH57">
        <f t="shared" si="11"/>
        <v>56.632763471110152</v>
      </c>
      <c r="AI57">
        <f t="shared" si="12"/>
        <v>70.915814661735908</v>
      </c>
      <c r="AJ57">
        <f t="shared" si="13"/>
        <v>56.967656606949618</v>
      </c>
      <c r="AK57">
        <f t="shared" si="14"/>
        <v>60.381644706951384</v>
      </c>
      <c r="AL57">
        <f t="shared" si="15"/>
        <v>74.722671596949382</v>
      </c>
      <c r="AM57">
        <f t="shared" si="16"/>
        <v>69.568804311956882</v>
      </c>
      <c r="AN57">
        <f t="shared" si="17"/>
        <v>66.381073644681692</v>
      </c>
      <c r="AO57">
        <f t="shared" si="18"/>
        <v>80.563197907987615</v>
      </c>
      <c r="AP57">
        <f t="shared" si="19"/>
        <v>839.94319688903988</v>
      </c>
      <c r="AQ57" s="10"/>
    </row>
    <row r="58" spans="1:43" x14ac:dyDescent="0.25">
      <c r="A58" s="10"/>
      <c r="B58" s="2" t="s">
        <v>44</v>
      </c>
      <c r="C58" s="3">
        <v>140276</v>
      </c>
      <c r="D58">
        <v>9600012.9000000004</v>
      </c>
      <c r="E58" s="4">
        <v>26.2</v>
      </c>
      <c r="F58" s="3">
        <v>138948.17549374246</v>
      </c>
      <c r="G58" s="3">
        <v>9905.3420038882232</v>
      </c>
      <c r="H58">
        <v>46224.43</v>
      </c>
      <c r="I58" s="3">
        <v>73131863.457699999</v>
      </c>
      <c r="J58" s="5">
        <v>528263.25</v>
      </c>
      <c r="K58" s="6">
        <v>5.1021497511735303</v>
      </c>
      <c r="L58" s="6">
        <v>116.239847261047</v>
      </c>
      <c r="M58">
        <v>4607861.8515999997</v>
      </c>
      <c r="N58" s="4">
        <v>35.85</v>
      </c>
      <c r="O58" s="4">
        <v>69.23</v>
      </c>
      <c r="P58" s="4">
        <v>9.18</v>
      </c>
      <c r="Q58" s="4">
        <v>44.71</v>
      </c>
      <c r="R58" s="4">
        <v>49.52</v>
      </c>
      <c r="S58" s="4">
        <v>46.63</v>
      </c>
      <c r="T58" s="8">
        <v>10.758620262146</v>
      </c>
      <c r="U58" s="3">
        <v>100.9</v>
      </c>
      <c r="W58">
        <f t="shared" si="1"/>
        <v>99.704256915322603</v>
      </c>
      <c r="X58">
        <f t="shared" si="0"/>
        <v>100</v>
      </c>
      <c r="Y58">
        <f t="shared" si="2"/>
        <v>54.400831790802599</v>
      </c>
      <c r="Z58">
        <f t="shared" si="3"/>
        <v>97.298908927290711</v>
      </c>
      <c r="AA58">
        <f t="shared" si="4"/>
        <v>54.805738494209081</v>
      </c>
      <c r="AB58">
        <f t="shared" si="5"/>
        <v>99.640262873662664</v>
      </c>
      <c r="AC58">
        <f t="shared" si="6"/>
        <v>98.274477355436687</v>
      </c>
      <c r="AD58">
        <f t="shared" si="7"/>
        <v>100</v>
      </c>
      <c r="AE58">
        <f t="shared" si="8"/>
        <v>52.313332500959874</v>
      </c>
      <c r="AF58">
        <f t="shared" si="9"/>
        <v>50.075211705889743</v>
      </c>
      <c r="AG58">
        <f t="shared" si="10"/>
        <v>79.139155359150351</v>
      </c>
      <c r="AH58">
        <f t="shared" si="11"/>
        <v>69.395152564379998</v>
      </c>
      <c r="AI58">
        <f t="shared" si="12"/>
        <v>87.649554056993694</v>
      </c>
      <c r="AJ58">
        <f t="shared" si="13"/>
        <v>54.647108332331371</v>
      </c>
      <c r="AK58">
        <f t="shared" si="14"/>
        <v>73.761926397092225</v>
      </c>
      <c r="AL58">
        <f t="shared" si="15"/>
        <v>78.056390108620292</v>
      </c>
      <c r="AM58">
        <f t="shared" si="16"/>
        <v>75.382246177538235</v>
      </c>
      <c r="AN58">
        <f t="shared" si="17"/>
        <v>64.154617922277694</v>
      </c>
      <c r="AO58">
        <f t="shared" si="18"/>
        <v>89.405645583676204</v>
      </c>
      <c r="AP58">
        <f t="shared" si="19"/>
        <v>1579.0858047269612</v>
      </c>
      <c r="AQ58" s="10"/>
    </row>
    <row r="59" spans="1:43" x14ac:dyDescent="0.25">
      <c r="AP59">
        <f t="shared" si="19"/>
        <v>0</v>
      </c>
    </row>
    <row r="60" spans="1:43" x14ac:dyDescent="0.25">
      <c r="A60" s="10">
        <v>2017</v>
      </c>
      <c r="B60" s="2" t="s">
        <v>30</v>
      </c>
      <c r="C60" s="3">
        <v>3003.4389000000001</v>
      </c>
      <c r="D60">
        <v>527970</v>
      </c>
      <c r="E60" s="4">
        <v>3</v>
      </c>
      <c r="F60" s="3">
        <v>268.42231204804671</v>
      </c>
      <c r="G60" s="3">
        <v>893.71657285269453</v>
      </c>
      <c r="H60">
        <v>35.06</v>
      </c>
      <c r="I60" s="3">
        <v>456.84969999999998</v>
      </c>
      <c r="J60" s="5">
        <v>126.37</v>
      </c>
      <c r="K60" s="6">
        <v>15.15</v>
      </c>
      <c r="L60" s="6">
        <v>147.046080823766</v>
      </c>
      <c r="M60" s="7">
        <v>17.98</v>
      </c>
      <c r="N60">
        <v>0</v>
      </c>
      <c r="O60">
        <v>1.44</v>
      </c>
      <c r="P60">
        <v>5.91</v>
      </c>
      <c r="Q60">
        <v>5.77</v>
      </c>
      <c r="R60">
        <v>1.92</v>
      </c>
      <c r="S60">
        <v>1.44</v>
      </c>
      <c r="T60" s="3">
        <v>14.506500053405778</v>
      </c>
      <c r="U60" s="3">
        <v>54.11</v>
      </c>
      <c r="W60">
        <f t="shared" si="1"/>
        <v>51.026306482133101</v>
      </c>
      <c r="X60">
        <f t="shared" si="0"/>
        <v>52.746099126110117</v>
      </c>
      <c r="Y60">
        <f t="shared" si="2"/>
        <v>50.503912037114802</v>
      </c>
      <c r="Z60">
        <f t="shared" si="3"/>
        <v>50.053699229185618</v>
      </c>
      <c r="AA60">
        <f t="shared" si="4"/>
        <v>50.184770186092436</v>
      </c>
      <c r="AB60">
        <f t="shared" si="5"/>
        <v>50.000161206252656</v>
      </c>
      <c r="AC60">
        <f t="shared" si="6"/>
        <v>50.000301567325849</v>
      </c>
      <c r="AD60">
        <f t="shared" si="7"/>
        <v>50.006066819604669</v>
      </c>
      <c r="AE60">
        <f t="shared" si="8"/>
        <v>69.705063078590243</v>
      </c>
      <c r="AF60">
        <f t="shared" si="9"/>
        <v>54.987081864081695</v>
      </c>
      <c r="AG60">
        <f t="shared" si="10"/>
        <v>50.000113701762388</v>
      </c>
      <c r="AH60">
        <f t="shared" si="11"/>
        <v>50</v>
      </c>
      <c r="AI60">
        <f t="shared" si="12"/>
        <v>50.783119425712421</v>
      </c>
      <c r="AJ60">
        <f t="shared" si="13"/>
        <v>52.681255260310209</v>
      </c>
      <c r="AK60">
        <f t="shared" si="14"/>
        <v>51.646978646069968</v>
      </c>
      <c r="AL60">
        <f t="shared" si="15"/>
        <v>50.554656806101228</v>
      </c>
      <c r="AM60">
        <f t="shared" si="16"/>
        <v>50.527994720052803</v>
      </c>
      <c r="AN60">
        <f t="shared" si="17"/>
        <v>73.622143438614827</v>
      </c>
      <c r="AO60">
        <f t="shared" si="18"/>
        <v>57.552338917712454</v>
      </c>
      <c r="AP60">
        <f t="shared" si="19"/>
        <v>719.78835168299941</v>
      </c>
      <c r="AQ60" s="10">
        <v>2017</v>
      </c>
    </row>
    <row r="61" spans="1:43" x14ac:dyDescent="0.25">
      <c r="A61" s="10"/>
      <c r="B61" s="2" t="s">
        <v>31</v>
      </c>
      <c r="C61" s="3">
        <v>871.33</v>
      </c>
      <c r="D61">
        <v>22070</v>
      </c>
      <c r="E61" s="4">
        <v>0</v>
      </c>
      <c r="F61" s="3">
        <v>3582.4542745854096</v>
      </c>
      <c r="G61" s="3">
        <v>41114.781708255308</v>
      </c>
      <c r="H61">
        <v>1302.77</v>
      </c>
      <c r="I61" s="3">
        <v>1205694.3999999999</v>
      </c>
      <c r="J61" s="5">
        <v>12270.41</v>
      </c>
      <c r="K61" s="6">
        <v>14.191385697956299</v>
      </c>
      <c r="L61" s="6">
        <v>375.78641316864997</v>
      </c>
      <c r="M61" s="7">
        <v>53288.2</v>
      </c>
      <c r="N61">
        <v>16.670000000000002</v>
      </c>
      <c r="O61">
        <v>89.42</v>
      </c>
      <c r="P61">
        <v>70.94</v>
      </c>
      <c r="Q61">
        <v>87.02</v>
      </c>
      <c r="R61">
        <v>81.73</v>
      </c>
      <c r="S61">
        <v>79.33</v>
      </c>
      <c r="T61" s="3">
        <v>15.7010803222656</v>
      </c>
      <c r="U61" s="3">
        <v>105.08455657959</v>
      </c>
      <c r="W61">
        <f t="shared" si="1"/>
        <v>50.270243576912328</v>
      </c>
      <c r="X61">
        <f t="shared" si="0"/>
        <v>50.110998221538679</v>
      </c>
      <c r="Y61">
        <f t="shared" si="2"/>
        <v>50</v>
      </c>
      <c r="Z61">
        <f t="shared" si="3"/>
        <v>51.182718652887395</v>
      </c>
      <c r="AA61">
        <f t="shared" si="4"/>
        <v>70.80927003151416</v>
      </c>
      <c r="AB61">
        <f t="shared" si="5"/>
        <v>51.362579729925791</v>
      </c>
      <c r="AC61">
        <f t="shared" si="6"/>
        <v>50.795881087373665</v>
      </c>
      <c r="AD61">
        <f t="shared" si="7"/>
        <v>51.155633053835551</v>
      </c>
      <c r="AE61">
        <f t="shared" si="8"/>
        <v>68.04580649572523</v>
      </c>
      <c r="AF61">
        <f t="shared" si="9"/>
        <v>91.458363240699939</v>
      </c>
      <c r="AG61">
        <f t="shared" si="10"/>
        <v>50.33698344017634</v>
      </c>
      <c r="AH61">
        <f t="shared" si="11"/>
        <v>59.018610690326767</v>
      </c>
      <c r="AI61">
        <f t="shared" si="12"/>
        <v>98.629541005003261</v>
      </c>
      <c r="AJ61">
        <f t="shared" si="13"/>
        <v>91.775880726223392</v>
      </c>
      <c r="AK61">
        <f t="shared" si="14"/>
        <v>97.790776919582001</v>
      </c>
      <c r="AL61">
        <f t="shared" si="15"/>
        <v>96.666281488329105</v>
      </c>
      <c r="AM61">
        <f t="shared" si="16"/>
        <v>93.367066329336708</v>
      </c>
      <c r="AN61">
        <f t="shared" si="17"/>
        <v>76.639774687919555</v>
      </c>
      <c r="AO61">
        <f t="shared" si="18"/>
        <v>92.254373174844332</v>
      </c>
      <c r="AP61">
        <f t="shared" si="19"/>
        <v>1152.5887111815259</v>
      </c>
      <c r="AQ61" s="10"/>
    </row>
    <row r="62" spans="1:43" x14ac:dyDescent="0.25">
      <c r="A62" s="10"/>
      <c r="B62" s="2" t="s">
        <v>32</v>
      </c>
      <c r="C62" s="3">
        <v>3962.1161999999999</v>
      </c>
      <c r="D62">
        <v>435052</v>
      </c>
      <c r="E62" s="4">
        <v>147.22300000000001</v>
      </c>
      <c r="F62" s="3">
        <v>1872.1766005067568</v>
      </c>
      <c r="G62" s="3">
        <v>4725.1935733403197</v>
      </c>
      <c r="H62">
        <v>1121.0999999999999</v>
      </c>
      <c r="I62" s="3">
        <v>0</v>
      </c>
      <c r="J62" s="5">
        <v>2259.36</v>
      </c>
      <c r="K62" s="6">
        <v>11.012865022985199</v>
      </c>
      <c r="L62" s="6">
        <v>222.75729099211699</v>
      </c>
      <c r="M62" s="7">
        <v>0</v>
      </c>
      <c r="N62">
        <v>2.86</v>
      </c>
      <c r="O62">
        <v>10.1</v>
      </c>
      <c r="P62">
        <v>20.69</v>
      </c>
      <c r="Q62">
        <v>11.54</v>
      </c>
      <c r="R62">
        <v>2.88</v>
      </c>
      <c r="S62">
        <v>6.25</v>
      </c>
      <c r="T62" s="3">
        <v>14</v>
      </c>
      <c r="U62" s="3">
        <v>53.916919708252003</v>
      </c>
      <c r="W62">
        <f t="shared" si="1"/>
        <v>51.366261136704075</v>
      </c>
      <c r="X62">
        <f t="shared" si="0"/>
        <v>52.262113544273845</v>
      </c>
      <c r="Y62">
        <f t="shared" si="2"/>
        <v>74.729147280050796</v>
      </c>
      <c r="Z62">
        <f t="shared" si="3"/>
        <v>50.600063827651525</v>
      </c>
      <c r="AA62">
        <f t="shared" si="4"/>
        <v>52.149469443515592</v>
      </c>
      <c r="AB62">
        <f t="shared" si="5"/>
        <v>51.167337463795761</v>
      </c>
      <c r="AC62">
        <f t="shared" si="6"/>
        <v>50</v>
      </c>
      <c r="AD62">
        <f t="shared" si="7"/>
        <v>50.207977656686239</v>
      </c>
      <c r="AE62">
        <f t="shared" si="8"/>
        <v>62.544134611136627</v>
      </c>
      <c r="AF62">
        <f t="shared" si="9"/>
        <v>67.058782648580305</v>
      </c>
      <c r="AG62">
        <f t="shared" si="10"/>
        <v>50</v>
      </c>
      <c r="AH62">
        <f t="shared" si="11"/>
        <v>51.547284137632545</v>
      </c>
      <c r="AI62">
        <f t="shared" si="12"/>
        <v>55.492712638677396</v>
      </c>
      <c r="AJ62">
        <f t="shared" si="13"/>
        <v>61.566670674522065</v>
      </c>
      <c r="AK62">
        <f t="shared" si="14"/>
        <v>54.923898228078144</v>
      </c>
      <c r="AL62">
        <f t="shared" si="15"/>
        <v>51.109313612202449</v>
      </c>
      <c r="AM62">
        <f t="shared" si="16"/>
        <v>53.173468265317346</v>
      </c>
      <c r="AN62">
        <f t="shared" si="17"/>
        <v>72.342672792083363</v>
      </c>
      <c r="AO62">
        <f t="shared" si="18"/>
        <v>57.420895324119748</v>
      </c>
      <c r="AP62">
        <f t="shared" si="19"/>
        <v>775.06276275695109</v>
      </c>
      <c r="AQ62" s="10"/>
    </row>
    <row r="63" spans="1:43" x14ac:dyDescent="0.25">
      <c r="A63" s="10"/>
      <c r="B63" s="2" t="s">
        <v>33</v>
      </c>
      <c r="C63" s="3">
        <v>8450.5076000000008</v>
      </c>
      <c r="D63">
        <v>1745150</v>
      </c>
      <c r="E63" s="4">
        <v>155.60000000000002</v>
      </c>
      <c r="F63" s="3">
        <v>4866.301464436171</v>
      </c>
      <c r="G63" s="3">
        <v>5758.5907199659478</v>
      </c>
      <c r="H63">
        <v>1422.63</v>
      </c>
      <c r="I63" s="3">
        <v>27892.4954</v>
      </c>
      <c r="J63" s="5">
        <v>46727.38</v>
      </c>
      <c r="K63" s="6">
        <v>16.0487097251035</v>
      </c>
      <c r="L63" s="6">
        <v>208.37140430876701</v>
      </c>
      <c r="M63" s="7">
        <v>4471.0886</v>
      </c>
      <c r="N63">
        <v>14.76</v>
      </c>
      <c r="O63">
        <v>44.71</v>
      </c>
      <c r="P63">
        <v>12.81</v>
      </c>
      <c r="Q63">
        <v>10.58</v>
      </c>
      <c r="R63">
        <v>27.4</v>
      </c>
      <c r="S63">
        <v>20.67</v>
      </c>
      <c r="T63" s="3">
        <v>20.305210113525401</v>
      </c>
      <c r="U63" s="3">
        <v>86.311492919921903</v>
      </c>
      <c r="W63">
        <f t="shared" si="1"/>
        <v>52.957880702502024</v>
      </c>
      <c r="X63">
        <f t="shared" si="0"/>
        <v>59.086071687933128</v>
      </c>
      <c r="Y63">
        <f t="shared" si="2"/>
        <v>76.136237658354361</v>
      </c>
      <c r="Z63">
        <f t="shared" si="3"/>
        <v>51.620097782235518</v>
      </c>
      <c r="AA63">
        <f t="shared" si="4"/>
        <v>52.67937334384964</v>
      </c>
      <c r="AB63">
        <f t="shared" si="5"/>
        <v>51.491394272879198</v>
      </c>
      <c r="AC63">
        <f t="shared" si="6"/>
        <v>50.018411887430609</v>
      </c>
      <c r="AD63">
        <f t="shared" si="7"/>
        <v>54.417362202117879</v>
      </c>
      <c r="AE63">
        <f t="shared" si="8"/>
        <v>71.260631386181402</v>
      </c>
      <c r="AF63">
        <f t="shared" si="9"/>
        <v>64.765038840035317</v>
      </c>
      <c r="AG63">
        <f t="shared" si="10"/>
        <v>50.028274229900077</v>
      </c>
      <c r="AH63">
        <f t="shared" si="11"/>
        <v>57.985284570439298</v>
      </c>
      <c r="AI63">
        <f t="shared" si="12"/>
        <v>74.314770502501631</v>
      </c>
      <c r="AJ63">
        <f t="shared" si="13"/>
        <v>56.829385595767704</v>
      </c>
      <c r="AK63">
        <f t="shared" si="14"/>
        <v>54.37869150386188</v>
      </c>
      <c r="AL63">
        <f t="shared" si="15"/>
        <v>65.276172868037904</v>
      </c>
      <c r="AM63">
        <f t="shared" si="16"/>
        <v>61.104388956110441</v>
      </c>
      <c r="AN63">
        <f t="shared" si="17"/>
        <v>88.270274785850461</v>
      </c>
      <c r="AO63">
        <f t="shared" si="18"/>
        <v>79.474203185293831</v>
      </c>
      <c r="AP63">
        <f t="shared" si="19"/>
        <v>933.58404695891818</v>
      </c>
      <c r="AQ63" s="10"/>
    </row>
    <row r="64" spans="1:43" x14ac:dyDescent="0.25">
      <c r="A64" s="10"/>
      <c r="B64" s="2" t="s">
        <v>34</v>
      </c>
      <c r="C64" s="3">
        <v>271.1755</v>
      </c>
      <c r="D64">
        <v>11490</v>
      </c>
      <c r="E64" s="4">
        <v>25.243999999999996</v>
      </c>
      <c r="F64" s="3">
        <v>1610.9912222527471</v>
      </c>
      <c r="G64" s="3">
        <v>59407.698049888255</v>
      </c>
      <c r="H64">
        <v>973.94</v>
      </c>
      <c r="I64" s="3">
        <v>29.225000000000001</v>
      </c>
      <c r="J64" s="5">
        <v>1385.2</v>
      </c>
      <c r="K64" s="6">
        <v>11.24</v>
      </c>
      <c r="L64" s="6">
        <v>208.21</v>
      </c>
      <c r="M64" s="7">
        <v>2507.4688999999998</v>
      </c>
      <c r="N64">
        <v>69.52</v>
      </c>
      <c r="O64">
        <v>75</v>
      </c>
      <c r="P64">
        <v>15.27</v>
      </c>
      <c r="Q64">
        <v>67.790000000000006</v>
      </c>
      <c r="R64">
        <v>76.44</v>
      </c>
      <c r="S64">
        <v>75</v>
      </c>
      <c r="T64" s="3">
        <v>8.5986700057983398</v>
      </c>
      <c r="U64" s="3">
        <v>91.2</v>
      </c>
      <c r="W64">
        <f t="shared" si="1"/>
        <v>50.057423980853549</v>
      </c>
      <c r="X64">
        <f t="shared" si="0"/>
        <v>50.055889766171283</v>
      </c>
      <c r="Y64">
        <f t="shared" si="2"/>
        <v>54.240251821642012</v>
      </c>
      <c r="Z64">
        <f t="shared" si="3"/>
        <v>50.51108358588889</v>
      </c>
      <c r="AA64">
        <f t="shared" si="4"/>
        <v>80.189485323929119</v>
      </c>
      <c r="AB64">
        <f t="shared" si="5"/>
        <v>51.009183382859476</v>
      </c>
      <c r="AC64">
        <f t="shared" si="6"/>
        <v>50.000019291476164</v>
      </c>
      <c r="AD64">
        <f t="shared" si="7"/>
        <v>50.125228849920511</v>
      </c>
      <c r="AE64">
        <f t="shared" si="8"/>
        <v>62.937280431105336</v>
      </c>
      <c r="AF64">
        <f t="shared" si="9"/>
        <v>64.739303885905912</v>
      </c>
      <c r="AG64">
        <f t="shared" si="10"/>
        <v>50.015856709291313</v>
      </c>
      <c r="AH64">
        <f t="shared" si="11"/>
        <v>87.61090673014499</v>
      </c>
      <c r="AI64">
        <f t="shared" si="12"/>
        <v>90.787470089188602</v>
      </c>
      <c r="AJ64">
        <f t="shared" si="13"/>
        <v>58.308284237104729</v>
      </c>
      <c r="AK64">
        <f t="shared" si="14"/>
        <v>86.869604725124944</v>
      </c>
      <c r="AL64">
        <f t="shared" si="15"/>
        <v>93.609891379708813</v>
      </c>
      <c r="AM64">
        <f t="shared" si="16"/>
        <v>90.985590144098552</v>
      </c>
      <c r="AN64">
        <f t="shared" si="17"/>
        <v>58.698363905358775</v>
      </c>
      <c r="AO64">
        <f t="shared" si="18"/>
        <v>82.802160337686701</v>
      </c>
      <c r="AP64">
        <f t="shared" si="19"/>
        <v>1031.6120438282187</v>
      </c>
      <c r="AQ64" s="10"/>
    </row>
    <row r="65" spans="1:43" x14ac:dyDescent="0.25">
      <c r="A65" s="10"/>
      <c r="B65" s="2" t="s">
        <v>35</v>
      </c>
      <c r="C65" s="3">
        <v>145.68340000000001</v>
      </c>
      <c r="D65">
        <v>780</v>
      </c>
      <c r="E65" s="4">
        <v>0.1</v>
      </c>
      <c r="F65" s="3">
        <v>354.73776595744681</v>
      </c>
      <c r="G65" s="3">
        <v>24349.909870132549</v>
      </c>
      <c r="H65">
        <v>285.20999999999998</v>
      </c>
      <c r="I65" s="3">
        <v>1479.7111</v>
      </c>
      <c r="J65" s="5">
        <v>259.33999999999997</v>
      </c>
      <c r="K65" s="6">
        <v>13.427306616961801</v>
      </c>
      <c r="L65" s="6">
        <v>310.93466738844597</v>
      </c>
      <c r="M65" s="7">
        <v>21853.316900000002</v>
      </c>
      <c r="N65">
        <v>14.29</v>
      </c>
      <c r="O65">
        <v>60.58</v>
      </c>
      <c r="P65">
        <v>11.33</v>
      </c>
      <c r="Q65">
        <v>67.31</v>
      </c>
      <c r="R65">
        <v>66.83</v>
      </c>
      <c r="S65">
        <v>51.44</v>
      </c>
      <c r="T65" s="3">
        <v>10.789999961853001</v>
      </c>
      <c r="U65" s="3">
        <v>102.20337677002</v>
      </c>
      <c r="W65">
        <f t="shared" si="1"/>
        <v>50.012923476349179</v>
      </c>
      <c r="X65">
        <f t="shared" si="0"/>
        <v>50.000104174773853</v>
      </c>
      <c r="Y65">
        <f t="shared" si="2"/>
        <v>50.016797067903823</v>
      </c>
      <c r="Z65">
        <f t="shared" si="3"/>
        <v>50.083105048179213</v>
      </c>
      <c r="AA65">
        <f t="shared" si="4"/>
        <v>62.212603198602935</v>
      </c>
      <c r="AB65">
        <f t="shared" si="5"/>
        <v>50.26899950026062</v>
      </c>
      <c r="AC65">
        <f t="shared" si="6"/>
        <v>50.000976760014204</v>
      </c>
      <c r="AD65">
        <f t="shared" si="7"/>
        <v>50.018653884713615</v>
      </c>
      <c r="AE65">
        <f t="shared" si="8"/>
        <v>66.72326911831837</v>
      </c>
      <c r="AF65">
        <f t="shared" si="9"/>
        <v>81.118139267655437</v>
      </c>
      <c r="AG65">
        <f t="shared" si="10"/>
        <v>50.13819580898258</v>
      </c>
      <c r="AH65">
        <f t="shared" si="11"/>
        <v>57.731010603765419</v>
      </c>
      <c r="AI65">
        <f t="shared" si="12"/>
        <v>82.945399173373943</v>
      </c>
      <c r="AJ65">
        <f t="shared" si="13"/>
        <v>55.939641697727545</v>
      </c>
      <c r="AK65">
        <f t="shared" si="14"/>
        <v>86.597001363016801</v>
      </c>
      <c r="AL65">
        <f t="shared" si="15"/>
        <v>88.057545643633006</v>
      </c>
      <c r="AM65">
        <f t="shared" si="16"/>
        <v>78.027719722802772</v>
      </c>
      <c r="AN65">
        <f t="shared" si="17"/>
        <v>64.233886235088534</v>
      </c>
      <c r="AO65">
        <f t="shared" si="18"/>
        <v>90.292947570355835</v>
      </c>
      <c r="AP65">
        <f t="shared" si="19"/>
        <v>972.45329027536116</v>
      </c>
      <c r="AQ65" s="10"/>
    </row>
    <row r="66" spans="1:43" x14ac:dyDescent="0.25">
      <c r="A66" s="10"/>
      <c r="B66" s="2" t="s">
        <v>46</v>
      </c>
      <c r="C66" s="3">
        <v>3419.3121999999998</v>
      </c>
      <c r="D66">
        <v>2149690</v>
      </c>
      <c r="E66" s="4">
        <v>295.95800000000003</v>
      </c>
      <c r="F66" s="3">
        <v>6885.860944126799</v>
      </c>
      <c r="G66" s="3">
        <v>20138.146332840854</v>
      </c>
      <c r="H66">
        <v>3563.54</v>
      </c>
      <c r="I66" s="3">
        <v>26172.565999999999</v>
      </c>
      <c r="J66" s="5">
        <v>10041.39</v>
      </c>
      <c r="K66" s="6">
        <v>30.697674418604699</v>
      </c>
      <c r="L66" s="6">
        <v>308.749218376084</v>
      </c>
      <c r="M66" s="7">
        <v>66508.873000000007</v>
      </c>
      <c r="N66">
        <v>24.29</v>
      </c>
      <c r="O66">
        <v>62.98</v>
      </c>
      <c r="P66">
        <v>5.42</v>
      </c>
      <c r="Q66">
        <v>53.85</v>
      </c>
      <c r="R66">
        <v>56.73</v>
      </c>
      <c r="S66">
        <v>65.38</v>
      </c>
      <c r="T66" s="3">
        <v>22.258060455322301</v>
      </c>
      <c r="U66" s="3">
        <v>107.694007873535</v>
      </c>
      <c r="W66">
        <f t="shared" si="1"/>
        <v>51.173778487621071</v>
      </c>
      <c r="X66">
        <f t="shared" si="0"/>
        <v>61.193214838625622</v>
      </c>
      <c r="Y66">
        <f t="shared" si="2"/>
        <v>99.712266226807458</v>
      </c>
      <c r="Z66">
        <f t="shared" si="3"/>
        <v>52.308118267754914</v>
      </c>
      <c r="AA66">
        <f t="shared" si="4"/>
        <v>60.05290115860484</v>
      </c>
      <c r="AB66">
        <f t="shared" si="5"/>
        <v>53.792248128664085</v>
      </c>
      <c r="AC66">
        <f t="shared" si="6"/>
        <v>50.01727655887548</v>
      </c>
      <c r="AD66">
        <f t="shared" si="7"/>
        <v>50.944631926745608</v>
      </c>
      <c r="AE66">
        <f t="shared" si="8"/>
        <v>96.616388178073095</v>
      </c>
      <c r="AF66">
        <f t="shared" si="9"/>
        <v>80.769682460554492</v>
      </c>
      <c r="AG66">
        <f t="shared" si="10"/>
        <v>50.420588213259052</v>
      </c>
      <c r="AH66">
        <f t="shared" si="11"/>
        <v>63.141095001082014</v>
      </c>
      <c r="AI66">
        <f t="shared" si="12"/>
        <v>84.250598216227971</v>
      </c>
      <c r="AJ66">
        <f t="shared" si="13"/>
        <v>52.386677888661779</v>
      </c>
      <c r="AK66">
        <f t="shared" si="14"/>
        <v>78.95274875056792</v>
      </c>
      <c r="AL66">
        <f t="shared" si="15"/>
        <v>82.222093829443025</v>
      </c>
      <c r="AM66">
        <f t="shared" si="16"/>
        <v>85.694643053569465</v>
      </c>
      <c r="AN66">
        <f t="shared" si="17"/>
        <v>93.203373356318551</v>
      </c>
      <c r="AO66">
        <f t="shared" si="18"/>
        <v>94.030813702647833</v>
      </c>
      <c r="AP66">
        <f t="shared" si="19"/>
        <v>1168.0045462015387</v>
      </c>
      <c r="AQ66" s="10"/>
    </row>
    <row r="67" spans="1:43" x14ac:dyDescent="0.25">
      <c r="A67" s="10"/>
      <c r="B67" s="2" t="s">
        <v>36</v>
      </c>
      <c r="C67" s="3">
        <v>412.49040000000002</v>
      </c>
      <c r="D67">
        <v>17820</v>
      </c>
      <c r="E67" s="4">
        <v>101.5</v>
      </c>
      <c r="F67" s="3">
        <v>1207.0743554236728</v>
      </c>
      <c r="G67" s="3">
        <v>29263.089648236008</v>
      </c>
      <c r="H67">
        <v>885.88</v>
      </c>
      <c r="I67" s="3">
        <v>544.58690000000001</v>
      </c>
      <c r="J67" s="5">
        <v>861.13</v>
      </c>
      <c r="K67" s="6">
        <v>10.9128481820115</v>
      </c>
      <c r="L67" s="6">
        <v>287.64773336792899</v>
      </c>
      <c r="M67" s="7">
        <v>9485.5077999999994</v>
      </c>
      <c r="N67">
        <v>44.76</v>
      </c>
      <c r="O67">
        <v>46.63</v>
      </c>
      <c r="P67">
        <v>30.54</v>
      </c>
      <c r="Q67">
        <v>50</v>
      </c>
      <c r="R67">
        <v>57.21</v>
      </c>
      <c r="S67">
        <v>44.71</v>
      </c>
      <c r="T67" s="3">
        <v>11.137809753418001</v>
      </c>
      <c r="U67" s="3">
        <v>99.2</v>
      </c>
      <c r="W67">
        <f t="shared" si="1"/>
        <v>50.107535377060834</v>
      </c>
      <c r="X67">
        <f t="shared" si="0"/>
        <v>50.088861082095256</v>
      </c>
      <c r="Y67">
        <f t="shared" si="2"/>
        <v>67.049023922384109</v>
      </c>
      <c r="Z67">
        <f t="shared" si="3"/>
        <v>50.373477795309363</v>
      </c>
      <c r="AA67">
        <f t="shared" si="4"/>
        <v>64.731976448239521</v>
      </c>
      <c r="AB67">
        <f t="shared" si="5"/>
        <v>50.914544565468546</v>
      </c>
      <c r="AC67">
        <f t="shared" si="6"/>
        <v>50.000359482812677</v>
      </c>
      <c r="AD67">
        <f t="shared" si="7"/>
        <v>50.075619891421255</v>
      </c>
      <c r="AE67">
        <f t="shared" si="8"/>
        <v>62.371016390983662</v>
      </c>
      <c r="AF67">
        <f t="shared" si="9"/>
        <v>77.405176562938905</v>
      </c>
      <c r="AG67">
        <f t="shared" si="10"/>
        <v>50.059984368964678</v>
      </c>
      <c r="AH67">
        <f t="shared" si="11"/>
        <v>74.21553776238909</v>
      </c>
      <c r="AI67">
        <f t="shared" si="12"/>
        <v>75.358929736784859</v>
      </c>
      <c r="AJ67">
        <f t="shared" si="13"/>
        <v>67.488277022965008</v>
      </c>
      <c r="AK67">
        <f t="shared" si="14"/>
        <v>76.766242616992272</v>
      </c>
      <c r="AL67">
        <f t="shared" si="15"/>
        <v>82.499422232493643</v>
      </c>
      <c r="AM67">
        <f t="shared" si="16"/>
        <v>74.32625673743263</v>
      </c>
      <c r="AN67">
        <f t="shared" si="17"/>
        <v>65.112489141231023</v>
      </c>
      <c r="AO67">
        <f t="shared" si="18"/>
        <v>88.248333736440941</v>
      </c>
      <c r="AP67">
        <f t="shared" si="19"/>
        <v>988.22421353626999</v>
      </c>
      <c r="AQ67" s="10"/>
    </row>
    <row r="68" spans="1:43" x14ac:dyDescent="0.25">
      <c r="A68" s="10"/>
      <c r="B68" s="2" t="s">
        <v>37</v>
      </c>
      <c r="C68" s="3">
        <v>1021.5381</v>
      </c>
      <c r="D68">
        <v>89320</v>
      </c>
      <c r="E68" s="4">
        <v>0</v>
      </c>
      <c r="F68" s="3">
        <v>416.08435921790419</v>
      </c>
      <c r="G68" s="3">
        <v>4073.1164037631511</v>
      </c>
      <c r="H68">
        <v>280.08999999999997</v>
      </c>
      <c r="I68" s="3">
        <v>8332.3209000000006</v>
      </c>
      <c r="J68" s="5">
        <v>1962.14</v>
      </c>
      <c r="K68" s="6">
        <v>16.244397263505501</v>
      </c>
      <c r="L68" s="6">
        <v>284.40762167343399</v>
      </c>
      <c r="M68" s="7">
        <v>16665.674599999998</v>
      </c>
      <c r="N68">
        <v>30</v>
      </c>
      <c r="O68">
        <v>57.69</v>
      </c>
      <c r="P68">
        <v>26.6</v>
      </c>
      <c r="Q68">
        <v>58.17</v>
      </c>
      <c r="R68">
        <v>60.58</v>
      </c>
      <c r="S68">
        <v>63.94</v>
      </c>
      <c r="T68" s="3">
        <v>11.1960496902466</v>
      </c>
      <c r="U68" s="3">
        <v>62.632209777832003</v>
      </c>
      <c r="W68">
        <f t="shared" si="1"/>
        <v>50.323508573120399</v>
      </c>
      <c r="X68">
        <f t="shared" si="0"/>
        <v>50.461285898614051</v>
      </c>
      <c r="Y68">
        <f t="shared" si="2"/>
        <v>50</v>
      </c>
      <c r="Z68">
        <f t="shared" si="3"/>
        <v>50.104004513287556</v>
      </c>
      <c r="AA68">
        <f t="shared" si="4"/>
        <v>51.815098251756432</v>
      </c>
      <c r="AB68">
        <f t="shared" si="5"/>
        <v>50.263496993503388</v>
      </c>
      <c r="AC68">
        <f t="shared" si="6"/>
        <v>50.005500180326159</v>
      </c>
      <c r="AD68">
        <f t="shared" si="7"/>
        <v>50.179842532284631</v>
      </c>
      <c r="AE68">
        <f t="shared" si="8"/>
        <v>71.599345127032066</v>
      </c>
      <c r="AF68">
        <f t="shared" si="9"/>
        <v>76.888560083063254</v>
      </c>
      <c r="AG68">
        <f t="shared" si="10"/>
        <v>50.105390243235227</v>
      </c>
      <c r="AH68">
        <f t="shared" si="11"/>
        <v>66.230253191949799</v>
      </c>
      <c r="AI68">
        <f t="shared" si="12"/>
        <v>81.373721992603862</v>
      </c>
      <c r="AJ68">
        <f t="shared" si="13"/>
        <v>65.119634483587831</v>
      </c>
      <c r="AK68">
        <f t="shared" si="14"/>
        <v>81.40617900954112</v>
      </c>
      <c r="AL68">
        <f t="shared" si="15"/>
        <v>84.446498728911479</v>
      </c>
      <c r="AM68">
        <f t="shared" si="16"/>
        <v>84.902650973490267</v>
      </c>
      <c r="AN68">
        <f t="shared" si="17"/>
        <v>65.259609144727534</v>
      </c>
      <c r="AO68">
        <f t="shared" si="18"/>
        <v>63.354017941541429</v>
      </c>
      <c r="AP68">
        <f t="shared" si="19"/>
        <v>916.6543695956392</v>
      </c>
      <c r="AQ68" s="10"/>
    </row>
    <row r="69" spans="1:43" x14ac:dyDescent="0.25">
      <c r="A69" s="10"/>
      <c r="B69" s="2" t="s">
        <v>45</v>
      </c>
      <c r="C69" s="3">
        <v>906.82960000000003</v>
      </c>
      <c r="D69">
        <v>98647.9</v>
      </c>
      <c r="E69" s="4">
        <v>97.8</v>
      </c>
      <c r="F69" s="3">
        <v>3905.1680401650096</v>
      </c>
      <c r="G69" s="3">
        <v>43063.967477076287</v>
      </c>
      <c r="H69">
        <v>5713.36</v>
      </c>
      <c r="I69" s="3">
        <v>52736.74</v>
      </c>
      <c r="J69" s="5">
        <v>2899.67</v>
      </c>
      <c r="K69" s="6">
        <v>19.64</v>
      </c>
      <c r="L69" s="6">
        <v>290.20401933935602</v>
      </c>
      <c r="M69" s="7">
        <v>1566461.9641</v>
      </c>
      <c r="N69">
        <v>66.67</v>
      </c>
      <c r="O69">
        <v>90.38</v>
      </c>
      <c r="P69">
        <v>18.23</v>
      </c>
      <c r="Q69">
        <v>80.77</v>
      </c>
      <c r="R69">
        <v>77.400000000000006</v>
      </c>
      <c r="S69">
        <v>82.69</v>
      </c>
      <c r="T69" s="3">
        <v>5.50105953216553</v>
      </c>
      <c r="U69" s="3">
        <v>104.94792938232401</v>
      </c>
      <c r="W69">
        <f t="shared" si="1"/>
        <v>50.282832019608747</v>
      </c>
      <c r="X69">
        <f t="shared" si="0"/>
        <v>50.509872492264478</v>
      </c>
      <c r="Y69">
        <f t="shared" si="2"/>
        <v>66.427532409942515</v>
      </c>
      <c r="Z69">
        <f t="shared" si="3"/>
        <v>51.29266029308701</v>
      </c>
      <c r="AA69">
        <f t="shared" si="4"/>
        <v>71.808770702429058</v>
      </c>
      <c r="AB69">
        <f t="shared" si="5"/>
        <v>56.102677635856566</v>
      </c>
      <c r="AC69">
        <f t="shared" si="6"/>
        <v>50.034811618910844</v>
      </c>
      <c r="AD69">
        <f t="shared" si="7"/>
        <v>50.26859000277868</v>
      </c>
      <c r="AE69">
        <f t="shared" si="8"/>
        <v>77.476762333630461</v>
      </c>
      <c r="AF69">
        <f t="shared" si="9"/>
        <v>77.812761110828987</v>
      </c>
      <c r="AG69">
        <f t="shared" si="10"/>
        <v>59.905978088353521</v>
      </c>
      <c r="AH69">
        <f t="shared" si="11"/>
        <v>86.069032676909757</v>
      </c>
      <c r="AI69">
        <f t="shared" si="12"/>
        <v>99.151620622144875</v>
      </c>
      <c r="AJ69">
        <f t="shared" si="13"/>
        <v>60.087772033185047</v>
      </c>
      <c r="AK69">
        <f t="shared" si="14"/>
        <v>94.241253975465696</v>
      </c>
      <c r="AL69">
        <f t="shared" si="15"/>
        <v>94.164548185810034</v>
      </c>
      <c r="AM69">
        <f t="shared" si="16"/>
        <v>95.215047849521511</v>
      </c>
      <c r="AN69">
        <f t="shared" si="17"/>
        <v>50.873484818472654</v>
      </c>
      <c r="AO69">
        <f t="shared" si="18"/>
        <v>92.16136124893228</v>
      </c>
      <c r="AP69">
        <f t="shared" si="19"/>
        <v>1138.4342007467799</v>
      </c>
      <c r="AQ69" s="10"/>
    </row>
    <row r="70" spans="1:43" x14ac:dyDescent="0.25">
      <c r="A70" s="10"/>
      <c r="B70" s="2" t="s">
        <v>38</v>
      </c>
      <c r="C70" s="3">
        <v>454.18540000000002</v>
      </c>
      <c r="D70">
        <v>309500</v>
      </c>
      <c r="E70" s="4">
        <v>5.3730000000000002</v>
      </c>
      <c r="F70" s="3">
        <v>808.5669700910272</v>
      </c>
      <c r="G70" s="3">
        <v>17802.575117804914</v>
      </c>
      <c r="H70">
        <v>593.39</v>
      </c>
      <c r="I70" s="3">
        <v>4836.2452000000003</v>
      </c>
      <c r="J70" s="5">
        <v>785.83</v>
      </c>
      <c r="K70" s="6">
        <v>21.3381057268722</v>
      </c>
      <c r="L70" s="6">
        <v>313.49721810327702</v>
      </c>
      <c r="M70" s="7">
        <v>10372.2839</v>
      </c>
      <c r="N70">
        <v>71.900000000000006</v>
      </c>
      <c r="O70">
        <v>60.1</v>
      </c>
      <c r="P70">
        <v>19.21</v>
      </c>
      <c r="Q70">
        <v>68.27</v>
      </c>
      <c r="R70">
        <v>65.87</v>
      </c>
      <c r="S70">
        <v>63.46</v>
      </c>
      <c r="T70" s="3">
        <v>13.5500898361206</v>
      </c>
      <c r="U70" s="3">
        <v>105.79083251953099</v>
      </c>
      <c r="W70">
        <f t="shared" si="1"/>
        <v>50.122320758254631</v>
      </c>
      <c r="X70">
        <f t="shared" si="0"/>
        <v>51.608145983944226</v>
      </c>
      <c r="Y70">
        <f t="shared" si="2"/>
        <v>50.902506458472608</v>
      </c>
      <c r="Z70">
        <f t="shared" si="3"/>
        <v>50.237714898748557</v>
      </c>
      <c r="AA70">
        <f t="shared" si="4"/>
        <v>58.855270315132202</v>
      </c>
      <c r="AB70">
        <f t="shared" si="5"/>
        <v>50.600203119878344</v>
      </c>
      <c r="AC70">
        <f t="shared" si="6"/>
        <v>50.003192414336986</v>
      </c>
      <c r="AD70">
        <f t="shared" si="7"/>
        <v>50.068491922686171</v>
      </c>
      <c r="AE70">
        <f t="shared" si="8"/>
        <v>80.415997748443885</v>
      </c>
      <c r="AF70">
        <f t="shared" si="9"/>
        <v>81.526722691507175</v>
      </c>
      <c r="AG70">
        <f t="shared" si="10"/>
        <v>50.065592155695022</v>
      </c>
      <c r="AH70">
        <f t="shared" si="11"/>
        <v>88.898506816706345</v>
      </c>
      <c r="AI70">
        <f t="shared" si="12"/>
        <v>82.684359364803129</v>
      </c>
      <c r="AJ70">
        <f t="shared" si="13"/>
        <v>60.676926776481906</v>
      </c>
      <c r="AK70">
        <f t="shared" si="14"/>
        <v>87.142208087233072</v>
      </c>
      <c r="AL70">
        <f t="shared" si="15"/>
        <v>87.502888837531771</v>
      </c>
      <c r="AM70">
        <f t="shared" si="16"/>
        <v>84.638653613463873</v>
      </c>
      <c r="AN70">
        <f t="shared" si="17"/>
        <v>71.206153961751326</v>
      </c>
      <c r="AO70">
        <f t="shared" si="18"/>
        <v>92.735185829380171</v>
      </c>
      <c r="AP70">
        <f t="shared" si="19"/>
        <v>1057.2263099133402</v>
      </c>
      <c r="AQ70" s="10"/>
    </row>
    <row r="71" spans="1:43" x14ac:dyDescent="0.25">
      <c r="A71" s="10"/>
      <c r="B71" s="2" t="s">
        <v>39</v>
      </c>
      <c r="C71" s="3">
        <v>610.92520000000002</v>
      </c>
      <c r="D71">
        <v>10450</v>
      </c>
      <c r="E71" s="4">
        <v>0</v>
      </c>
      <c r="F71" s="3">
        <v>530.27680685837481</v>
      </c>
      <c r="G71" s="3">
        <v>8679.897422112801</v>
      </c>
      <c r="H71">
        <v>239.37</v>
      </c>
      <c r="I71" s="3">
        <v>27216.5507</v>
      </c>
      <c r="J71" s="5">
        <v>1537.56</v>
      </c>
      <c r="K71" s="6">
        <v>15.0578074660311</v>
      </c>
      <c r="L71" s="6">
        <v>278.83867505037102</v>
      </c>
      <c r="M71" s="7">
        <v>13019.0227</v>
      </c>
      <c r="N71">
        <v>8.57</v>
      </c>
      <c r="O71">
        <v>36.06</v>
      </c>
      <c r="P71">
        <v>31.53</v>
      </c>
      <c r="Q71">
        <v>37.979999999999997</v>
      </c>
      <c r="R71">
        <v>22.12</v>
      </c>
      <c r="S71">
        <v>14.9</v>
      </c>
      <c r="T71" s="3">
        <v>7.1475400924682599</v>
      </c>
      <c r="U71" s="3">
        <v>80.992999999999995</v>
      </c>
      <c r="W71">
        <f t="shared" ref="W71:W134" si="20">((C71-109.239)/141000.761)*50+50</f>
        <v>50.17790194763559</v>
      </c>
      <c r="X71">
        <f t="shared" ref="X71:X134" si="21">((D71-760)/9599252.9)*50+50</f>
        <v>50.050472677931012</v>
      </c>
      <c r="Y71">
        <f t="shared" ref="Y71:Y134" si="22">((E71-0)/297.671)*50+50</f>
        <v>50</v>
      </c>
      <c r="Z71">
        <f t="shared" ref="Z71:Z134" si="23">((F71-110.797954)/146765.941)*50+50</f>
        <v>50.142907424570112</v>
      </c>
      <c r="AA71">
        <f t="shared" ref="AA71:AA134" si="24">((G71-533.3852317)/97507.97701)*50+50</f>
        <v>54.177356786705424</v>
      </c>
      <c r="AB71">
        <f t="shared" ref="AB71:AB134" si="25">((H71-34.91)/46524.25)*50+50</f>
        <v>50.219734869449802</v>
      </c>
      <c r="AC71">
        <f t="shared" ref="AC71:AC134" si="26">((I71-0)/75745888.37)*50+50</f>
        <v>50.017965695092947</v>
      </c>
      <c r="AD71">
        <f t="shared" ref="AD71:AD134" si="27">((J71-62.28)/528200.97)*50+50</f>
        <v>50.139651390643984</v>
      </c>
      <c r="AE71">
        <f t="shared" ref="AE71:AE134" si="28">((K71-3.76565144)/28.8868615)*50+50</f>
        <v>69.545487878686828</v>
      </c>
      <c r="AF71">
        <f t="shared" ref="AF71:AF134" si="29">((L71-115.768135)/313.589657)*50+50</f>
        <v>76.000624767157262</v>
      </c>
      <c r="AG71">
        <f t="shared" ref="AG71:AG134" si="30">((M71-0)/7906649.652)*50+50</f>
        <v>50.082329578728121</v>
      </c>
      <c r="AH71">
        <f t="shared" ref="AH71:AH134" si="31">((N71-0)/92.42)*50+50</f>
        <v>54.636442328500323</v>
      </c>
      <c r="AI71">
        <f t="shared" ref="AI71:AI134" si="32">((O71-0)/91.94)*50+50</f>
        <v>69.61061561888188</v>
      </c>
      <c r="AJ71">
        <f t="shared" ref="AJ71:AJ134" si="33">((P71-1.45)/83.17)*50+50</f>
        <v>68.083443549356744</v>
      </c>
      <c r="AK71">
        <f t="shared" ref="AK71:AK134" si="34">((Q71-2.87)/88.04)*50+50</f>
        <v>69.939800090867777</v>
      </c>
      <c r="AL71">
        <f t="shared" ref="AL71:AL134" si="35">((R71-0.96)/86.54)*50+50</f>
        <v>62.225560434481167</v>
      </c>
      <c r="AM71">
        <f t="shared" ref="AM71:AM134" si="36">((S71-0.48)/90.91)*50+50</f>
        <v>57.930920690793094</v>
      </c>
      <c r="AN71">
        <f t="shared" ref="AN71:AN134" si="37">((T71-5.155275822)/19.79334402)*50+50</f>
        <v>55.032662162733075</v>
      </c>
      <c r="AO71">
        <f t="shared" ref="AO71:AO134" si="38">((U71-43.01620865)/73.446064)*50+50</f>
        <v>75.853523852551163</v>
      </c>
      <c r="AP71">
        <f t="shared" ref="AP71:AP134" si="39">0.5*(0.2*(W71*(1/3)+X71*(1/3)+Y71*(1/3))+0.35*(Z71*(1/3)+AA71*(1/3)+AB71*(1/3))+0.3*(AC71*0.5+AD71*0.5)+0.15*(AE71*0.5+AF71*0.5))*(0.5*(0.2*AG71+0.5*(AH71*(1/6)+AI71*(1/6)+AJ71*(1/6)+AK71*(1/6)+AL71*(1/6)+AM71*(1/6))+0.3*(AN71*0.5+AO71*0.5)))</f>
        <v>830.25844906943269</v>
      </c>
      <c r="AQ71" s="10"/>
    </row>
    <row r="72" spans="1:43" x14ac:dyDescent="0.25">
      <c r="A72" s="10"/>
      <c r="B72" s="2" t="s">
        <v>40</v>
      </c>
      <c r="C72" s="3">
        <v>1898.3372999999999</v>
      </c>
      <c r="D72">
        <v>185180</v>
      </c>
      <c r="E72" s="4">
        <v>2.5</v>
      </c>
      <c r="F72" s="3">
        <v>163.69724433275147</v>
      </c>
      <c r="G72" s="3">
        <v>862.31906380784631</v>
      </c>
      <c r="H72">
        <v>68.650000000000006</v>
      </c>
      <c r="I72" s="3">
        <v>0</v>
      </c>
      <c r="J72" s="5">
        <v>263.85000000000002</v>
      </c>
      <c r="K72" s="6">
        <v>8.7799999999999994</v>
      </c>
      <c r="L72" s="6">
        <v>318.64999999999998</v>
      </c>
      <c r="M72" s="7">
        <v>0</v>
      </c>
      <c r="N72">
        <v>0.95</v>
      </c>
      <c r="O72">
        <v>2.88</v>
      </c>
      <c r="P72">
        <v>1.97</v>
      </c>
      <c r="Q72">
        <v>3.37</v>
      </c>
      <c r="R72">
        <v>0.96</v>
      </c>
      <c r="S72">
        <v>2.4</v>
      </c>
      <c r="T72" s="3">
        <v>19.383590062459302</v>
      </c>
      <c r="U72" s="3">
        <v>70.08</v>
      </c>
      <c r="W72">
        <f t="shared" si="20"/>
        <v>50.634428597161971</v>
      </c>
      <c r="X72">
        <f t="shared" si="21"/>
        <v>50.960595589683862</v>
      </c>
      <c r="Y72">
        <f t="shared" si="22"/>
        <v>50.41992669759567</v>
      </c>
      <c r="Z72">
        <f t="shared" si="23"/>
        <v>50.018021650654205</v>
      </c>
      <c r="AA72">
        <f t="shared" si="24"/>
        <v>50.168670216629614</v>
      </c>
      <c r="AB72">
        <f t="shared" si="25"/>
        <v>50.036260659763457</v>
      </c>
      <c r="AC72">
        <f t="shared" si="26"/>
        <v>50</v>
      </c>
      <c r="AD72">
        <f t="shared" si="27"/>
        <v>50.019080805550203</v>
      </c>
      <c r="AE72">
        <f t="shared" si="28"/>
        <v>58.679289302508685</v>
      </c>
      <c r="AF72">
        <f t="shared" si="29"/>
        <v>82.348303024547775</v>
      </c>
      <c r="AG72">
        <f t="shared" si="30"/>
        <v>50</v>
      </c>
      <c r="AH72">
        <f t="shared" si="31"/>
        <v>50.513958017745075</v>
      </c>
      <c r="AI72">
        <f t="shared" si="32"/>
        <v>51.566238851424842</v>
      </c>
      <c r="AJ72">
        <f t="shared" si="33"/>
        <v>50.312612720933032</v>
      </c>
      <c r="AK72">
        <f t="shared" si="34"/>
        <v>50.283961835529304</v>
      </c>
      <c r="AL72">
        <f t="shared" si="35"/>
        <v>50</v>
      </c>
      <c r="AM72">
        <f t="shared" si="36"/>
        <v>51.055989440105598</v>
      </c>
      <c r="AN72">
        <f t="shared" si="37"/>
        <v>85.942168807055623</v>
      </c>
      <c r="AO72">
        <f t="shared" si="38"/>
        <v>68.424262564975564</v>
      </c>
      <c r="AP72">
        <f t="shared" si="39"/>
        <v>778.18682055738566</v>
      </c>
      <c r="AQ72" s="10"/>
    </row>
    <row r="73" spans="1:43" x14ac:dyDescent="0.25">
      <c r="A73" s="10"/>
      <c r="B73" s="2" t="s">
        <v>41</v>
      </c>
      <c r="C73" s="3">
        <v>8208.9825999999994</v>
      </c>
      <c r="D73">
        <v>785350</v>
      </c>
      <c r="E73" s="4">
        <v>0.3</v>
      </c>
      <c r="F73" s="3">
        <v>8589.9626309585819</v>
      </c>
      <c r="G73" s="3">
        <v>10464.101399068115</v>
      </c>
      <c r="H73">
        <v>4032.1</v>
      </c>
      <c r="I73" s="3">
        <v>406884.96</v>
      </c>
      <c r="J73" s="5">
        <v>33836.33</v>
      </c>
      <c r="K73" s="6">
        <v>6.1479614296596603</v>
      </c>
      <c r="L73" s="6">
        <v>206.060001173812</v>
      </c>
      <c r="M73" s="7">
        <v>491893.43459999998</v>
      </c>
      <c r="N73" s="4">
        <v>7.14</v>
      </c>
      <c r="O73" s="4">
        <v>55.228999999999999</v>
      </c>
      <c r="P73" s="4">
        <v>27.59</v>
      </c>
      <c r="Q73" s="4">
        <v>56.73</v>
      </c>
      <c r="R73" s="4">
        <v>42.31</v>
      </c>
      <c r="S73" s="4">
        <v>49.52</v>
      </c>
      <c r="T73" s="3">
        <v>12.9663496017456</v>
      </c>
      <c r="U73" s="3">
        <v>105.99227142334</v>
      </c>
      <c r="W73">
        <f t="shared" si="20"/>
        <v>52.872234001630673</v>
      </c>
      <c r="X73">
        <f t="shared" si="21"/>
        <v>54.086724290803922</v>
      </c>
      <c r="Y73">
        <f t="shared" si="22"/>
        <v>50.050391203711477</v>
      </c>
      <c r="Z73">
        <f t="shared" si="23"/>
        <v>52.888669066946051</v>
      </c>
      <c r="AA73">
        <f t="shared" si="24"/>
        <v>55.092258332028393</v>
      </c>
      <c r="AB73">
        <f t="shared" si="25"/>
        <v>54.295813473618594</v>
      </c>
      <c r="AC73">
        <f t="shared" si="26"/>
        <v>50.268585509230853</v>
      </c>
      <c r="AD73">
        <f t="shared" si="27"/>
        <v>53.197083299563047</v>
      </c>
      <c r="AE73">
        <f t="shared" si="28"/>
        <v>54.123518212007319</v>
      </c>
      <c r="AF73">
        <f t="shared" si="29"/>
        <v>64.396499399502204</v>
      </c>
      <c r="AG73">
        <f t="shared" si="30"/>
        <v>53.110631280314635</v>
      </c>
      <c r="AH73">
        <f t="shared" si="31"/>
        <v>53.86280025968405</v>
      </c>
      <c r="AI73">
        <f t="shared" si="32"/>
        <v>80.035349140743961</v>
      </c>
      <c r="AJ73">
        <f t="shared" si="33"/>
        <v>65.714801009979567</v>
      </c>
      <c r="AK73">
        <f t="shared" si="34"/>
        <v>80.58836892321672</v>
      </c>
      <c r="AL73">
        <f t="shared" si="35"/>
        <v>73.890686387797558</v>
      </c>
      <c r="AM73">
        <f t="shared" si="36"/>
        <v>76.97173028269718</v>
      </c>
      <c r="AN73">
        <f t="shared" si="37"/>
        <v>69.731566762677829</v>
      </c>
      <c r="AO73">
        <f t="shared" si="38"/>
        <v>92.872319729305019</v>
      </c>
      <c r="AP73">
        <f t="shared" si="39"/>
        <v>954.22100340768873</v>
      </c>
      <c r="AQ73" s="10"/>
    </row>
    <row r="74" spans="1:43" x14ac:dyDescent="0.25">
      <c r="A74" s="10"/>
      <c r="B74" s="2" t="s">
        <v>42</v>
      </c>
      <c r="C74" s="3">
        <v>120.8523</v>
      </c>
      <c r="D74">
        <v>9251</v>
      </c>
      <c r="E74" s="4">
        <v>0</v>
      </c>
      <c r="F74" s="3">
        <v>229.46726163578853</v>
      </c>
      <c r="G74" s="3">
        <v>26697.171875</v>
      </c>
      <c r="H74">
        <v>125.19</v>
      </c>
      <c r="I74" s="3">
        <v>5476.8491000000004</v>
      </c>
      <c r="J74" s="5">
        <v>1193.3800000000001</v>
      </c>
      <c r="K74" s="6">
        <v>4.3136511375947997</v>
      </c>
      <c r="L74" s="6">
        <v>263.538065115427</v>
      </c>
      <c r="M74" s="7">
        <v>4605.4813000000004</v>
      </c>
      <c r="N74" s="4">
        <v>65.239999999999995</v>
      </c>
      <c r="O74" s="4">
        <v>79.33</v>
      </c>
      <c r="P74" s="4">
        <v>83.25</v>
      </c>
      <c r="Q74" s="4">
        <v>81.25</v>
      </c>
      <c r="R74" s="4">
        <v>79.33</v>
      </c>
      <c r="S74" s="4">
        <v>77.88</v>
      </c>
      <c r="T74" s="3">
        <v>15.6789302825928</v>
      </c>
      <c r="U74" s="3">
        <v>100.332550048828</v>
      </c>
      <c r="W74">
        <f t="shared" si="20"/>
        <v>50.004118169262931</v>
      </c>
      <c r="X74">
        <f t="shared" si="21"/>
        <v>50.044227400238618</v>
      </c>
      <c r="Y74">
        <f t="shared" si="22"/>
        <v>50</v>
      </c>
      <c r="Z74">
        <f t="shared" si="23"/>
        <v>50.040428081211225</v>
      </c>
      <c r="AA74">
        <f t="shared" si="24"/>
        <v>63.416228828445881</v>
      </c>
      <c r="AB74">
        <f t="shared" si="25"/>
        <v>50.0970246699302</v>
      </c>
      <c r="AC74">
        <f t="shared" si="26"/>
        <v>50.00361527814767</v>
      </c>
      <c r="AD74">
        <f t="shared" si="27"/>
        <v>50.10707098852923</v>
      </c>
      <c r="AE74">
        <f t="shared" si="28"/>
        <v>50.948527581639148</v>
      </c>
      <c r="AF74">
        <f t="shared" si="29"/>
        <v>73.561033793188372</v>
      </c>
      <c r="AG74">
        <f t="shared" si="30"/>
        <v>50.029124101248343</v>
      </c>
      <c r="AH74">
        <f t="shared" si="31"/>
        <v>85.295390608093484</v>
      </c>
      <c r="AI74">
        <f t="shared" si="32"/>
        <v>93.142266695671083</v>
      </c>
      <c r="AJ74">
        <f t="shared" si="33"/>
        <v>99.176385716003352</v>
      </c>
      <c r="AK74">
        <f t="shared" si="34"/>
        <v>94.513857337573825</v>
      </c>
      <c r="AL74">
        <f t="shared" si="35"/>
        <v>95.279639473076031</v>
      </c>
      <c r="AM74">
        <f t="shared" si="36"/>
        <v>92.569574304256946</v>
      </c>
      <c r="AN74">
        <f t="shared" si="37"/>
        <v>76.583821435021974</v>
      </c>
      <c r="AO74">
        <f t="shared" si="38"/>
        <v>89.019341730026525</v>
      </c>
      <c r="AP74">
        <f t="shared" si="39"/>
        <v>1088.9736020974963</v>
      </c>
      <c r="AQ74" s="10"/>
    </row>
    <row r="75" spans="1:43" x14ac:dyDescent="0.25">
      <c r="A75" s="10"/>
      <c r="B75" s="2" t="s">
        <v>43</v>
      </c>
      <c r="C75" s="3">
        <v>10178.938599999999</v>
      </c>
      <c r="D75">
        <v>1001450</v>
      </c>
      <c r="E75" s="4">
        <v>3.3250000000000002</v>
      </c>
      <c r="F75" s="3">
        <v>2357.336956521739</v>
      </c>
      <c r="G75" s="3">
        <v>2315.8966265124527</v>
      </c>
      <c r="H75">
        <v>872.31</v>
      </c>
      <c r="I75" s="3">
        <v>7384.5752000000002</v>
      </c>
      <c r="J75" s="5">
        <v>11392.95</v>
      </c>
      <c r="K75" s="6">
        <v>4.4176510875258002</v>
      </c>
      <c r="L75" s="6">
        <v>199.53886406688699</v>
      </c>
      <c r="M75" s="7">
        <v>6379.7430999999997</v>
      </c>
      <c r="N75" s="4">
        <v>9.0500000000000007</v>
      </c>
      <c r="O75" s="4">
        <v>33.17</v>
      </c>
      <c r="P75" s="4">
        <v>13.3</v>
      </c>
      <c r="Q75" s="4">
        <v>22.6</v>
      </c>
      <c r="R75" s="4">
        <v>36.06</v>
      </c>
      <c r="S75" s="4">
        <v>40.380000000000003</v>
      </c>
      <c r="T75" s="3">
        <v>11.449999809265099</v>
      </c>
      <c r="U75" s="3">
        <v>86.714447021484403</v>
      </c>
      <c r="W75">
        <f t="shared" si="20"/>
        <v>53.570796188823408</v>
      </c>
      <c r="X75">
        <f t="shared" si="21"/>
        <v>55.212332722268414</v>
      </c>
      <c r="Y75">
        <f t="shared" si="22"/>
        <v>50.558502507802238</v>
      </c>
      <c r="Z75">
        <f t="shared" si="23"/>
        <v>50.765347527912397</v>
      </c>
      <c r="AA75">
        <f t="shared" si="24"/>
        <v>50.914033625489765</v>
      </c>
      <c r="AB75">
        <f t="shared" si="25"/>
        <v>50.899960773145189</v>
      </c>
      <c r="AC75">
        <f t="shared" si="26"/>
        <v>50.00487457164931</v>
      </c>
      <c r="AD75">
        <f t="shared" si="27"/>
        <v>51.072571865969877</v>
      </c>
      <c r="AE75">
        <f t="shared" si="28"/>
        <v>51.128540128054063</v>
      </c>
      <c r="AF75">
        <f t="shared" si="29"/>
        <v>63.356742991508646</v>
      </c>
      <c r="AG75">
        <f t="shared" si="30"/>
        <v>50.040344162071136</v>
      </c>
      <c r="AH75">
        <f t="shared" si="31"/>
        <v>54.89612637957152</v>
      </c>
      <c r="AI75">
        <f t="shared" si="32"/>
        <v>68.038938438111813</v>
      </c>
      <c r="AJ75">
        <f t="shared" si="33"/>
        <v>57.123962967416134</v>
      </c>
      <c r="AK75">
        <f t="shared" si="34"/>
        <v>61.205134029986368</v>
      </c>
      <c r="AL75">
        <f t="shared" si="35"/>
        <v>70.279639473076031</v>
      </c>
      <c r="AM75">
        <f t="shared" si="36"/>
        <v>71.944780552194487</v>
      </c>
      <c r="AN75">
        <f t="shared" si="37"/>
        <v>65.901112972382677</v>
      </c>
      <c r="AO75">
        <f t="shared" si="38"/>
        <v>79.748522923899912</v>
      </c>
      <c r="AP75">
        <f t="shared" si="39"/>
        <v>832.30700612430542</v>
      </c>
      <c r="AQ75" s="10"/>
    </row>
    <row r="76" spans="1:43" x14ac:dyDescent="0.25">
      <c r="A76" s="10"/>
      <c r="B76" s="2" t="s">
        <v>44</v>
      </c>
      <c r="C76" s="3">
        <v>139621.5</v>
      </c>
      <c r="D76">
        <v>9600010.8000000007</v>
      </c>
      <c r="E76" s="4">
        <v>25.9</v>
      </c>
      <c r="F76" s="3">
        <v>123104.09370892761</v>
      </c>
      <c r="G76" s="3">
        <v>8816.9869045188334</v>
      </c>
      <c r="H76">
        <v>41071.379999999997</v>
      </c>
      <c r="I76" s="3">
        <v>65415680.383699998</v>
      </c>
      <c r="J76" s="5">
        <v>473438.51</v>
      </c>
      <c r="K76" s="6">
        <v>5.4272307654177601</v>
      </c>
      <c r="L76" s="6">
        <v>117.68279689728</v>
      </c>
      <c r="M76">
        <v>4252269.9002999999</v>
      </c>
      <c r="N76" s="4">
        <v>38.57</v>
      </c>
      <c r="O76" s="4">
        <v>68.27</v>
      </c>
      <c r="P76" s="4">
        <v>7.88</v>
      </c>
      <c r="Q76" s="4">
        <v>46.15</v>
      </c>
      <c r="R76" s="4">
        <v>46.15</v>
      </c>
      <c r="S76" s="4">
        <v>47.6</v>
      </c>
      <c r="T76" s="8">
        <v>11.5886898040771</v>
      </c>
      <c r="U76" s="3">
        <v>103.5</v>
      </c>
      <c r="W76">
        <f t="shared" si="20"/>
        <v>99.472165969373748</v>
      </c>
      <c r="X76">
        <f t="shared" si="21"/>
        <v>99.999989061648748</v>
      </c>
      <c r="Y76">
        <f t="shared" si="22"/>
        <v>54.350440587091114</v>
      </c>
      <c r="Z76">
        <f t="shared" si="23"/>
        <v>91.901170979078728</v>
      </c>
      <c r="AA76">
        <f t="shared" si="24"/>
        <v>54.247653334028918</v>
      </c>
      <c r="AB76">
        <f t="shared" si="25"/>
        <v>94.102237005432642</v>
      </c>
      <c r="AC76">
        <f t="shared" si="26"/>
        <v>93.181010739593233</v>
      </c>
      <c r="AD76">
        <f t="shared" si="27"/>
        <v>94.810238610504626</v>
      </c>
      <c r="AE76">
        <f t="shared" si="28"/>
        <v>52.876012206133503</v>
      </c>
      <c r="AF76">
        <f t="shared" si="29"/>
        <v>50.305281417058978</v>
      </c>
      <c r="AG76">
        <f t="shared" si="30"/>
        <v>76.890466173775522</v>
      </c>
      <c r="AH76">
        <f t="shared" si="31"/>
        <v>70.866695520450122</v>
      </c>
      <c r="AI76">
        <f t="shared" si="32"/>
        <v>87.12747443985208</v>
      </c>
      <c r="AJ76">
        <f t="shared" si="33"/>
        <v>53.865576529998798</v>
      </c>
      <c r="AK76">
        <f t="shared" si="34"/>
        <v>74.579736483416625</v>
      </c>
      <c r="AL76">
        <f t="shared" si="35"/>
        <v>76.109313612202442</v>
      </c>
      <c r="AM76">
        <f t="shared" si="36"/>
        <v>75.915740842591575</v>
      </c>
      <c r="AN76">
        <f t="shared" si="37"/>
        <v>66.251458004207166</v>
      </c>
      <c r="AO76">
        <f t="shared" si="38"/>
        <v>91.175651938271329</v>
      </c>
      <c r="AP76">
        <f t="shared" si="39"/>
        <v>1527.3868118714911</v>
      </c>
      <c r="AQ76" s="10"/>
    </row>
    <row r="77" spans="1:43" x14ac:dyDescent="0.25">
      <c r="AP77">
        <f t="shared" si="39"/>
        <v>0</v>
      </c>
    </row>
    <row r="78" spans="1:43" x14ac:dyDescent="0.25">
      <c r="A78" s="10">
        <v>2016</v>
      </c>
      <c r="B78" s="2" t="s">
        <v>30</v>
      </c>
      <c r="C78" s="3">
        <v>2927.4002</v>
      </c>
      <c r="D78">
        <v>527970</v>
      </c>
      <c r="E78" s="4">
        <v>3</v>
      </c>
      <c r="F78" s="3">
        <v>313.17828583585947</v>
      </c>
      <c r="G78" s="3">
        <v>1069.8171224961297</v>
      </c>
      <c r="H78">
        <v>34.909999999999997</v>
      </c>
      <c r="I78" s="3">
        <v>364.60730000000001</v>
      </c>
      <c r="J78" s="5">
        <v>119.49</v>
      </c>
      <c r="K78" s="6">
        <v>15.04</v>
      </c>
      <c r="L78" s="6">
        <v>147.26090839501799</v>
      </c>
      <c r="M78" s="7">
        <v>17.98</v>
      </c>
      <c r="N78">
        <v>0.48</v>
      </c>
      <c r="O78">
        <v>1.44</v>
      </c>
      <c r="P78">
        <v>5.42</v>
      </c>
      <c r="Q78">
        <v>5.29</v>
      </c>
      <c r="R78">
        <v>3.37</v>
      </c>
      <c r="S78">
        <v>0.48</v>
      </c>
      <c r="T78" s="3">
        <v>14.506500053405778</v>
      </c>
      <c r="U78" s="3">
        <v>51.580680847167997</v>
      </c>
      <c r="W78">
        <f t="shared" si="20"/>
        <v>50.999342549647658</v>
      </c>
      <c r="X78">
        <f t="shared" si="21"/>
        <v>52.746099126110117</v>
      </c>
      <c r="Y78">
        <f t="shared" si="22"/>
        <v>50.503912037114802</v>
      </c>
      <c r="Z78">
        <f t="shared" si="23"/>
        <v>50.068946627009282</v>
      </c>
      <c r="AA78">
        <f t="shared" si="24"/>
        <v>50.275070772282106</v>
      </c>
      <c r="AB78">
        <f t="shared" si="25"/>
        <v>50</v>
      </c>
      <c r="AC78">
        <f t="shared" si="26"/>
        <v>50.000240677948234</v>
      </c>
      <c r="AD78">
        <f t="shared" si="27"/>
        <v>50.005415552341752</v>
      </c>
      <c r="AE78">
        <f t="shared" si="28"/>
        <v>69.514665101295265</v>
      </c>
      <c r="AF78">
        <f t="shared" si="29"/>
        <v>55.0213348387026</v>
      </c>
      <c r="AG78">
        <f t="shared" si="30"/>
        <v>50.000113701762388</v>
      </c>
      <c r="AH78">
        <f t="shared" si="31"/>
        <v>50.259684051071197</v>
      </c>
      <c r="AI78">
        <f t="shared" si="32"/>
        <v>50.783119425712421</v>
      </c>
      <c r="AJ78">
        <f t="shared" si="33"/>
        <v>52.386677888661779</v>
      </c>
      <c r="AK78">
        <f t="shared" si="34"/>
        <v>51.374375283961832</v>
      </c>
      <c r="AL78">
        <f t="shared" si="35"/>
        <v>51.392419690316615</v>
      </c>
      <c r="AM78">
        <f t="shared" si="36"/>
        <v>50</v>
      </c>
      <c r="AN78">
        <f t="shared" si="37"/>
        <v>73.622143438614827</v>
      </c>
      <c r="AO78">
        <f t="shared" si="38"/>
        <v>55.830450081823301</v>
      </c>
      <c r="AP78">
        <f t="shared" si="39"/>
        <v>716.40430095549823</v>
      </c>
      <c r="AQ78" s="10">
        <v>2016</v>
      </c>
    </row>
    <row r="79" spans="1:43" x14ac:dyDescent="0.25">
      <c r="A79" s="10"/>
      <c r="B79" s="2" t="s">
        <v>31</v>
      </c>
      <c r="C79" s="3">
        <v>854.6</v>
      </c>
      <c r="D79">
        <v>22070</v>
      </c>
      <c r="E79" s="4">
        <v>0</v>
      </c>
      <c r="F79" s="3">
        <v>3221.0279038683502</v>
      </c>
      <c r="G79" s="3">
        <v>37690.473951185937</v>
      </c>
      <c r="H79">
        <v>1263.83</v>
      </c>
      <c r="I79" s="3">
        <v>1218927.1000000001</v>
      </c>
      <c r="J79" s="5">
        <v>12244.1</v>
      </c>
      <c r="K79" s="6">
        <v>14.411824822229599</v>
      </c>
      <c r="L79" s="6">
        <v>378.202538190913</v>
      </c>
      <c r="M79" s="7">
        <v>58496.1</v>
      </c>
      <c r="N79">
        <v>19.05</v>
      </c>
      <c r="O79">
        <v>87.98</v>
      </c>
      <c r="P79">
        <v>71.92</v>
      </c>
      <c r="Q79">
        <v>87.5</v>
      </c>
      <c r="R79">
        <v>83.17</v>
      </c>
      <c r="S79">
        <v>84.62</v>
      </c>
      <c r="T79" s="3">
        <v>15.4365997314453</v>
      </c>
      <c r="U79" s="3">
        <v>105.23307800293</v>
      </c>
      <c r="W79">
        <f t="shared" si="20"/>
        <v>50.264310984818017</v>
      </c>
      <c r="X79">
        <f t="shared" si="21"/>
        <v>50.110998221538679</v>
      </c>
      <c r="Y79">
        <f t="shared" si="22"/>
        <v>50</v>
      </c>
      <c r="Z79">
        <f t="shared" si="23"/>
        <v>51.059588460604886</v>
      </c>
      <c r="AA79">
        <f t="shared" si="24"/>
        <v>69.053358432241538</v>
      </c>
      <c r="AB79">
        <f t="shared" si="25"/>
        <v>51.320730586737021</v>
      </c>
      <c r="AC79">
        <f t="shared" si="26"/>
        <v>50.804616016941964</v>
      </c>
      <c r="AD79">
        <f t="shared" si="27"/>
        <v>51.153142524520547</v>
      </c>
      <c r="AE79">
        <f t="shared" si="28"/>
        <v>68.42736252643715</v>
      </c>
      <c r="AF79">
        <f t="shared" si="29"/>
        <v>91.843599961415975</v>
      </c>
      <c r="AG79">
        <f t="shared" si="30"/>
        <v>50.369917111384865</v>
      </c>
      <c r="AH79">
        <f t="shared" si="31"/>
        <v>60.306210776888122</v>
      </c>
      <c r="AI79">
        <f t="shared" si="32"/>
        <v>97.846421579290848</v>
      </c>
      <c r="AJ79">
        <f t="shared" si="33"/>
        <v>92.365035469520251</v>
      </c>
      <c r="AK79">
        <f t="shared" si="34"/>
        <v>98.063380281690129</v>
      </c>
      <c r="AL79">
        <f t="shared" si="35"/>
        <v>97.498266697480943</v>
      </c>
      <c r="AM79">
        <f t="shared" si="36"/>
        <v>96.276537234627654</v>
      </c>
      <c r="AN79">
        <f t="shared" si="37"/>
        <v>75.971669817532174</v>
      </c>
      <c r="AO79">
        <f t="shared" si="38"/>
        <v>92.355482352961758</v>
      </c>
      <c r="AP79">
        <f t="shared" si="39"/>
        <v>1154.2372670047619</v>
      </c>
      <c r="AQ79" s="10"/>
    </row>
    <row r="80" spans="1:43" x14ac:dyDescent="0.25">
      <c r="A80" s="10"/>
      <c r="B80" s="2" t="s">
        <v>32</v>
      </c>
      <c r="C80" s="3">
        <v>3869.7943</v>
      </c>
      <c r="D80">
        <v>435052</v>
      </c>
      <c r="E80" s="4">
        <v>148.76600000000002</v>
      </c>
      <c r="F80" s="3">
        <v>1666.0248874788495</v>
      </c>
      <c r="G80" s="3">
        <v>4305.2027015463054</v>
      </c>
      <c r="H80">
        <v>909.46</v>
      </c>
      <c r="I80" s="3">
        <v>0</v>
      </c>
      <c r="J80" s="5">
        <v>1235.96</v>
      </c>
      <c r="K80" s="6">
        <v>8.3791466250027806</v>
      </c>
      <c r="L80" s="6">
        <v>221.65774902017199</v>
      </c>
      <c r="M80" s="7">
        <v>8.0640000000000001</v>
      </c>
      <c r="N80">
        <v>3.33</v>
      </c>
      <c r="O80">
        <v>9.6199999999999992</v>
      </c>
      <c r="P80">
        <v>22.17</v>
      </c>
      <c r="Q80">
        <v>14.42</v>
      </c>
      <c r="R80">
        <v>2.4</v>
      </c>
      <c r="S80">
        <v>5.29</v>
      </c>
      <c r="T80" s="3">
        <v>14</v>
      </c>
      <c r="U80" s="3">
        <v>53.916919708252003</v>
      </c>
      <c r="W80">
        <f t="shared" si="20"/>
        <v>51.333523050985519</v>
      </c>
      <c r="X80">
        <f t="shared" si="21"/>
        <v>52.262113544273845</v>
      </c>
      <c r="Y80">
        <f t="shared" si="22"/>
        <v>74.988326037806843</v>
      </c>
      <c r="Z80">
        <f t="shared" si="23"/>
        <v>50.529832372171022</v>
      </c>
      <c r="AA80">
        <f t="shared" si="24"/>
        <v>51.934107129234917</v>
      </c>
      <c r="AB80">
        <f t="shared" si="25"/>
        <v>50.939886188385628</v>
      </c>
      <c r="AC80">
        <f t="shared" si="26"/>
        <v>50</v>
      </c>
      <c r="AD80">
        <f t="shared" si="27"/>
        <v>50.1111016513279</v>
      </c>
      <c r="AE80">
        <f t="shared" si="28"/>
        <v>57.985455922587477</v>
      </c>
      <c r="AF80">
        <f t="shared" si="29"/>
        <v>66.883467240785308</v>
      </c>
      <c r="AG80">
        <f t="shared" si="30"/>
        <v>50.000050995050714</v>
      </c>
      <c r="AH80">
        <f t="shared" si="31"/>
        <v>51.80155810430643</v>
      </c>
      <c r="AI80">
        <f t="shared" si="32"/>
        <v>55.231672830106589</v>
      </c>
      <c r="AJ80">
        <f t="shared" si="33"/>
        <v>62.456414572562224</v>
      </c>
      <c r="AK80">
        <f t="shared" si="34"/>
        <v>56.559518400726944</v>
      </c>
      <c r="AL80">
        <f t="shared" si="35"/>
        <v>50.831985209151838</v>
      </c>
      <c r="AM80">
        <f t="shared" si="36"/>
        <v>52.645473545264551</v>
      </c>
      <c r="AN80">
        <f t="shared" si="37"/>
        <v>72.342672792083363</v>
      </c>
      <c r="AO80">
        <f t="shared" si="38"/>
        <v>57.420895324119748</v>
      </c>
      <c r="AP80">
        <f t="shared" si="39"/>
        <v>771.11512400879553</v>
      </c>
      <c r="AQ80" s="10"/>
    </row>
    <row r="81" spans="1:43" x14ac:dyDescent="0.25">
      <c r="A81" s="10"/>
      <c r="B81" s="2" t="s">
        <v>33</v>
      </c>
      <c r="C81" s="3">
        <v>8330.6231000000007</v>
      </c>
      <c r="D81">
        <v>1745150</v>
      </c>
      <c r="E81" s="4">
        <v>157.19999999999999</v>
      </c>
      <c r="F81" s="3">
        <v>4579.5461414253896</v>
      </c>
      <c r="G81" s="3">
        <v>5497.2432271307407</v>
      </c>
      <c r="H81">
        <v>1159.83</v>
      </c>
      <c r="I81" s="3">
        <v>24919.711299999999</v>
      </c>
      <c r="J81" s="5">
        <v>42855.86</v>
      </c>
      <c r="K81" s="6">
        <v>15.406504480658</v>
      </c>
      <c r="L81" s="6">
        <v>206.74661527115299</v>
      </c>
      <c r="M81" s="7">
        <v>1348.1766</v>
      </c>
      <c r="N81">
        <v>17.62</v>
      </c>
      <c r="O81">
        <v>46.63</v>
      </c>
      <c r="P81">
        <v>12.32</v>
      </c>
      <c r="Q81">
        <v>9.1300000000000008</v>
      </c>
      <c r="R81">
        <v>26.44</v>
      </c>
      <c r="S81">
        <v>26.92</v>
      </c>
      <c r="T81" s="3">
        <v>19.445430755615199</v>
      </c>
      <c r="U81" s="3">
        <v>86.866317749023395</v>
      </c>
      <c r="W81">
        <f t="shared" si="20"/>
        <v>52.915368697903695</v>
      </c>
      <c r="X81">
        <f t="shared" si="21"/>
        <v>59.086071687933128</v>
      </c>
      <c r="Y81">
        <f t="shared" si="22"/>
        <v>76.404990744815578</v>
      </c>
      <c r="Z81">
        <f t="shared" si="23"/>
        <v>51.522406410157991</v>
      </c>
      <c r="AA81">
        <f t="shared" si="24"/>
        <v>52.5453599529204</v>
      </c>
      <c r="AB81">
        <f t="shared" si="25"/>
        <v>51.208960918230815</v>
      </c>
      <c r="AC81">
        <f t="shared" si="26"/>
        <v>50.016449547187484</v>
      </c>
      <c r="AD81">
        <f t="shared" si="27"/>
        <v>54.050880482101348</v>
      </c>
      <c r="AE81">
        <f t="shared" si="28"/>
        <v>70.149044299357342</v>
      </c>
      <c r="AF81">
        <f t="shared" si="29"/>
        <v>64.505975921130741</v>
      </c>
      <c r="AG81">
        <f t="shared" si="30"/>
        <v>50.008525587064923</v>
      </c>
      <c r="AH81">
        <f t="shared" si="31"/>
        <v>59.53256870807185</v>
      </c>
      <c r="AI81">
        <f t="shared" si="32"/>
        <v>75.358929736784859</v>
      </c>
      <c r="AJ81">
        <f t="shared" si="33"/>
        <v>56.534808224119274</v>
      </c>
      <c r="AK81">
        <f t="shared" si="34"/>
        <v>53.555202180826896</v>
      </c>
      <c r="AL81">
        <f t="shared" si="35"/>
        <v>64.721516061936683</v>
      </c>
      <c r="AM81">
        <f t="shared" si="36"/>
        <v>64.541854581454189</v>
      </c>
      <c r="AN81">
        <f t="shared" si="37"/>
        <v>86.098384687235892</v>
      </c>
      <c r="AO81">
        <f t="shared" si="38"/>
        <v>79.85191221344644</v>
      </c>
      <c r="AP81">
        <f t="shared" si="39"/>
        <v>931.50335769870071</v>
      </c>
      <c r="AQ81" s="10"/>
    </row>
    <row r="82" spans="1:43" x14ac:dyDescent="0.25">
      <c r="A82" s="10"/>
      <c r="B82" s="2" t="s">
        <v>34</v>
      </c>
      <c r="C82" s="3">
        <v>259.51659999999998</v>
      </c>
      <c r="D82">
        <v>11490</v>
      </c>
      <c r="E82" s="4">
        <v>25.243999999999996</v>
      </c>
      <c r="F82" s="3">
        <v>1517.3218186813187</v>
      </c>
      <c r="G82" s="3">
        <v>58467.235571108693</v>
      </c>
      <c r="H82">
        <v>893.69</v>
      </c>
      <c r="I82" s="3">
        <v>6.2630999999999997</v>
      </c>
      <c r="J82" s="5">
        <v>1389.03</v>
      </c>
      <c r="K82" s="6">
        <v>9.4499999999999993</v>
      </c>
      <c r="L82" s="6">
        <v>199.51</v>
      </c>
      <c r="M82" s="7">
        <v>1401.4703</v>
      </c>
      <c r="N82">
        <v>76.67</v>
      </c>
      <c r="O82">
        <v>74.52</v>
      </c>
      <c r="P82">
        <v>16.260000000000002</v>
      </c>
      <c r="Q82">
        <v>73.08</v>
      </c>
      <c r="R82">
        <v>76.44</v>
      </c>
      <c r="S82">
        <v>79.81</v>
      </c>
      <c r="T82" s="3">
        <v>8.5608501434326207</v>
      </c>
      <c r="U82" s="3">
        <v>91.2</v>
      </c>
      <c r="W82">
        <f t="shared" si="20"/>
        <v>50.053289641465128</v>
      </c>
      <c r="X82">
        <f t="shared" si="21"/>
        <v>50.055889766171283</v>
      </c>
      <c r="Y82">
        <f t="shared" si="22"/>
        <v>54.240251821642012</v>
      </c>
      <c r="Z82">
        <f t="shared" si="23"/>
        <v>50.479172434386982</v>
      </c>
      <c r="AA82">
        <f t="shared" si="24"/>
        <v>79.707236328709428</v>
      </c>
      <c r="AB82">
        <f t="shared" si="25"/>
        <v>50.922938037690024</v>
      </c>
      <c r="AC82">
        <f t="shared" si="26"/>
        <v>50.000004134283813</v>
      </c>
      <c r="AD82">
        <f t="shared" si="27"/>
        <v>50.125591401318324</v>
      </c>
      <c r="AE82">
        <f t="shared" si="28"/>
        <v>59.838986073305335</v>
      </c>
      <c r="AF82">
        <f t="shared" si="29"/>
        <v>63.352140788240348</v>
      </c>
      <c r="AG82">
        <f t="shared" si="30"/>
        <v>50.008862605285955</v>
      </c>
      <c r="AH82">
        <f t="shared" si="31"/>
        <v>91.479117074226366</v>
      </c>
      <c r="AI82">
        <f t="shared" si="32"/>
        <v>90.526430280617802</v>
      </c>
      <c r="AJ82">
        <f t="shared" si="33"/>
        <v>58.903450763496451</v>
      </c>
      <c r="AK82">
        <f t="shared" si="34"/>
        <v>89.873920945024992</v>
      </c>
      <c r="AL82">
        <f t="shared" si="35"/>
        <v>93.609891379708813</v>
      </c>
      <c r="AM82">
        <f t="shared" si="36"/>
        <v>93.631063689363117</v>
      </c>
      <c r="AN82">
        <f t="shared" si="37"/>
        <v>58.602827086700181</v>
      </c>
      <c r="AO82">
        <f t="shared" si="38"/>
        <v>82.802160337686701</v>
      </c>
      <c r="AP82">
        <f t="shared" si="39"/>
        <v>1035.3406035105218</v>
      </c>
      <c r="AQ82" s="10"/>
    </row>
    <row r="83" spans="1:43" x14ac:dyDescent="0.25">
      <c r="A83" s="10"/>
      <c r="B83" s="2" t="s">
        <v>35</v>
      </c>
      <c r="C83" s="3">
        <v>140.96610000000001</v>
      </c>
      <c r="D83">
        <v>779</v>
      </c>
      <c r="E83" s="4">
        <v>0.1</v>
      </c>
      <c r="F83" s="3">
        <v>322.34973404255317</v>
      </c>
      <c r="G83" s="3">
        <v>22867.181119613382</v>
      </c>
      <c r="H83">
        <v>243.64</v>
      </c>
      <c r="I83" s="3">
        <v>2152.1242999999999</v>
      </c>
      <c r="J83" s="5">
        <v>220.98</v>
      </c>
      <c r="K83" s="6">
        <v>13.350966981132101</v>
      </c>
      <c r="L83" s="6">
        <v>318.117539658998</v>
      </c>
      <c r="M83" s="7">
        <v>20938.080399999999</v>
      </c>
      <c r="N83">
        <v>19.52</v>
      </c>
      <c r="O83">
        <v>66.349999999999994</v>
      </c>
      <c r="P83">
        <v>10.94</v>
      </c>
      <c r="Q83">
        <v>70.67</v>
      </c>
      <c r="R83">
        <v>66.83</v>
      </c>
      <c r="S83">
        <v>57.21</v>
      </c>
      <c r="T83" s="3">
        <v>9.8500003814697301</v>
      </c>
      <c r="U83" s="3">
        <v>103.853843688965</v>
      </c>
      <c r="W83">
        <f t="shared" si="20"/>
        <v>50.011250683959076</v>
      </c>
      <c r="X83">
        <f t="shared" si="21"/>
        <v>50.000098966035161</v>
      </c>
      <c r="Y83">
        <f t="shared" si="22"/>
        <v>50.016797067903823</v>
      </c>
      <c r="Z83">
        <f t="shared" si="23"/>
        <v>50.072071142187731</v>
      </c>
      <c r="AA83">
        <f t="shared" si="24"/>
        <v>61.452291685644823</v>
      </c>
      <c r="AB83">
        <f t="shared" si="25"/>
        <v>50.224323874108663</v>
      </c>
      <c r="AC83">
        <f t="shared" si="26"/>
        <v>50.001420621202229</v>
      </c>
      <c r="AD83">
        <f t="shared" si="27"/>
        <v>50.015022691079118</v>
      </c>
      <c r="AE83">
        <f t="shared" si="28"/>
        <v>66.591133552414647</v>
      </c>
      <c r="AF83">
        <f t="shared" si="29"/>
        <v>82.263405399719232</v>
      </c>
      <c r="AG83">
        <f t="shared" si="30"/>
        <v>50.13240804463053</v>
      </c>
      <c r="AH83">
        <f t="shared" si="31"/>
        <v>60.560484743562</v>
      </c>
      <c r="AI83">
        <f t="shared" si="32"/>
        <v>86.083315205568852</v>
      </c>
      <c r="AJ83">
        <f t="shared" si="33"/>
        <v>55.705182157027778</v>
      </c>
      <c r="AK83">
        <f t="shared" si="34"/>
        <v>88.505224897773729</v>
      </c>
      <c r="AL83">
        <f t="shared" si="35"/>
        <v>88.057545643633006</v>
      </c>
      <c r="AM83">
        <f t="shared" si="36"/>
        <v>81.201187988120125</v>
      </c>
      <c r="AN83">
        <f t="shared" si="37"/>
        <v>61.859351696019608</v>
      </c>
      <c r="AO83">
        <f t="shared" si="38"/>
        <v>91.416538699041098</v>
      </c>
      <c r="AP83">
        <f t="shared" si="39"/>
        <v>981.90618101498501</v>
      </c>
      <c r="AQ83" s="10"/>
    </row>
    <row r="84" spans="1:43" x14ac:dyDescent="0.25">
      <c r="A84" s="10"/>
      <c r="B84" s="2" t="s">
        <v>46</v>
      </c>
      <c r="C84" s="3">
        <v>3341.627</v>
      </c>
      <c r="D84">
        <v>2149690</v>
      </c>
      <c r="E84" s="4">
        <v>266.20800000000003</v>
      </c>
      <c r="F84" s="3">
        <v>6449.3568201147464</v>
      </c>
      <c r="G84" s="3">
        <v>19300.050005924499</v>
      </c>
      <c r="H84">
        <v>3237.49</v>
      </c>
      <c r="I84" s="3">
        <v>42111.891799999998</v>
      </c>
      <c r="J84" s="5">
        <v>9458.6299999999992</v>
      </c>
      <c r="K84" s="6">
        <v>25.523133757199201</v>
      </c>
      <c r="L84" s="6">
        <v>309.87297335591398</v>
      </c>
      <c r="M84" s="7">
        <v>56120.347000000002</v>
      </c>
      <c r="N84">
        <v>28.1</v>
      </c>
      <c r="O84">
        <v>62.98</v>
      </c>
      <c r="P84">
        <v>4.93</v>
      </c>
      <c r="Q84">
        <v>57.21</v>
      </c>
      <c r="R84">
        <v>62.5</v>
      </c>
      <c r="S84">
        <v>63.46</v>
      </c>
      <c r="T84" s="3">
        <v>24.9486198425293</v>
      </c>
      <c r="U84" s="3">
        <v>112.33911895752</v>
      </c>
      <c r="W84">
        <f t="shared" si="20"/>
        <v>51.146230693038603</v>
      </c>
      <c r="X84">
        <f t="shared" si="21"/>
        <v>61.193214838625622</v>
      </c>
      <c r="Y84">
        <f t="shared" si="22"/>
        <v>94.715138525419007</v>
      </c>
      <c r="Z84">
        <f t="shared" si="23"/>
        <v>52.159410699419269</v>
      </c>
      <c r="AA84">
        <f t="shared" si="24"/>
        <v>59.623143331288617</v>
      </c>
      <c r="AB84">
        <f t="shared" si="25"/>
        <v>53.441839470813605</v>
      </c>
      <c r="AC84">
        <f t="shared" si="26"/>
        <v>50.027798137104348</v>
      </c>
      <c r="AD84">
        <f t="shared" si="27"/>
        <v>50.889467317714313</v>
      </c>
      <c r="AE84">
        <f t="shared" si="28"/>
        <v>87.659823856598621</v>
      </c>
      <c r="AF84">
        <f t="shared" si="29"/>
        <v>80.948858488007147</v>
      </c>
      <c r="AG84">
        <f t="shared" si="30"/>
        <v>50.354893345918043</v>
      </c>
      <c r="AH84">
        <f t="shared" si="31"/>
        <v>65.202337156459635</v>
      </c>
      <c r="AI84">
        <f t="shared" si="32"/>
        <v>84.250598216227971</v>
      </c>
      <c r="AJ84">
        <f t="shared" si="33"/>
        <v>52.092100517013343</v>
      </c>
      <c r="AK84">
        <f t="shared" si="34"/>
        <v>80.860972285324848</v>
      </c>
      <c r="AL84">
        <f t="shared" si="35"/>
        <v>85.555812341113935</v>
      </c>
      <c r="AM84">
        <f t="shared" si="36"/>
        <v>84.638653613463873</v>
      </c>
      <c r="AN84">
        <f t="shared" si="37"/>
        <v>100.00000000133707</v>
      </c>
      <c r="AO84">
        <f t="shared" si="38"/>
        <v>97.19307375513003</v>
      </c>
      <c r="AP84">
        <f t="shared" si="39"/>
        <v>1177.1926870120446</v>
      </c>
      <c r="AQ84" s="10"/>
    </row>
    <row r="85" spans="1:43" x14ac:dyDescent="0.25">
      <c r="A85" s="10"/>
      <c r="B85" s="2" t="s">
        <v>36</v>
      </c>
      <c r="C85" s="3">
        <v>404.80849999999998</v>
      </c>
      <c r="D85">
        <v>17820</v>
      </c>
      <c r="E85" s="4">
        <v>101.5</v>
      </c>
      <c r="F85" s="3">
        <v>1094.1972856669977</v>
      </c>
      <c r="G85" s="3">
        <v>27029.997780851878</v>
      </c>
      <c r="H85">
        <v>770.98</v>
      </c>
      <c r="I85" s="3">
        <v>378.87049999999999</v>
      </c>
      <c r="J85" s="5">
        <v>825.56</v>
      </c>
      <c r="K85" s="6">
        <v>10.9631401238042</v>
      </c>
      <c r="L85" s="6">
        <v>291.83350338047802</v>
      </c>
      <c r="M85" s="7">
        <v>11153.9275</v>
      </c>
      <c r="N85">
        <v>45.24</v>
      </c>
      <c r="O85">
        <v>47.6</v>
      </c>
      <c r="P85">
        <v>29.06</v>
      </c>
      <c r="Q85">
        <v>51.92</v>
      </c>
      <c r="R85">
        <v>54.33</v>
      </c>
      <c r="S85">
        <v>47.6</v>
      </c>
      <c r="T85" s="3">
        <v>10.51535987854</v>
      </c>
      <c r="U85" s="3">
        <v>97.68</v>
      </c>
      <c r="W85">
        <f t="shared" si="20"/>
        <v>50.104811313748868</v>
      </c>
      <c r="X85">
        <f t="shared" si="21"/>
        <v>50.088861082095256</v>
      </c>
      <c r="Y85">
        <f t="shared" si="22"/>
        <v>67.049023922384109</v>
      </c>
      <c r="Z85">
        <f t="shared" si="23"/>
        <v>50.335023004985537</v>
      </c>
      <c r="AA85">
        <f t="shared" si="24"/>
        <v>63.586894817043792</v>
      </c>
      <c r="AB85">
        <f t="shared" si="25"/>
        <v>50.791060575936207</v>
      </c>
      <c r="AC85">
        <f t="shared" si="26"/>
        <v>50.000250093112747</v>
      </c>
      <c r="AD85">
        <f t="shared" si="27"/>
        <v>50.072252801807615</v>
      </c>
      <c r="AE85">
        <f t="shared" si="28"/>
        <v>62.45806624545245</v>
      </c>
      <c r="AF85">
        <f t="shared" si="29"/>
        <v>78.072572620033512</v>
      </c>
      <c r="AG85">
        <f t="shared" si="30"/>
        <v>50.070535106466863</v>
      </c>
      <c r="AH85">
        <f t="shared" si="31"/>
        <v>74.475221813460294</v>
      </c>
      <c r="AI85">
        <f t="shared" si="32"/>
        <v>75.886447683271697</v>
      </c>
      <c r="AJ85">
        <f t="shared" si="33"/>
        <v>66.598533124924856</v>
      </c>
      <c r="AK85">
        <f t="shared" si="34"/>
        <v>77.856656065424801</v>
      </c>
      <c r="AL85">
        <f t="shared" si="35"/>
        <v>80.835451814189966</v>
      </c>
      <c r="AM85">
        <f t="shared" si="36"/>
        <v>75.915740842591575</v>
      </c>
      <c r="AN85">
        <f t="shared" si="37"/>
        <v>63.540117453432714</v>
      </c>
      <c r="AO85">
        <f t="shared" si="38"/>
        <v>87.213560790677633</v>
      </c>
      <c r="AP85">
        <f t="shared" si="39"/>
        <v>982.14650678984674</v>
      </c>
      <c r="AQ85" s="10"/>
    </row>
    <row r="86" spans="1:43" x14ac:dyDescent="0.25">
      <c r="A86" s="10"/>
      <c r="B86" s="2" t="s">
        <v>37</v>
      </c>
      <c r="C86" s="3">
        <v>996.46559999999999</v>
      </c>
      <c r="D86">
        <v>89320</v>
      </c>
      <c r="E86" s="4">
        <v>0</v>
      </c>
      <c r="F86" s="3">
        <v>398.92551148830137</v>
      </c>
      <c r="G86" s="3">
        <v>4003.4047486265595</v>
      </c>
      <c r="H86">
        <v>268.73</v>
      </c>
      <c r="I86" s="3">
        <v>14941.5962</v>
      </c>
      <c r="J86" s="5">
        <v>1710.6</v>
      </c>
      <c r="K86" s="6">
        <v>15.608150080755401</v>
      </c>
      <c r="L86" s="6">
        <v>283.01040559558498</v>
      </c>
      <c r="M86" s="7">
        <v>22076.294300000001</v>
      </c>
      <c r="N86">
        <v>27.14</v>
      </c>
      <c r="O86">
        <v>60.1</v>
      </c>
      <c r="P86">
        <v>27.09</v>
      </c>
      <c r="Q86">
        <v>57.69</v>
      </c>
      <c r="R86">
        <v>59.62</v>
      </c>
      <c r="S86">
        <v>64.42</v>
      </c>
      <c r="T86" s="3">
        <v>12.150159835815399</v>
      </c>
      <c r="U86" s="3">
        <v>66.81</v>
      </c>
      <c r="W86">
        <f t="shared" si="20"/>
        <v>50.314617663659277</v>
      </c>
      <c r="X86">
        <f t="shared" si="21"/>
        <v>50.461285898614051</v>
      </c>
      <c r="Y86">
        <f t="shared" si="22"/>
        <v>50</v>
      </c>
      <c r="Z86">
        <f t="shared" si="23"/>
        <v>50.098158862855072</v>
      </c>
      <c r="AA86">
        <f t="shared" si="24"/>
        <v>51.779351609648657</v>
      </c>
      <c r="AB86">
        <f t="shared" si="25"/>
        <v>50.251288306635786</v>
      </c>
      <c r="AC86">
        <f t="shared" si="26"/>
        <v>50.009862975087842</v>
      </c>
      <c r="AD86">
        <f t="shared" si="27"/>
        <v>50.15603151959376</v>
      </c>
      <c r="AE86">
        <f t="shared" si="28"/>
        <v>70.498070793802583</v>
      </c>
      <c r="AF86">
        <f t="shared" si="29"/>
        <v>76.665782314941751</v>
      </c>
      <c r="AG86">
        <f t="shared" si="30"/>
        <v>50.139605871460461</v>
      </c>
      <c r="AH86">
        <f t="shared" si="31"/>
        <v>64.68296905431724</v>
      </c>
      <c r="AI86">
        <f t="shared" si="32"/>
        <v>82.684359364803129</v>
      </c>
      <c r="AJ86">
        <f t="shared" si="33"/>
        <v>65.41421185523626</v>
      </c>
      <c r="AK86">
        <f t="shared" si="34"/>
        <v>81.133575647432977</v>
      </c>
      <c r="AL86">
        <f t="shared" si="35"/>
        <v>83.891841922810258</v>
      </c>
      <c r="AM86">
        <f t="shared" si="36"/>
        <v>85.166648333516662</v>
      </c>
      <c r="AN86">
        <f t="shared" si="37"/>
        <v>67.669788406515551</v>
      </c>
      <c r="AO86">
        <f t="shared" si="38"/>
        <v>66.198139188234776</v>
      </c>
      <c r="AP86">
        <f t="shared" si="39"/>
        <v>924.93948067033227</v>
      </c>
      <c r="AQ86" s="10"/>
    </row>
    <row r="87" spans="1:43" x14ac:dyDescent="0.25">
      <c r="A87" s="10"/>
      <c r="B87" s="2" t="s">
        <v>45</v>
      </c>
      <c r="C87" s="3">
        <v>899.42629999999997</v>
      </c>
      <c r="D87">
        <v>98647.9</v>
      </c>
      <c r="E87" s="4">
        <v>97.8</v>
      </c>
      <c r="F87" s="3">
        <v>3692.5532623577128</v>
      </c>
      <c r="G87" s="3">
        <v>41054.539569920438</v>
      </c>
      <c r="H87">
        <v>5616.07</v>
      </c>
      <c r="I87" s="3">
        <v>48400.900300000001</v>
      </c>
      <c r="J87" s="5">
        <v>2484.16</v>
      </c>
      <c r="K87" s="6">
        <v>19.13</v>
      </c>
      <c r="L87" s="6">
        <v>295.20038851240002</v>
      </c>
      <c r="M87" s="7">
        <v>1230805.1170000001</v>
      </c>
      <c r="N87">
        <v>65.239999999999995</v>
      </c>
      <c r="O87">
        <v>89.9</v>
      </c>
      <c r="P87">
        <v>20.2</v>
      </c>
      <c r="Q87">
        <v>80.77</v>
      </c>
      <c r="R87">
        <v>77.88</v>
      </c>
      <c r="S87">
        <v>84.13</v>
      </c>
      <c r="T87" s="3">
        <v>5.1552758216857901</v>
      </c>
      <c r="U87" s="3">
        <v>95.343292236328097</v>
      </c>
      <c r="W87">
        <f t="shared" si="20"/>
        <v>50.28020675008981</v>
      </c>
      <c r="X87">
        <f t="shared" si="21"/>
        <v>50.509872492264478</v>
      </c>
      <c r="Y87">
        <f t="shared" si="22"/>
        <v>66.427532409942515</v>
      </c>
      <c r="Z87">
        <f t="shared" si="23"/>
        <v>51.220227010419848</v>
      </c>
      <c r="AA87">
        <f t="shared" si="24"/>
        <v>70.778379154592017</v>
      </c>
      <c r="AB87">
        <f t="shared" si="25"/>
        <v>55.998119260385714</v>
      </c>
      <c r="AC87">
        <f t="shared" si="26"/>
        <v>50.03194952316327</v>
      </c>
      <c r="AD87">
        <f t="shared" si="27"/>
        <v>50.229257435858173</v>
      </c>
      <c r="AE87">
        <f t="shared" si="28"/>
        <v>76.594008075262863</v>
      </c>
      <c r="AF87">
        <f t="shared" si="29"/>
        <v>78.609402368203746</v>
      </c>
      <c r="AG87">
        <f t="shared" si="30"/>
        <v>57.783354335730976</v>
      </c>
      <c r="AH87">
        <f t="shared" si="31"/>
        <v>85.295390608093484</v>
      </c>
      <c r="AI87">
        <f t="shared" si="32"/>
        <v>98.890580813574076</v>
      </c>
      <c r="AJ87">
        <f t="shared" si="33"/>
        <v>61.272093302873628</v>
      </c>
      <c r="AK87">
        <f t="shared" si="34"/>
        <v>94.241253975465696</v>
      </c>
      <c r="AL87">
        <f t="shared" si="35"/>
        <v>94.441876588860637</v>
      </c>
      <c r="AM87">
        <f t="shared" si="36"/>
        <v>96.007039929600694</v>
      </c>
      <c r="AN87">
        <f t="shared" si="37"/>
        <v>49.999999999206274</v>
      </c>
      <c r="AO87">
        <f t="shared" si="38"/>
        <v>85.622796332781078</v>
      </c>
      <c r="AP87">
        <f t="shared" si="39"/>
        <v>1114.4365154840768</v>
      </c>
      <c r="AQ87" s="10"/>
    </row>
    <row r="88" spans="1:43" x14ac:dyDescent="0.25">
      <c r="A88" s="10"/>
      <c r="B88" s="2" t="s">
        <v>38</v>
      </c>
      <c r="C88" s="3">
        <v>439.80700000000002</v>
      </c>
      <c r="D88">
        <v>309500</v>
      </c>
      <c r="E88" s="4">
        <v>5.3730000000000002</v>
      </c>
      <c r="F88" s="3">
        <v>751.28738621586467</v>
      </c>
      <c r="G88" s="3">
        <v>17082.206199898243</v>
      </c>
      <c r="H88">
        <v>531.62</v>
      </c>
      <c r="I88" s="3">
        <v>5012.9889000000003</v>
      </c>
      <c r="J88" s="5">
        <v>793.78</v>
      </c>
      <c r="K88" s="6">
        <v>23.676094040968302</v>
      </c>
      <c r="L88" s="6">
        <v>331.51347850398798</v>
      </c>
      <c r="M88" s="7">
        <v>559.23350000000005</v>
      </c>
      <c r="N88">
        <v>72.86</v>
      </c>
      <c r="O88">
        <v>61.54</v>
      </c>
      <c r="P88">
        <v>19.7</v>
      </c>
      <c r="Q88">
        <v>71.150000000000006</v>
      </c>
      <c r="R88">
        <v>64.900000000000006</v>
      </c>
      <c r="S88">
        <v>65.38</v>
      </c>
      <c r="T88" s="3">
        <v>12.932612419128425</v>
      </c>
      <c r="U88" s="3">
        <v>107.582679748535</v>
      </c>
      <c r="W88">
        <f t="shared" si="20"/>
        <v>50.117222062368867</v>
      </c>
      <c r="X88">
        <f t="shared" si="21"/>
        <v>51.608145983944226</v>
      </c>
      <c r="Y88">
        <f t="shared" si="22"/>
        <v>50.902506458472608</v>
      </c>
      <c r="Z88">
        <f t="shared" si="23"/>
        <v>50.218200976279597</v>
      </c>
      <c r="AA88">
        <f t="shared" si="24"/>
        <v>58.48588057903256</v>
      </c>
      <c r="AB88">
        <f t="shared" si="25"/>
        <v>50.533818385035758</v>
      </c>
      <c r="AC88">
        <f t="shared" si="26"/>
        <v>50.003309083177896</v>
      </c>
      <c r="AD88">
        <f t="shared" si="27"/>
        <v>50.069244477154214</v>
      </c>
      <c r="AE88">
        <f t="shared" si="28"/>
        <v>84.462799984290967</v>
      </c>
      <c r="AF88">
        <f t="shared" si="29"/>
        <v>84.399307931254242</v>
      </c>
      <c r="AG88">
        <f t="shared" si="30"/>
        <v>50.003536475780599</v>
      </c>
      <c r="AH88">
        <f t="shared" si="31"/>
        <v>89.417874918848725</v>
      </c>
      <c r="AI88">
        <f t="shared" si="32"/>
        <v>83.467478790515557</v>
      </c>
      <c r="AJ88">
        <f t="shared" si="33"/>
        <v>60.971504148130336</v>
      </c>
      <c r="AK88">
        <f t="shared" si="34"/>
        <v>88.777828259881872</v>
      </c>
      <c r="AL88">
        <f t="shared" si="35"/>
        <v>86.942454356366994</v>
      </c>
      <c r="AM88">
        <f t="shared" si="36"/>
        <v>85.694643053569465</v>
      </c>
      <c r="AN88">
        <f t="shared" si="37"/>
        <v>69.646343208277202</v>
      </c>
      <c r="AO88">
        <f t="shared" si="38"/>
        <v>93.955024668534321</v>
      </c>
      <c r="AP88">
        <f t="shared" si="39"/>
        <v>1069.5111510931447</v>
      </c>
      <c r="AQ88" s="10"/>
    </row>
    <row r="89" spans="1:43" x14ac:dyDescent="0.25">
      <c r="A89" s="10"/>
      <c r="B89" s="2" t="s">
        <v>39</v>
      </c>
      <c r="C89" s="3">
        <v>625.86189999999999</v>
      </c>
      <c r="D89">
        <v>10450</v>
      </c>
      <c r="E89" s="4">
        <v>0</v>
      </c>
      <c r="F89" s="3">
        <v>511.47308773930354</v>
      </c>
      <c r="G89" s="3">
        <v>8172.2994759595285</v>
      </c>
      <c r="H89">
        <v>232.98</v>
      </c>
      <c r="I89" s="3">
        <v>3891.4218000000001</v>
      </c>
      <c r="J89" s="5">
        <v>1446.98</v>
      </c>
      <c r="K89" s="6">
        <v>18.017396319221398</v>
      </c>
      <c r="L89" s="6">
        <v>286.66861697231298</v>
      </c>
      <c r="M89" s="7">
        <v>12163.2101</v>
      </c>
      <c r="N89">
        <v>8.1</v>
      </c>
      <c r="O89">
        <v>36.06</v>
      </c>
      <c r="P89">
        <v>32.020000000000003</v>
      </c>
      <c r="Q89">
        <v>37.979999999999997</v>
      </c>
      <c r="R89">
        <v>22.12</v>
      </c>
      <c r="S89">
        <v>13.94</v>
      </c>
      <c r="T89" s="3">
        <v>7.1489601135253897</v>
      </c>
      <c r="U89" s="3">
        <v>80.992999999999995</v>
      </c>
      <c r="W89">
        <f t="shared" si="20"/>
        <v>50.183198621176238</v>
      </c>
      <c r="X89">
        <f t="shared" si="21"/>
        <v>50.050472677931012</v>
      </c>
      <c r="Y89">
        <f t="shared" si="22"/>
        <v>50</v>
      </c>
      <c r="Z89">
        <f t="shared" si="23"/>
        <v>50.136501401827047</v>
      </c>
      <c r="AA89">
        <f t="shared" si="24"/>
        <v>53.91707144302466</v>
      </c>
      <c r="AB89">
        <f t="shared" si="25"/>
        <v>50.212867483086775</v>
      </c>
      <c r="AC89">
        <f t="shared" si="26"/>
        <v>50.002568734675727</v>
      </c>
      <c r="AD89">
        <f t="shared" si="27"/>
        <v>50.131077002755219</v>
      </c>
      <c r="AE89">
        <f t="shared" si="28"/>
        <v>74.668212708433899</v>
      </c>
      <c r="AF89">
        <f t="shared" si="29"/>
        <v>77.249062294856387</v>
      </c>
      <c r="AG89">
        <f t="shared" si="30"/>
        <v>50.076917598700753</v>
      </c>
      <c r="AH89">
        <f t="shared" si="31"/>
        <v>54.382168361826444</v>
      </c>
      <c r="AI89">
        <f t="shared" si="32"/>
        <v>69.61061561888188</v>
      </c>
      <c r="AJ89">
        <f t="shared" si="33"/>
        <v>68.378020921005174</v>
      </c>
      <c r="AK89">
        <f t="shared" si="34"/>
        <v>69.939800090867777</v>
      </c>
      <c r="AL89">
        <f t="shared" si="35"/>
        <v>62.225560434481167</v>
      </c>
      <c r="AM89">
        <f t="shared" si="36"/>
        <v>57.402925970740291</v>
      </c>
      <c r="AN89">
        <f t="shared" si="37"/>
        <v>55.036249280341131</v>
      </c>
      <c r="AO89">
        <f t="shared" si="38"/>
        <v>75.853523852551163</v>
      </c>
      <c r="AP89">
        <f t="shared" si="39"/>
        <v>836.50626977257866</v>
      </c>
      <c r="AQ89" s="10"/>
    </row>
    <row r="90" spans="1:43" x14ac:dyDescent="0.25">
      <c r="A90" s="10"/>
      <c r="B90" s="2" t="s">
        <v>40</v>
      </c>
      <c r="C90" s="3">
        <v>1896.4251999999999</v>
      </c>
      <c r="D90">
        <v>185180</v>
      </c>
      <c r="E90" s="4">
        <v>2.5</v>
      </c>
      <c r="F90" s="3">
        <v>125.98742886936824</v>
      </c>
      <c r="G90" s="3">
        <v>664.34167226510306</v>
      </c>
      <c r="H90">
        <v>56.47</v>
      </c>
      <c r="I90" s="3">
        <v>0</v>
      </c>
      <c r="J90" s="5">
        <v>275.54000000000002</v>
      </c>
      <c r="K90" s="6">
        <v>9.51</v>
      </c>
      <c r="L90" s="6">
        <v>321.37</v>
      </c>
      <c r="M90" s="7">
        <v>0</v>
      </c>
      <c r="N90">
        <v>0</v>
      </c>
      <c r="O90">
        <v>1.92</v>
      </c>
      <c r="P90">
        <v>1.48</v>
      </c>
      <c r="Q90">
        <v>3.85</v>
      </c>
      <c r="R90">
        <v>0.96</v>
      </c>
      <c r="S90">
        <v>1.92</v>
      </c>
      <c r="T90" s="3">
        <v>19.383590062459302</v>
      </c>
      <c r="U90" s="3">
        <v>70.08</v>
      </c>
      <c r="W90">
        <f t="shared" si="20"/>
        <v>50.633750551176107</v>
      </c>
      <c r="X90">
        <f t="shared" si="21"/>
        <v>50.960595589683862</v>
      </c>
      <c r="Y90">
        <f t="shared" si="22"/>
        <v>50.41992669759567</v>
      </c>
      <c r="Z90">
        <f t="shared" si="23"/>
        <v>50.005174727448981</v>
      </c>
      <c r="AA90">
        <f t="shared" si="24"/>
        <v>50.06715165496238</v>
      </c>
      <c r="AB90">
        <f t="shared" si="25"/>
        <v>50.023170712048021</v>
      </c>
      <c r="AC90">
        <f t="shared" si="26"/>
        <v>50</v>
      </c>
      <c r="AD90">
        <f t="shared" si="27"/>
        <v>50.020187391931522</v>
      </c>
      <c r="AE90">
        <f t="shared" si="28"/>
        <v>59.942839515466225</v>
      </c>
      <c r="AF90">
        <f t="shared" si="29"/>
        <v>82.78199079761103</v>
      </c>
      <c r="AG90">
        <f t="shared" si="30"/>
        <v>50</v>
      </c>
      <c r="AH90">
        <f t="shared" si="31"/>
        <v>50</v>
      </c>
      <c r="AI90">
        <f t="shared" si="32"/>
        <v>51.044159234283228</v>
      </c>
      <c r="AJ90">
        <f t="shared" si="33"/>
        <v>50.018035349284595</v>
      </c>
      <c r="AK90">
        <f t="shared" si="34"/>
        <v>50.55656519763744</v>
      </c>
      <c r="AL90">
        <f t="shared" si="35"/>
        <v>50</v>
      </c>
      <c r="AM90">
        <f t="shared" si="36"/>
        <v>50.791992080079197</v>
      </c>
      <c r="AN90">
        <f t="shared" si="37"/>
        <v>85.942168807055623</v>
      </c>
      <c r="AO90">
        <f t="shared" si="38"/>
        <v>68.424262564975564</v>
      </c>
      <c r="AP90">
        <f t="shared" si="39"/>
        <v>778.36238279065344</v>
      </c>
      <c r="AQ90" s="10"/>
    </row>
    <row r="91" spans="1:43" x14ac:dyDescent="0.25">
      <c r="A91" s="10"/>
      <c r="B91" s="2" t="s">
        <v>41</v>
      </c>
      <c r="C91" s="3">
        <v>8101.9394000000002</v>
      </c>
      <c r="D91">
        <v>785350</v>
      </c>
      <c r="E91" s="4">
        <v>0.3</v>
      </c>
      <c r="F91" s="3">
        <v>8696.9296036555097</v>
      </c>
      <c r="G91" s="3">
        <v>10734.379972843921</v>
      </c>
      <c r="H91">
        <v>3514.36</v>
      </c>
      <c r="I91" s="3">
        <v>342163.39449999999</v>
      </c>
      <c r="J91" s="5">
        <v>35510.17</v>
      </c>
      <c r="K91" s="6">
        <v>5.8844483295544601</v>
      </c>
      <c r="L91" s="6">
        <v>206.86746395452701</v>
      </c>
      <c r="M91" s="7">
        <v>456195.42190000002</v>
      </c>
      <c r="N91" s="4">
        <v>4.76</v>
      </c>
      <c r="O91" s="4">
        <v>54.33</v>
      </c>
      <c r="P91" s="4">
        <v>30.05</v>
      </c>
      <c r="Q91" s="4">
        <v>62.02</v>
      </c>
      <c r="R91" s="4">
        <v>40.380000000000003</v>
      </c>
      <c r="S91" s="4">
        <v>51.44</v>
      </c>
      <c r="T91" s="3">
        <v>13.281660079956101</v>
      </c>
      <c r="U91" s="3">
        <v>102.740531921387</v>
      </c>
      <c r="W91">
        <f t="shared" si="20"/>
        <v>52.834275624937938</v>
      </c>
      <c r="X91">
        <f t="shared" si="21"/>
        <v>54.086724290803922</v>
      </c>
      <c r="Y91">
        <f t="shared" si="22"/>
        <v>50.050391203711477</v>
      </c>
      <c r="Z91">
        <f t="shared" si="23"/>
        <v>52.925110414294117</v>
      </c>
      <c r="AA91">
        <f t="shared" si="24"/>
        <v>55.23085138977796</v>
      </c>
      <c r="AB91">
        <f t="shared" si="25"/>
        <v>53.739393971960858</v>
      </c>
      <c r="AC91">
        <f t="shared" si="26"/>
        <v>50.22586268500055</v>
      </c>
      <c r="AD91">
        <f t="shared" si="27"/>
        <v>53.355530566329705</v>
      </c>
      <c r="AE91">
        <f t="shared" si="28"/>
        <v>53.66740583700043</v>
      </c>
      <c r="AF91">
        <f t="shared" si="29"/>
        <v>64.52524452273741</v>
      </c>
      <c r="AG91">
        <f t="shared" si="30"/>
        <v>52.88488450847575</v>
      </c>
      <c r="AH91">
        <f t="shared" si="31"/>
        <v>52.575200173122703</v>
      </c>
      <c r="AI91">
        <f t="shared" si="32"/>
        <v>79.54644333260822</v>
      </c>
      <c r="AJ91">
        <f t="shared" si="33"/>
        <v>67.193699651316578</v>
      </c>
      <c r="AK91">
        <f t="shared" si="34"/>
        <v>83.592685143116768</v>
      </c>
      <c r="AL91">
        <f t="shared" si="35"/>
        <v>72.775595100531547</v>
      </c>
      <c r="AM91">
        <f t="shared" si="36"/>
        <v>78.027719722802772</v>
      </c>
      <c r="AN91">
        <f t="shared" si="37"/>
        <v>70.52807309806991</v>
      </c>
      <c r="AO91">
        <f t="shared" si="38"/>
        <v>90.658627582403184</v>
      </c>
      <c r="AP91">
        <f t="shared" si="39"/>
        <v>952.76101476280724</v>
      </c>
      <c r="AQ91" s="10"/>
    </row>
    <row r="92" spans="1:43" x14ac:dyDescent="0.25">
      <c r="A92" s="10"/>
      <c r="B92" s="2" t="s">
        <v>42</v>
      </c>
      <c r="C92" s="3">
        <v>119.7881</v>
      </c>
      <c r="D92">
        <v>9251</v>
      </c>
      <c r="E92" s="4">
        <v>0</v>
      </c>
      <c r="F92" s="3">
        <v>210.46951516493249</v>
      </c>
      <c r="G92" s="3">
        <v>24715.73046875</v>
      </c>
      <c r="H92">
        <v>107.95</v>
      </c>
      <c r="I92" s="3">
        <v>5609.6171000000004</v>
      </c>
      <c r="J92" s="5">
        <v>1059.28</v>
      </c>
      <c r="K92" s="6">
        <v>3.7656514382402704</v>
      </c>
      <c r="L92" s="6">
        <v>255.413484887696</v>
      </c>
      <c r="M92" s="7">
        <v>1880.4362000000001</v>
      </c>
      <c r="N92" s="4">
        <v>66.19</v>
      </c>
      <c r="O92" s="4">
        <v>78.37</v>
      </c>
      <c r="P92" s="4">
        <v>82.76</v>
      </c>
      <c r="Q92" s="4">
        <v>82.21</v>
      </c>
      <c r="R92" s="4">
        <v>75.959999999999994</v>
      </c>
      <c r="S92" s="4">
        <v>77.400000000000006</v>
      </c>
      <c r="T92" s="3">
        <v>16.4027805328369</v>
      </c>
      <c r="U92" s="3">
        <v>99.119308471679702</v>
      </c>
      <c r="W92">
        <f t="shared" si="20"/>
        <v>50.003740795413151</v>
      </c>
      <c r="X92">
        <f t="shared" si="21"/>
        <v>50.044227400238618</v>
      </c>
      <c r="Y92">
        <f t="shared" si="22"/>
        <v>50</v>
      </c>
      <c r="Z92">
        <f t="shared" si="23"/>
        <v>50.033955957521826</v>
      </c>
      <c r="AA92">
        <f t="shared" si="24"/>
        <v>62.400188158231387</v>
      </c>
      <c r="AB92">
        <f t="shared" si="25"/>
        <v>50.078496697958592</v>
      </c>
      <c r="AC92">
        <f t="shared" si="26"/>
        <v>50.003702918548264</v>
      </c>
      <c r="AD92">
        <f t="shared" si="27"/>
        <v>50.09437695655879</v>
      </c>
      <c r="AE92">
        <f t="shared" si="28"/>
        <v>49.999999996954102</v>
      </c>
      <c r="AF92">
        <f t="shared" si="29"/>
        <v>72.265617945380129</v>
      </c>
      <c r="AG92">
        <f t="shared" si="30"/>
        <v>50.011891485539167</v>
      </c>
      <c r="AH92">
        <f t="shared" si="31"/>
        <v>85.809348625838567</v>
      </c>
      <c r="AI92">
        <f t="shared" si="32"/>
        <v>92.620187078529483</v>
      </c>
      <c r="AJ92">
        <f t="shared" si="33"/>
        <v>98.881808344354937</v>
      </c>
      <c r="AK92">
        <f t="shared" si="34"/>
        <v>95.059064061790082</v>
      </c>
      <c r="AL92">
        <f t="shared" si="35"/>
        <v>93.332562976658181</v>
      </c>
      <c r="AM92">
        <f t="shared" si="36"/>
        <v>92.305576944230552</v>
      </c>
      <c r="AN92">
        <f t="shared" si="37"/>
        <v>78.412340783527952</v>
      </c>
      <c r="AO92">
        <f t="shared" si="38"/>
        <v>88.193401229560578</v>
      </c>
      <c r="AP92">
        <f t="shared" si="39"/>
        <v>1082.8027906757895</v>
      </c>
      <c r="AQ92" s="10"/>
    </row>
    <row r="93" spans="1:43" x14ac:dyDescent="0.25">
      <c r="A93" s="10"/>
      <c r="B93" s="2" t="s">
        <v>43</v>
      </c>
      <c r="C93" s="3">
        <v>9978.4030000000002</v>
      </c>
      <c r="D93">
        <v>1001450</v>
      </c>
      <c r="E93" s="4">
        <v>3.3839999999999999</v>
      </c>
      <c r="F93" s="3">
        <v>3324.4171779141102</v>
      </c>
      <c r="G93" s="3">
        <v>3331.612461346881</v>
      </c>
      <c r="H93">
        <v>812.57</v>
      </c>
      <c r="I93" s="3">
        <v>5609.5789999999997</v>
      </c>
      <c r="J93" s="5">
        <v>11109.22</v>
      </c>
      <c r="K93" s="6">
        <v>5.0913408306253896</v>
      </c>
      <c r="L93" s="6">
        <v>207.52245604888901</v>
      </c>
      <c r="M93" s="7">
        <v>11307.374900000001</v>
      </c>
      <c r="N93" s="4">
        <v>9.0500000000000007</v>
      </c>
      <c r="O93" s="4">
        <v>34.619999999999997</v>
      </c>
      <c r="P93" s="4">
        <v>14.29</v>
      </c>
      <c r="Q93" s="4">
        <v>18.27</v>
      </c>
      <c r="R93" s="4">
        <v>34.619999999999997</v>
      </c>
      <c r="S93" s="4">
        <v>32.69</v>
      </c>
      <c r="T93" s="3">
        <v>11.449999809265099</v>
      </c>
      <c r="U93" s="3">
        <v>85.146446228027301</v>
      </c>
      <c r="W93">
        <f t="shared" si="20"/>
        <v>53.49968465773032</v>
      </c>
      <c r="X93">
        <f t="shared" si="21"/>
        <v>55.212332722268414</v>
      </c>
      <c r="Y93">
        <f t="shared" si="22"/>
        <v>50.568412777865497</v>
      </c>
      <c r="Z93">
        <f t="shared" si="23"/>
        <v>51.094810962958398</v>
      </c>
      <c r="AA93">
        <f t="shared" si="24"/>
        <v>51.434870928231803</v>
      </c>
      <c r="AB93">
        <f t="shared" si="25"/>
        <v>50.835757696255179</v>
      </c>
      <c r="AC93">
        <f t="shared" si="26"/>
        <v>50.003702893398383</v>
      </c>
      <c r="AD93">
        <f t="shared" si="27"/>
        <v>51.045713717640467</v>
      </c>
      <c r="AE93">
        <f t="shared" si="28"/>
        <v>52.294623440877075</v>
      </c>
      <c r="AF93">
        <f t="shared" si="29"/>
        <v>64.629679104641042</v>
      </c>
      <c r="AG93">
        <f t="shared" si="30"/>
        <v>50.071505475755714</v>
      </c>
      <c r="AH93">
        <f t="shared" si="31"/>
        <v>54.89612637957152</v>
      </c>
      <c r="AI93">
        <f t="shared" si="32"/>
        <v>68.827496193169452</v>
      </c>
      <c r="AJ93">
        <f t="shared" si="33"/>
        <v>57.719129493807863</v>
      </c>
      <c r="AK93">
        <f t="shared" si="34"/>
        <v>58.746024534302592</v>
      </c>
      <c r="AL93">
        <f t="shared" si="35"/>
        <v>69.447654263924193</v>
      </c>
      <c r="AM93">
        <f t="shared" si="36"/>
        <v>67.715322846771528</v>
      </c>
      <c r="AN93">
        <f t="shared" si="37"/>
        <v>65.901112972382677</v>
      </c>
      <c r="AO93">
        <f t="shared" si="38"/>
        <v>78.681072397580962</v>
      </c>
      <c r="AP93">
        <f t="shared" si="39"/>
        <v>827.83460045028835</v>
      </c>
      <c r="AQ93" s="10"/>
    </row>
    <row r="94" spans="1:43" x14ac:dyDescent="0.25">
      <c r="A94" s="10"/>
      <c r="B94" s="2" t="s">
        <v>44</v>
      </c>
      <c r="C94" s="3">
        <v>138779</v>
      </c>
      <c r="D94">
        <v>9600010.5</v>
      </c>
      <c r="E94" s="4">
        <v>25.7</v>
      </c>
      <c r="F94" s="3">
        <v>112332.76536737151</v>
      </c>
      <c r="G94" s="3">
        <v>8094.3633667465183</v>
      </c>
      <c r="H94">
        <v>36855.57</v>
      </c>
      <c r="I94" s="3">
        <v>59452085.139899999</v>
      </c>
      <c r="J94" s="5">
        <v>438348.74</v>
      </c>
      <c r="K94" s="6">
        <v>5.5450283479377998</v>
      </c>
      <c r="L94" s="6">
        <v>119.68313467678701</v>
      </c>
      <c r="M94">
        <v>4214341.1217</v>
      </c>
      <c r="N94" s="4">
        <v>26.67</v>
      </c>
      <c r="O94" s="4">
        <v>67.31</v>
      </c>
      <c r="P94" s="4">
        <v>7.39</v>
      </c>
      <c r="Q94" s="4">
        <v>41.35</v>
      </c>
      <c r="R94" s="4">
        <v>41.83</v>
      </c>
      <c r="S94" s="4">
        <v>48.56</v>
      </c>
      <c r="T94" s="8">
        <v>11.885479927063001</v>
      </c>
      <c r="U94" s="3">
        <v>104</v>
      </c>
      <c r="W94">
        <f t="shared" si="20"/>
        <v>99.173408716567138</v>
      </c>
      <c r="X94">
        <f t="shared" si="21"/>
        <v>99.999987499027128</v>
      </c>
      <c r="Y94">
        <f t="shared" si="22"/>
        <v>54.316846451283467</v>
      </c>
      <c r="Z94">
        <f t="shared" si="23"/>
        <v>88.231611042977448</v>
      </c>
      <c r="AA94">
        <f t="shared" si="24"/>
        <v>53.877107477202145</v>
      </c>
      <c r="AB94">
        <f t="shared" si="25"/>
        <v>89.571470792113786</v>
      </c>
      <c r="AC94">
        <f t="shared" si="26"/>
        <v>89.244430568621226</v>
      </c>
      <c r="AD94">
        <f t="shared" si="27"/>
        <v>91.488608019784593</v>
      </c>
      <c r="AE94">
        <f t="shared" si="28"/>
        <v>53.079906946515806</v>
      </c>
      <c r="AF94">
        <f t="shared" si="29"/>
        <v>50.624223342415121</v>
      </c>
      <c r="AG94">
        <f t="shared" si="30"/>
        <v>76.650612504589574</v>
      </c>
      <c r="AH94">
        <f t="shared" si="31"/>
        <v>64.428695087643362</v>
      </c>
      <c r="AI94">
        <f t="shared" si="32"/>
        <v>86.605394822710466</v>
      </c>
      <c r="AJ94">
        <f t="shared" si="33"/>
        <v>53.570999158350368</v>
      </c>
      <c r="AK94">
        <f t="shared" si="34"/>
        <v>71.853702862335297</v>
      </c>
      <c r="AL94">
        <f t="shared" si="35"/>
        <v>73.613357984746941</v>
      </c>
      <c r="AM94">
        <f t="shared" si="36"/>
        <v>76.443735562644378</v>
      </c>
      <c r="AN94">
        <f t="shared" si="37"/>
        <v>67.001180038760822</v>
      </c>
      <c r="AO94">
        <f t="shared" si="38"/>
        <v>91.516037775693462</v>
      </c>
      <c r="AP94">
        <f t="shared" si="39"/>
        <v>1470.9260873028848</v>
      </c>
      <c r="AQ94" s="10"/>
    </row>
    <row r="95" spans="1:43" x14ac:dyDescent="0.25">
      <c r="AP95">
        <f t="shared" si="39"/>
        <v>0</v>
      </c>
    </row>
    <row r="96" spans="1:43" x14ac:dyDescent="0.25">
      <c r="A96" s="10">
        <v>2015</v>
      </c>
      <c r="B96" s="2" t="s">
        <v>30</v>
      </c>
      <c r="C96" s="3">
        <v>2851.6545000000001</v>
      </c>
      <c r="D96">
        <v>527970</v>
      </c>
      <c r="E96" s="4">
        <v>3</v>
      </c>
      <c r="F96" s="3">
        <v>424.44495590107664</v>
      </c>
      <c r="G96" s="3">
        <v>1488.4164820846167</v>
      </c>
      <c r="H96">
        <v>70.83</v>
      </c>
      <c r="I96" s="3">
        <v>303.03179999999998</v>
      </c>
      <c r="J96" s="5">
        <v>107.34</v>
      </c>
      <c r="K96" s="6">
        <v>14.91</v>
      </c>
      <c r="L96" s="6">
        <v>146.47883477694501</v>
      </c>
      <c r="M96" s="7">
        <v>17.981400000000001</v>
      </c>
      <c r="N96">
        <v>0.48</v>
      </c>
      <c r="O96">
        <v>2.4</v>
      </c>
      <c r="P96">
        <v>7.39</v>
      </c>
      <c r="Q96">
        <v>12.02</v>
      </c>
      <c r="R96">
        <v>7.21</v>
      </c>
      <c r="S96">
        <v>2.4</v>
      </c>
      <c r="T96" s="3">
        <v>14.506500053405778</v>
      </c>
      <c r="U96" s="3">
        <v>51.82</v>
      </c>
      <c r="W96">
        <f t="shared" si="20"/>
        <v>50.972482517310667</v>
      </c>
      <c r="X96">
        <f t="shared" si="21"/>
        <v>52.746099126110117</v>
      </c>
      <c r="Y96">
        <f t="shared" si="22"/>
        <v>50.503912037114802</v>
      </c>
      <c r="Z96">
        <f t="shared" si="23"/>
        <v>50.106852788788743</v>
      </c>
      <c r="AA96">
        <f t="shared" si="24"/>
        <v>50.489719548938375</v>
      </c>
      <c r="AB96">
        <f t="shared" si="25"/>
        <v>50.038603523968682</v>
      </c>
      <c r="AC96">
        <f t="shared" si="26"/>
        <v>50.000200031847619</v>
      </c>
      <c r="AD96">
        <f t="shared" si="27"/>
        <v>50.004265421928324</v>
      </c>
      <c r="AE96">
        <f t="shared" si="28"/>
        <v>69.289649309946668</v>
      </c>
      <c r="AF96">
        <f t="shared" si="29"/>
        <v>54.896637865984367</v>
      </c>
      <c r="AG96">
        <f t="shared" si="30"/>
        <v>50.000113710615693</v>
      </c>
      <c r="AH96">
        <f t="shared" si="31"/>
        <v>50.259684051071197</v>
      </c>
      <c r="AI96">
        <f t="shared" si="32"/>
        <v>51.305199042854035</v>
      </c>
      <c r="AJ96">
        <f t="shared" si="33"/>
        <v>53.570999158350368</v>
      </c>
      <c r="AK96">
        <f t="shared" si="34"/>
        <v>55.19650159018628</v>
      </c>
      <c r="AL96">
        <f t="shared" si="35"/>
        <v>53.611046914721513</v>
      </c>
      <c r="AM96">
        <f t="shared" si="36"/>
        <v>51.055989440105598</v>
      </c>
      <c r="AN96">
        <f t="shared" si="37"/>
        <v>73.622143438614827</v>
      </c>
      <c r="AO96">
        <f t="shared" si="38"/>
        <v>55.993371782319059</v>
      </c>
      <c r="AP96">
        <f t="shared" si="39"/>
        <v>726.37025319833106</v>
      </c>
      <c r="AQ96" s="10">
        <v>2015</v>
      </c>
    </row>
    <row r="97" spans="1:43" x14ac:dyDescent="0.25">
      <c r="A97" s="10"/>
      <c r="B97" s="2" t="s">
        <v>31</v>
      </c>
      <c r="C97" s="3">
        <v>838.01</v>
      </c>
      <c r="D97">
        <v>22070</v>
      </c>
      <c r="E97" s="4">
        <v>0</v>
      </c>
      <c r="F97" s="3">
        <v>3034.1427683204006</v>
      </c>
      <c r="G97" s="3">
        <v>36206.522217162092</v>
      </c>
      <c r="H97">
        <v>1261.28</v>
      </c>
      <c r="I97" s="3">
        <v>1375393.9</v>
      </c>
      <c r="J97" s="5">
        <v>12048.66</v>
      </c>
      <c r="K97" s="6">
        <v>14.494310225279699</v>
      </c>
      <c r="L97" s="6">
        <v>380.697418353378</v>
      </c>
      <c r="M97" s="7">
        <v>47133.3</v>
      </c>
      <c r="N97">
        <v>11.43</v>
      </c>
      <c r="O97">
        <v>87.5</v>
      </c>
      <c r="P97">
        <v>71.92</v>
      </c>
      <c r="Q97">
        <v>86.06</v>
      </c>
      <c r="R97">
        <v>85.1</v>
      </c>
      <c r="S97">
        <v>79.33</v>
      </c>
      <c r="T97" s="3">
        <v>15.4929103851318</v>
      </c>
      <c r="U97" s="3">
        <v>103.65975189209</v>
      </c>
      <c r="W97">
        <f t="shared" si="20"/>
        <v>50.258428037845839</v>
      </c>
      <c r="X97">
        <f t="shared" si="21"/>
        <v>50.110998221538679</v>
      </c>
      <c r="Y97">
        <f t="shared" si="22"/>
        <v>50</v>
      </c>
      <c r="Z97">
        <f t="shared" si="23"/>
        <v>50.995920713757563</v>
      </c>
      <c r="AA97">
        <f t="shared" si="24"/>
        <v>68.292419799563476</v>
      </c>
      <c r="AB97">
        <f t="shared" si="25"/>
        <v>51.317990080441923</v>
      </c>
      <c r="AC97">
        <f t="shared" si="26"/>
        <v>50.907900038931182</v>
      </c>
      <c r="AD97">
        <f t="shared" si="27"/>
        <v>51.134641990528721</v>
      </c>
      <c r="AE97">
        <f t="shared" si="28"/>
        <v>68.570135743683508</v>
      </c>
      <c r="AF97">
        <f t="shared" si="29"/>
        <v>92.241393719400946</v>
      </c>
      <c r="AG97">
        <f t="shared" si="30"/>
        <v>50.298061138879966</v>
      </c>
      <c r="AH97">
        <f t="shared" si="31"/>
        <v>56.183726466132875</v>
      </c>
      <c r="AI97">
        <f t="shared" si="32"/>
        <v>97.585381770720034</v>
      </c>
      <c r="AJ97">
        <f t="shared" si="33"/>
        <v>92.365035469520251</v>
      </c>
      <c r="AK97">
        <f t="shared" si="34"/>
        <v>97.24557019536573</v>
      </c>
      <c r="AL97">
        <f t="shared" si="35"/>
        <v>98.613357984746926</v>
      </c>
      <c r="AM97">
        <f t="shared" si="36"/>
        <v>93.367066329336708</v>
      </c>
      <c r="AN97">
        <f t="shared" si="37"/>
        <v>76.113916255601467</v>
      </c>
      <c r="AO97">
        <f t="shared" si="38"/>
        <v>91.284406501408967</v>
      </c>
      <c r="AP97">
        <f t="shared" si="39"/>
        <v>1142.8064030729579</v>
      </c>
      <c r="AQ97" s="10"/>
    </row>
    <row r="98" spans="1:43" x14ac:dyDescent="0.25">
      <c r="A98" s="10"/>
      <c r="B98" s="2" t="s">
        <v>32</v>
      </c>
      <c r="C98" s="3">
        <v>3775.7813000000001</v>
      </c>
      <c r="D98">
        <v>435052</v>
      </c>
      <c r="E98" s="4">
        <v>142.50299999999999</v>
      </c>
      <c r="F98" s="3">
        <v>1667.7410967373241</v>
      </c>
      <c r="G98" s="3">
        <v>4416.9430489454571</v>
      </c>
      <c r="H98">
        <v>1160.94</v>
      </c>
      <c r="I98" s="3">
        <v>0</v>
      </c>
      <c r="J98" s="5">
        <v>894.35</v>
      </c>
      <c r="K98" s="6">
        <v>12.4538432491225</v>
      </c>
      <c r="L98" s="6">
        <v>256.01735546561099</v>
      </c>
      <c r="M98" s="7">
        <v>0</v>
      </c>
      <c r="N98">
        <v>2.86</v>
      </c>
      <c r="O98">
        <v>11.06</v>
      </c>
      <c r="P98">
        <v>17.73</v>
      </c>
      <c r="Q98">
        <v>12.5</v>
      </c>
      <c r="R98">
        <v>2.88</v>
      </c>
      <c r="S98">
        <v>3.85</v>
      </c>
      <c r="T98" s="3">
        <v>13</v>
      </c>
      <c r="U98" s="3">
        <v>53.916919708252003</v>
      </c>
      <c r="W98">
        <f t="shared" si="20"/>
        <v>51.300185287652454</v>
      </c>
      <c r="X98">
        <f t="shared" si="21"/>
        <v>52.262113544273845</v>
      </c>
      <c r="Y98">
        <f t="shared" si="22"/>
        <v>73.936325674990172</v>
      </c>
      <c r="Z98">
        <f t="shared" si="23"/>
        <v>50.530417047759506</v>
      </c>
      <c r="AA98">
        <f t="shared" si="24"/>
        <v>51.991405183622661</v>
      </c>
      <c r="AB98">
        <f t="shared" si="25"/>
        <v>51.210153844500446</v>
      </c>
      <c r="AC98">
        <f t="shared" si="26"/>
        <v>50</v>
      </c>
      <c r="AD98">
        <f t="shared" si="27"/>
        <v>50.078764527827353</v>
      </c>
      <c r="AE98">
        <f t="shared" si="28"/>
        <v>65.038310425524244</v>
      </c>
      <c r="AF98">
        <f t="shared" si="29"/>
        <v>72.361901506466296</v>
      </c>
      <c r="AG98">
        <f t="shared" si="30"/>
        <v>50</v>
      </c>
      <c r="AH98">
        <f t="shared" si="31"/>
        <v>51.547284137632545</v>
      </c>
      <c r="AI98">
        <f t="shared" si="32"/>
        <v>56.01479225581901</v>
      </c>
      <c r="AJ98">
        <f t="shared" si="33"/>
        <v>59.787182878441747</v>
      </c>
      <c r="AK98">
        <f t="shared" si="34"/>
        <v>55.469104952294408</v>
      </c>
      <c r="AL98">
        <f t="shared" si="35"/>
        <v>51.109313612202449</v>
      </c>
      <c r="AM98">
        <f t="shared" si="36"/>
        <v>51.853481465185347</v>
      </c>
      <c r="AN98">
        <f t="shared" si="37"/>
        <v>69.81657109095201</v>
      </c>
      <c r="AO98">
        <f t="shared" si="38"/>
        <v>57.420895324119748</v>
      </c>
      <c r="AP98">
        <f t="shared" si="39"/>
        <v>774.41975904209437</v>
      </c>
      <c r="AQ98" s="10"/>
    </row>
    <row r="99" spans="1:43" x14ac:dyDescent="0.25">
      <c r="A99" s="10"/>
      <c r="B99" s="2" t="s">
        <v>33</v>
      </c>
      <c r="C99" s="3">
        <v>8179.0841</v>
      </c>
      <c r="D99">
        <v>1745150</v>
      </c>
      <c r="E99" s="4">
        <v>158.4</v>
      </c>
      <c r="F99" s="3">
        <v>4082.1291805393907</v>
      </c>
      <c r="G99" s="3">
        <v>4990.9367976047479</v>
      </c>
      <c r="H99">
        <v>1152.1199999999999</v>
      </c>
      <c r="I99" s="3">
        <v>24861.929199999999</v>
      </c>
      <c r="J99" s="5">
        <v>37229.519999999997</v>
      </c>
      <c r="K99" s="6">
        <v>15.549104123056601</v>
      </c>
      <c r="L99" s="6">
        <v>205.80800038779</v>
      </c>
      <c r="M99" s="7">
        <v>1548.9861000000001</v>
      </c>
      <c r="N99">
        <v>17.62</v>
      </c>
      <c r="O99">
        <v>48.08</v>
      </c>
      <c r="P99">
        <v>7.88</v>
      </c>
      <c r="Q99">
        <v>6.73</v>
      </c>
      <c r="R99">
        <v>18.27</v>
      </c>
      <c r="S99">
        <v>31.25</v>
      </c>
      <c r="T99" s="3">
        <v>18.568750381469702</v>
      </c>
      <c r="U99" s="3">
        <v>85.869422912597699</v>
      </c>
      <c r="W99">
        <f t="shared" si="20"/>
        <v>52.86163175388819</v>
      </c>
      <c r="X99">
        <f t="shared" si="21"/>
        <v>59.086071687933128</v>
      </c>
      <c r="Y99">
        <f t="shared" si="22"/>
        <v>76.606555559661501</v>
      </c>
      <c r="Z99">
        <f t="shared" si="23"/>
        <v>51.352947148187262</v>
      </c>
      <c r="AA99">
        <f t="shared" si="24"/>
        <v>52.285736871275468</v>
      </c>
      <c r="AB99">
        <f t="shared" si="25"/>
        <v>51.200674916844441</v>
      </c>
      <c r="AC99">
        <f t="shared" si="26"/>
        <v>50.016411405117168</v>
      </c>
      <c r="AD99">
        <f t="shared" si="27"/>
        <v>53.518285852447413</v>
      </c>
      <c r="AE99">
        <f t="shared" si="28"/>
        <v>70.395868694590803</v>
      </c>
      <c r="AF99">
        <f t="shared" si="29"/>
        <v>64.356319377553646</v>
      </c>
      <c r="AG99">
        <f t="shared" si="30"/>
        <v>50.00979546437604</v>
      </c>
      <c r="AH99">
        <f t="shared" si="31"/>
        <v>59.53256870807185</v>
      </c>
      <c r="AI99">
        <f t="shared" si="32"/>
        <v>76.147487491842512</v>
      </c>
      <c r="AJ99">
        <f t="shared" si="33"/>
        <v>53.865576529998798</v>
      </c>
      <c r="AK99">
        <f t="shared" si="34"/>
        <v>52.192185370286232</v>
      </c>
      <c r="AL99">
        <f t="shared" si="35"/>
        <v>60.001155535012714</v>
      </c>
      <c r="AM99">
        <f t="shared" si="36"/>
        <v>66.923330766692331</v>
      </c>
      <c r="AN99">
        <f t="shared" si="37"/>
        <v>83.88380090275848</v>
      </c>
      <c r="AO99">
        <f t="shared" si="38"/>
        <v>79.17325444600931</v>
      </c>
      <c r="AP99">
        <f t="shared" si="39"/>
        <v>916.97742954167427</v>
      </c>
      <c r="AQ99" s="10"/>
    </row>
    <row r="100" spans="1:43" x14ac:dyDescent="0.25">
      <c r="A100" s="10"/>
      <c r="B100" s="2" t="s">
        <v>34</v>
      </c>
      <c r="C100" s="3">
        <v>241.4573</v>
      </c>
      <c r="D100">
        <v>11490</v>
      </c>
      <c r="E100" s="4">
        <v>25.243999999999996</v>
      </c>
      <c r="F100" s="3">
        <v>1617.3995557692306</v>
      </c>
      <c r="G100" s="3">
        <v>66984.910200239567</v>
      </c>
      <c r="H100">
        <v>1105.81</v>
      </c>
      <c r="I100" s="3">
        <v>9652.0457999999999</v>
      </c>
      <c r="J100" s="5">
        <v>1175.5899999999999</v>
      </c>
      <c r="K100" s="6">
        <v>7.99</v>
      </c>
      <c r="L100" s="6">
        <v>193.71</v>
      </c>
      <c r="M100" s="7">
        <v>10547.5645</v>
      </c>
      <c r="N100">
        <v>84.29</v>
      </c>
      <c r="O100">
        <v>77.400000000000006</v>
      </c>
      <c r="P100">
        <v>16.75</v>
      </c>
      <c r="Q100">
        <v>72.12</v>
      </c>
      <c r="R100">
        <v>75.48</v>
      </c>
      <c r="S100">
        <v>77.88</v>
      </c>
      <c r="T100" s="3">
        <v>9.9548467000325473</v>
      </c>
      <c r="U100" s="3">
        <v>91.2</v>
      </c>
      <c r="W100">
        <f t="shared" si="20"/>
        <v>50.046885668936213</v>
      </c>
      <c r="X100">
        <f t="shared" si="21"/>
        <v>50.055889766171283</v>
      </c>
      <c r="Y100">
        <f t="shared" si="22"/>
        <v>54.240251821642012</v>
      </c>
      <c r="Z100">
        <f t="shared" si="23"/>
        <v>50.513266767311237</v>
      </c>
      <c r="AA100">
        <f t="shared" si="24"/>
        <v>84.074917256115668</v>
      </c>
      <c r="AB100">
        <f t="shared" si="25"/>
        <v>51.150905173108647</v>
      </c>
      <c r="AC100">
        <f t="shared" si="26"/>
        <v>50.006371333155968</v>
      </c>
      <c r="AD100">
        <f t="shared" si="27"/>
        <v>50.105386970417719</v>
      </c>
      <c r="AE100">
        <f t="shared" si="28"/>
        <v>57.311885647390248</v>
      </c>
      <c r="AF100">
        <f t="shared" si="29"/>
        <v>62.427365389796641</v>
      </c>
      <c r="AG100">
        <f t="shared" si="30"/>
        <v>50.066700593577785</v>
      </c>
      <c r="AH100">
        <f t="shared" si="31"/>
        <v>95.60160138498162</v>
      </c>
      <c r="AI100">
        <f t="shared" si="32"/>
        <v>92.092669132042644</v>
      </c>
      <c r="AJ100">
        <f t="shared" si="33"/>
        <v>59.198028135144881</v>
      </c>
      <c r="AK100">
        <f t="shared" si="34"/>
        <v>89.32871422080872</v>
      </c>
      <c r="AL100">
        <f t="shared" si="35"/>
        <v>93.055234573607578</v>
      </c>
      <c r="AM100">
        <f t="shared" si="36"/>
        <v>92.569574304256946</v>
      </c>
      <c r="AN100">
        <f t="shared" si="37"/>
        <v>62.124204159698493</v>
      </c>
      <c r="AO100">
        <f t="shared" si="38"/>
        <v>82.802160337686701</v>
      </c>
      <c r="AP100">
        <f t="shared" si="39"/>
        <v>1052.5303204039128</v>
      </c>
      <c r="AQ100" s="10"/>
    </row>
    <row r="101" spans="1:43" x14ac:dyDescent="0.25">
      <c r="A101" s="10"/>
      <c r="B101" s="2" t="s">
        <v>35</v>
      </c>
      <c r="C101" s="3">
        <v>136.21420000000001</v>
      </c>
      <c r="D101">
        <v>778</v>
      </c>
      <c r="E101" s="4">
        <v>0.1</v>
      </c>
      <c r="F101" s="3">
        <v>310.50638297872342</v>
      </c>
      <c r="G101" s="3">
        <v>22795.448857661198</v>
      </c>
      <c r="H101">
        <v>289.48</v>
      </c>
      <c r="I101" s="3">
        <v>2283.5702000000001</v>
      </c>
      <c r="J101" s="5">
        <v>180.26</v>
      </c>
      <c r="K101" s="6">
        <v>12.724712508800801</v>
      </c>
      <c r="L101" s="6">
        <v>317.21930409279599</v>
      </c>
      <c r="M101" s="7">
        <v>28474.529299999998</v>
      </c>
      <c r="N101">
        <v>12.38</v>
      </c>
      <c r="O101">
        <v>72.12</v>
      </c>
      <c r="P101">
        <v>11.82</v>
      </c>
      <c r="Q101">
        <v>76.92</v>
      </c>
      <c r="R101">
        <v>66.83</v>
      </c>
      <c r="S101">
        <v>61.06</v>
      </c>
      <c r="T101" s="3">
        <v>7.3281898498535201</v>
      </c>
      <c r="U101" s="3">
        <v>102.16024017334</v>
      </c>
      <c r="W101">
        <f t="shared" si="20"/>
        <v>50.009565622131639</v>
      </c>
      <c r="X101">
        <f t="shared" si="21"/>
        <v>50.000093757296469</v>
      </c>
      <c r="Y101">
        <f t="shared" si="22"/>
        <v>50.016797067903823</v>
      </c>
      <c r="Z101">
        <f t="shared" si="23"/>
        <v>50.068036367163252</v>
      </c>
      <c r="AA101">
        <f t="shared" si="24"/>
        <v>61.41550891968464</v>
      </c>
      <c r="AB101">
        <f t="shared" si="25"/>
        <v>50.273588504919481</v>
      </c>
      <c r="AC101">
        <f t="shared" si="26"/>
        <v>50.001507388882182</v>
      </c>
      <c r="AD101">
        <f t="shared" si="27"/>
        <v>50.011168097627689</v>
      </c>
      <c r="AE101">
        <f t="shared" si="28"/>
        <v>65.507155508743651</v>
      </c>
      <c r="AF101">
        <f t="shared" si="29"/>
        <v>82.120187097369097</v>
      </c>
      <c r="AG101">
        <f t="shared" si="30"/>
        <v>50.180066972442603</v>
      </c>
      <c r="AH101">
        <f t="shared" si="31"/>
        <v>56.69768448387795</v>
      </c>
      <c r="AI101">
        <f t="shared" si="32"/>
        <v>89.22123123776376</v>
      </c>
      <c r="AJ101">
        <f t="shared" si="33"/>
        <v>56.234219069375975</v>
      </c>
      <c r="AK101">
        <f t="shared" si="34"/>
        <v>92.054747841890048</v>
      </c>
      <c r="AL101">
        <f t="shared" si="35"/>
        <v>88.057545643633006</v>
      </c>
      <c r="AM101">
        <f t="shared" si="36"/>
        <v>83.318666813331873</v>
      </c>
      <c r="AN101">
        <f t="shared" si="37"/>
        <v>55.489001822172945</v>
      </c>
      <c r="AO101">
        <f t="shared" si="38"/>
        <v>90.263581397186925</v>
      </c>
      <c r="AP101">
        <f t="shared" si="39"/>
        <v>971.16166066121571</v>
      </c>
      <c r="AQ101" s="10"/>
    </row>
    <row r="102" spans="1:43" x14ac:dyDescent="0.25">
      <c r="A102" s="10"/>
      <c r="B102" s="2" t="s">
        <v>46</v>
      </c>
      <c r="C102" s="3">
        <v>3274.9848000000002</v>
      </c>
      <c r="D102">
        <v>2149690</v>
      </c>
      <c r="E102" s="4">
        <v>266.45499999999998</v>
      </c>
      <c r="F102" s="3">
        <v>6542.6973955201865</v>
      </c>
      <c r="G102" s="3">
        <v>19977.794692421739</v>
      </c>
      <c r="H102">
        <v>3782.26</v>
      </c>
      <c r="I102" s="3">
        <v>27810.552899999999</v>
      </c>
      <c r="J102" s="5">
        <v>8949.36</v>
      </c>
      <c r="K102" s="6">
        <v>32.652512953264399</v>
      </c>
      <c r="L102" s="6">
        <v>331.28262993340797</v>
      </c>
      <c r="M102" s="7">
        <v>41633.905899999998</v>
      </c>
      <c r="N102">
        <v>23.81</v>
      </c>
      <c r="O102">
        <v>61.54</v>
      </c>
      <c r="P102">
        <v>3.45</v>
      </c>
      <c r="Q102">
        <v>52.4</v>
      </c>
      <c r="R102">
        <v>59.62</v>
      </c>
      <c r="S102">
        <v>58.65</v>
      </c>
      <c r="T102" s="3">
        <v>24.23721981048584</v>
      </c>
      <c r="U102" s="3">
        <v>116.462272644043</v>
      </c>
      <c r="W102">
        <f t="shared" si="20"/>
        <v>51.122598834767992</v>
      </c>
      <c r="X102">
        <f t="shared" si="21"/>
        <v>61.193214838625622</v>
      </c>
      <c r="Y102">
        <f t="shared" si="22"/>
        <v>94.756627283141455</v>
      </c>
      <c r="Z102">
        <f t="shared" si="23"/>
        <v>52.191209826236246</v>
      </c>
      <c r="AA102">
        <f t="shared" si="24"/>
        <v>59.970676275402376</v>
      </c>
      <c r="AB102">
        <f t="shared" si="25"/>
        <v>54.02730833919945</v>
      </c>
      <c r="AC102">
        <f t="shared" si="26"/>
        <v>50.018357797035897</v>
      </c>
      <c r="AD102">
        <f t="shared" si="27"/>
        <v>50.841259341117834</v>
      </c>
      <c r="AE102">
        <f t="shared" si="28"/>
        <v>100.00000002295923</v>
      </c>
      <c r="AF102">
        <f t="shared" si="29"/>
        <v>84.362500503868347</v>
      </c>
      <c r="AG102">
        <f t="shared" si="30"/>
        <v>50.263284119901968</v>
      </c>
      <c r="AH102">
        <f t="shared" si="31"/>
        <v>62.881410950010817</v>
      </c>
      <c r="AI102">
        <f t="shared" si="32"/>
        <v>83.467478790515557</v>
      </c>
      <c r="AJ102">
        <f t="shared" si="33"/>
        <v>51.202356618973184</v>
      </c>
      <c r="AK102">
        <f t="shared" si="34"/>
        <v>78.129259427532929</v>
      </c>
      <c r="AL102">
        <f t="shared" si="35"/>
        <v>83.891841922810258</v>
      </c>
      <c r="AM102">
        <f t="shared" si="36"/>
        <v>81.993180068199322</v>
      </c>
      <c r="AN102">
        <f t="shared" si="37"/>
        <v>98.202931170207194</v>
      </c>
      <c r="AO102">
        <f t="shared" si="38"/>
        <v>99.99999999594462</v>
      </c>
      <c r="AP102">
        <f t="shared" si="39"/>
        <v>1189.8594621402597</v>
      </c>
      <c r="AQ102" s="10"/>
    </row>
    <row r="103" spans="1:43" x14ac:dyDescent="0.25">
      <c r="A103" s="10"/>
      <c r="B103" s="2" t="s">
        <v>36</v>
      </c>
      <c r="C103" s="3">
        <v>390.87430000000001</v>
      </c>
      <c r="D103">
        <v>17820</v>
      </c>
      <c r="E103" s="4">
        <v>101.5</v>
      </c>
      <c r="F103" s="3">
        <v>1145.6729810568295</v>
      </c>
      <c r="G103" s="3">
        <v>29310.522105363016</v>
      </c>
      <c r="H103">
        <v>850.85</v>
      </c>
      <c r="I103" s="3">
        <v>407.02229999999997</v>
      </c>
      <c r="J103" s="5">
        <v>875.06</v>
      </c>
      <c r="K103" s="6">
        <v>9.20434550786457</v>
      </c>
      <c r="L103" s="6">
        <v>281.85942961058402</v>
      </c>
      <c r="M103" s="7">
        <v>16863.2075</v>
      </c>
      <c r="N103">
        <v>39.049999999999997</v>
      </c>
      <c r="O103">
        <v>51.44</v>
      </c>
      <c r="P103">
        <v>28.08</v>
      </c>
      <c r="Q103">
        <v>47.12</v>
      </c>
      <c r="R103">
        <v>57.69</v>
      </c>
      <c r="S103">
        <v>51.44</v>
      </c>
      <c r="T103" s="3">
        <v>9.5143098831176793</v>
      </c>
      <c r="U103" s="3">
        <v>97.827720642089801</v>
      </c>
      <c r="W103">
        <f t="shared" si="20"/>
        <v>50.099870134743455</v>
      </c>
      <c r="X103">
        <f t="shared" si="21"/>
        <v>50.088861082095256</v>
      </c>
      <c r="Y103">
        <f t="shared" si="22"/>
        <v>67.049023922384109</v>
      </c>
      <c r="Z103">
        <f t="shared" si="23"/>
        <v>50.352559667456099</v>
      </c>
      <c r="AA103">
        <f t="shared" si="24"/>
        <v>64.756298795283058</v>
      </c>
      <c r="AB103">
        <f t="shared" si="25"/>
        <v>50.876897531932272</v>
      </c>
      <c r="AC103">
        <f t="shared" si="26"/>
        <v>50.000268676167615</v>
      </c>
      <c r="AD103">
        <f t="shared" si="27"/>
        <v>50.076938518306775</v>
      </c>
      <c r="AE103">
        <f t="shared" si="28"/>
        <v>59.413784996796153</v>
      </c>
      <c r="AF103">
        <f t="shared" si="29"/>
        <v>76.482266060609263</v>
      </c>
      <c r="AG103">
        <f t="shared" si="30"/>
        <v>50.10663940001271</v>
      </c>
      <c r="AH103">
        <f t="shared" si="31"/>
        <v>71.126379571521312</v>
      </c>
      <c r="AI103">
        <f t="shared" si="32"/>
        <v>77.974766151838153</v>
      </c>
      <c r="AJ103">
        <f t="shared" si="33"/>
        <v>66.009378381627982</v>
      </c>
      <c r="AK103">
        <f t="shared" si="34"/>
        <v>75.130622444343487</v>
      </c>
      <c r="AL103">
        <f t="shared" si="35"/>
        <v>82.776750635544261</v>
      </c>
      <c r="AM103">
        <f t="shared" si="36"/>
        <v>78.027719722802772</v>
      </c>
      <c r="AN103">
        <f t="shared" si="37"/>
        <v>61.011363357078864</v>
      </c>
      <c r="AO103">
        <f t="shared" si="38"/>
        <v>87.314124819602171</v>
      </c>
      <c r="AP103">
        <f t="shared" si="39"/>
        <v>973.0765995614845</v>
      </c>
      <c r="AQ103" s="10"/>
    </row>
    <row r="104" spans="1:43" x14ac:dyDescent="0.25">
      <c r="A104" s="10"/>
      <c r="B104" s="2" t="s">
        <v>37</v>
      </c>
      <c r="C104" s="3">
        <v>949.42460000000005</v>
      </c>
      <c r="D104">
        <v>89320</v>
      </c>
      <c r="E104" s="4">
        <v>0</v>
      </c>
      <c r="F104" s="3">
        <v>385.87017944335213</v>
      </c>
      <c r="G104" s="3">
        <v>4064.2530164412437</v>
      </c>
      <c r="H104">
        <v>283.08</v>
      </c>
      <c r="I104" s="3">
        <v>12122.999599999999</v>
      </c>
      <c r="J104" s="5">
        <v>1454.47</v>
      </c>
      <c r="K104" s="6">
        <v>12.802590442161698</v>
      </c>
      <c r="L104" s="6">
        <v>285.05847543177299</v>
      </c>
      <c r="M104" s="7">
        <v>18634.594400000002</v>
      </c>
      <c r="N104">
        <v>25.71</v>
      </c>
      <c r="O104">
        <v>58.65</v>
      </c>
      <c r="P104">
        <v>25.62</v>
      </c>
      <c r="Q104">
        <v>56.73</v>
      </c>
      <c r="R104">
        <v>67.790000000000006</v>
      </c>
      <c r="S104">
        <v>64.900000000000006</v>
      </c>
      <c r="T104" s="3">
        <v>11.3400001525879</v>
      </c>
      <c r="U104" s="3">
        <v>67.72</v>
      </c>
      <c r="W104">
        <f t="shared" si="20"/>
        <v>50.297936548016217</v>
      </c>
      <c r="X104">
        <f t="shared" si="21"/>
        <v>50.461285898614051</v>
      </c>
      <c r="Y104">
        <f t="shared" si="22"/>
        <v>50</v>
      </c>
      <c r="Z104">
        <f t="shared" si="23"/>
        <v>50.093711191973128</v>
      </c>
      <c r="AA104">
        <f t="shared" si="24"/>
        <v>51.81055329677239</v>
      </c>
      <c r="AB104">
        <f t="shared" si="25"/>
        <v>50.266710371472939</v>
      </c>
      <c r="AC104">
        <f t="shared" si="26"/>
        <v>50.008002414296591</v>
      </c>
      <c r="AD104">
        <f t="shared" si="27"/>
        <v>50.131786013191153</v>
      </c>
      <c r="AE104">
        <f t="shared" si="28"/>
        <v>65.641953699542086</v>
      </c>
      <c r="AF104">
        <f t="shared" si="29"/>
        <v>76.99233483197645</v>
      </c>
      <c r="AG104">
        <f t="shared" si="30"/>
        <v>50.117841280568733</v>
      </c>
      <c r="AH104">
        <f t="shared" si="31"/>
        <v>63.909326985500975</v>
      </c>
      <c r="AI104">
        <f t="shared" si="32"/>
        <v>81.89580160974549</v>
      </c>
      <c r="AJ104">
        <f t="shared" si="33"/>
        <v>64.530479740290971</v>
      </c>
      <c r="AK104">
        <f t="shared" si="34"/>
        <v>80.58836892321672</v>
      </c>
      <c r="AL104">
        <f t="shared" si="35"/>
        <v>88.612202449734227</v>
      </c>
      <c r="AM104">
        <f t="shared" si="36"/>
        <v>85.43064569354307</v>
      </c>
      <c r="AN104">
        <f t="shared" si="37"/>
        <v>65.623242652526528</v>
      </c>
      <c r="AO104">
        <f t="shared" si="38"/>
        <v>66.817641412343079</v>
      </c>
      <c r="AP104">
        <f t="shared" si="39"/>
        <v>918.40399294465999</v>
      </c>
      <c r="AQ104" s="10"/>
    </row>
    <row r="105" spans="1:43" x14ac:dyDescent="0.25">
      <c r="A105" s="10"/>
      <c r="B105" s="2" t="s">
        <v>45</v>
      </c>
      <c r="C105" s="3">
        <v>891.68989999999997</v>
      </c>
      <c r="D105">
        <v>98647.9</v>
      </c>
      <c r="E105" s="4">
        <v>97.8</v>
      </c>
      <c r="F105" s="3">
        <v>3702.7546956016608</v>
      </c>
      <c r="G105" s="3">
        <v>41525.138903128325</v>
      </c>
      <c r="H105">
        <v>5638.94</v>
      </c>
      <c r="I105" s="3">
        <v>90352.7788</v>
      </c>
      <c r="J105" s="5">
        <v>2294.58</v>
      </c>
      <c r="K105" s="6">
        <v>18.690000000000001</v>
      </c>
      <c r="L105" s="6">
        <v>295.98785932159302</v>
      </c>
      <c r="M105" s="7">
        <v>1143183.075</v>
      </c>
      <c r="N105">
        <v>70.48</v>
      </c>
      <c r="O105">
        <v>90.87</v>
      </c>
      <c r="P105">
        <v>19.21</v>
      </c>
      <c r="Q105">
        <v>82.21</v>
      </c>
      <c r="R105">
        <v>72.599999999999994</v>
      </c>
      <c r="S105">
        <v>82.21</v>
      </c>
      <c r="T105" s="3">
        <v>6.0691776275634801</v>
      </c>
      <c r="U105" s="3">
        <v>97.9</v>
      </c>
      <c r="W105">
        <f t="shared" si="20"/>
        <v>50.277463360641008</v>
      </c>
      <c r="X105">
        <f t="shared" si="21"/>
        <v>50.509872492264478</v>
      </c>
      <c r="Y105">
        <f t="shared" si="22"/>
        <v>66.427532409942515</v>
      </c>
      <c r="Z105">
        <f t="shared" si="23"/>
        <v>51.22370241935139</v>
      </c>
      <c r="AA105">
        <f t="shared" si="24"/>
        <v>71.019692402819715</v>
      </c>
      <c r="AB105">
        <f t="shared" si="25"/>
        <v>56.022697840373567</v>
      </c>
      <c r="AC105">
        <f t="shared" si="26"/>
        <v>50.059642035194472</v>
      </c>
      <c r="AD105">
        <f t="shared" si="27"/>
        <v>50.211311614971095</v>
      </c>
      <c r="AE105">
        <f t="shared" si="28"/>
        <v>75.832416166082979</v>
      </c>
      <c r="AF105">
        <f t="shared" si="29"/>
        <v>78.734959890847591</v>
      </c>
      <c r="AG105">
        <f t="shared" si="30"/>
        <v>57.229250854126505</v>
      </c>
      <c r="AH105">
        <f t="shared" si="31"/>
        <v>88.130274832287384</v>
      </c>
      <c r="AI105">
        <f t="shared" si="32"/>
        <v>99.418098760060914</v>
      </c>
      <c r="AJ105">
        <f t="shared" si="33"/>
        <v>60.676926776481906</v>
      </c>
      <c r="AK105">
        <f t="shared" si="34"/>
        <v>95.059064061790082</v>
      </c>
      <c r="AL105">
        <f t="shared" si="35"/>
        <v>91.391264155303901</v>
      </c>
      <c r="AM105">
        <f t="shared" si="36"/>
        <v>94.951050489495103</v>
      </c>
      <c r="AN105">
        <f t="shared" si="37"/>
        <v>52.308608905700915</v>
      </c>
      <c r="AO105">
        <f t="shared" si="38"/>
        <v>87.363330559143378</v>
      </c>
      <c r="AP105">
        <f t="shared" si="39"/>
        <v>1120.7865780787515</v>
      </c>
      <c r="AQ105" s="10"/>
    </row>
    <row r="106" spans="1:43" x14ac:dyDescent="0.25">
      <c r="A106" s="10"/>
      <c r="B106" s="2" t="s">
        <v>38</v>
      </c>
      <c r="C106" s="3">
        <v>419.17759999999998</v>
      </c>
      <c r="D106">
        <v>309500</v>
      </c>
      <c r="E106" s="4">
        <v>5.306</v>
      </c>
      <c r="F106" s="3">
        <v>787.10793237971393</v>
      </c>
      <c r="G106" s="3">
        <v>18777.433058916169</v>
      </c>
      <c r="H106">
        <v>609.34</v>
      </c>
      <c r="I106" s="3">
        <v>13898.6749</v>
      </c>
      <c r="J106" s="5">
        <v>754.13</v>
      </c>
      <c r="K106" s="6">
        <v>21.488501483679499</v>
      </c>
      <c r="L106" s="6">
        <v>326.73611982726101</v>
      </c>
      <c r="M106" s="7">
        <v>901.83140000000003</v>
      </c>
      <c r="N106">
        <v>71.430000000000007</v>
      </c>
      <c r="O106">
        <v>55.77</v>
      </c>
      <c r="P106">
        <v>20.69</v>
      </c>
      <c r="Q106">
        <v>69.709999999999994</v>
      </c>
      <c r="R106">
        <v>65.38</v>
      </c>
      <c r="S106">
        <v>64.42</v>
      </c>
      <c r="T106" s="3">
        <v>12.31513500213625</v>
      </c>
      <c r="U106" s="3">
        <v>103.29842376709</v>
      </c>
      <c r="W106">
        <f t="shared" si="20"/>
        <v>50.109906711780084</v>
      </c>
      <c r="X106">
        <f t="shared" si="21"/>
        <v>51.608145983944226</v>
      </c>
      <c r="Y106">
        <f t="shared" si="22"/>
        <v>50.891252422977047</v>
      </c>
      <c r="Z106">
        <f t="shared" si="23"/>
        <v>50.230404266061875</v>
      </c>
      <c r="AA106">
        <f t="shared" si="24"/>
        <v>59.355156565982874</v>
      </c>
      <c r="AB106">
        <f t="shared" si="25"/>
        <v>50.617344718077135</v>
      </c>
      <c r="AC106">
        <f t="shared" si="26"/>
        <v>50.00917454082267</v>
      </c>
      <c r="AD106">
        <f t="shared" si="27"/>
        <v>50.065491170907919</v>
      </c>
      <c r="AE106">
        <f t="shared" si="28"/>
        <v>80.676316365624388</v>
      </c>
      <c r="AF106">
        <f t="shared" si="29"/>
        <v>83.637586590947578</v>
      </c>
      <c r="AG106">
        <f t="shared" si="30"/>
        <v>50.005702993301163</v>
      </c>
      <c r="AH106">
        <f t="shared" si="31"/>
        <v>88.644232850032466</v>
      </c>
      <c r="AI106">
        <f t="shared" si="32"/>
        <v>80.329562758320648</v>
      </c>
      <c r="AJ106">
        <f t="shared" si="33"/>
        <v>61.566670674522065</v>
      </c>
      <c r="AK106">
        <f t="shared" si="34"/>
        <v>87.960018173557472</v>
      </c>
      <c r="AL106">
        <f t="shared" si="35"/>
        <v>87.219782759417598</v>
      </c>
      <c r="AM106">
        <f t="shared" si="36"/>
        <v>85.166648333516662</v>
      </c>
      <c r="AN106">
        <f t="shared" si="37"/>
        <v>68.086532454803077</v>
      </c>
      <c r="AO106">
        <f t="shared" si="38"/>
        <v>91.038424548584373</v>
      </c>
      <c r="AP106">
        <f t="shared" si="39"/>
        <v>1050.6006003094392</v>
      </c>
      <c r="AQ106" s="10"/>
    </row>
    <row r="107" spans="1:43" x14ac:dyDescent="0.25">
      <c r="A107" s="10"/>
      <c r="B107" s="2" t="s">
        <v>39</v>
      </c>
      <c r="C107" s="3">
        <v>639.89400000000001</v>
      </c>
      <c r="D107">
        <v>10450</v>
      </c>
      <c r="E107" s="4">
        <v>0</v>
      </c>
      <c r="F107" s="3">
        <v>499.2933783708126</v>
      </c>
      <c r="G107" s="3">
        <v>7802.751367739229</v>
      </c>
      <c r="H107">
        <v>229.47</v>
      </c>
      <c r="I107" s="3">
        <v>3764.4901</v>
      </c>
      <c r="J107" s="5">
        <v>1288.51</v>
      </c>
      <c r="K107" s="6">
        <v>16.824278056669002</v>
      </c>
      <c r="L107" s="6">
        <v>281.41982814475</v>
      </c>
      <c r="M107" s="7">
        <v>14245.3398</v>
      </c>
      <c r="N107">
        <v>7.14</v>
      </c>
      <c r="O107">
        <v>40.380000000000003</v>
      </c>
      <c r="P107">
        <v>31.03</v>
      </c>
      <c r="Q107">
        <v>42.31</v>
      </c>
      <c r="R107">
        <v>24.04</v>
      </c>
      <c r="S107">
        <v>19.23</v>
      </c>
      <c r="T107" s="3">
        <v>6.3000001907348597</v>
      </c>
      <c r="U107" s="3">
        <v>80.992999999999995</v>
      </c>
      <c r="W107">
        <f t="shared" si="20"/>
        <v>50.188174516306333</v>
      </c>
      <c r="X107">
        <f t="shared" si="21"/>
        <v>50.050472677931012</v>
      </c>
      <c r="Y107">
        <f t="shared" si="22"/>
        <v>50</v>
      </c>
      <c r="Z107">
        <f t="shared" si="23"/>
        <v>50.132352036761311</v>
      </c>
      <c r="AA107">
        <f t="shared" si="24"/>
        <v>53.727575096391199</v>
      </c>
      <c r="AB107">
        <f t="shared" si="25"/>
        <v>50.209095256774695</v>
      </c>
      <c r="AC107">
        <f t="shared" si="26"/>
        <v>50.002484946827487</v>
      </c>
      <c r="AD107">
        <f t="shared" si="27"/>
        <v>50.116076083692157</v>
      </c>
      <c r="AE107">
        <f t="shared" si="28"/>
        <v>72.603055400582377</v>
      </c>
      <c r="AF107">
        <f t="shared" si="29"/>
        <v>76.412174229450116</v>
      </c>
      <c r="AG107">
        <f t="shared" si="30"/>
        <v>50.09008455178229</v>
      </c>
      <c r="AH107">
        <f t="shared" si="31"/>
        <v>53.86280025968405</v>
      </c>
      <c r="AI107">
        <f t="shared" si="32"/>
        <v>71.959973896019136</v>
      </c>
      <c r="AJ107">
        <f t="shared" si="33"/>
        <v>67.782854394613437</v>
      </c>
      <c r="AK107">
        <f t="shared" si="34"/>
        <v>72.398909586551568</v>
      </c>
      <c r="AL107">
        <f t="shared" si="35"/>
        <v>63.334874046683609</v>
      </c>
      <c r="AM107">
        <f t="shared" si="36"/>
        <v>60.312396876031244</v>
      </c>
      <c r="AN107">
        <f t="shared" si="37"/>
        <v>52.891690175187641</v>
      </c>
      <c r="AO107">
        <f t="shared" si="38"/>
        <v>75.853523852551163</v>
      </c>
      <c r="AP107">
        <f t="shared" si="39"/>
        <v>837.16199000942856</v>
      </c>
      <c r="AQ107" s="10"/>
    </row>
    <row r="108" spans="1:43" x14ac:dyDescent="0.25">
      <c r="A108" s="10"/>
      <c r="B108" s="2" t="s">
        <v>40</v>
      </c>
      <c r="C108" s="3">
        <v>1920.5178000000001</v>
      </c>
      <c r="D108">
        <v>185180</v>
      </c>
      <c r="E108" s="4">
        <v>2.5</v>
      </c>
      <c r="F108" s="3">
        <v>164.68399180382212</v>
      </c>
      <c r="G108" s="3">
        <v>857.49786752209286</v>
      </c>
      <c r="H108">
        <v>71.62</v>
      </c>
      <c r="I108" s="3">
        <v>0</v>
      </c>
      <c r="J108" s="5">
        <v>266.69</v>
      </c>
      <c r="K108" s="6">
        <v>10.25</v>
      </c>
      <c r="L108" s="6">
        <v>324.10000000000002</v>
      </c>
      <c r="M108" s="7">
        <v>0</v>
      </c>
      <c r="N108">
        <v>0</v>
      </c>
      <c r="O108">
        <v>5.29</v>
      </c>
      <c r="P108">
        <v>2.96</v>
      </c>
      <c r="Q108">
        <v>3.85</v>
      </c>
      <c r="R108">
        <v>4.8099999999999996</v>
      </c>
      <c r="S108">
        <v>1.44</v>
      </c>
      <c r="T108" s="3">
        <v>19.383590062459302</v>
      </c>
      <c r="U108" s="3">
        <v>70.08</v>
      </c>
      <c r="W108">
        <f t="shared" si="20"/>
        <v>50.642293980243124</v>
      </c>
      <c r="X108">
        <f t="shared" si="21"/>
        <v>50.960595589683862</v>
      </c>
      <c r="Y108">
        <f t="shared" si="22"/>
        <v>50.41992669759567</v>
      </c>
      <c r="Z108">
        <f t="shared" si="23"/>
        <v>50.018357814298284</v>
      </c>
      <c r="AA108">
        <f t="shared" si="24"/>
        <v>50.166198010542693</v>
      </c>
      <c r="AB108">
        <f t="shared" si="25"/>
        <v>50.039452543565993</v>
      </c>
      <c r="AC108">
        <f t="shared" si="26"/>
        <v>50</v>
      </c>
      <c r="AD108">
        <f t="shared" si="27"/>
        <v>50.019349642618039</v>
      </c>
      <c r="AE108">
        <f t="shared" si="28"/>
        <v>61.223698635450582</v>
      </c>
      <c r="AF108">
        <f t="shared" si="29"/>
        <v>83.217273011016431</v>
      </c>
      <c r="AG108">
        <f t="shared" si="30"/>
        <v>50</v>
      </c>
      <c r="AH108">
        <f t="shared" si="31"/>
        <v>50</v>
      </c>
      <c r="AI108">
        <f t="shared" si="32"/>
        <v>52.876876223624102</v>
      </c>
      <c r="AJ108">
        <f t="shared" si="33"/>
        <v>50.907779247324754</v>
      </c>
      <c r="AK108">
        <f t="shared" si="34"/>
        <v>50.55656519763744</v>
      </c>
      <c r="AL108">
        <f t="shared" si="35"/>
        <v>52.224404899468453</v>
      </c>
      <c r="AM108">
        <f t="shared" si="36"/>
        <v>50.527994720052803</v>
      </c>
      <c r="AN108">
        <f t="shared" si="37"/>
        <v>85.942168807055623</v>
      </c>
      <c r="AO108">
        <f t="shared" si="38"/>
        <v>68.424262564975564</v>
      </c>
      <c r="AP108">
        <f t="shared" si="39"/>
        <v>785.68449629211693</v>
      </c>
      <c r="AQ108" s="10"/>
    </row>
    <row r="109" spans="1:43" x14ac:dyDescent="0.25">
      <c r="A109" s="10"/>
      <c r="B109" s="2" t="s">
        <v>41</v>
      </c>
      <c r="C109" s="3">
        <v>7964.6178</v>
      </c>
      <c r="D109">
        <v>785350</v>
      </c>
      <c r="E109" s="4">
        <v>0.3</v>
      </c>
      <c r="F109" s="3">
        <v>8643.1667033088233</v>
      </c>
      <c r="G109" s="3">
        <v>10851.954130565842</v>
      </c>
      <c r="H109">
        <v>3646.01</v>
      </c>
      <c r="I109" s="3">
        <v>387209.86940000003</v>
      </c>
      <c r="J109" s="5">
        <v>33233.85</v>
      </c>
      <c r="K109" s="6">
        <v>5.4610757879792002</v>
      </c>
      <c r="L109" s="6">
        <v>211.36007526061701</v>
      </c>
      <c r="M109" s="7">
        <v>458946.09110000002</v>
      </c>
      <c r="N109" s="4">
        <v>9.0500000000000007</v>
      </c>
      <c r="O109" s="4">
        <v>63.46</v>
      </c>
      <c r="P109" s="4">
        <v>35.47</v>
      </c>
      <c r="Q109" s="4">
        <v>63.46</v>
      </c>
      <c r="R109" s="4">
        <v>48.56</v>
      </c>
      <c r="S109" s="4">
        <v>53.85</v>
      </c>
      <c r="T109" s="3">
        <v>13.0203304290771</v>
      </c>
      <c r="U109" s="3">
        <v>102.83773803710901</v>
      </c>
      <c r="W109">
        <f t="shared" si="20"/>
        <v>52.785580284917756</v>
      </c>
      <c r="X109">
        <f t="shared" si="21"/>
        <v>54.086724290803922</v>
      </c>
      <c r="Y109">
        <f t="shared" si="22"/>
        <v>50.050391203711477</v>
      </c>
      <c r="Z109">
        <f t="shared" si="23"/>
        <v>52.906794550279493</v>
      </c>
      <c r="AA109">
        <f t="shared" si="24"/>
        <v>55.29114089701995</v>
      </c>
      <c r="AB109">
        <f t="shared" si="25"/>
        <v>53.880879326372806</v>
      </c>
      <c r="AC109">
        <f t="shared" si="26"/>
        <v>50.255597945797781</v>
      </c>
      <c r="AD109">
        <f t="shared" si="27"/>
        <v>53.140051976807236</v>
      </c>
      <c r="AE109">
        <f t="shared" si="28"/>
        <v>52.934594241017152</v>
      </c>
      <c r="AF109">
        <f t="shared" si="29"/>
        <v>65.24156459353776</v>
      </c>
      <c r="AG109">
        <f t="shared" si="30"/>
        <v>52.902279165638184</v>
      </c>
      <c r="AH109">
        <f t="shared" si="31"/>
        <v>54.89612637957152</v>
      </c>
      <c r="AI109">
        <f t="shared" si="32"/>
        <v>84.511638024798785</v>
      </c>
      <c r="AJ109">
        <f t="shared" si="33"/>
        <v>70.452086088733921</v>
      </c>
      <c r="AK109">
        <f t="shared" si="34"/>
        <v>84.410495229441153</v>
      </c>
      <c r="AL109">
        <f t="shared" si="35"/>
        <v>77.501733302519071</v>
      </c>
      <c r="AM109">
        <f t="shared" si="36"/>
        <v>79.353206467935323</v>
      </c>
      <c r="AN109">
        <f t="shared" si="37"/>
        <v>69.867927822428413</v>
      </c>
      <c r="AO109">
        <f t="shared" si="38"/>
        <v>90.724802752608355</v>
      </c>
      <c r="AP109">
        <f t="shared" si="39"/>
        <v>970.91430542282308</v>
      </c>
      <c r="AQ109" s="10"/>
    </row>
    <row r="110" spans="1:43" x14ac:dyDescent="0.25">
      <c r="A110" s="10"/>
      <c r="B110" s="2" t="s">
        <v>42</v>
      </c>
      <c r="C110" s="3">
        <v>118.72799999999999</v>
      </c>
      <c r="D110">
        <v>9251</v>
      </c>
      <c r="E110" s="4">
        <v>0</v>
      </c>
      <c r="F110" s="3">
        <v>199.09190058803952</v>
      </c>
      <c r="G110" s="3">
        <v>23487.125</v>
      </c>
      <c r="H110">
        <v>103.18</v>
      </c>
      <c r="I110" s="3">
        <v>5556.4489999999996</v>
      </c>
      <c r="J110" s="5">
        <v>935.15</v>
      </c>
      <c r="K110" s="6">
        <v>4.1878186968838502</v>
      </c>
      <c r="L110" s="6">
        <v>260.01301167854399</v>
      </c>
      <c r="M110" s="7">
        <v>719.47239999999999</v>
      </c>
      <c r="N110" s="4">
        <v>62.86</v>
      </c>
      <c r="O110" s="4">
        <v>81.25</v>
      </c>
      <c r="P110" s="4">
        <v>80.790000000000006</v>
      </c>
      <c r="Q110" s="4">
        <v>80.77</v>
      </c>
      <c r="R110" s="4">
        <v>81.73</v>
      </c>
      <c r="S110" s="4">
        <v>80.290000000000006</v>
      </c>
      <c r="T110" s="3">
        <v>16.024959564208999</v>
      </c>
      <c r="U110" s="3">
        <v>99.778312683105497</v>
      </c>
      <c r="W110">
        <f t="shared" si="20"/>
        <v>50.003364875456242</v>
      </c>
      <c r="X110">
        <f t="shared" si="21"/>
        <v>50.044227400238618</v>
      </c>
      <c r="Y110">
        <f t="shared" si="22"/>
        <v>50</v>
      </c>
      <c r="Z110">
        <f t="shared" si="23"/>
        <v>50.030079848903107</v>
      </c>
      <c r="AA110">
        <f t="shared" si="24"/>
        <v>61.770185615657866</v>
      </c>
      <c r="AB110">
        <f t="shared" si="25"/>
        <v>50.073370339124217</v>
      </c>
      <c r="AC110">
        <f t="shared" si="26"/>
        <v>50.003667822187822</v>
      </c>
      <c r="AD110">
        <f t="shared" si="27"/>
        <v>50.08262669415393</v>
      </c>
      <c r="AE110">
        <f t="shared" si="28"/>
        <v>50.730725379916834</v>
      </c>
      <c r="AF110">
        <f t="shared" si="29"/>
        <v>72.998985052390296</v>
      </c>
      <c r="AG110">
        <f t="shared" si="30"/>
        <v>50.004549793096103</v>
      </c>
      <c r="AH110">
        <f t="shared" si="31"/>
        <v>84.007790521532129</v>
      </c>
      <c r="AI110">
        <f t="shared" si="32"/>
        <v>94.186425929954311</v>
      </c>
      <c r="AJ110">
        <f t="shared" si="33"/>
        <v>97.697487074666341</v>
      </c>
      <c r="AK110">
        <f t="shared" si="34"/>
        <v>94.241253975465696</v>
      </c>
      <c r="AL110">
        <f t="shared" si="35"/>
        <v>96.666281488329105</v>
      </c>
      <c r="AM110">
        <f t="shared" si="36"/>
        <v>93.895061049389511</v>
      </c>
      <c r="AN110">
        <f t="shared" si="37"/>
        <v>77.457926591953907</v>
      </c>
      <c r="AO110">
        <f t="shared" si="38"/>
        <v>88.642032630302339</v>
      </c>
      <c r="AP110">
        <f t="shared" si="39"/>
        <v>1085.4320095326789</v>
      </c>
      <c r="AQ110" s="10"/>
    </row>
    <row r="111" spans="1:43" x14ac:dyDescent="0.25">
      <c r="A111" s="10"/>
      <c r="B111" s="2" t="s">
        <v>43</v>
      </c>
      <c r="C111" s="3">
        <v>9772.3798999999999</v>
      </c>
      <c r="D111">
        <v>1001450</v>
      </c>
      <c r="E111" s="4">
        <v>3.4729999999999999</v>
      </c>
      <c r="F111" s="3">
        <v>3293.6657681940696</v>
      </c>
      <c r="G111" s="3">
        <v>3370.3824471601538</v>
      </c>
      <c r="H111">
        <v>849.23</v>
      </c>
      <c r="I111" s="3">
        <v>8964.7031000000006</v>
      </c>
      <c r="J111" s="5">
        <v>9820.4699999999993</v>
      </c>
      <c r="K111" s="6">
        <v>5.2273043236479904</v>
      </c>
      <c r="L111" s="6">
        <v>208.95719274988301</v>
      </c>
      <c r="M111" s="7">
        <v>22101.217799999999</v>
      </c>
      <c r="N111" s="4">
        <v>8.57</v>
      </c>
      <c r="O111" s="4">
        <v>27.88</v>
      </c>
      <c r="P111" s="4">
        <v>14.78</v>
      </c>
      <c r="Q111" s="4">
        <v>25.48</v>
      </c>
      <c r="R111" s="4">
        <v>31.73</v>
      </c>
      <c r="S111" s="4">
        <v>32.69</v>
      </c>
      <c r="T111" s="3">
        <v>11.92453956604</v>
      </c>
      <c r="U111" s="3">
        <v>83.774919999999995</v>
      </c>
      <c r="W111">
        <f t="shared" si="20"/>
        <v>53.426627215153822</v>
      </c>
      <c r="X111">
        <f t="shared" si="21"/>
        <v>55.212332722268414</v>
      </c>
      <c r="Y111">
        <f t="shared" si="22"/>
        <v>50.5833621682999</v>
      </c>
      <c r="Z111">
        <f t="shared" si="23"/>
        <v>51.084334618954294</v>
      </c>
      <c r="AA111">
        <f t="shared" si="24"/>
        <v>51.454751345712566</v>
      </c>
      <c r="AB111">
        <f t="shared" si="25"/>
        <v>50.87515650440362</v>
      </c>
      <c r="AC111">
        <f t="shared" si="26"/>
        <v>50.005917616977577</v>
      </c>
      <c r="AD111">
        <f t="shared" si="27"/>
        <v>50.923719432018459</v>
      </c>
      <c r="AE111">
        <f t="shared" si="28"/>
        <v>52.529961386854005</v>
      </c>
      <c r="AF111">
        <f t="shared" si="29"/>
        <v>64.858439312283025</v>
      </c>
      <c r="AG111">
        <f t="shared" si="30"/>
        <v>50.139763482465732</v>
      </c>
      <c r="AH111">
        <f t="shared" si="31"/>
        <v>54.636442328500323</v>
      </c>
      <c r="AI111">
        <f t="shared" si="32"/>
        <v>65.162062214487705</v>
      </c>
      <c r="AJ111">
        <f t="shared" si="33"/>
        <v>58.013706865456292</v>
      </c>
      <c r="AK111">
        <f t="shared" si="34"/>
        <v>62.840754202635168</v>
      </c>
      <c r="AL111">
        <f t="shared" si="35"/>
        <v>67.777906170556975</v>
      </c>
      <c r="AM111">
        <f t="shared" si="36"/>
        <v>67.715322846771528</v>
      </c>
      <c r="AN111">
        <f t="shared" si="37"/>
        <v>67.099848659226211</v>
      </c>
      <c r="AO111">
        <f t="shared" si="38"/>
        <v>77.74737619023395</v>
      </c>
      <c r="AP111">
        <f t="shared" si="39"/>
        <v>827.5120901961368</v>
      </c>
      <c r="AQ111" s="10"/>
    </row>
    <row r="112" spans="1:43" x14ac:dyDescent="0.25">
      <c r="A112" s="10"/>
      <c r="B112" s="2" t="s">
        <v>44</v>
      </c>
      <c r="C112" s="3">
        <v>137986</v>
      </c>
      <c r="D112">
        <v>9600007.4000000004</v>
      </c>
      <c r="E112" s="4">
        <v>25.6</v>
      </c>
      <c r="F112" s="3">
        <v>110615.53079876356</v>
      </c>
      <c r="G112" s="3">
        <v>8016.4314349835167</v>
      </c>
      <c r="H112">
        <v>39530.339999999997</v>
      </c>
      <c r="I112" s="3">
        <v>65221245.837099999</v>
      </c>
      <c r="J112" s="5">
        <v>407974.61</v>
      </c>
      <c r="K112" s="6">
        <v>5.59544699877189</v>
      </c>
      <c r="L112" s="6">
        <v>120.454012516639</v>
      </c>
      <c r="M112">
        <v>5016593.2911999999</v>
      </c>
      <c r="N112" s="4">
        <v>26.19</v>
      </c>
      <c r="O112" s="4">
        <v>67.790000000000006</v>
      </c>
      <c r="P112" s="4">
        <v>4.93</v>
      </c>
      <c r="Q112" s="4">
        <v>43.27</v>
      </c>
      <c r="R112" s="4">
        <v>41.35</v>
      </c>
      <c r="S112" s="4">
        <v>48.56</v>
      </c>
      <c r="T112" s="8">
        <v>12.1019296646118</v>
      </c>
      <c r="U112" s="3">
        <v>104</v>
      </c>
      <c r="W112">
        <f t="shared" si="20"/>
        <v>98.892204560512965</v>
      </c>
      <c r="X112">
        <f t="shared" si="21"/>
        <v>99.999971351937191</v>
      </c>
      <c r="Y112">
        <f t="shared" si="22"/>
        <v>54.300049383379637</v>
      </c>
      <c r="Z112">
        <f t="shared" si="23"/>
        <v>87.646586153378593</v>
      </c>
      <c r="AA112">
        <f t="shared" si="24"/>
        <v>53.837145653486424</v>
      </c>
      <c r="AB112">
        <f t="shared" si="25"/>
        <v>92.44606844817487</v>
      </c>
      <c r="AC112">
        <f t="shared" si="26"/>
        <v>93.052664138355794</v>
      </c>
      <c r="AD112">
        <f t="shared" si="27"/>
        <v>88.613364341227921</v>
      </c>
      <c r="AE112">
        <f t="shared" si="28"/>
        <v>53.167176120486282</v>
      </c>
      <c r="AF112">
        <f t="shared" si="29"/>
        <v>50.747135215087624</v>
      </c>
      <c r="AG112">
        <f t="shared" si="30"/>
        <v>81.723887562989745</v>
      </c>
      <c r="AH112">
        <f t="shared" si="31"/>
        <v>64.169011036572172</v>
      </c>
      <c r="AI112">
        <f t="shared" si="32"/>
        <v>86.866434631281265</v>
      </c>
      <c r="AJ112">
        <f t="shared" si="33"/>
        <v>52.092100517013343</v>
      </c>
      <c r="AK112">
        <f t="shared" si="34"/>
        <v>72.944116310767839</v>
      </c>
      <c r="AL112">
        <f t="shared" si="35"/>
        <v>73.336029581696323</v>
      </c>
      <c r="AM112">
        <f t="shared" si="36"/>
        <v>76.443735562644378</v>
      </c>
      <c r="AN112">
        <f t="shared" si="37"/>
        <v>67.547954088992284</v>
      </c>
      <c r="AO112">
        <f t="shared" si="38"/>
        <v>91.516037775693462</v>
      </c>
      <c r="AP112">
        <f t="shared" si="39"/>
        <v>1498.9809863637058</v>
      </c>
      <c r="AQ112" s="10"/>
    </row>
    <row r="113" spans="1:43" x14ac:dyDescent="0.25">
      <c r="AP113">
        <f t="shared" si="39"/>
        <v>0</v>
      </c>
    </row>
    <row r="114" spans="1:43" x14ac:dyDescent="0.25">
      <c r="A114" s="10">
        <v>2014</v>
      </c>
      <c r="B114" s="2" t="s">
        <v>30</v>
      </c>
      <c r="C114" s="3">
        <v>2775.3303999999998</v>
      </c>
      <c r="D114">
        <v>527970</v>
      </c>
      <c r="E114" s="4">
        <v>3</v>
      </c>
      <c r="F114" s="3">
        <v>432.28585321327193</v>
      </c>
      <c r="G114" s="3">
        <v>1557.6014056318193</v>
      </c>
      <c r="H114">
        <v>144.59</v>
      </c>
      <c r="I114" s="3">
        <v>131.9726</v>
      </c>
      <c r="J114" s="5">
        <v>139.9</v>
      </c>
      <c r="K114" s="6">
        <v>14.279624893435599</v>
      </c>
      <c r="L114" s="6">
        <v>233.916738317018</v>
      </c>
      <c r="M114" s="7">
        <v>87.328400000000002</v>
      </c>
      <c r="N114">
        <v>0.95</v>
      </c>
      <c r="O114">
        <v>6.25</v>
      </c>
      <c r="P114">
        <v>11.82</v>
      </c>
      <c r="Q114">
        <v>18.27</v>
      </c>
      <c r="R114">
        <v>7.69</v>
      </c>
      <c r="S114">
        <v>0.96</v>
      </c>
      <c r="T114" s="3">
        <v>14.506500053405778</v>
      </c>
      <c r="U114" s="3">
        <v>50.67</v>
      </c>
      <c r="W114">
        <f t="shared" si="20"/>
        <v>50.945417379697687</v>
      </c>
      <c r="X114">
        <f t="shared" si="21"/>
        <v>52.746099126110117</v>
      </c>
      <c r="Y114">
        <f t="shared" si="22"/>
        <v>50.503912037114802</v>
      </c>
      <c r="Z114">
        <f t="shared" si="23"/>
        <v>50.109524013890002</v>
      </c>
      <c r="AA114">
        <f t="shared" si="24"/>
        <v>50.525196094380455</v>
      </c>
      <c r="AB114">
        <f t="shared" si="25"/>
        <v>50.11787401194001</v>
      </c>
      <c r="AC114">
        <f t="shared" si="26"/>
        <v>50.000087115355591</v>
      </c>
      <c r="AD114">
        <f t="shared" si="27"/>
        <v>50.007347582114434</v>
      </c>
      <c r="AE114">
        <f t="shared" si="28"/>
        <v>68.198538898792449</v>
      </c>
      <c r="AF114">
        <f t="shared" si="29"/>
        <v>68.838089949665971</v>
      </c>
      <c r="AG114">
        <f t="shared" si="30"/>
        <v>50.000552246550967</v>
      </c>
      <c r="AH114">
        <f t="shared" si="31"/>
        <v>50.513958017745075</v>
      </c>
      <c r="AI114">
        <f t="shared" si="32"/>
        <v>53.398955840765716</v>
      </c>
      <c r="AJ114">
        <f t="shared" si="33"/>
        <v>56.234219069375975</v>
      </c>
      <c r="AK114">
        <f t="shared" si="34"/>
        <v>58.746024534302592</v>
      </c>
      <c r="AL114">
        <f t="shared" si="35"/>
        <v>53.88837531777213</v>
      </c>
      <c r="AM114">
        <f t="shared" si="36"/>
        <v>50.263997360026401</v>
      </c>
      <c r="AN114">
        <f t="shared" si="37"/>
        <v>73.622143438614827</v>
      </c>
      <c r="AO114">
        <f t="shared" si="38"/>
        <v>55.210484356248145</v>
      </c>
      <c r="AP114">
        <f t="shared" si="39"/>
        <v>747.31044251395667</v>
      </c>
      <c r="AQ114" s="10">
        <v>2014</v>
      </c>
    </row>
    <row r="115" spans="1:43" x14ac:dyDescent="0.25">
      <c r="A115" s="10"/>
      <c r="B115" s="2" t="s">
        <v>31</v>
      </c>
      <c r="C115" s="3">
        <v>821.57</v>
      </c>
      <c r="D115">
        <v>22070</v>
      </c>
      <c r="E115" s="4">
        <v>0</v>
      </c>
      <c r="F115" s="3">
        <v>3143.3006197726336</v>
      </c>
      <c r="G115" s="3">
        <v>38259.681095617336</v>
      </c>
      <c r="H115">
        <v>1399.87</v>
      </c>
      <c r="I115" s="3">
        <v>1240826.2</v>
      </c>
      <c r="J115" s="5">
        <v>12112.79</v>
      </c>
      <c r="K115" s="6">
        <v>14.694454992544301</v>
      </c>
      <c r="L115" s="6">
        <v>383.63664905906802</v>
      </c>
      <c r="M115" s="7">
        <v>50937.599999999999</v>
      </c>
      <c r="N115">
        <v>12.86</v>
      </c>
      <c r="O115">
        <v>87.02</v>
      </c>
      <c r="P115">
        <v>70.94</v>
      </c>
      <c r="Q115">
        <v>86.54</v>
      </c>
      <c r="R115">
        <v>83.65</v>
      </c>
      <c r="S115">
        <v>78.849999999999994</v>
      </c>
      <c r="T115" s="3">
        <v>14.855380058288601</v>
      </c>
      <c r="U115" s="3">
        <v>103.02335357666</v>
      </c>
      <c r="W115">
        <f t="shared" si="20"/>
        <v>50.252598282075937</v>
      </c>
      <c r="X115">
        <f t="shared" si="21"/>
        <v>50.110998221538679</v>
      </c>
      <c r="Y115">
        <f t="shared" si="22"/>
        <v>50</v>
      </c>
      <c r="Z115">
        <f t="shared" si="23"/>
        <v>51.033108446384247</v>
      </c>
      <c r="AA115">
        <f t="shared" si="24"/>
        <v>69.345235651873026</v>
      </c>
      <c r="AB115">
        <f t="shared" si="25"/>
        <v>51.466933910809956</v>
      </c>
      <c r="AC115">
        <f t="shared" si="26"/>
        <v>50.819071653063773</v>
      </c>
      <c r="AD115">
        <f t="shared" si="27"/>
        <v>51.140712596570964</v>
      </c>
      <c r="AE115">
        <f t="shared" si="28"/>
        <v>68.916564460532172</v>
      </c>
      <c r="AF115">
        <f t="shared" si="29"/>
        <v>92.710036520603111</v>
      </c>
      <c r="AG115">
        <f t="shared" si="30"/>
        <v>50.322118737024823</v>
      </c>
      <c r="AH115">
        <f t="shared" si="31"/>
        <v>56.957368534949147</v>
      </c>
      <c r="AI115">
        <f t="shared" si="32"/>
        <v>97.324341962149219</v>
      </c>
      <c r="AJ115">
        <f t="shared" si="33"/>
        <v>91.775880726223392</v>
      </c>
      <c r="AK115">
        <f t="shared" si="34"/>
        <v>97.518173557473872</v>
      </c>
      <c r="AL115">
        <f t="shared" si="35"/>
        <v>97.775595100531547</v>
      </c>
      <c r="AM115">
        <f t="shared" si="36"/>
        <v>93.1030689693103</v>
      </c>
      <c r="AN115">
        <f t="shared" si="37"/>
        <v>74.503449812440039</v>
      </c>
      <c r="AO115">
        <f t="shared" si="38"/>
        <v>90.851164554345615</v>
      </c>
      <c r="AP115">
        <f t="shared" si="39"/>
        <v>1141.2318733348154</v>
      </c>
      <c r="AQ115" s="10"/>
    </row>
    <row r="116" spans="1:43" x14ac:dyDescent="0.25">
      <c r="A116" s="10"/>
      <c r="B116" s="2" t="s">
        <v>32</v>
      </c>
      <c r="C116" s="3">
        <v>3674.6487999999999</v>
      </c>
      <c r="D116">
        <v>435052</v>
      </c>
      <c r="E116" s="4">
        <v>143.06899999999999</v>
      </c>
      <c r="F116" s="3">
        <v>2284.1565617495712</v>
      </c>
      <c r="G116" s="3">
        <v>6215.9860331402861</v>
      </c>
      <c r="H116">
        <v>1481.02</v>
      </c>
      <c r="I116" s="3">
        <v>0</v>
      </c>
      <c r="J116" s="5">
        <v>865.95</v>
      </c>
      <c r="K116" s="6">
        <v>6.7392108955619197</v>
      </c>
      <c r="L116" s="6">
        <v>226.71603417332801</v>
      </c>
      <c r="M116" s="7">
        <v>0</v>
      </c>
      <c r="N116">
        <v>2.38</v>
      </c>
      <c r="O116">
        <v>14.9</v>
      </c>
      <c r="P116">
        <v>15.76</v>
      </c>
      <c r="Q116">
        <v>10.58</v>
      </c>
      <c r="R116">
        <v>3.37</v>
      </c>
      <c r="S116">
        <v>5.77</v>
      </c>
      <c r="T116" s="3">
        <v>13</v>
      </c>
      <c r="U116" s="3">
        <v>53.916919708252003</v>
      </c>
      <c r="W116">
        <f t="shared" si="20"/>
        <v>51.264322892555171</v>
      </c>
      <c r="X116">
        <f t="shared" si="21"/>
        <v>52.262113544273845</v>
      </c>
      <c r="Y116">
        <f t="shared" si="22"/>
        <v>74.031397079325828</v>
      </c>
      <c r="Z116">
        <f t="shared" si="23"/>
        <v>50.740416541106619</v>
      </c>
      <c r="AA116">
        <f t="shared" si="24"/>
        <v>52.913915853703692</v>
      </c>
      <c r="AB116">
        <f t="shared" si="25"/>
        <v>51.554146493495324</v>
      </c>
      <c r="AC116">
        <f t="shared" si="26"/>
        <v>50</v>
      </c>
      <c r="AD116">
        <f t="shared" si="27"/>
        <v>50.076076157149046</v>
      </c>
      <c r="AE116">
        <f t="shared" si="28"/>
        <v>55.146906415502976</v>
      </c>
      <c r="AF116">
        <f t="shared" si="29"/>
        <v>67.689980631811466</v>
      </c>
      <c r="AG116">
        <f t="shared" si="30"/>
        <v>50</v>
      </c>
      <c r="AH116">
        <f t="shared" si="31"/>
        <v>51.287600086561348</v>
      </c>
      <c r="AI116">
        <f t="shared" si="32"/>
        <v>58.103110724385473</v>
      </c>
      <c r="AJ116">
        <f t="shared" si="33"/>
        <v>58.602861608753159</v>
      </c>
      <c r="AK116">
        <f t="shared" si="34"/>
        <v>54.37869150386188</v>
      </c>
      <c r="AL116">
        <f t="shared" si="35"/>
        <v>51.392419690316615</v>
      </c>
      <c r="AM116">
        <f t="shared" si="36"/>
        <v>52.909470905290945</v>
      </c>
      <c r="AN116">
        <f t="shared" si="37"/>
        <v>69.81657109095201</v>
      </c>
      <c r="AO116">
        <f t="shared" si="38"/>
        <v>57.420895324119748</v>
      </c>
      <c r="AP116">
        <f t="shared" si="39"/>
        <v>762.54364590172224</v>
      </c>
      <c r="AQ116" s="10"/>
    </row>
    <row r="117" spans="1:43" x14ac:dyDescent="0.25">
      <c r="A117" s="10"/>
      <c r="B117" s="2" t="s">
        <v>33</v>
      </c>
      <c r="C117" s="3">
        <v>7996.1671999999999</v>
      </c>
      <c r="D117">
        <v>1745150</v>
      </c>
      <c r="E117" s="4">
        <v>157.53</v>
      </c>
      <c r="F117" s="3">
        <v>4603.8279182633987</v>
      </c>
      <c r="G117" s="3">
        <v>5757.543336841929</v>
      </c>
      <c r="H117">
        <v>1502.66</v>
      </c>
      <c r="I117" s="3">
        <v>29913.334200000001</v>
      </c>
      <c r="J117" s="5">
        <v>36463.160000000003</v>
      </c>
      <c r="K117" s="6">
        <v>14.803138143219499</v>
      </c>
      <c r="L117" s="6">
        <v>195.61868315073301</v>
      </c>
      <c r="M117" s="7">
        <v>6065.5433000000003</v>
      </c>
      <c r="N117">
        <v>17.14</v>
      </c>
      <c r="O117">
        <v>37.5</v>
      </c>
      <c r="P117">
        <v>5.91</v>
      </c>
      <c r="Q117">
        <v>5.29</v>
      </c>
      <c r="R117">
        <v>12.98</v>
      </c>
      <c r="S117">
        <v>30.77</v>
      </c>
      <c r="T117" s="3">
        <v>19.664869308471701</v>
      </c>
      <c r="U117" s="3">
        <v>85.276260375976605</v>
      </c>
      <c r="W117">
        <f t="shared" si="20"/>
        <v>52.796767955032529</v>
      </c>
      <c r="X117">
        <f t="shared" si="21"/>
        <v>59.086071687933128</v>
      </c>
      <c r="Y117">
        <f t="shared" si="22"/>
        <v>76.460421068898214</v>
      </c>
      <c r="Z117">
        <f t="shared" si="23"/>
        <v>51.530678689364109</v>
      </c>
      <c r="AA117">
        <f t="shared" si="24"/>
        <v>52.678836268239962</v>
      </c>
      <c r="AB117">
        <f t="shared" si="25"/>
        <v>51.577403182211427</v>
      </c>
      <c r="AC117">
        <f t="shared" si="26"/>
        <v>50.019745846833217</v>
      </c>
      <c r="AD117">
        <f t="shared" si="27"/>
        <v>53.445741494946517</v>
      </c>
      <c r="AE117">
        <f t="shared" si="28"/>
        <v>69.104683115574019</v>
      </c>
      <c r="AF117">
        <f t="shared" si="29"/>
        <v>62.731693531386625</v>
      </c>
      <c r="AG117">
        <f t="shared" si="30"/>
        <v>50.038357228200098</v>
      </c>
      <c r="AH117">
        <f t="shared" si="31"/>
        <v>59.272884657000645</v>
      </c>
      <c r="AI117">
        <f t="shared" si="32"/>
        <v>70.393735044594308</v>
      </c>
      <c r="AJ117">
        <f t="shared" si="33"/>
        <v>52.681255260310209</v>
      </c>
      <c r="AK117">
        <f t="shared" si="34"/>
        <v>51.374375283961832</v>
      </c>
      <c r="AL117">
        <f t="shared" si="35"/>
        <v>56.944765426392422</v>
      </c>
      <c r="AM117">
        <f t="shared" si="36"/>
        <v>66.659333406665937</v>
      </c>
      <c r="AN117">
        <f t="shared" si="37"/>
        <v>86.652708788900497</v>
      </c>
      <c r="AO117">
        <f t="shared" si="38"/>
        <v>78.76944619249889</v>
      </c>
      <c r="AP117">
        <f t="shared" si="39"/>
        <v>906.61798671181668</v>
      </c>
      <c r="AQ117" s="10"/>
    </row>
    <row r="118" spans="1:43" x14ac:dyDescent="0.25">
      <c r="A118" s="10"/>
      <c r="B118" s="2" t="s">
        <v>34</v>
      </c>
      <c r="C118" s="3">
        <v>221.44649999999999</v>
      </c>
      <c r="D118">
        <v>11490</v>
      </c>
      <c r="E118" s="4">
        <v>25.704999999999998</v>
      </c>
      <c r="F118" s="3">
        <v>2062.2459857142858</v>
      </c>
      <c r="G118" s="3">
        <v>93126.149463382157</v>
      </c>
      <c r="H118">
        <v>1620.4</v>
      </c>
      <c r="I118" s="3">
        <v>3.3371</v>
      </c>
      <c r="J118" s="5">
        <v>1123.97</v>
      </c>
      <c r="K118" s="6">
        <v>6.85</v>
      </c>
      <c r="L118" s="6">
        <v>190.79</v>
      </c>
      <c r="M118" s="7">
        <v>5027.2066000000004</v>
      </c>
      <c r="N118">
        <v>80.48</v>
      </c>
      <c r="O118">
        <v>76.44</v>
      </c>
      <c r="P118">
        <v>16.75</v>
      </c>
      <c r="Q118">
        <v>69.709999999999994</v>
      </c>
      <c r="R118">
        <v>77.400000000000006</v>
      </c>
      <c r="S118">
        <v>80.290000000000006</v>
      </c>
      <c r="T118" s="3">
        <v>11.348843256632474</v>
      </c>
      <c r="U118" s="3">
        <v>83.8</v>
      </c>
      <c r="W118">
        <f t="shared" si="20"/>
        <v>50.039789678865631</v>
      </c>
      <c r="X118">
        <f t="shared" si="21"/>
        <v>50.055889766171283</v>
      </c>
      <c r="Y118">
        <f t="shared" si="22"/>
        <v>54.317686304678652</v>
      </c>
      <c r="Z118">
        <f t="shared" si="23"/>
        <v>50.664816379882808</v>
      </c>
      <c r="AA118">
        <f t="shared" si="24"/>
        <v>97.479584271441837</v>
      </c>
      <c r="AB118">
        <f t="shared" si="25"/>
        <v>51.703939343460668</v>
      </c>
      <c r="AC118">
        <f t="shared" si="26"/>
        <v>50.00000220282584</v>
      </c>
      <c r="AD118">
        <f t="shared" si="27"/>
        <v>50.100500572727078</v>
      </c>
      <c r="AE118">
        <f t="shared" si="28"/>
        <v>55.338670246333265</v>
      </c>
      <c r="AF118">
        <f t="shared" si="29"/>
        <v>61.9617888098905</v>
      </c>
      <c r="AG118">
        <f t="shared" si="30"/>
        <v>50.031791003909781</v>
      </c>
      <c r="AH118">
        <f t="shared" si="31"/>
        <v>93.540359229603979</v>
      </c>
      <c r="AI118">
        <f t="shared" si="32"/>
        <v>91.57058951490103</v>
      </c>
      <c r="AJ118">
        <f t="shared" si="33"/>
        <v>59.198028135144881</v>
      </c>
      <c r="AK118">
        <f t="shared" si="34"/>
        <v>87.960018173557472</v>
      </c>
      <c r="AL118">
        <f t="shared" si="35"/>
        <v>94.164548185810034</v>
      </c>
      <c r="AM118">
        <f t="shared" si="36"/>
        <v>93.895061049389511</v>
      </c>
      <c r="AN118">
        <f t="shared" si="37"/>
        <v>65.645581232696813</v>
      </c>
      <c r="AO118">
        <f t="shared" si="38"/>
        <v>77.764449943839054</v>
      </c>
      <c r="AP118">
        <f t="shared" si="39"/>
        <v>1074.9283249177606</v>
      </c>
      <c r="AQ118" s="10"/>
    </row>
    <row r="119" spans="1:43" x14ac:dyDescent="0.25">
      <c r="A119" s="10"/>
      <c r="B119" s="2" t="s">
        <v>35</v>
      </c>
      <c r="C119" s="3">
        <v>131.11340000000001</v>
      </c>
      <c r="D119">
        <v>771</v>
      </c>
      <c r="E119" s="4">
        <v>0.1</v>
      </c>
      <c r="F119" s="3">
        <v>333.87712765957446</v>
      </c>
      <c r="G119" s="3">
        <v>25464.760097714992</v>
      </c>
      <c r="H119">
        <v>323.45999999999998</v>
      </c>
      <c r="I119" s="3">
        <v>4708.6511</v>
      </c>
      <c r="J119" s="5">
        <v>213.26</v>
      </c>
      <c r="K119" s="6">
        <v>15.550883095037801</v>
      </c>
      <c r="L119" s="6">
        <v>318.43321679762897</v>
      </c>
      <c r="M119" s="7">
        <v>47722.025600000001</v>
      </c>
      <c r="N119">
        <v>15.71</v>
      </c>
      <c r="O119">
        <v>71.63</v>
      </c>
      <c r="P119">
        <v>11.33</v>
      </c>
      <c r="Q119">
        <v>73.08</v>
      </c>
      <c r="R119">
        <v>66.83</v>
      </c>
      <c r="S119">
        <v>62.98</v>
      </c>
      <c r="T119" s="3">
        <v>8.6840295791625994</v>
      </c>
      <c r="U119" s="3">
        <v>98.942398071289105</v>
      </c>
      <c r="W119">
        <f t="shared" si="20"/>
        <v>50.007756837567705</v>
      </c>
      <c r="X119">
        <f t="shared" si="21"/>
        <v>50.000057296125618</v>
      </c>
      <c r="Y119">
        <f t="shared" si="22"/>
        <v>50.016797067903823</v>
      </c>
      <c r="Z119">
        <f t="shared" si="23"/>
        <v>50.075998277304535</v>
      </c>
      <c r="AA119">
        <f t="shared" si="24"/>
        <v>62.784274492464412</v>
      </c>
      <c r="AB119">
        <f t="shared" si="25"/>
        <v>50.310107094687176</v>
      </c>
      <c r="AC119">
        <f t="shared" si="26"/>
        <v>50.003108189237281</v>
      </c>
      <c r="AD119">
        <f t="shared" si="27"/>
        <v>50.014291908627129</v>
      </c>
      <c r="AE119">
        <f t="shared" si="28"/>
        <v>70.398947900653383</v>
      </c>
      <c r="AF119">
        <f t="shared" si="29"/>
        <v>82.313738236211819</v>
      </c>
      <c r="AG119">
        <f t="shared" si="30"/>
        <v>50.301784116537455</v>
      </c>
      <c r="AH119">
        <f t="shared" si="31"/>
        <v>58.499242588184373</v>
      </c>
      <c r="AI119">
        <f t="shared" si="32"/>
        <v>88.954753099847721</v>
      </c>
      <c r="AJ119">
        <f t="shared" si="33"/>
        <v>55.939641697727545</v>
      </c>
      <c r="AK119">
        <f t="shared" si="34"/>
        <v>89.873920945024992</v>
      </c>
      <c r="AL119">
        <f t="shared" si="35"/>
        <v>88.057545643633006</v>
      </c>
      <c r="AM119">
        <f t="shared" si="36"/>
        <v>84.374656253437479</v>
      </c>
      <c r="AN119">
        <f t="shared" si="37"/>
        <v>58.913990868842077</v>
      </c>
      <c r="AO119">
        <f t="shared" si="38"/>
        <v>88.072965639989292</v>
      </c>
      <c r="AP119">
        <f t="shared" si="39"/>
        <v>983.86739778850517</v>
      </c>
      <c r="AQ119" s="10"/>
    </row>
    <row r="120" spans="1:43" x14ac:dyDescent="0.25">
      <c r="A120" s="10"/>
      <c r="B120" s="2" t="s">
        <v>46</v>
      </c>
      <c r="C120" s="3">
        <v>3212.5563999999999</v>
      </c>
      <c r="D120">
        <v>2149690</v>
      </c>
      <c r="E120" s="4">
        <v>266.57799999999997</v>
      </c>
      <c r="F120" s="3">
        <v>7563.5034732038139</v>
      </c>
      <c r="G120" s="3">
        <v>23543.566342380211</v>
      </c>
      <c r="H120">
        <v>5162.67</v>
      </c>
      <c r="I120" s="3">
        <v>25458.5412</v>
      </c>
      <c r="J120" s="5">
        <v>8286.6</v>
      </c>
      <c r="K120" s="6">
        <v>26.552534054355498</v>
      </c>
      <c r="L120" s="6">
        <v>318.093067991662</v>
      </c>
      <c r="M120" s="7">
        <v>55608.385199999997</v>
      </c>
      <c r="N120">
        <v>36.1</v>
      </c>
      <c r="O120">
        <v>60.58</v>
      </c>
      <c r="P120">
        <v>2.96</v>
      </c>
      <c r="Q120">
        <v>52.4</v>
      </c>
      <c r="R120">
        <v>62.02</v>
      </c>
      <c r="S120">
        <v>59.62</v>
      </c>
      <c r="T120" s="3">
        <v>23.525819778442376</v>
      </c>
      <c r="U120" s="3">
        <v>109.49</v>
      </c>
      <c r="W120">
        <f t="shared" si="20"/>
        <v>51.100461223751836</v>
      </c>
      <c r="X120">
        <f t="shared" si="21"/>
        <v>61.193214838625622</v>
      </c>
      <c r="Y120">
        <f t="shared" si="22"/>
        <v>94.77728767666315</v>
      </c>
      <c r="Z120">
        <f t="shared" si="23"/>
        <v>52.53897650518379</v>
      </c>
      <c r="AA120">
        <f t="shared" si="24"/>
        <v>61.799127525905078</v>
      </c>
      <c r="AB120">
        <f t="shared" si="25"/>
        <v>55.510846494032684</v>
      </c>
      <c r="AC120">
        <f t="shared" si="26"/>
        <v>50.016805229793889</v>
      </c>
      <c r="AD120">
        <f t="shared" si="27"/>
        <v>50.778521856936386</v>
      </c>
      <c r="AE120">
        <f t="shared" si="28"/>
        <v>89.441603260284097</v>
      </c>
      <c r="AF120">
        <f t="shared" si="29"/>
        <v>82.259503538355219</v>
      </c>
      <c r="AG120">
        <f t="shared" si="30"/>
        <v>50.351655806488999</v>
      </c>
      <c r="AH120">
        <f t="shared" si="31"/>
        <v>69.530404674312919</v>
      </c>
      <c r="AI120">
        <f t="shared" si="32"/>
        <v>82.945399173373943</v>
      </c>
      <c r="AJ120">
        <f t="shared" si="33"/>
        <v>50.907779247324754</v>
      </c>
      <c r="AK120">
        <f t="shared" si="34"/>
        <v>78.129259427532929</v>
      </c>
      <c r="AL120">
        <f t="shared" si="35"/>
        <v>85.278483938063317</v>
      </c>
      <c r="AM120">
        <f t="shared" si="36"/>
        <v>82.526674733252662</v>
      </c>
      <c r="AN120">
        <f t="shared" si="37"/>
        <v>96.405862339077288</v>
      </c>
      <c r="AO120">
        <f t="shared" si="38"/>
        <v>95.253474270588555</v>
      </c>
      <c r="AP120">
        <f t="shared" si="39"/>
        <v>1174.7712258763877</v>
      </c>
      <c r="AQ120" s="10"/>
    </row>
    <row r="121" spans="1:43" x14ac:dyDescent="0.25">
      <c r="A121" s="10"/>
      <c r="B121" s="2" t="s">
        <v>36</v>
      </c>
      <c r="C121" s="3">
        <v>376.15839999999997</v>
      </c>
      <c r="D121">
        <v>17820</v>
      </c>
      <c r="E121" s="4">
        <v>101.5</v>
      </c>
      <c r="F121" s="3">
        <v>1626.3141250878425</v>
      </c>
      <c r="G121" s="3">
        <v>43234.821423311092</v>
      </c>
      <c r="H121">
        <v>1331.32</v>
      </c>
      <c r="I121" s="3">
        <v>550.43600000000004</v>
      </c>
      <c r="J121" s="5">
        <v>799.38</v>
      </c>
      <c r="K121" s="6">
        <v>8.0973116705698711</v>
      </c>
      <c r="L121" s="6">
        <v>269.79967988693198</v>
      </c>
      <c r="M121" s="7">
        <v>22189.81</v>
      </c>
      <c r="N121">
        <v>51.43</v>
      </c>
      <c r="O121">
        <v>47.6</v>
      </c>
      <c r="P121">
        <v>28.57</v>
      </c>
      <c r="Q121">
        <v>49.04</v>
      </c>
      <c r="R121">
        <v>60.58</v>
      </c>
      <c r="S121">
        <v>50.96</v>
      </c>
      <c r="T121" s="3">
        <v>10.5200004577637</v>
      </c>
      <c r="U121" s="3">
        <v>93.890487670898395</v>
      </c>
      <c r="W121">
        <f t="shared" si="20"/>
        <v>50.094651758652567</v>
      </c>
      <c r="X121">
        <f t="shared" si="21"/>
        <v>50.088861082095256</v>
      </c>
      <c r="Y121">
        <f t="shared" si="22"/>
        <v>67.049023922384109</v>
      </c>
      <c r="Z121">
        <f t="shared" si="23"/>
        <v>50.51630376937652</v>
      </c>
      <c r="AA121">
        <f t="shared" si="24"/>
        <v>71.8963809428801</v>
      </c>
      <c r="AB121">
        <f t="shared" si="25"/>
        <v>51.393262653347449</v>
      </c>
      <c r="AC121">
        <f t="shared" si="26"/>
        <v>50.000363343814328</v>
      </c>
      <c r="AD121">
        <f t="shared" si="27"/>
        <v>50.06977457841473</v>
      </c>
      <c r="AE121">
        <f t="shared" si="28"/>
        <v>57.497630420268869</v>
      </c>
      <c r="AF121">
        <f t="shared" si="29"/>
        <v>74.55941091305381</v>
      </c>
      <c r="AG121">
        <f t="shared" si="30"/>
        <v>50.140323721023776</v>
      </c>
      <c r="AH121">
        <f t="shared" si="31"/>
        <v>77.824064055399262</v>
      </c>
      <c r="AI121">
        <f t="shared" si="32"/>
        <v>75.886447683271697</v>
      </c>
      <c r="AJ121">
        <f t="shared" si="33"/>
        <v>66.303955753276426</v>
      </c>
      <c r="AK121">
        <f t="shared" si="34"/>
        <v>76.221035892776015</v>
      </c>
      <c r="AL121">
        <f t="shared" si="35"/>
        <v>84.446498728911479</v>
      </c>
      <c r="AM121">
        <f t="shared" si="36"/>
        <v>77.763722362776377</v>
      </c>
      <c r="AN121">
        <f t="shared" si="37"/>
        <v>63.551840028503932</v>
      </c>
      <c r="AO121">
        <f t="shared" si="38"/>
        <v>84.633768135552089</v>
      </c>
      <c r="AP121">
        <f t="shared" si="39"/>
        <v>992.44263326495104</v>
      </c>
      <c r="AQ121" s="10"/>
    </row>
    <row r="122" spans="1:43" x14ac:dyDescent="0.25">
      <c r="A122" s="10"/>
      <c r="B122" s="2" t="s">
        <v>37</v>
      </c>
      <c r="C122" s="3">
        <v>865.80259999999998</v>
      </c>
      <c r="D122">
        <v>89320</v>
      </c>
      <c r="E122" s="4">
        <v>0</v>
      </c>
      <c r="F122" s="3">
        <v>368.47643587238309</v>
      </c>
      <c r="G122" s="3">
        <v>4255.8943097697229</v>
      </c>
      <c r="H122">
        <v>313.14999999999998</v>
      </c>
      <c r="I122" s="3">
        <v>9316.8508999999995</v>
      </c>
      <c r="J122" s="5">
        <v>1411.34</v>
      </c>
      <c r="K122" s="6">
        <v>11.8145681134508</v>
      </c>
      <c r="L122" s="6">
        <v>288.33561768758398</v>
      </c>
      <c r="M122" s="7">
        <v>18546.764800000001</v>
      </c>
      <c r="N122">
        <v>27.62</v>
      </c>
      <c r="O122">
        <v>58.65</v>
      </c>
      <c r="P122">
        <v>26.6</v>
      </c>
      <c r="Q122">
        <v>55.29</v>
      </c>
      <c r="R122">
        <v>68.27</v>
      </c>
      <c r="S122">
        <v>60.58</v>
      </c>
      <c r="T122" s="3">
        <v>11.0900001525879</v>
      </c>
      <c r="U122" s="3">
        <v>69.130180358886705</v>
      </c>
      <c r="W122">
        <f t="shared" si="20"/>
        <v>50.268283516569106</v>
      </c>
      <c r="X122">
        <f t="shared" si="21"/>
        <v>50.461285898614051</v>
      </c>
      <c r="Y122">
        <f t="shared" si="22"/>
        <v>50</v>
      </c>
      <c r="Z122">
        <f t="shared" si="23"/>
        <v>50.087785517578766</v>
      </c>
      <c r="AA122">
        <f t="shared" si="24"/>
        <v>51.908822843123879</v>
      </c>
      <c r="AB122">
        <f t="shared" si="25"/>
        <v>50.299026851588152</v>
      </c>
      <c r="AC122">
        <f t="shared" si="26"/>
        <v>50.00615007038698</v>
      </c>
      <c r="AD122">
        <f t="shared" si="27"/>
        <v>50.127703286875828</v>
      </c>
      <c r="AE122">
        <f t="shared" si="28"/>
        <v>63.931795036734613</v>
      </c>
      <c r="AF122">
        <f t="shared" si="29"/>
        <v>77.514855613937542</v>
      </c>
      <c r="AG122">
        <f t="shared" si="30"/>
        <v>50.117285864533713</v>
      </c>
      <c r="AH122">
        <f t="shared" si="31"/>
        <v>64.942653105388445</v>
      </c>
      <c r="AI122">
        <f t="shared" si="32"/>
        <v>81.89580160974549</v>
      </c>
      <c r="AJ122">
        <f t="shared" si="33"/>
        <v>65.119634483587831</v>
      </c>
      <c r="AK122">
        <f t="shared" si="34"/>
        <v>79.77055883689232</v>
      </c>
      <c r="AL122">
        <f t="shared" si="35"/>
        <v>88.889530852784844</v>
      </c>
      <c r="AM122">
        <f t="shared" si="36"/>
        <v>83.054669453305479</v>
      </c>
      <c r="AN122">
        <f t="shared" si="37"/>
        <v>64.991717227243697</v>
      </c>
      <c r="AO122">
        <f t="shared" si="38"/>
        <v>67.777652257094871</v>
      </c>
      <c r="AP122">
        <f t="shared" si="39"/>
        <v>916.29203136542742</v>
      </c>
      <c r="AQ122" s="10"/>
    </row>
    <row r="123" spans="1:43" x14ac:dyDescent="0.25">
      <c r="A123" s="10"/>
      <c r="B123" s="2" t="s">
        <v>45</v>
      </c>
      <c r="C123" s="3">
        <v>883.5951</v>
      </c>
      <c r="D123">
        <v>98647.9</v>
      </c>
      <c r="E123" s="4">
        <v>97.8</v>
      </c>
      <c r="F123" s="3">
        <v>4141.053667589109</v>
      </c>
      <c r="G123" s="3">
        <v>46865.964598367609</v>
      </c>
      <c r="H123">
        <v>6190.61</v>
      </c>
      <c r="I123" s="3">
        <v>146544.8357</v>
      </c>
      <c r="J123" s="5">
        <v>1816.5</v>
      </c>
      <c r="K123" s="6">
        <v>17.038767845564802</v>
      </c>
      <c r="L123" s="6">
        <v>297.27879269053</v>
      </c>
      <c r="M123" s="7">
        <v>1160906.4253</v>
      </c>
      <c r="N123">
        <v>71.900000000000006</v>
      </c>
      <c r="O123">
        <v>88.94</v>
      </c>
      <c r="P123">
        <v>20.2</v>
      </c>
      <c r="Q123">
        <v>80.290000000000006</v>
      </c>
      <c r="R123">
        <v>74.52</v>
      </c>
      <c r="S123">
        <v>83.17</v>
      </c>
      <c r="T123" s="3">
        <v>5.4895591735839799</v>
      </c>
      <c r="U123" s="3">
        <v>96.57</v>
      </c>
      <c r="W123">
        <f t="shared" si="20"/>
        <v>50.274592879679567</v>
      </c>
      <c r="X123">
        <f t="shared" si="21"/>
        <v>50.509872492264478</v>
      </c>
      <c r="Y123">
        <f t="shared" si="22"/>
        <v>66.427532409942515</v>
      </c>
      <c r="Z123">
        <f t="shared" si="23"/>
        <v>51.373021453795303</v>
      </c>
      <c r="AA123">
        <f t="shared" si="24"/>
        <v>73.758353309860965</v>
      </c>
      <c r="AB123">
        <f t="shared" si="25"/>
        <v>56.61558219638146</v>
      </c>
      <c r="AC123">
        <f t="shared" si="26"/>
        <v>50.096734515135772</v>
      </c>
      <c r="AD123">
        <f t="shared" si="27"/>
        <v>50.166056113073779</v>
      </c>
      <c r="AE123">
        <f t="shared" si="28"/>
        <v>72.974313782002255</v>
      </c>
      <c r="AF123">
        <f t="shared" si="29"/>
        <v>78.940791515092926</v>
      </c>
      <c r="AG123">
        <f t="shared" si="30"/>
        <v>57.341329617446419</v>
      </c>
      <c r="AH123">
        <f t="shared" si="31"/>
        <v>88.898506816706345</v>
      </c>
      <c r="AI123">
        <f t="shared" si="32"/>
        <v>98.368501196432447</v>
      </c>
      <c r="AJ123">
        <f t="shared" si="33"/>
        <v>61.272093302873628</v>
      </c>
      <c r="AK123">
        <f t="shared" si="34"/>
        <v>93.968650613357568</v>
      </c>
      <c r="AL123">
        <f t="shared" si="35"/>
        <v>92.500577767506357</v>
      </c>
      <c r="AM123">
        <f t="shared" si="36"/>
        <v>95.479045209547905</v>
      </c>
      <c r="AN123">
        <f t="shared" si="37"/>
        <v>50.844433743096182</v>
      </c>
      <c r="AO123">
        <f t="shared" si="38"/>
        <v>86.45790423160048</v>
      </c>
      <c r="AP123">
        <f t="shared" si="39"/>
        <v>1120.8834007614041</v>
      </c>
      <c r="AQ123" s="10"/>
    </row>
    <row r="124" spans="1:43" x14ac:dyDescent="0.25">
      <c r="A124" s="10"/>
      <c r="B124" s="2" t="s">
        <v>38</v>
      </c>
      <c r="C124" s="3">
        <v>400.92669999999998</v>
      </c>
      <c r="D124">
        <v>309500</v>
      </c>
      <c r="E124" s="4">
        <v>5.1509999999999998</v>
      </c>
      <c r="F124" s="3">
        <v>926.99089726918078</v>
      </c>
      <c r="G124" s="3">
        <v>23121.206376855938</v>
      </c>
      <c r="H124">
        <v>800.21</v>
      </c>
      <c r="I124" s="3">
        <v>23087.219499999999</v>
      </c>
      <c r="J124" s="5">
        <v>698.11</v>
      </c>
      <c r="K124" s="6">
        <v>21.393442622950801</v>
      </c>
      <c r="L124" s="6">
        <v>329.65658552959599</v>
      </c>
      <c r="M124" s="7">
        <v>7359.3168999999998</v>
      </c>
      <c r="N124">
        <v>70</v>
      </c>
      <c r="O124">
        <v>62.5</v>
      </c>
      <c r="P124">
        <v>19.21</v>
      </c>
      <c r="Q124">
        <v>72.599999999999994</v>
      </c>
      <c r="R124">
        <v>69.709999999999994</v>
      </c>
      <c r="S124">
        <v>63.94</v>
      </c>
      <c r="T124" s="3">
        <v>11.697657585144075</v>
      </c>
      <c r="U124" s="3">
        <v>101.41</v>
      </c>
      <c r="W124">
        <f t="shared" si="20"/>
        <v>50.103434796355458</v>
      </c>
      <c r="X124">
        <f t="shared" si="21"/>
        <v>51.608145983944226</v>
      </c>
      <c r="Y124">
        <f t="shared" si="22"/>
        <v>50.865216967726113</v>
      </c>
      <c r="Z124">
        <f t="shared" si="23"/>
        <v>50.278059384114599</v>
      </c>
      <c r="AA124">
        <f t="shared" si="24"/>
        <v>61.582550391153859</v>
      </c>
      <c r="AB124">
        <f t="shared" si="25"/>
        <v>50.822474301036557</v>
      </c>
      <c r="AC124">
        <f t="shared" si="26"/>
        <v>50.015239915985426</v>
      </c>
      <c r="AD124">
        <f t="shared" si="27"/>
        <v>50.06018826508403</v>
      </c>
      <c r="AE124">
        <f t="shared" si="28"/>
        <v>80.511779867381591</v>
      </c>
      <c r="AF124">
        <f t="shared" si="29"/>
        <v>84.103237424312752</v>
      </c>
      <c r="AG124">
        <f t="shared" si="30"/>
        <v>50.046538782062633</v>
      </c>
      <c r="AH124">
        <f t="shared" si="31"/>
        <v>87.87059078121618</v>
      </c>
      <c r="AI124">
        <f t="shared" si="32"/>
        <v>83.989558407657171</v>
      </c>
      <c r="AJ124">
        <f t="shared" si="33"/>
        <v>60.676926776481906</v>
      </c>
      <c r="AK124">
        <f t="shared" si="34"/>
        <v>89.601317582916835</v>
      </c>
      <c r="AL124">
        <f t="shared" si="35"/>
        <v>89.721516061936683</v>
      </c>
      <c r="AM124">
        <f t="shared" si="36"/>
        <v>84.902650973490267</v>
      </c>
      <c r="AN124">
        <f t="shared" si="37"/>
        <v>66.526721701328967</v>
      </c>
      <c r="AO124">
        <f t="shared" si="38"/>
        <v>89.752839137846777</v>
      </c>
      <c r="AP124">
        <f t="shared" si="39"/>
        <v>1057.3966370070102</v>
      </c>
      <c r="AQ124" s="10"/>
    </row>
    <row r="125" spans="1:43" x14ac:dyDescent="0.25">
      <c r="A125" s="10"/>
      <c r="B125" s="2" t="s">
        <v>39</v>
      </c>
      <c r="C125" s="3">
        <v>627.43420000000003</v>
      </c>
      <c r="D125">
        <v>10450</v>
      </c>
      <c r="E125" s="4">
        <v>0</v>
      </c>
      <c r="F125" s="3">
        <v>480.95213746467658</v>
      </c>
      <c r="G125" s="3">
        <v>7665.3796918414164</v>
      </c>
      <c r="H125">
        <v>266.29000000000002</v>
      </c>
      <c r="I125" s="3">
        <v>4648.0137000000004</v>
      </c>
      <c r="J125" s="5">
        <v>1206.99</v>
      </c>
      <c r="K125" s="6">
        <v>16.369631173327601</v>
      </c>
      <c r="L125" s="6">
        <v>285.08060521403303</v>
      </c>
      <c r="M125" s="7">
        <v>18531.0779</v>
      </c>
      <c r="N125">
        <v>7.14</v>
      </c>
      <c r="O125">
        <v>44.71</v>
      </c>
      <c r="P125">
        <v>33.5</v>
      </c>
      <c r="Q125">
        <v>42.31</v>
      </c>
      <c r="R125">
        <v>26.92</v>
      </c>
      <c r="S125">
        <v>13.94</v>
      </c>
      <c r="T125" s="3">
        <v>6.3000001907348597</v>
      </c>
      <c r="U125" s="3">
        <v>80.992999999999995</v>
      </c>
      <c r="W125">
        <f t="shared" si="20"/>
        <v>50.183756171358539</v>
      </c>
      <c r="X125">
        <f t="shared" si="21"/>
        <v>50.050472677931012</v>
      </c>
      <c r="Y125">
        <f t="shared" si="22"/>
        <v>50</v>
      </c>
      <c r="Z125">
        <f t="shared" si="23"/>
        <v>50.126103570400126</v>
      </c>
      <c r="AA125">
        <f t="shared" si="24"/>
        <v>53.657133846295466</v>
      </c>
      <c r="AB125">
        <f t="shared" si="25"/>
        <v>50.248666018259293</v>
      </c>
      <c r="AC125">
        <f t="shared" si="26"/>
        <v>50.003068162378199</v>
      </c>
      <c r="AD125">
        <f t="shared" si="27"/>
        <v>50.108359323914151</v>
      </c>
      <c r="AE125">
        <f t="shared" si="28"/>
        <v>71.816111337203594</v>
      </c>
      <c r="AF125">
        <f t="shared" si="29"/>
        <v>76.995863293736278</v>
      </c>
      <c r="AG125">
        <f t="shared" si="30"/>
        <v>50.117186663856494</v>
      </c>
      <c r="AH125">
        <f t="shared" si="31"/>
        <v>53.86280025968405</v>
      </c>
      <c r="AI125">
        <f t="shared" si="32"/>
        <v>74.314770502501631</v>
      </c>
      <c r="AJ125">
        <f t="shared" si="33"/>
        <v>69.267764819045325</v>
      </c>
      <c r="AK125">
        <f t="shared" si="34"/>
        <v>72.398909586551568</v>
      </c>
      <c r="AL125">
        <f t="shared" si="35"/>
        <v>64.998844464987286</v>
      </c>
      <c r="AM125">
        <f t="shared" si="36"/>
        <v>57.402925970740291</v>
      </c>
      <c r="AN125">
        <f t="shared" si="37"/>
        <v>52.891690175187641</v>
      </c>
      <c r="AO125">
        <f t="shared" si="38"/>
        <v>75.853523852551163</v>
      </c>
      <c r="AP125">
        <f t="shared" si="39"/>
        <v>839.83919695798863</v>
      </c>
      <c r="AQ125" s="10"/>
    </row>
    <row r="126" spans="1:43" x14ac:dyDescent="0.25">
      <c r="A126" s="10"/>
      <c r="B126" s="2" t="s">
        <v>40</v>
      </c>
      <c r="C126" s="3">
        <v>2007.2231999999999</v>
      </c>
      <c r="D126">
        <v>185180</v>
      </c>
      <c r="E126" s="4">
        <v>2.5</v>
      </c>
      <c r="F126" s="3">
        <v>215.02061462212151</v>
      </c>
      <c r="G126" s="3">
        <v>1071.2342036606667</v>
      </c>
      <c r="H126">
        <v>113.82</v>
      </c>
      <c r="I126" s="3">
        <v>0</v>
      </c>
      <c r="J126" s="5">
        <v>245.73</v>
      </c>
      <c r="K126" s="6">
        <v>10.98</v>
      </c>
      <c r="L126" s="6">
        <v>326.82</v>
      </c>
      <c r="M126" s="7">
        <v>1.3</v>
      </c>
      <c r="N126">
        <v>0</v>
      </c>
      <c r="O126">
        <v>6.73</v>
      </c>
      <c r="P126">
        <v>3.45</v>
      </c>
      <c r="Q126">
        <v>3.85</v>
      </c>
      <c r="R126">
        <v>5.77</v>
      </c>
      <c r="S126">
        <v>1.44</v>
      </c>
      <c r="T126" s="3">
        <v>19.383590062459302</v>
      </c>
      <c r="U126" s="3">
        <v>70.08</v>
      </c>
      <c r="W126">
        <f t="shared" si="20"/>
        <v>50.673040410044308</v>
      </c>
      <c r="X126">
        <f t="shared" si="21"/>
        <v>50.960595589683862</v>
      </c>
      <c r="Y126">
        <f t="shared" si="22"/>
        <v>50.41992669759567</v>
      </c>
      <c r="Z126">
        <f t="shared" si="23"/>
        <v>50.035506419238686</v>
      </c>
      <c r="AA126">
        <f t="shared" si="24"/>
        <v>50.27579742112048</v>
      </c>
      <c r="AB126">
        <f t="shared" si="25"/>
        <v>50.084805235979083</v>
      </c>
      <c r="AC126">
        <f t="shared" si="26"/>
        <v>50</v>
      </c>
      <c r="AD126">
        <f t="shared" si="27"/>
        <v>50.017365549328694</v>
      </c>
      <c r="AE126">
        <f t="shared" si="28"/>
        <v>62.487248848408129</v>
      </c>
      <c r="AF126">
        <f t="shared" si="29"/>
        <v>83.650960784079686</v>
      </c>
      <c r="AG126">
        <f t="shared" si="30"/>
        <v>50.000008220928315</v>
      </c>
      <c r="AH126">
        <f t="shared" si="31"/>
        <v>50</v>
      </c>
      <c r="AI126">
        <f t="shared" si="32"/>
        <v>53.659995649336523</v>
      </c>
      <c r="AJ126">
        <f t="shared" si="33"/>
        <v>51.202356618973184</v>
      </c>
      <c r="AK126">
        <f t="shared" si="34"/>
        <v>50.55656519763744</v>
      </c>
      <c r="AL126">
        <f t="shared" si="35"/>
        <v>52.779061705569681</v>
      </c>
      <c r="AM126">
        <f t="shared" si="36"/>
        <v>50.527994720052803</v>
      </c>
      <c r="AN126">
        <f t="shared" si="37"/>
        <v>85.942168807055623</v>
      </c>
      <c r="AO126">
        <f t="shared" si="38"/>
        <v>68.424262564975564</v>
      </c>
      <c r="AP126">
        <f t="shared" si="39"/>
        <v>789.69898523464144</v>
      </c>
      <c r="AQ126" s="10"/>
    </row>
    <row r="127" spans="1:43" x14ac:dyDescent="0.25">
      <c r="A127" s="10"/>
      <c r="B127" s="2" t="s">
        <v>41</v>
      </c>
      <c r="C127" s="3">
        <v>7811.2073</v>
      </c>
      <c r="D127">
        <v>785350</v>
      </c>
      <c r="E127" s="4">
        <v>0.3</v>
      </c>
      <c r="F127" s="3">
        <v>9389.5262860406674</v>
      </c>
      <c r="G127" s="3">
        <v>12020.582639050775</v>
      </c>
      <c r="H127">
        <v>4176.47</v>
      </c>
      <c r="I127" s="3">
        <v>429291.84600000002</v>
      </c>
      <c r="J127" s="5">
        <v>31592.93</v>
      </c>
      <c r="K127" s="6">
        <v>5.6615992358379099</v>
      </c>
      <c r="L127" s="6">
        <v>208.80117924395901</v>
      </c>
      <c r="M127" s="7">
        <v>513770.0184</v>
      </c>
      <c r="N127" s="4">
        <v>11.9</v>
      </c>
      <c r="O127" s="4">
        <v>68.27</v>
      </c>
      <c r="P127" s="4">
        <v>36.450000000000003</v>
      </c>
      <c r="Q127" s="4">
        <v>66.349999999999994</v>
      </c>
      <c r="R127" s="4">
        <v>54.81</v>
      </c>
      <c r="S127" s="4">
        <v>53.85</v>
      </c>
      <c r="T127" s="3">
        <v>13.3454504013062</v>
      </c>
      <c r="U127" s="3">
        <v>102.870979309082</v>
      </c>
      <c r="W127">
        <f t="shared" si="20"/>
        <v>52.731179692001803</v>
      </c>
      <c r="X127">
        <f t="shared" si="21"/>
        <v>54.086724290803922</v>
      </c>
      <c r="Y127">
        <f t="shared" si="22"/>
        <v>50.050391203711477</v>
      </c>
      <c r="Z127">
        <f t="shared" si="23"/>
        <v>53.161063210176493</v>
      </c>
      <c r="AA127">
        <f t="shared" si="24"/>
        <v>55.890388540299988</v>
      </c>
      <c r="AB127">
        <f t="shared" si="25"/>
        <v>54.450969118255536</v>
      </c>
      <c r="AC127">
        <f t="shared" si="26"/>
        <v>50.283376335823675</v>
      </c>
      <c r="AD127">
        <f t="shared" si="27"/>
        <v>52.984720948164863</v>
      </c>
      <c r="AE127">
        <f t="shared" si="28"/>
        <v>53.281678412585443</v>
      </c>
      <c r="AF127">
        <f t="shared" si="29"/>
        <v>64.833563889506564</v>
      </c>
      <c r="AG127">
        <f t="shared" si="30"/>
        <v>53.248974224310302</v>
      </c>
      <c r="AH127">
        <f t="shared" si="31"/>
        <v>56.438000432806753</v>
      </c>
      <c r="AI127">
        <f t="shared" si="32"/>
        <v>87.12747443985208</v>
      </c>
      <c r="AJ127">
        <f t="shared" si="33"/>
        <v>71.04124083203078</v>
      </c>
      <c r="AK127">
        <f t="shared" si="34"/>
        <v>86.051794638800544</v>
      </c>
      <c r="AL127">
        <f t="shared" si="35"/>
        <v>81.112780217240584</v>
      </c>
      <c r="AM127">
        <f t="shared" si="36"/>
        <v>79.353206467935323</v>
      </c>
      <c r="AN127">
        <f t="shared" si="37"/>
        <v>70.689213937348114</v>
      </c>
      <c r="AO127">
        <f t="shared" si="38"/>
        <v>90.747432469003371</v>
      </c>
      <c r="AP127">
        <f t="shared" si="39"/>
        <v>987.28486110484164</v>
      </c>
      <c r="AQ127" s="10"/>
    </row>
    <row r="128" spans="1:43" x14ac:dyDescent="0.25">
      <c r="A128" s="10"/>
      <c r="B128" s="2" t="s">
        <v>42</v>
      </c>
      <c r="C128" s="3">
        <v>117.6995</v>
      </c>
      <c r="D128">
        <v>9251</v>
      </c>
      <c r="E128" s="4">
        <v>0</v>
      </c>
      <c r="F128" s="3">
        <v>232.26782250564634</v>
      </c>
      <c r="G128" s="3">
        <v>27245.365234375</v>
      </c>
      <c r="H128">
        <v>111.59</v>
      </c>
      <c r="I128" s="3">
        <v>6843.9984000000004</v>
      </c>
      <c r="J128" s="5">
        <v>915.53</v>
      </c>
      <c r="K128" s="6">
        <v>3.8264755959137302</v>
      </c>
      <c r="L128" s="6">
        <v>258.07783081580999</v>
      </c>
      <c r="M128" s="7">
        <v>2022.9151999999999</v>
      </c>
      <c r="N128" s="4">
        <v>63.81</v>
      </c>
      <c r="O128" s="4">
        <v>83.65</v>
      </c>
      <c r="P128" s="4">
        <v>78.33</v>
      </c>
      <c r="Q128" s="4">
        <v>82.69</v>
      </c>
      <c r="R128" s="4">
        <v>82.69</v>
      </c>
      <c r="S128" s="4">
        <v>82.21</v>
      </c>
      <c r="T128" s="3">
        <v>15.9277801513672</v>
      </c>
      <c r="U128" s="3">
        <v>99.416732788085895</v>
      </c>
      <c r="W128">
        <f t="shared" si="20"/>
        <v>50.003000161112602</v>
      </c>
      <c r="X128">
        <f t="shared" si="21"/>
        <v>50.044227400238618</v>
      </c>
      <c r="Y128">
        <f t="shared" si="22"/>
        <v>50</v>
      </c>
      <c r="Z128">
        <f t="shared" si="23"/>
        <v>50.041382172075487</v>
      </c>
      <c r="AA128">
        <f t="shared" si="24"/>
        <v>63.697330629644554</v>
      </c>
      <c r="AB128">
        <f t="shared" si="25"/>
        <v>50.082408636356305</v>
      </c>
      <c r="AC128">
        <f t="shared" si="26"/>
        <v>50.004517735911001</v>
      </c>
      <c r="AD128">
        <f t="shared" si="27"/>
        <v>50.080769446523355</v>
      </c>
      <c r="AE128">
        <f t="shared" si="28"/>
        <v>50.10527996596953</v>
      </c>
      <c r="AF128">
        <f t="shared" si="29"/>
        <v>72.690432008701421</v>
      </c>
      <c r="AG128">
        <f t="shared" si="30"/>
        <v>50.012792492958688</v>
      </c>
      <c r="AH128">
        <f t="shared" si="31"/>
        <v>84.521748539277212</v>
      </c>
      <c r="AI128">
        <f t="shared" si="32"/>
        <v>95.491624972808353</v>
      </c>
      <c r="AJ128">
        <f t="shared" si="33"/>
        <v>96.21858843332933</v>
      </c>
      <c r="AK128">
        <f t="shared" si="34"/>
        <v>95.33166742389821</v>
      </c>
      <c r="AL128">
        <f t="shared" si="35"/>
        <v>97.220938294430312</v>
      </c>
      <c r="AM128">
        <f t="shared" si="36"/>
        <v>94.951050489495103</v>
      </c>
      <c r="AN128">
        <f t="shared" si="37"/>
        <v>77.212441511859296</v>
      </c>
      <c r="AO128">
        <f t="shared" si="38"/>
        <v>88.39587927957983</v>
      </c>
      <c r="AP128">
        <f t="shared" si="39"/>
        <v>1091.0541772981792</v>
      </c>
      <c r="AQ128" s="10"/>
    </row>
    <row r="129" spans="1:43" x14ac:dyDescent="0.25">
      <c r="A129" s="10"/>
      <c r="B129" s="2" t="s">
        <v>43</v>
      </c>
      <c r="C129" s="3">
        <v>9559.2324000000008</v>
      </c>
      <c r="D129">
        <v>1001450</v>
      </c>
      <c r="E129" s="4">
        <v>3.681</v>
      </c>
      <c r="F129" s="3">
        <v>3055.9540889526543</v>
      </c>
      <c r="G129" s="3">
        <v>3196.8613807868655</v>
      </c>
      <c r="H129">
        <v>936.39</v>
      </c>
      <c r="I129" s="3">
        <v>16839.319800000001</v>
      </c>
      <c r="J129" s="5">
        <v>9171.76</v>
      </c>
      <c r="K129" s="6">
        <v>4.7365331796185801</v>
      </c>
      <c r="L129" s="6">
        <v>209.89480690731901</v>
      </c>
      <c r="M129" s="7">
        <v>19097.5942</v>
      </c>
      <c r="N129" s="4">
        <v>7.62</v>
      </c>
      <c r="O129" s="4">
        <v>24.52</v>
      </c>
      <c r="P129" s="4">
        <v>14.78</v>
      </c>
      <c r="Q129" s="4">
        <v>28.37</v>
      </c>
      <c r="R129" s="4">
        <v>27.88</v>
      </c>
      <c r="S129" s="4">
        <v>34.619999999999997</v>
      </c>
      <c r="T129" s="3">
        <v>11.9174404144287</v>
      </c>
      <c r="U129" s="3">
        <v>80.797416687011705</v>
      </c>
      <c r="W129">
        <f t="shared" si="20"/>
        <v>53.351043403233831</v>
      </c>
      <c r="X129">
        <f t="shared" si="21"/>
        <v>55.212332722268414</v>
      </c>
      <c r="Y129">
        <f t="shared" si="22"/>
        <v>50.618300069539863</v>
      </c>
      <c r="Z129">
        <f t="shared" si="23"/>
        <v>51.003351361659803</v>
      </c>
      <c r="AA129">
        <f t="shared" si="24"/>
        <v>51.365773463238661</v>
      </c>
      <c r="AB129">
        <f t="shared" si="25"/>
        <v>50.968828084278627</v>
      </c>
      <c r="AC129">
        <f t="shared" si="26"/>
        <v>50.011115665920862</v>
      </c>
      <c r="AD129">
        <f t="shared" si="27"/>
        <v>50.862311934035262</v>
      </c>
      <c r="AE129">
        <f t="shared" si="28"/>
        <v>51.680490176509103</v>
      </c>
      <c r="AF129">
        <f t="shared" si="29"/>
        <v>65.007936296081184</v>
      </c>
      <c r="AG129">
        <f t="shared" si="30"/>
        <v>50.120769194542277</v>
      </c>
      <c r="AH129">
        <f t="shared" si="31"/>
        <v>54.122484310755247</v>
      </c>
      <c r="AI129">
        <f t="shared" si="32"/>
        <v>63.334783554492063</v>
      </c>
      <c r="AJ129">
        <f t="shared" si="33"/>
        <v>58.013706865456292</v>
      </c>
      <c r="AK129">
        <f t="shared" si="34"/>
        <v>64.482053611994544</v>
      </c>
      <c r="AL129">
        <f t="shared" si="35"/>
        <v>65.553501271088507</v>
      </c>
      <c r="AM129">
        <f t="shared" si="36"/>
        <v>68.776812231877685</v>
      </c>
      <c r="AN129">
        <f t="shared" si="37"/>
        <v>67.081915480264314</v>
      </c>
      <c r="AO129">
        <f t="shared" si="38"/>
        <v>75.720376272996532</v>
      </c>
      <c r="AP129">
        <f t="shared" si="39"/>
        <v>820.26793565652895</v>
      </c>
      <c r="AQ129" s="10"/>
    </row>
    <row r="130" spans="1:43" x14ac:dyDescent="0.25">
      <c r="A130" s="10"/>
      <c r="B130" s="2" t="s">
        <v>44</v>
      </c>
      <c r="C130" s="3">
        <v>137186</v>
      </c>
      <c r="D130">
        <v>9600006.3000000007</v>
      </c>
      <c r="E130" s="4">
        <v>25.2</v>
      </c>
      <c r="F130" s="3">
        <v>104756.8292059446</v>
      </c>
      <c r="G130" s="3">
        <v>7636.1166012526492</v>
      </c>
      <c r="H130">
        <v>43015.26</v>
      </c>
      <c r="I130" s="3">
        <v>65384761.982699998</v>
      </c>
      <c r="J130" s="5">
        <v>390396.24</v>
      </c>
      <c r="K130" s="6">
        <v>5.9682489388342503</v>
      </c>
      <c r="L130" s="6">
        <v>120.719314964204</v>
      </c>
      <c r="M130">
        <v>7906649.6523000002</v>
      </c>
      <c r="N130" s="4">
        <v>28.57</v>
      </c>
      <c r="O130" s="4">
        <v>66.83</v>
      </c>
      <c r="P130" s="4">
        <v>5.42</v>
      </c>
      <c r="Q130" s="4">
        <v>41.35</v>
      </c>
      <c r="R130" s="4">
        <v>40.380000000000003</v>
      </c>
      <c r="S130" s="4">
        <v>46.15</v>
      </c>
      <c r="T130" s="8">
        <v>12.8535099029541</v>
      </c>
      <c r="U130" s="3">
        <v>103.5</v>
      </c>
      <c r="W130">
        <f t="shared" si="20"/>
        <v>98.608518148352402</v>
      </c>
      <c r="X130">
        <f t="shared" si="21"/>
        <v>99.999965622324623</v>
      </c>
      <c r="Y130">
        <f t="shared" si="22"/>
        <v>54.232861111764329</v>
      </c>
      <c r="Z130">
        <f t="shared" si="23"/>
        <v>85.650652507976844</v>
      </c>
      <c r="AA130">
        <f t="shared" si="24"/>
        <v>53.642128360854116</v>
      </c>
      <c r="AB130">
        <f t="shared" si="25"/>
        <v>96.191341074815824</v>
      </c>
      <c r="AC130">
        <f t="shared" si="26"/>
        <v>93.160601446319788</v>
      </c>
      <c r="AD130">
        <f t="shared" si="27"/>
        <v>86.949379324312872</v>
      </c>
      <c r="AE130">
        <f t="shared" si="28"/>
        <v>53.81245553248187</v>
      </c>
      <c r="AF130">
        <f t="shared" si="29"/>
        <v>50.78943610761435</v>
      </c>
      <c r="AG130">
        <f t="shared" si="30"/>
        <v>100.00000000189713</v>
      </c>
      <c r="AH130">
        <f t="shared" si="31"/>
        <v>65.456611123133513</v>
      </c>
      <c r="AI130">
        <f t="shared" si="32"/>
        <v>86.344355014139666</v>
      </c>
      <c r="AJ130">
        <f t="shared" si="33"/>
        <v>52.386677888661779</v>
      </c>
      <c r="AK130">
        <f t="shared" si="34"/>
        <v>71.853702862335297</v>
      </c>
      <c r="AL130">
        <f t="shared" si="35"/>
        <v>72.775595100531547</v>
      </c>
      <c r="AM130">
        <f t="shared" si="36"/>
        <v>75.118248817511827</v>
      </c>
      <c r="AN130">
        <f t="shared" si="37"/>
        <v>69.446522207605469</v>
      </c>
      <c r="AO130">
        <f t="shared" si="38"/>
        <v>91.175651938271329</v>
      </c>
      <c r="AP130">
        <f t="shared" si="39"/>
        <v>1572.3597662805612</v>
      </c>
      <c r="AQ130" s="10"/>
    </row>
    <row r="131" spans="1:43" x14ac:dyDescent="0.25">
      <c r="AP131">
        <f t="shared" si="39"/>
        <v>0</v>
      </c>
    </row>
    <row r="132" spans="1:43" x14ac:dyDescent="0.25">
      <c r="A132" s="10">
        <v>2013</v>
      </c>
      <c r="B132" s="2" t="s">
        <v>30</v>
      </c>
      <c r="C132" s="3">
        <v>2698.4002</v>
      </c>
      <c r="D132">
        <v>527970</v>
      </c>
      <c r="E132" s="4">
        <v>3</v>
      </c>
      <c r="F132" s="3">
        <v>404.15233436176652</v>
      </c>
      <c r="G132" s="3">
        <v>1497.747941027304</v>
      </c>
      <c r="H132">
        <v>204.03</v>
      </c>
      <c r="I132" s="3">
        <v>266.82830000000001</v>
      </c>
      <c r="J132" s="5">
        <v>118.75</v>
      </c>
      <c r="K132" s="6">
        <v>13.2463800518415</v>
      </c>
      <c r="L132" s="6">
        <v>244.21105796941799</v>
      </c>
      <c r="M132" s="7">
        <v>199.4144</v>
      </c>
      <c r="N132">
        <v>1.9</v>
      </c>
      <c r="O132">
        <v>10.43</v>
      </c>
      <c r="P132">
        <v>11.74</v>
      </c>
      <c r="Q132">
        <v>25.12</v>
      </c>
      <c r="R132">
        <v>10.8</v>
      </c>
      <c r="S132">
        <v>9</v>
      </c>
      <c r="T132" s="3">
        <v>14.506500053405778</v>
      </c>
      <c r="U132" s="3">
        <v>49.277259826660199</v>
      </c>
      <c r="W132">
        <f t="shared" si="20"/>
        <v>50.918137314166692</v>
      </c>
      <c r="X132">
        <f t="shared" si="21"/>
        <v>52.746099126110117</v>
      </c>
      <c r="Y132">
        <f t="shared" si="22"/>
        <v>50.503912037114802</v>
      </c>
      <c r="Z132">
        <f t="shared" si="23"/>
        <v>50.0999395290089</v>
      </c>
      <c r="AA132">
        <f t="shared" si="24"/>
        <v>50.494504521013909</v>
      </c>
      <c r="AB132">
        <f t="shared" si="25"/>
        <v>50.181754676324715</v>
      </c>
      <c r="AC132">
        <f t="shared" si="26"/>
        <v>50.000176133850786</v>
      </c>
      <c r="AD132">
        <f t="shared" si="27"/>
        <v>50.005345503246616</v>
      </c>
      <c r="AE132">
        <f t="shared" si="28"/>
        <v>66.410105008883534</v>
      </c>
      <c r="AF132">
        <f t="shared" si="29"/>
        <v>70.479457804537532</v>
      </c>
      <c r="AG132">
        <f t="shared" si="30"/>
        <v>50.001261054990273</v>
      </c>
      <c r="AH132">
        <f t="shared" si="31"/>
        <v>51.027916035490151</v>
      </c>
      <c r="AI132">
        <f t="shared" si="32"/>
        <v>55.672177507069826</v>
      </c>
      <c r="AJ132">
        <f t="shared" si="33"/>
        <v>56.186124804617052</v>
      </c>
      <c r="AK132">
        <f t="shared" si="34"/>
        <v>62.636301681054064</v>
      </c>
      <c r="AL132">
        <f t="shared" si="35"/>
        <v>55.685232262537554</v>
      </c>
      <c r="AM132">
        <f t="shared" si="36"/>
        <v>54.685953140468598</v>
      </c>
      <c r="AN132">
        <f t="shared" si="37"/>
        <v>73.622143438614827</v>
      </c>
      <c r="AO132">
        <f t="shared" si="38"/>
        <v>54.262346295820699</v>
      </c>
      <c r="AP132">
        <f t="shared" si="39"/>
        <v>759.50000978644596</v>
      </c>
      <c r="AQ132" s="10">
        <v>2013</v>
      </c>
    </row>
    <row r="133" spans="1:43" x14ac:dyDescent="0.25">
      <c r="A133" s="10"/>
      <c r="B133" s="2" t="s">
        <v>31</v>
      </c>
      <c r="C133" s="3">
        <v>805.95</v>
      </c>
      <c r="D133">
        <v>22070</v>
      </c>
      <c r="E133" s="4">
        <v>0</v>
      </c>
      <c r="F133" s="3">
        <v>2977.3277847912859</v>
      </c>
      <c r="G133" s="3">
        <v>36941.842357358226</v>
      </c>
      <c r="H133">
        <v>1377.09</v>
      </c>
      <c r="I133" s="3">
        <v>1174376.7</v>
      </c>
      <c r="J133" s="5">
        <v>11395.49</v>
      </c>
      <c r="K133" s="6">
        <v>13.711599947646899</v>
      </c>
      <c r="L133" s="6">
        <v>389.34253060181902</v>
      </c>
      <c r="M133" s="7">
        <v>43105.1</v>
      </c>
      <c r="N133">
        <v>15.17</v>
      </c>
      <c r="O133">
        <v>85.78</v>
      </c>
      <c r="P133">
        <v>67.14</v>
      </c>
      <c r="Q133">
        <v>85.78</v>
      </c>
      <c r="R133">
        <v>80.28</v>
      </c>
      <c r="S133">
        <v>78.2</v>
      </c>
      <c r="T133" s="3">
        <v>14.533120155334499</v>
      </c>
      <c r="U133" s="3">
        <v>102.693222045898</v>
      </c>
      <c r="W133">
        <f t="shared" si="20"/>
        <v>50.247059304878505</v>
      </c>
      <c r="X133">
        <f t="shared" si="21"/>
        <v>50.110998221538679</v>
      </c>
      <c r="Y133">
        <f t="shared" si="22"/>
        <v>50</v>
      </c>
      <c r="Z133">
        <f t="shared" si="23"/>
        <v>50.976565070635594</v>
      </c>
      <c r="AA133">
        <f t="shared" si="24"/>
        <v>68.669476201892863</v>
      </c>
      <c r="AB133">
        <f t="shared" si="25"/>
        <v>51.442452054573693</v>
      </c>
      <c r="AC133">
        <f t="shared" si="26"/>
        <v>50.775208216097127</v>
      </c>
      <c r="AD133">
        <f t="shared" si="27"/>
        <v>51.0728123047559</v>
      </c>
      <c r="AE133">
        <f t="shared" si="28"/>
        <v>67.21534980123559</v>
      </c>
      <c r="AF133">
        <f t="shared" si="29"/>
        <v>93.61980529252898</v>
      </c>
      <c r="AG133">
        <f t="shared" si="30"/>
        <v>50.272587643927643</v>
      </c>
      <c r="AH133">
        <f t="shared" si="31"/>
        <v>58.207098030729277</v>
      </c>
      <c r="AI133">
        <f t="shared" si="32"/>
        <v>96.649989123341314</v>
      </c>
      <c r="AJ133">
        <f t="shared" si="33"/>
        <v>89.491403150174335</v>
      </c>
      <c r="AK133">
        <f t="shared" si="34"/>
        <v>97.086551567469328</v>
      </c>
      <c r="AL133">
        <f t="shared" si="35"/>
        <v>95.828518604113697</v>
      </c>
      <c r="AM133">
        <f t="shared" si="36"/>
        <v>92.745572544274552</v>
      </c>
      <c r="AN133">
        <f t="shared" si="37"/>
        <v>73.689388523381254</v>
      </c>
      <c r="AO133">
        <f t="shared" si="38"/>
        <v>90.626420359229854</v>
      </c>
      <c r="AP133">
        <f t="shared" si="39"/>
        <v>1130.2768553137987</v>
      </c>
      <c r="AQ133" s="10"/>
    </row>
    <row r="134" spans="1:43" x14ac:dyDescent="0.25">
      <c r="A134" s="10"/>
      <c r="B134" s="2" t="s">
        <v>32</v>
      </c>
      <c r="C134" s="3">
        <v>3548.18</v>
      </c>
      <c r="D134">
        <v>435052</v>
      </c>
      <c r="E134" s="4">
        <v>144.21100000000001</v>
      </c>
      <c r="F134" s="3">
        <v>2346.3767512864492</v>
      </c>
      <c r="G134" s="3">
        <v>6612.9022521023435</v>
      </c>
      <c r="H134">
        <v>1581.7</v>
      </c>
      <c r="I134" s="3">
        <v>0</v>
      </c>
      <c r="J134" s="5">
        <v>839.22</v>
      </c>
      <c r="K134" s="6">
        <v>6.8723331897307602</v>
      </c>
      <c r="L134" s="6">
        <v>254.087466899285</v>
      </c>
      <c r="M134" s="7">
        <v>0</v>
      </c>
      <c r="N134">
        <v>4.2699999999999996</v>
      </c>
      <c r="O134">
        <v>14.69</v>
      </c>
      <c r="P134">
        <v>16.43</v>
      </c>
      <c r="Q134">
        <v>13.27</v>
      </c>
      <c r="R134">
        <v>3.29</v>
      </c>
      <c r="S134">
        <v>5.69</v>
      </c>
      <c r="T134" s="3">
        <v>13</v>
      </c>
      <c r="U134" s="3">
        <v>53.916919708252003</v>
      </c>
      <c r="W134">
        <f t="shared" si="20"/>
        <v>51.219476042402356</v>
      </c>
      <c r="X134">
        <f t="shared" si="21"/>
        <v>52.262113544273845</v>
      </c>
      <c r="Y134">
        <f t="shared" si="22"/>
        <v>74.223219594787537</v>
      </c>
      <c r="Z134">
        <f t="shared" si="23"/>
        <v>50.761613621680269</v>
      </c>
      <c r="AA134">
        <f t="shared" si="24"/>
        <v>53.117445980742097</v>
      </c>
      <c r="AB134">
        <f t="shared" si="25"/>
        <v>51.662348130276143</v>
      </c>
      <c r="AC134">
        <f t="shared" si="26"/>
        <v>50</v>
      </c>
      <c r="AD134">
        <f t="shared" si="27"/>
        <v>50.073545870239506</v>
      </c>
      <c r="AE134">
        <f t="shared" si="28"/>
        <v>55.377326556799467</v>
      </c>
      <c r="AF134">
        <f t="shared" si="29"/>
        <v>72.054192287866982</v>
      </c>
      <c r="AG134">
        <f t="shared" si="30"/>
        <v>50</v>
      </c>
      <c r="AH134">
        <f t="shared" si="31"/>
        <v>52.310106037654187</v>
      </c>
      <c r="AI134">
        <f t="shared" si="32"/>
        <v>57.98890580813574</v>
      </c>
      <c r="AJ134">
        <f t="shared" si="33"/>
        <v>59.005651076109174</v>
      </c>
      <c r="AK134">
        <f t="shared" si="34"/>
        <v>55.906406179009537</v>
      </c>
      <c r="AL134">
        <f t="shared" si="35"/>
        <v>51.346198289808179</v>
      </c>
      <c r="AM134">
        <f t="shared" si="36"/>
        <v>52.865471345286551</v>
      </c>
      <c r="AN134">
        <f t="shared" si="37"/>
        <v>69.81657109095201</v>
      </c>
      <c r="AO134">
        <f t="shared" si="38"/>
        <v>57.420895324119748</v>
      </c>
      <c r="AP134">
        <f t="shared" si="39"/>
        <v>771.19828434718579</v>
      </c>
      <c r="AQ134" s="10"/>
    </row>
    <row r="135" spans="1:43" x14ac:dyDescent="0.25">
      <c r="A135" s="10"/>
      <c r="B135" s="2" t="s">
        <v>33</v>
      </c>
      <c r="C135" s="3">
        <v>7845.8927999999996</v>
      </c>
      <c r="D135">
        <v>1745150</v>
      </c>
      <c r="E135" s="4">
        <v>157.80000000000001</v>
      </c>
      <c r="F135" s="3">
        <v>4927.7556564956221</v>
      </c>
      <c r="G135" s="3">
        <v>6280.6818575135549</v>
      </c>
      <c r="H135">
        <v>1373.36</v>
      </c>
      <c r="I135" s="3">
        <v>27044.499599999999</v>
      </c>
      <c r="J135" s="5">
        <v>33171.300000000003</v>
      </c>
      <c r="K135" s="6">
        <v>15.6112745227937</v>
      </c>
      <c r="L135" s="6">
        <v>193.01303797217301</v>
      </c>
      <c r="M135" s="7">
        <v>8088.0699000000004</v>
      </c>
      <c r="N135">
        <v>11.37</v>
      </c>
      <c r="O135">
        <v>28.91</v>
      </c>
      <c r="P135">
        <v>5.16</v>
      </c>
      <c r="Q135">
        <v>6.16</v>
      </c>
      <c r="R135">
        <v>16.43</v>
      </c>
      <c r="S135">
        <v>28.44</v>
      </c>
      <c r="T135" s="3">
        <v>21.673500061035199</v>
      </c>
      <c r="U135" s="3">
        <v>83.831398010253906</v>
      </c>
      <c r="W135">
        <f t="shared" ref="W135:W198" si="40">((C135-109.239)/141000.761)*50+50</f>
        <v>52.743479448313046</v>
      </c>
      <c r="X135">
        <f t="shared" ref="X135:X198" si="41">((D135-760)/9599252.9)*50+50</f>
        <v>59.086071687933128</v>
      </c>
      <c r="Y135">
        <f t="shared" ref="Y135:Y198" si="42">((E135-0)/297.671)*50+50</f>
        <v>76.505773152238547</v>
      </c>
      <c r="Z135">
        <f t="shared" ref="Z135:Z198" si="43">((F135-110.797954)/146765.941)*50+50</f>
        <v>51.641033903940844</v>
      </c>
      <c r="AA135">
        <f t="shared" ref="AA135:AA198" si="44">((G135-533.3852317)/97507.97701)*50+50</f>
        <v>52.94709048533749</v>
      </c>
      <c r="AB135">
        <f t="shared" ref="AB135:AB198" si="45">((H135-34.91)/46524.25)*50+50</f>
        <v>51.438443392424382</v>
      </c>
      <c r="AC135">
        <f t="shared" ref="AC135:AC198" si="46">((I135-0)/75745888.37)*50+50</f>
        <v>50.017852123845913</v>
      </c>
      <c r="AD135">
        <f t="shared" ref="AD135:AD198" si="47">((J135-62.28)/528200.97)*50+50</f>
        <v>53.134130935049214</v>
      </c>
      <c r="AE135">
        <f t="shared" ref="AE135:AE198" si="48">((K135-3.76565144)/28.8868615)*50+50</f>
        <v>70.503478861477731</v>
      </c>
      <c r="AF135">
        <f t="shared" ref="AF135:AF198" si="49">((L135-115.768135)/313.589657)*50+50</f>
        <v>62.316238952385632</v>
      </c>
      <c r="AG135">
        <f t="shared" ref="AG135:AG198" si="50">((M135-0)/7906649.652)*50+50</f>
        <v>50.051147263733597</v>
      </c>
      <c r="AH135">
        <f t="shared" ref="AH135:AH198" si="51">((N135-0)/92.42)*50+50</f>
        <v>56.151265959748969</v>
      </c>
      <c r="AI135">
        <f t="shared" ref="AI135:AI198" si="52">((O135-0)/91.94)*50+50</f>
        <v>65.722210137045906</v>
      </c>
      <c r="AJ135">
        <f t="shared" ref="AJ135:AJ198" si="53">((P135-1.45)/83.17)*50+50</f>
        <v>52.230371528195263</v>
      </c>
      <c r="AK135">
        <f t="shared" ref="AK135:AK198" si="54">((Q135-2.87)/88.04)*50+50</f>
        <v>51.868468877782824</v>
      </c>
      <c r="AL135">
        <f t="shared" ref="AL135:AL198" si="55">((R135-0.96)/86.54)*50+50</f>
        <v>58.938063323318694</v>
      </c>
      <c r="AM135">
        <f t="shared" ref="AM135:AM198" si="56">((S135-0.48)/90.91)*50+50</f>
        <v>65.37784622153778</v>
      </c>
      <c r="AN135">
        <f t="shared" ref="AN135:AN198" si="57">((T135-5.155275822)/19.79334402)*50+50</f>
        <v>91.726714349895886</v>
      </c>
      <c r="AO135">
        <f t="shared" ref="AO135:AO198" si="58">((U135-43.01620865)/73.446064)*50+50</f>
        <v>77.785824819866377</v>
      </c>
      <c r="AP135">
        <f t="shared" ref="AP135:AP198" si="59">0.5*(0.2*(W135*(1/3)+X135*(1/3)+Y135*(1/3))+0.35*(Z135*(1/3)+AA135*(1/3)+AB135*(1/3))+0.3*(AC135*0.5+AD135*0.5)+0.15*(AE135*0.5+AF135*0.5))*(0.5*(0.2*AG135+0.5*(AH135*(1/6)+AI135*(1/6)+AJ135*(1/6)+AK135*(1/6)+AL135*(1/6)+AM135*(1/6))+0.3*(AN135*0.5+AO135*0.5)))</f>
        <v>907.90846935341312</v>
      </c>
      <c r="AQ135" s="10"/>
    </row>
    <row r="136" spans="1:43" x14ac:dyDescent="0.25">
      <c r="A136" s="10"/>
      <c r="B136" s="2" t="s">
        <v>34</v>
      </c>
      <c r="C136" s="3">
        <v>203.55009999999999</v>
      </c>
      <c r="D136">
        <v>11610</v>
      </c>
      <c r="E136" s="4">
        <v>25.063000000000002</v>
      </c>
      <c r="F136" s="3">
        <v>1987.2764296703297</v>
      </c>
      <c r="G136" s="3">
        <v>97630.825515208766</v>
      </c>
      <c r="H136">
        <v>1638.89</v>
      </c>
      <c r="I136" s="3">
        <v>2.7938999999999998</v>
      </c>
      <c r="J136" s="5">
        <v>810.28</v>
      </c>
      <c r="K136" s="6">
        <v>6.04</v>
      </c>
      <c r="L136" s="6">
        <v>189.62800792078801</v>
      </c>
      <c r="M136" s="7">
        <v>5299.6301000000003</v>
      </c>
      <c r="N136">
        <v>91.94</v>
      </c>
      <c r="O136">
        <v>81.040000000000006</v>
      </c>
      <c r="P136">
        <v>20.190000000000001</v>
      </c>
      <c r="Q136">
        <v>73.459999999999994</v>
      </c>
      <c r="R136">
        <v>78.87</v>
      </c>
      <c r="S136">
        <v>81.52</v>
      </c>
      <c r="T136" s="3">
        <v>12.742839813232401</v>
      </c>
      <c r="U136" s="3">
        <v>89.216447448730491</v>
      </c>
      <c r="W136">
        <f t="shared" si="40"/>
        <v>50.033443471982395</v>
      </c>
      <c r="X136">
        <f t="shared" si="41"/>
        <v>50.056514814814392</v>
      </c>
      <c r="Y136">
        <f t="shared" si="42"/>
        <v>54.209849128736089</v>
      </c>
      <c r="Z136">
        <f t="shared" si="43"/>
        <v>50.639275864306398</v>
      </c>
      <c r="AA136">
        <f t="shared" si="44"/>
        <v>99.789485568729873</v>
      </c>
      <c r="AB136">
        <f t="shared" si="45"/>
        <v>51.723810700871049</v>
      </c>
      <c r="AC136">
        <f t="shared" si="46"/>
        <v>50.00000184425852</v>
      </c>
      <c r="AD136">
        <f t="shared" si="47"/>
        <v>50.070806382653934</v>
      </c>
      <c r="AE136">
        <f t="shared" si="48"/>
        <v>53.936648777161203</v>
      </c>
      <c r="AF136">
        <f t="shared" si="49"/>
        <v>61.776516105055727</v>
      </c>
      <c r="AG136">
        <f t="shared" si="50"/>
        <v>50.033513753190391</v>
      </c>
      <c r="AH136">
        <f t="shared" si="51"/>
        <v>99.74031594892881</v>
      </c>
      <c r="AI136">
        <f t="shared" si="52"/>
        <v>94.072221013704592</v>
      </c>
      <c r="AJ136">
        <f t="shared" si="53"/>
        <v>61.266081519778766</v>
      </c>
      <c r="AK136">
        <f t="shared" si="54"/>
        <v>90.089731940027249</v>
      </c>
      <c r="AL136">
        <f t="shared" si="55"/>
        <v>95.013866420152539</v>
      </c>
      <c r="AM136">
        <f t="shared" si="56"/>
        <v>94.571554284457164</v>
      </c>
      <c r="AN136">
        <f t="shared" si="57"/>
        <v>69.166958305695132</v>
      </c>
      <c r="AO136">
        <f t="shared" si="58"/>
        <v>81.451813945217324</v>
      </c>
      <c r="AP136">
        <f t="shared" si="59"/>
        <v>1110.3703906504404</v>
      </c>
      <c r="AQ136" s="10"/>
    </row>
    <row r="137" spans="1:43" x14ac:dyDescent="0.25">
      <c r="A137" s="10"/>
      <c r="B137" s="2" t="s">
        <v>35</v>
      </c>
      <c r="C137" s="3">
        <v>126.1673</v>
      </c>
      <c r="D137">
        <v>770</v>
      </c>
      <c r="E137" s="4">
        <v>0.1</v>
      </c>
      <c r="F137" s="3">
        <v>325.39468085106387</v>
      </c>
      <c r="G137" s="3">
        <v>25790.730312138236</v>
      </c>
      <c r="H137">
        <v>319.27</v>
      </c>
      <c r="I137" s="3">
        <v>1892.2393</v>
      </c>
      <c r="J137" s="5">
        <v>241.31</v>
      </c>
      <c r="K137" s="6">
        <v>12.471080482402201</v>
      </c>
      <c r="L137" s="6">
        <v>324.650091784528</v>
      </c>
      <c r="M137" s="7">
        <v>66986.465299999996</v>
      </c>
      <c r="N137">
        <v>9</v>
      </c>
      <c r="O137">
        <v>69.67</v>
      </c>
      <c r="P137">
        <v>12.21</v>
      </c>
      <c r="Q137">
        <v>70.14</v>
      </c>
      <c r="R137">
        <v>61.5</v>
      </c>
      <c r="S137">
        <v>68.25</v>
      </c>
      <c r="T137" s="3">
        <v>7.4586000442504901</v>
      </c>
      <c r="U137" s="3">
        <v>96.67333984375</v>
      </c>
      <c r="W137">
        <f t="shared" si="40"/>
        <v>50.006002910863721</v>
      </c>
      <c r="X137">
        <f t="shared" si="41"/>
        <v>50.000052087386926</v>
      </c>
      <c r="Y137">
        <f t="shared" si="42"/>
        <v>50.016797067903823</v>
      </c>
      <c r="Z137">
        <f t="shared" si="43"/>
        <v>50.07310849008595</v>
      </c>
      <c r="AA137">
        <f t="shared" si="44"/>
        <v>62.951425029486536</v>
      </c>
      <c r="AB137">
        <f t="shared" si="45"/>
        <v>50.305604066696404</v>
      </c>
      <c r="AC137">
        <f t="shared" si="46"/>
        <v>50.001249070636518</v>
      </c>
      <c r="AD137">
        <f t="shared" si="47"/>
        <v>50.016947147976651</v>
      </c>
      <c r="AE137">
        <f t="shared" si="48"/>
        <v>65.068146192348038</v>
      </c>
      <c r="AF137">
        <f t="shared" si="49"/>
        <v>83.30498186432979</v>
      </c>
      <c r="AG137">
        <f t="shared" si="50"/>
        <v>50.423608407152933</v>
      </c>
      <c r="AH137">
        <f t="shared" si="51"/>
        <v>54.86907595758494</v>
      </c>
      <c r="AI137">
        <f t="shared" si="52"/>
        <v>87.888840548183595</v>
      </c>
      <c r="AJ137">
        <f t="shared" si="53"/>
        <v>56.468678610075749</v>
      </c>
      <c r="AK137">
        <f t="shared" si="54"/>
        <v>88.204225352112672</v>
      </c>
      <c r="AL137">
        <f t="shared" si="55"/>
        <v>84.978044834758492</v>
      </c>
      <c r="AM137">
        <f t="shared" si="56"/>
        <v>87.273127268727308</v>
      </c>
      <c r="AN137">
        <f t="shared" si="57"/>
        <v>55.818431236084002</v>
      </c>
      <c r="AO137">
        <f t="shared" si="58"/>
        <v>86.528255070108315</v>
      </c>
      <c r="AP137">
        <f t="shared" si="59"/>
        <v>962.24175177641939</v>
      </c>
      <c r="AQ137" s="10"/>
    </row>
    <row r="138" spans="1:43" x14ac:dyDescent="0.25">
      <c r="A138" s="10"/>
      <c r="B138" s="2" t="s">
        <v>46</v>
      </c>
      <c r="C138" s="3">
        <v>3148.2498000000001</v>
      </c>
      <c r="D138">
        <v>2149690</v>
      </c>
      <c r="E138" s="4">
        <v>265.78899999999999</v>
      </c>
      <c r="F138" s="3">
        <v>7466.4712740761861</v>
      </c>
      <c r="G138" s="3">
        <v>23716.260615902163</v>
      </c>
      <c r="H138">
        <v>5440.27</v>
      </c>
      <c r="I138" s="3">
        <v>28953.102900000002</v>
      </c>
      <c r="J138" s="5">
        <v>7257.8</v>
      </c>
      <c r="K138" s="6">
        <v>25.265548377757302</v>
      </c>
      <c r="L138" s="6">
        <v>310.34512068581898</v>
      </c>
      <c r="M138" s="7">
        <v>67061.096900000004</v>
      </c>
      <c r="N138">
        <v>32.700000000000003</v>
      </c>
      <c r="O138">
        <v>57.82</v>
      </c>
      <c r="P138">
        <v>2.82</v>
      </c>
      <c r="Q138">
        <v>54.5</v>
      </c>
      <c r="R138">
        <v>56.81</v>
      </c>
      <c r="S138">
        <v>57.35</v>
      </c>
      <c r="T138" s="3">
        <v>22.814419746398912</v>
      </c>
      <c r="U138" s="3">
        <v>107.8</v>
      </c>
      <c r="W138">
        <f t="shared" si="40"/>
        <v>51.077657587961532</v>
      </c>
      <c r="X138">
        <f t="shared" si="41"/>
        <v>61.193214838625622</v>
      </c>
      <c r="Y138">
        <f t="shared" si="42"/>
        <v>94.644758810901976</v>
      </c>
      <c r="Z138">
        <f t="shared" si="43"/>
        <v>52.505919721550448</v>
      </c>
      <c r="AA138">
        <f t="shared" si="44"/>
        <v>61.887681446731598</v>
      </c>
      <c r="AB138">
        <f t="shared" si="45"/>
        <v>55.809185532276182</v>
      </c>
      <c r="AC138">
        <f t="shared" si="46"/>
        <v>50.01911199638888</v>
      </c>
      <c r="AD138">
        <f t="shared" si="47"/>
        <v>50.681134682505409</v>
      </c>
      <c r="AE138">
        <f t="shared" si="48"/>
        <v>87.213971718175941</v>
      </c>
      <c r="AF138">
        <f t="shared" si="49"/>
        <v>81.024139563030772</v>
      </c>
      <c r="AG138">
        <f t="shared" si="50"/>
        <v>50.424080361794182</v>
      </c>
      <c r="AH138">
        <f t="shared" si="51"/>
        <v>67.690975979225271</v>
      </c>
      <c r="AI138">
        <f t="shared" si="52"/>
        <v>81.444420274091797</v>
      </c>
      <c r="AJ138">
        <f t="shared" si="53"/>
        <v>50.823614283996633</v>
      </c>
      <c r="AK138">
        <f t="shared" si="54"/>
        <v>79.321899136756016</v>
      </c>
      <c r="AL138">
        <f t="shared" si="55"/>
        <v>82.268315229951469</v>
      </c>
      <c r="AM138">
        <f t="shared" si="56"/>
        <v>81.278187218127826</v>
      </c>
      <c r="AN138">
        <f t="shared" si="57"/>
        <v>94.608793507947411</v>
      </c>
      <c r="AO138">
        <f t="shared" si="58"/>
        <v>94.102970140101718</v>
      </c>
      <c r="AP138">
        <f t="shared" si="59"/>
        <v>1155.2763590771465</v>
      </c>
      <c r="AQ138" s="10"/>
    </row>
    <row r="139" spans="1:43" x14ac:dyDescent="0.25">
      <c r="A139" s="10"/>
      <c r="B139" s="2" t="s">
        <v>36</v>
      </c>
      <c r="C139" s="3">
        <v>364.65179999999998</v>
      </c>
      <c r="D139">
        <v>17820</v>
      </c>
      <c r="E139" s="4">
        <v>101.5</v>
      </c>
      <c r="F139" s="3">
        <v>1741.6114245416077</v>
      </c>
      <c r="G139" s="3">
        <v>47760.944126468254</v>
      </c>
      <c r="H139">
        <v>1444.03</v>
      </c>
      <c r="I139" s="3">
        <v>9759.3423000000003</v>
      </c>
      <c r="J139" s="5">
        <v>881.28</v>
      </c>
      <c r="K139" s="6">
        <v>8.5763759885356396</v>
      </c>
      <c r="L139" s="6">
        <v>269.40957897867997</v>
      </c>
      <c r="M139" s="7">
        <v>29572.843199999999</v>
      </c>
      <c r="N139">
        <v>52.61</v>
      </c>
      <c r="O139">
        <v>52.61</v>
      </c>
      <c r="P139">
        <v>28.17</v>
      </c>
      <c r="Q139">
        <v>50.71</v>
      </c>
      <c r="R139">
        <v>62.44</v>
      </c>
      <c r="S139">
        <v>52.61</v>
      </c>
      <c r="T139" s="3">
        <v>11.550000190734901</v>
      </c>
      <c r="U139" s="3">
        <v>95.066513061523395</v>
      </c>
      <c r="W139">
        <f t="shared" si="40"/>
        <v>50.090571426064855</v>
      </c>
      <c r="X139">
        <f t="shared" si="41"/>
        <v>50.088861082095256</v>
      </c>
      <c r="Y139">
        <f t="shared" si="42"/>
        <v>67.049023922384109</v>
      </c>
      <c r="Z139">
        <f t="shared" si="43"/>
        <v>50.5555830799128</v>
      </c>
      <c r="AA139">
        <f t="shared" si="44"/>
        <v>74.217279623145501</v>
      </c>
      <c r="AB139">
        <f t="shared" si="45"/>
        <v>51.514393031591055</v>
      </c>
      <c r="AC139">
        <f t="shared" si="46"/>
        <v>50.006442159772639</v>
      </c>
      <c r="AD139">
        <f t="shared" si="47"/>
        <v>50.077527309349698</v>
      </c>
      <c r="AE139">
        <f t="shared" si="48"/>
        <v>58.3268383942223</v>
      </c>
      <c r="AF139">
        <f t="shared" si="49"/>
        <v>74.497211650491394</v>
      </c>
      <c r="AG139">
        <f t="shared" si="50"/>
        <v>50.187012480011177</v>
      </c>
      <c r="AH139">
        <f t="shared" si="51"/>
        <v>78.462454014282628</v>
      </c>
      <c r="AI139">
        <f t="shared" si="52"/>
        <v>78.6110506852295</v>
      </c>
      <c r="AJ139">
        <f t="shared" si="53"/>
        <v>66.06348442948179</v>
      </c>
      <c r="AK139">
        <f t="shared" si="54"/>
        <v>77.169468423443888</v>
      </c>
      <c r="AL139">
        <f t="shared" si="55"/>
        <v>85.521146290732602</v>
      </c>
      <c r="AM139">
        <f t="shared" si="56"/>
        <v>78.671213287867118</v>
      </c>
      <c r="AN139">
        <f t="shared" si="57"/>
        <v>66.153724106127328</v>
      </c>
      <c r="AO139">
        <f t="shared" si="58"/>
        <v>85.434372910387253</v>
      </c>
      <c r="AP139">
        <f t="shared" si="59"/>
        <v>1013.1014842446614</v>
      </c>
      <c r="AQ139" s="10"/>
    </row>
    <row r="140" spans="1:43" x14ac:dyDescent="0.25">
      <c r="A140" s="10"/>
      <c r="B140" s="2" t="s">
        <v>37</v>
      </c>
      <c r="C140" s="3">
        <v>769.48140000000001</v>
      </c>
      <c r="D140">
        <v>89320</v>
      </c>
      <c r="E140" s="4">
        <v>0</v>
      </c>
      <c r="F140" s="3">
        <v>344.54440180658173</v>
      </c>
      <c r="G140" s="3">
        <v>4477.6183258826231</v>
      </c>
      <c r="H140">
        <v>294.69</v>
      </c>
      <c r="I140" s="3">
        <v>8169.7864</v>
      </c>
      <c r="J140" s="5">
        <v>1437.09</v>
      </c>
      <c r="K140" s="6">
        <v>12.4805352798054</v>
      </c>
      <c r="L140" s="6">
        <v>291.82131376275299</v>
      </c>
      <c r="M140" s="7">
        <v>14478.434800000001</v>
      </c>
      <c r="N140">
        <v>26.07</v>
      </c>
      <c r="O140">
        <v>55.92</v>
      </c>
      <c r="P140">
        <v>24.88</v>
      </c>
      <c r="Q140">
        <v>57.35</v>
      </c>
      <c r="R140">
        <v>63.38</v>
      </c>
      <c r="S140">
        <v>59.72</v>
      </c>
      <c r="T140" s="3">
        <v>9.6999998092651403</v>
      </c>
      <c r="U140" s="3">
        <v>71.058853149414105</v>
      </c>
      <c r="W140">
        <f t="shared" si="40"/>
        <v>50.234127247015351</v>
      </c>
      <c r="X140">
        <f t="shared" si="41"/>
        <v>50.461285898614051</v>
      </c>
      <c r="Y140">
        <f t="shared" si="42"/>
        <v>50</v>
      </c>
      <c r="Z140">
        <f t="shared" si="43"/>
        <v>50.079632388214165</v>
      </c>
      <c r="AA140">
        <f t="shared" si="44"/>
        <v>52.022518164733391</v>
      </c>
      <c r="AB140">
        <f t="shared" si="45"/>
        <v>50.279187735428295</v>
      </c>
      <c r="AC140">
        <f t="shared" si="46"/>
        <v>50.005392891004256</v>
      </c>
      <c r="AD140">
        <f t="shared" si="47"/>
        <v>50.13014080606478</v>
      </c>
      <c r="AE140">
        <f t="shared" si="48"/>
        <v>65.08451141326897</v>
      </c>
      <c r="AF140">
        <f t="shared" si="49"/>
        <v>78.070629058207913</v>
      </c>
      <c r="AG140">
        <f t="shared" si="50"/>
        <v>50.091558595848099</v>
      </c>
      <c r="AH140">
        <f t="shared" si="51"/>
        <v>64.104090023804375</v>
      </c>
      <c r="AI140">
        <f t="shared" si="52"/>
        <v>80.411137698499033</v>
      </c>
      <c r="AJ140">
        <f t="shared" si="53"/>
        <v>64.085607791270888</v>
      </c>
      <c r="AK140">
        <f t="shared" si="54"/>
        <v>80.940481599273056</v>
      </c>
      <c r="AL140">
        <f t="shared" si="55"/>
        <v>86.064247746706727</v>
      </c>
      <c r="AM140">
        <f t="shared" si="56"/>
        <v>82.581674183258173</v>
      </c>
      <c r="AN140">
        <f t="shared" si="57"/>
        <v>61.480434995402916</v>
      </c>
      <c r="AO140">
        <f t="shared" si="58"/>
        <v>69.090638062928804</v>
      </c>
      <c r="AP140">
        <f t="shared" si="59"/>
        <v>908.01619571852609</v>
      </c>
      <c r="AQ140" s="10"/>
    </row>
    <row r="141" spans="1:43" x14ac:dyDescent="0.25">
      <c r="A141" s="10"/>
      <c r="B141" s="2" t="s">
        <v>45</v>
      </c>
      <c r="C141" s="3">
        <v>875.18470000000002</v>
      </c>
      <c r="D141">
        <v>98647.9</v>
      </c>
      <c r="E141" s="4">
        <v>97.8</v>
      </c>
      <c r="F141" s="3">
        <v>4002.1852974759704</v>
      </c>
      <c r="G141" s="3">
        <v>45729.607675682295</v>
      </c>
      <c r="H141">
        <v>6447.93</v>
      </c>
      <c r="I141" s="3">
        <v>40134.7906</v>
      </c>
      <c r="J141" s="5">
        <v>1765.77</v>
      </c>
      <c r="K141" s="6">
        <v>19.914888524220402</v>
      </c>
      <c r="L141" s="6">
        <v>299.00059005230997</v>
      </c>
      <c r="M141" s="7">
        <v>869557.3676</v>
      </c>
      <c r="N141">
        <v>74.88</v>
      </c>
      <c r="O141">
        <v>83.41</v>
      </c>
      <c r="P141">
        <v>19.25</v>
      </c>
      <c r="Q141">
        <v>74.41</v>
      </c>
      <c r="R141">
        <v>69.010000000000005</v>
      </c>
      <c r="S141">
        <v>87.2</v>
      </c>
      <c r="T141" s="3">
        <v>5.5426707267761204</v>
      </c>
      <c r="U141" s="3">
        <v>95.24</v>
      </c>
      <c r="W141">
        <f t="shared" si="40"/>
        <v>50.271610484428521</v>
      </c>
      <c r="X141">
        <f t="shared" si="41"/>
        <v>50.509872492264478</v>
      </c>
      <c r="Y141">
        <f t="shared" si="42"/>
        <v>66.427532409942515</v>
      </c>
      <c r="Z141">
        <f t="shared" si="43"/>
        <v>51.32571198636473</v>
      </c>
      <c r="AA141">
        <f t="shared" si="44"/>
        <v>73.175653843863032</v>
      </c>
      <c r="AB141">
        <f t="shared" si="45"/>
        <v>56.892126149266247</v>
      </c>
      <c r="AC141">
        <f t="shared" si="46"/>
        <v>50.026493048971815</v>
      </c>
      <c r="AD141">
        <f t="shared" si="47"/>
        <v>50.161253963619188</v>
      </c>
      <c r="AE141">
        <f t="shared" si="48"/>
        <v>77.952564324477407</v>
      </c>
      <c r="AF141">
        <f t="shared" si="49"/>
        <v>79.215321832554892</v>
      </c>
      <c r="AG141">
        <f t="shared" si="50"/>
        <v>55.4988990651688</v>
      </c>
      <c r="AH141">
        <f t="shared" si="51"/>
        <v>90.510711967106687</v>
      </c>
      <c r="AI141">
        <f t="shared" si="52"/>
        <v>95.36110506852296</v>
      </c>
      <c r="AJ141">
        <f t="shared" si="53"/>
        <v>60.700973908861371</v>
      </c>
      <c r="AK141">
        <f t="shared" si="54"/>
        <v>90.629259427532929</v>
      </c>
      <c r="AL141">
        <f t="shared" si="55"/>
        <v>89.317078807487874</v>
      </c>
      <c r="AM141">
        <f t="shared" si="56"/>
        <v>97.695523044769558</v>
      </c>
      <c r="AN141">
        <f t="shared" si="57"/>
        <v>50.978598927964576</v>
      </c>
      <c r="AO141">
        <f t="shared" si="58"/>
        <v>85.552477904057582</v>
      </c>
      <c r="AP141">
        <f t="shared" si="59"/>
        <v>1112.5071368976312</v>
      </c>
      <c r="AQ141" s="10"/>
    </row>
    <row r="142" spans="1:43" x14ac:dyDescent="0.25">
      <c r="A142" s="10"/>
      <c r="B142" s="2" t="s">
        <v>38</v>
      </c>
      <c r="C142" s="3">
        <v>381.66800000000001</v>
      </c>
      <c r="D142">
        <v>309500</v>
      </c>
      <c r="E142" s="4">
        <v>4.9743000000000004</v>
      </c>
      <c r="F142" s="3">
        <v>899.36020806241868</v>
      </c>
      <c r="G142" s="3">
        <v>23563.940599222849</v>
      </c>
      <c r="H142">
        <v>898.28</v>
      </c>
      <c r="I142" s="3">
        <v>15994.6801</v>
      </c>
      <c r="J142" s="5">
        <v>678.74</v>
      </c>
      <c r="K142" s="6">
        <v>24.806078893141002</v>
      </c>
      <c r="L142" s="6">
        <v>346.09648922433001</v>
      </c>
      <c r="M142" s="7">
        <v>2673.0412000000001</v>
      </c>
      <c r="N142">
        <v>62.56</v>
      </c>
      <c r="O142">
        <v>60.66</v>
      </c>
      <c r="P142">
        <v>17.37</v>
      </c>
      <c r="Q142">
        <v>67.3</v>
      </c>
      <c r="R142">
        <v>65.260000000000005</v>
      </c>
      <c r="S142">
        <v>62.09</v>
      </c>
      <c r="T142" s="3">
        <v>11.0801801681519</v>
      </c>
      <c r="U142" s="3">
        <v>99.515701293945298</v>
      </c>
      <c r="W142">
        <f t="shared" si="40"/>
        <v>50.096605506973113</v>
      </c>
      <c r="X142">
        <f t="shared" si="41"/>
        <v>51.608145983944226</v>
      </c>
      <c r="Y142">
        <f t="shared" si="42"/>
        <v>50.835536548740052</v>
      </c>
      <c r="Z142">
        <f t="shared" si="43"/>
        <v>50.268646202480461</v>
      </c>
      <c r="AA142">
        <f t="shared" si="44"/>
        <v>61.809575007981621</v>
      </c>
      <c r="AB142">
        <f t="shared" si="45"/>
        <v>50.927870949021212</v>
      </c>
      <c r="AC142">
        <f t="shared" si="46"/>
        <v>50.010558117703944</v>
      </c>
      <c r="AD142">
        <f t="shared" si="47"/>
        <v>50.058354682688297</v>
      </c>
      <c r="AE142">
        <f t="shared" si="48"/>
        <v>86.418680259087694</v>
      </c>
      <c r="AF142">
        <f t="shared" si="49"/>
        <v>86.724481991497896</v>
      </c>
      <c r="AG142">
        <f t="shared" si="50"/>
        <v>50.016903753913795</v>
      </c>
      <c r="AH142">
        <f t="shared" si="51"/>
        <v>83.845487989612636</v>
      </c>
      <c r="AI142">
        <f t="shared" si="52"/>
        <v>82.98890580813574</v>
      </c>
      <c r="AJ142">
        <f t="shared" si="53"/>
        <v>59.570758687026576</v>
      </c>
      <c r="AK142">
        <f t="shared" si="54"/>
        <v>86.59132212630621</v>
      </c>
      <c r="AL142">
        <f t="shared" si="55"/>
        <v>87.150450658654961</v>
      </c>
      <c r="AM142">
        <f t="shared" si="56"/>
        <v>83.885161148388519</v>
      </c>
      <c r="AN142">
        <f t="shared" si="57"/>
        <v>64.966910947854828</v>
      </c>
      <c r="AO142">
        <f t="shared" si="58"/>
        <v>88.463254235070579</v>
      </c>
      <c r="AP142">
        <f t="shared" si="59"/>
        <v>1048.6456043608973</v>
      </c>
      <c r="AQ142" s="10"/>
    </row>
    <row r="143" spans="1:43" x14ac:dyDescent="0.25">
      <c r="A143" s="10"/>
      <c r="B143" s="2" t="s">
        <v>39</v>
      </c>
      <c r="C143" s="3">
        <v>567.88509999999997</v>
      </c>
      <c r="D143">
        <v>10450</v>
      </c>
      <c r="E143" s="4">
        <v>0</v>
      </c>
      <c r="F143" s="3">
        <v>468.80103080663355</v>
      </c>
      <c r="G143" s="3">
        <v>8255.209210571531</v>
      </c>
      <c r="H143">
        <v>271.94</v>
      </c>
      <c r="I143" s="3">
        <v>4987.6814000000004</v>
      </c>
      <c r="J143" s="5">
        <v>1088.8800000000001</v>
      </c>
      <c r="K143" s="6">
        <v>14.2802219991569</v>
      </c>
      <c r="L143" s="6">
        <v>281.63529322720399</v>
      </c>
      <c r="M143" s="7">
        <v>17065.626799999998</v>
      </c>
      <c r="N143">
        <v>6.64</v>
      </c>
      <c r="O143">
        <v>45.02</v>
      </c>
      <c r="P143">
        <v>35.21</v>
      </c>
      <c r="Q143">
        <v>49.76</v>
      </c>
      <c r="R143">
        <v>28.17</v>
      </c>
      <c r="S143">
        <v>19.43</v>
      </c>
      <c r="T143" s="3">
        <v>8.5755195617675799</v>
      </c>
      <c r="U143" s="3">
        <v>78.03</v>
      </c>
      <c r="W143">
        <f t="shared" si="40"/>
        <v>50.162639583200544</v>
      </c>
      <c r="X143">
        <f t="shared" si="41"/>
        <v>50.050472677931012</v>
      </c>
      <c r="Y143">
        <f t="shared" si="42"/>
        <v>50</v>
      </c>
      <c r="Z143">
        <f t="shared" si="43"/>
        <v>50.121963949662764</v>
      </c>
      <c r="AA143">
        <f t="shared" si="44"/>
        <v>53.959585777315233</v>
      </c>
      <c r="AB143">
        <f t="shared" si="45"/>
        <v>50.254738120442568</v>
      </c>
      <c r="AC143">
        <f t="shared" si="46"/>
        <v>50.003292377650673</v>
      </c>
      <c r="AD143">
        <f t="shared" si="47"/>
        <v>50.097178920364343</v>
      </c>
      <c r="AE143">
        <f t="shared" si="48"/>
        <v>68.199572423533965</v>
      </c>
      <c r="AF143">
        <f t="shared" si="49"/>
        <v>76.446528851428923</v>
      </c>
      <c r="AG143">
        <f t="shared" si="50"/>
        <v>50.107919457362598</v>
      </c>
      <c r="AH143">
        <f t="shared" si="51"/>
        <v>53.592296039818223</v>
      </c>
      <c r="AI143">
        <f t="shared" si="52"/>
        <v>74.483358712203611</v>
      </c>
      <c r="AJ143">
        <f t="shared" si="53"/>
        <v>70.295779728267405</v>
      </c>
      <c r="AK143">
        <f t="shared" si="54"/>
        <v>76.629940935938208</v>
      </c>
      <c r="AL143">
        <f t="shared" si="55"/>
        <v>65.721053847931586</v>
      </c>
      <c r="AM143">
        <f t="shared" si="56"/>
        <v>60.422395776042237</v>
      </c>
      <c r="AN143">
        <f t="shared" si="57"/>
        <v>58.63988352931073</v>
      </c>
      <c r="AO143">
        <f t="shared" si="58"/>
        <v>73.836397379987574</v>
      </c>
      <c r="AP143">
        <f t="shared" si="59"/>
        <v>853.00168655245932</v>
      </c>
      <c r="AQ143" s="10"/>
    </row>
    <row r="144" spans="1:43" x14ac:dyDescent="0.25">
      <c r="A144" s="10"/>
      <c r="B144" s="2" t="s">
        <v>40</v>
      </c>
      <c r="C144" s="3">
        <v>2149.5821000000001</v>
      </c>
      <c r="D144">
        <v>185180</v>
      </c>
      <c r="E144" s="4">
        <v>2.5</v>
      </c>
      <c r="F144" s="3">
        <v>213.61254647990361</v>
      </c>
      <c r="G144" s="3">
        <v>993.73988311450682</v>
      </c>
      <c r="H144">
        <v>105.55</v>
      </c>
      <c r="I144" s="3">
        <v>0</v>
      </c>
      <c r="J144" s="5">
        <v>256.62</v>
      </c>
      <c r="K144" s="6">
        <v>11.72</v>
      </c>
      <c r="L144" s="6">
        <v>328.37676993162501</v>
      </c>
      <c r="M144" s="7">
        <v>602.65</v>
      </c>
      <c r="N144">
        <v>0.47</v>
      </c>
      <c r="O144">
        <v>6.16</v>
      </c>
      <c r="P144">
        <v>3.29</v>
      </c>
      <c r="Q144">
        <v>3.79</v>
      </c>
      <c r="R144">
        <v>4.6900000000000004</v>
      </c>
      <c r="S144">
        <v>8.5299999999999994</v>
      </c>
      <c r="T144" s="3">
        <v>19.383590062459302</v>
      </c>
      <c r="U144" s="3">
        <v>52.531558990478501</v>
      </c>
      <c r="W144">
        <f t="shared" si="40"/>
        <v>50.723522017019469</v>
      </c>
      <c r="X144">
        <f t="shared" si="41"/>
        <v>50.960595589683862</v>
      </c>
      <c r="Y144">
        <f t="shared" si="42"/>
        <v>50.41992669759567</v>
      </c>
      <c r="Z144">
        <f t="shared" si="43"/>
        <v>50.035026720702149</v>
      </c>
      <c r="AA144">
        <f t="shared" si="44"/>
        <v>50.236059995054198</v>
      </c>
      <c r="AB144">
        <f t="shared" si="45"/>
        <v>50.075917397916143</v>
      </c>
      <c r="AC144">
        <f t="shared" si="46"/>
        <v>50</v>
      </c>
      <c r="AD144">
        <f t="shared" si="47"/>
        <v>50.018396406958509</v>
      </c>
      <c r="AE144">
        <f t="shared" si="48"/>
        <v>63.768107968392485</v>
      </c>
      <c r="AF144">
        <f t="shared" si="49"/>
        <v>83.899178462321714</v>
      </c>
      <c r="AG144">
        <f t="shared" si="50"/>
        <v>50.003811032653047</v>
      </c>
      <c r="AH144">
        <f t="shared" si="51"/>
        <v>50.254273966673878</v>
      </c>
      <c r="AI144">
        <f t="shared" si="52"/>
        <v>53.350010876658693</v>
      </c>
      <c r="AJ144">
        <f t="shared" si="53"/>
        <v>51.106168089455331</v>
      </c>
      <c r="AK144">
        <f t="shared" si="54"/>
        <v>50.52248977737392</v>
      </c>
      <c r="AL144">
        <f t="shared" si="55"/>
        <v>52.155072798705802</v>
      </c>
      <c r="AM144">
        <f t="shared" si="56"/>
        <v>54.427455725442748</v>
      </c>
      <c r="AN144">
        <f t="shared" si="57"/>
        <v>85.942168807055623</v>
      </c>
      <c r="AO144">
        <f t="shared" si="58"/>
        <v>56.477780988017614</v>
      </c>
      <c r="AP144">
        <f t="shared" si="59"/>
        <v>770.74153627574174</v>
      </c>
      <c r="AQ144" s="10"/>
    </row>
    <row r="145" spans="1:43" x14ac:dyDescent="0.25">
      <c r="A145" s="10"/>
      <c r="B145" s="2" t="s">
        <v>41</v>
      </c>
      <c r="C145" s="3">
        <v>7657.6117000000004</v>
      </c>
      <c r="D145">
        <v>785350</v>
      </c>
      <c r="E145" s="4">
        <v>0.3</v>
      </c>
      <c r="F145" s="3">
        <v>9577.8302085303076</v>
      </c>
      <c r="G145" s="3">
        <v>12507.59451348298</v>
      </c>
      <c r="H145">
        <v>4223.04</v>
      </c>
      <c r="I145" s="3">
        <v>378238.82860000001</v>
      </c>
      <c r="J145" s="5">
        <v>30813.42</v>
      </c>
      <c r="K145" s="6">
        <v>5.6694333475545902</v>
      </c>
      <c r="L145" s="6">
        <v>210.20539033786301</v>
      </c>
      <c r="M145" s="7">
        <v>418334.49099999998</v>
      </c>
      <c r="N145" s="4">
        <v>10.9</v>
      </c>
      <c r="O145" s="4">
        <v>65.88</v>
      </c>
      <c r="P145" s="4">
        <v>40.85</v>
      </c>
      <c r="Q145" s="4">
        <v>66.819999999999993</v>
      </c>
      <c r="R145" s="4">
        <v>54.46</v>
      </c>
      <c r="S145" s="4">
        <v>60.66</v>
      </c>
      <c r="T145" s="3">
        <v>12.8030796051025</v>
      </c>
      <c r="U145" s="3">
        <v>100.48371887207</v>
      </c>
      <c r="W145">
        <f t="shared" si="40"/>
        <v>52.676713461142242</v>
      </c>
      <c r="X145">
        <f t="shared" si="41"/>
        <v>54.086724290803922</v>
      </c>
      <c r="Y145">
        <f t="shared" si="42"/>
        <v>50.050391203711477</v>
      </c>
      <c r="Z145">
        <f t="shared" si="43"/>
        <v>53.225214307224832</v>
      </c>
      <c r="AA145">
        <f t="shared" si="44"/>
        <v>56.140117787775949</v>
      </c>
      <c r="AB145">
        <f t="shared" si="45"/>
        <v>54.501018286162591</v>
      </c>
      <c r="AC145">
        <f t="shared" si="46"/>
        <v>50.249676145292796</v>
      </c>
      <c r="AD145">
        <f t="shared" si="47"/>
        <v>52.910931799311157</v>
      </c>
      <c r="AE145">
        <f t="shared" si="48"/>
        <v>53.295238403719608</v>
      </c>
      <c r="AF145">
        <f t="shared" si="49"/>
        <v>65.057456971207287</v>
      </c>
      <c r="AG145">
        <f t="shared" si="50"/>
        <v>52.64545989396521</v>
      </c>
      <c r="AH145">
        <f t="shared" si="51"/>
        <v>55.89699199307509</v>
      </c>
      <c r="AI145">
        <f t="shared" si="52"/>
        <v>85.827713726343262</v>
      </c>
      <c r="AJ145">
        <f t="shared" si="53"/>
        <v>73.686425393771785</v>
      </c>
      <c r="AK145">
        <f t="shared" si="54"/>
        <v>86.318718764198081</v>
      </c>
      <c r="AL145">
        <f t="shared" si="55"/>
        <v>80.910561590016187</v>
      </c>
      <c r="AM145">
        <f t="shared" si="56"/>
        <v>83.098669013309859</v>
      </c>
      <c r="AN145">
        <f t="shared" si="57"/>
        <v>69.319130146413983</v>
      </c>
      <c r="AO145">
        <f t="shared" si="58"/>
        <v>89.122253183009235</v>
      </c>
      <c r="AP145">
        <f t="shared" si="59"/>
        <v>985.52728419273865</v>
      </c>
      <c r="AQ145" s="10"/>
    </row>
    <row r="146" spans="1:43" x14ac:dyDescent="0.25">
      <c r="A146" s="10"/>
      <c r="B146" s="2" t="s">
        <v>42</v>
      </c>
      <c r="C146" s="3">
        <v>116.6968</v>
      </c>
      <c r="D146">
        <v>9250</v>
      </c>
      <c r="E146" s="4">
        <v>0</v>
      </c>
      <c r="F146" s="3">
        <v>239.61144906362065</v>
      </c>
      <c r="G146" s="3">
        <v>27799.119140625</v>
      </c>
      <c r="H146">
        <v>83.33</v>
      </c>
      <c r="I146" s="3">
        <v>5634.3471</v>
      </c>
      <c r="J146" s="5">
        <v>963.42</v>
      </c>
      <c r="K146" s="6">
        <v>3.8171165240289699</v>
      </c>
      <c r="L146" s="6">
        <v>262.165526995059</v>
      </c>
      <c r="M146" s="7">
        <v>2290.1705000000002</v>
      </c>
      <c r="N146" s="4">
        <v>64.930000000000007</v>
      </c>
      <c r="O146" s="4">
        <v>88.15</v>
      </c>
      <c r="P146" s="4">
        <v>77.459999999999994</v>
      </c>
      <c r="Q146" s="4">
        <v>78.2</v>
      </c>
      <c r="R146" s="4">
        <v>82.63</v>
      </c>
      <c r="S146" s="4">
        <v>84.36</v>
      </c>
      <c r="T146" s="3">
        <v>15.362130165100099</v>
      </c>
      <c r="U146" s="3">
        <v>98.311691284179702</v>
      </c>
      <c r="W146">
        <f t="shared" si="40"/>
        <v>50.002644595655767</v>
      </c>
      <c r="X146">
        <f t="shared" si="41"/>
        <v>50.044222191499927</v>
      </c>
      <c r="Y146">
        <f t="shared" si="42"/>
        <v>50</v>
      </c>
      <c r="Z146">
        <f t="shared" si="43"/>
        <v>50.043883987724243</v>
      </c>
      <c r="AA146">
        <f t="shared" si="44"/>
        <v>63.981283760060336</v>
      </c>
      <c r="AB146">
        <f t="shared" si="45"/>
        <v>50.052037378356445</v>
      </c>
      <c r="AC146">
        <f t="shared" si="46"/>
        <v>50.003719242866673</v>
      </c>
      <c r="AD146">
        <f t="shared" si="47"/>
        <v>50.085302758910117</v>
      </c>
      <c r="AE146">
        <f t="shared" si="48"/>
        <v>50.08908043545847</v>
      </c>
      <c r="AF146">
        <f t="shared" si="49"/>
        <v>73.342190778163797</v>
      </c>
      <c r="AG146">
        <f t="shared" si="50"/>
        <v>50.014482559622586</v>
      </c>
      <c r="AH146">
        <f t="shared" si="51"/>
        <v>85.127677991776665</v>
      </c>
      <c r="AI146">
        <f t="shared" si="52"/>
        <v>97.938873178159668</v>
      </c>
      <c r="AJ146">
        <f t="shared" si="53"/>
        <v>95.695563304075989</v>
      </c>
      <c r="AK146">
        <f t="shared" si="54"/>
        <v>92.781690140845072</v>
      </c>
      <c r="AL146">
        <f t="shared" si="55"/>
        <v>97.186272244048993</v>
      </c>
      <c r="AM146">
        <f t="shared" si="56"/>
        <v>96.133538664613354</v>
      </c>
      <c r="AN146">
        <f t="shared" si="57"/>
        <v>75.783552119305057</v>
      </c>
      <c r="AO146">
        <f t="shared" si="58"/>
        <v>87.643598324193164</v>
      </c>
      <c r="AP146">
        <f t="shared" si="59"/>
        <v>1089.5420040756653</v>
      </c>
      <c r="AQ146" s="10"/>
    </row>
    <row r="147" spans="1:43" x14ac:dyDescent="0.25">
      <c r="A147" s="10"/>
      <c r="B147" s="2" t="s">
        <v>43</v>
      </c>
      <c r="C147" s="3">
        <v>9337.7890000000007</v>
      </c>
      <c r="D147">
        <v>1001450</v>
      </c>
      <c r="E147" s="4">
        <v>3.9000000000000004</v>
      </c>
      <c r="F147" s="3">
        <v>2884.3410852713178</v>
      </c>
      <c r="G147" s="3">
        <v>3088.8908340842972</v>
      </c>
      <c r="H147">
        <v>951.98</v>
      </c>
      <c r="I147" s="3">
        <v>7267.6207000000004</v>
      </c>
      <c r="J147" s="5">
        <v>8615.9</v>
      </c>
      <c r="K147" s="6">
        <v>4.6505941041394001</v>
      </c>
      <c r="L147" s="6">
        <v>194.29716859677799</v>
      </c>
      <c r="M147" s="7">
        <v>20033.902900000001</v>
      </c>
      <c r="N147" s="4">
        <v>7.11</v>
      </c>
      <c r="O147" s="4">
        <v>24.17</v>
      </c>
      <c r="P147" s="4">
        <v>16.899999999999999</v>
      </c>
      <c r="Q147" s="4">
        <v>31.28</v>
      </c>
      <c r="R147" s="4">
        <v>27.7</v>
      </c>
      <c r="S147" s="4">
        <v>33.65</v>
      </c>
      <c r="T147" s="3">
        <v>11.9077796936035</v>
      </c>
      <c r="U147" s="3">
        <v>80.319030761718807</v>
      </c>
      <c r="W147">
        <f t="shared" si="40"/>
        <v>53.272517798680532</v>
      </c>
      <c r="X147">
        <f t="shared" si="41"/>
        <v>55.212332722268414</v>
      </c>
      <c r="Y147">
        <f t="shared" si="42"/>
        <v>50.655085648249241</v>
      </c>
      <c r="Z147">
        <f t="shared" si="43"/>
        <v>50.944886501722941</v>
      </c>
      <c r="AA147">
        <f t="shared" si="44"/>
        <v>51.310408481822066</v>
      </c>
      <c r="AB147">
        <f t="shared" si="45"/>
        <v>50.985582787471053</v>
      </c>
      <c r="AC147">
        <f t="shared" si="46"/>
        <v>50.004797369769101</v>
      </c>
      <c r="AD147">
        <f t="shared" si="47"/>
        <v>50.809693704273208</v>
      </c>
      <c r="AE147">
        <f t="shared" si="48"/>
        <v>51.531739029765141</v>
      </c>
      <c r="AF147">
        <f t="shared" si="49"/>
        <v>62.520985919630952</v>
      </c>
      <c r="AG147">
        <f t="shared" si="50"/>
        <v>50.126690215083279</v>
      </c>
      <c r="AH147">
        <f t="shared" si="51"/>
        <v>53.846570006492101</v>
      </c>
      <c r="AI147">
        <f t="shared" si="52"/>
        <v>63.144442027409184</v>
      </c>
      <c r="AJ147">
        <f t="shared" si="53"/>
        <v>59.288204881567871</v>
      </c>
      <c r="AK147">
        <f t="shared" si="54"/>
        <v>66.134711494775104</v>
      </c>
      <c r="AL147">
        <f t="shared" si="55"/>
        <v>65.449503119944538</v>
      </c>
      <c r="AM147">
        <f t="shared" si="56"/>
        <v>68.243317566824331</v>
      </c>
      <c r="AN147">
        <f t="shared" si="57"/>
        <v>67.05751151695361</v>
      </c>
      <c r="AO147">
        <f t="shared" si="58"/>
        <v>75.394704685412961</v>
      </c>
      <c r="AP147">
        <f t="shared" si="59"/>
        <v>818.12543725322416</v>
      </c>
      <c r="AQ147" s="10"/>
    </row>
    <row r="148" spans="1:43" x14ac:dyDescent="0.25">
      <c r="A148" s="10"/>
      <c r="B148" s="2" t="s">
        <v>44</v>
      </c>
      <c r="C148" s="3">
        <v>136324</v>
      </c>
      <c r="D148">
        <v>9600001.3000000007</v>
      </c>
      <c r="E148" s="4">
        <v>24.7</v>
      </c>
      <c r="F148" s="3">
        <v>95704.062356596405</v>
      </c>
      <c r="G148" s="3">
        <v>7020.3384845365754</v>
      </c>
      <c r="H148">
        <v>41589.949999999997</v>
      </c>
      <c r="I148" s="3">
        <v>65589728.1624</v>
      </c>
      <c r="J148" s="5">
        <v>359274.07</v>
      </c>
      <c r="K148" s="6">
        <v>5.9676331472565405</v>
      </c>
      <c r="L148" s="6">
        <v>119.90556341321999</v>
      </c>
      <c r="M148">
        <v>6335181.8359000003</v>
      </c>
      <c r="N148" s="4">
        <v>26.54</v>
      </c>
      <c r="O148" s="4">
        <v>54.03</v>
      </c>
      <c r="P148" s="4">
        <v>4.6900000000000004</v>
      </c>
      <c r="Q148" s="4">
        <v>41.23</v>
      </c>
      <c r="R148" s="4">
        <v>37.56</v>
      </c>
      <c r="S148" s="4">
        <v>45.02</v>
      </c>
      <c r="T148" s="8">
        <v>13.4870796203613</v>
      </c>
      <c r="U148" s="3">
        <v>104.1</v>
      </c>
      <c r="W148">
        <f t="shared" si="40"/>
        <v>98.302846039249388</v>
      </c>
      <c r="X148">
        <f t="shared" si="41"/>
        <v>99.999939578631171</v>
      </c>
      <c r="Y148">
        <f t="shared" si="42"/>
        <v>54.148875772245198</v>
      </c>
      <c r="Z148">
        <f t="shared" si="43"/>
        <v>82.566569515810357</v>
      </c>
      <c r="AA148">
        <f t="shared" si="44"/>
        <v>53.32637054513566</v>
      </c>
      <c r="AB148">
        <f t="shared" si="45"/>
        <v>94.659548515021726</v>
      </c>
      <c r="AC148">
        <f t="shared" si="46"/>
        <v>93.295899997905053</v>
      </c>
      <c r="AD148">
        <f t="shared" si="47"/>
        <v>84.003325476664685</v>
      </c>
      <c r="AE148">
        <f t="shared" si="48"/>
        <v>53.811389664565219</v>
      </c>
      <c r="AF148">
        <f t="shared" si="49"/>
        <v>50.659688277477208</v>
      </c>
      <c r="AG148">
        <f t="shared" si="50"/>
        <v>90.062365949764228</v>
      </c>
      <c r="AH148">
        <f t="shared" si="51"/>
        <v>64.358363990478253</v>
      </c>
      <c r="AI148">
        <f t="shared" si="52"/>
        <v>79.383293452251465</v>
      </c>
      <c r="AJ148">
        <f t="shared" si="53"/>
        <v>51.947817722736566</v>
      </c>
      <c r="AK148">
        <f t="shared" si="54"/>
        <v>71.785552021808257</v>
      </c>
      <c r="AL148">
        <f t="shared" si="55"/>
        <v>71.146290732609202</v>
      </c>
      <c r="AM148">
        <f t="shared" si="56"/>
        <v>74.496755032449684</v>
      </c>
      <c r="AN148">
        <f t="shared" si="57"/>
        <v>71.046983748533108</v>
      </c>
      <c r="AO148">
        <f t="shared" si="58"/>
        <v>91.584114943177894</v>
      </c>
      <c r="AP148">
        <f t="shared" si="59"/>
        <v>1501.2932119322541</v>
      </c>
      <c r="AQ148" s="10"/>
    </row>
    <row r="149" spans="1:43" x14ac:dyDescent="0.25">
      <c r="AP149">
        <f t="shared" si="59"/>
        <v>0</v>
      </c>
    </row>
    <row r="150" spans="1:43" x14ac:dyDescent="0.25">
      <c r="A150" s="10">
        <v>2012</v>
      </c>
      <c r="B150" s="2" t="s">
        <v>30</v>
      </c>
      <c r="C150" s="3">
        <v>2622.3391000000001</v>
      </c>
      <c r="D150">
        <v>527970</v>
      </c>
      <c r="E150" s="4">
        <v>3</v>
      </c>
      <c r="F150" s="3">
        <v>354.01323349881682</v>
      </c>
      <c r="G150" s="3">
        <v>1349.9902949195885</v>
      </c>
      <c r="H150">
        <v>183.22</v>
      </c>
      <c r="I150" s="3">
        <v>58.472099999999998</v>
      </c>
      <c r="J150" s="5">
        <v>106.85</v>
      </c>
      <c r="K150" s="6">
        <v>12.628757828828999</v>
      </c>
      <c r="L150" s="6">
        <v>251.45260256971201</v>
      </c>
      <c r="M150" s="7">
        <v>24.8582</v>
      </c>
      <c r="N150">
        <v>1.42</v>
      </c>
      <c r="O150">
        <v>8.06</v>
      </c>
      <c r="P150">
        <v>9.39</v>
      </c>
      <c r="Q150">
        <v>27.49</v>
      </c>
      <c r="R150">
        <v>8.4499999999999993</v>
      </c>
      <c r="S150">
        <v>7.58</v>
      </c>
      <c r="T150" s="3">
        <v>15.088600158691399</v>
      </c>
      <c r="U150" s="3">
        <v>46.9127807617188</v>
      </c>
      <c r="W150">
        <f t="shared" si="40"/>
        <v>50.891165438461712</v>
      </c>
      <c r="X150">
        <f t="shared" si="41"/>
        <v>52.746099126110117</v>
      </c>
      <c r="Y150">
        <f t="shared" si="42"/>
        <v>50.503912037114802</v>
      </c>
      <c r="Z150">
        <f t="shared" si="43"/>
        <v>50.08285821555112</v>
      </c>
      <c r="AA150">
        <f t="shared" si="44"/>
        <v>50.418737568073965</v>
      </c>
      <c r="AB150">
        <f t="shared" si="45"/>
        <v>50.159389995539961</v>
      </c>
      <c r="AC150">
        <f t="shared" si="46"/>
        <v>50.000038597540581</v>
      </c>
      <c r="AD150">
        <f t="shared" si="47"/>
        <v>50.00421903806803</v>
      </c>
      <c r="AE150">
        <f t="shared" si="48"/>
        <v>65.341068445301687</v>
      </c>
      <c r="AF150">
        <f t="shared" si="49"/>
        <v>71.634078889552157</v>
      </c>
      <c r="AG150">
        <f t="shared" si="50"/>
        <v>50.000157198061721</v>
      </c>
      <c r="AH150">
        <f t="shared" si="51"/>
        <v>50.768231984418954</v>
      </c>
      <c r="AI150">
        <f t="shared" si="52"/>
        <v>54.383293452251465</v>
      </c>
      <c r="AJ150">
        <f t="shared" si="53"/>
        <v>54.773355777323552</v>
      </c>
      <c r="AK150">
        <f t="shared" si="54"/>
        <v>63.982280781462968</v>
      </c>
      <c r="AL150">
        <f t="shared" si="55"/>
        <v>54.327478622602264</v>
      </c>
      <c r="AM150">
        <f t="shared" si="56"/>
        <v>53.904960950390496</v>
      </c>
      <c r="AN150">
        <f t="shared" si="57"/>
        <v>75.092587504805564</v>
      </c>
      <c r="AO150">
        <f t="shared" si="58"/>
        <v>52.65267592264631</v>
      </c>
      <c r="AP150">
        <f t="shared" si="59"/>
        <v>754.93582552619762</v>
      </c>
      <c r="AQ150" s="10">
        <v>2012</v>
      </c>
    </row>
    <row r="151" spans="1:43" x14ac:dyDescent="0.25">
      <c r="A151" s="10"/>
      <c r="B151" s="2" t="s">
        <v>31</v>
      </c>
      <c r="C151" s="3">
        <v>791.05</v>
      </c>
      <c r="D151">
        <v>22070</v>
      </c>
      <c r="E151" s="4">
        <v>0</v>
      </c>
      <c r="F151" s="3">
        <v>2622.823440918492</v>
      </c>
      <c r="G151" s="3">
        <v>33156.228315763758</v>
      </c>
      <c r="H151">
        <v>1354.61</v>
      </c>
      <c r="I151" s="3">
        <v>1156473.5</v>
      </c>
      <c r="J151" s="5">
        <v>11622.78</v>
      </c>
      <c r="K151" s="6">
        <v>13.948142447630598</v>
      </c>
      <c r="L151" s="6">
        <v>392.22414477917198</v>
      </c>
      <c r="M151" s="7">
        <v>40442.699999999997</v>
      </c>
      <c r="N151">
        <v>16.11</v>
      </c>
      <c r="O151">
        <v>87.2</v>
      </c>
      <c r="P151">
        <v>67.61</v>
      </c>
      <c r="Q151">
        <v>85.78</v>
      </c>
      <c r="R151">
        <v>77.930000000000007</v>
      </c>
      <c r="S151">
        <v>77.73</v>
      </c>
      <c r="T151" s="3">
        <v>14.077190399169901</v>
      </c>
      <c r="U151" s="3">
        <v>102.222793579102</v>
      </c>
      <c r="W151">
        <f t="shared" si="40"/>
        <v>50.241775645452016</v>
      </c>
      <c r="X151">
        <f t="shared" si="41"/>
        <v>50.110998221538679</v>
      </c>
      <c r="Y151">
        <f t="shared" si="42"/>
        <v>50</v>
      </c>
      <c r="Z151">
        <f t="shared" si="43"/>
        <v>50.855793064045592</v>
      </c>
      <c r="AA151">
        <f t="shared" si="44"/>
        <v>66.728294486469608</v>
      </c>
      <c r="AB151">
        <f t="shared" si="45"/>
        <v>51.418292610842734</v>
      </c>
      <c r="AC151">
        <f t="shared" si="46"/>
        <v>50.763390280902712</v>
      </c>
      <c r="AD151">
        <f t="shared" si="47"/>
        <v>51.094327789666877</v>
      </c>
      <c r="AE151">
        <f t="shared" si="48"/>
        <v>67.624779015246432</v>
      </c>
      <c r="AF151">
        <f t="shared" si="49"/>
        <v>94.079261482015653</v>
      </c>
      <c r="AG151">
        <f t="shared" si="50"/>
        <v>50.255751182738763</v>
      </c>
      <c r="AH151">
        <f t="shared" si="51"/>
        <v>58.715645964077041</v>
      </c>
      <c r="AI151">
        <f t="shared" si="52"/>
        <v>97.422231890363278</v>
      </c>
      <c r="AJ151">
        <f t="shared" si="53"/>
        <v>89.773956955633039</v>
      </c>
      <c r="AK151">
        <f t="shared" si="54"/>
        <v>97.086551567469328</v>
      </c>
      <c r="AL151">
        <f t="shared" si="55"/>
        <v>94.470764964178414</v>
      </c>
      <c r="AM151">
        <f t="shared" si="56"/>
        <v>92.487075129248709</v>
      </c>
      <c r="AN151">
        <f t="shared" si="57"/>
        <v>72.537663590737466</v>
      </c>
      <c r="AO151">
        <f t="shared" si="58"/>
        <v>90.306165983994731</v>
      </c>
      <c r="AP151">
        <f t="shared" si="59"/>
        <v>1123.5191360472095</v>
      </c>
      <c r="AQ151" s="10"/>
    </row>
    <row r="152" spans="1:43" x14ac:dyDescent="0.25">
      <c r="A152" s="10"/>
      <c r="B152" s="2" t="s">
        <v>32</v>
      </c>
      <c r="C152" s="3">
        <v>3386.4447</v>
      </c>
      <c r="D152">
        <v>435240</v>
      </c>
      <c r="E152" s="4">
        <v>140.30000000000004</v>
      </c>
      <c r="F152" s="3">
        <v>2180.0248173769146</v>
      </c>
      <c r="G152" s="3">
        <v>6437.5030762407387</v>
      </c>
      <c r="H152">
        <v>1533.98</v>
      </c>
      <c r="I152" s="3">
        <v>0</v>
      </c>
      <c r="J152" s="5">
        <v>825.53</v>
      </c>
      <c r="K152" s="6">
        <v>4.4287750279951705</v>
      </c>
      <c r="L152" s="6">
        <v>217.46357988033901</v>
      </c>
      <c r="M152" s="7">
        <v>0</v>
      </c>
      <c r="N152">
        <v>4.74</v>
      </c>
      <c r="O152">
        <v>14.69</v>
      </c>
      <c r="P152">
        <v>16.43</v>
      </c>
      <c r="Q152">
        <v>12.32</v>
      </c>
      <c r="R152">
        <v>2.35</v>
      </c>
      <c r="S152">
        <v>8.5299999999999994</v>
      </c>
      <c r="T152" s="3">
        <v>13</v>
      </c>
      <c r="U152" s="3">
        <v>53.916919708252003</v>
      </c>
      <c r="W152">
        <f t="shared" si="40"/>
        <v>51.16212340868146</v>
      </c>
      <c r="X152">
        <f t="shared" si="41"/>
        <v>52.263092787148047</v>
      </c>
      <c r="Y152">
        <f t="shared" si="42"/>
        <v>73.566286269068883</v>
      </c>
      <c r="Z152">
        <f t="shared" si="43"/>
        <v>50.704941095079043</v>
      </c>
      <c r="AA152">
        <f t="shared" si="44"/>
        <v>53.027505043990011</v>
      </c>
      <c r="AB152">
        <f t="shared" si="45"/>
        <v>51.611063047765413</v>
      </c>
      <c r="AC152">
        <f t="shared" si="46"/>
        <v>50</v>
      </c>
      <c r="AD152">
        <f t="shared" si="47"/>
        <v>50.072249961979431</v>
      </c>
      <c r="AE152">
        <f t="shared" si="48"/>
        <v>51.147794453189682</v>
      </c>
      <c r="AF152">
        <f t="shared" si="49"/>
        <v>66.214731992952665</v>
      </c>
      <c r="AG152">
        <f t="shared" si="50"/>
        <v>50</v>
      </c>
      <c r="AH152">
        <f t="shared" si="51"/>
        <v>52.564380004328065</v>
      </c>
      <c r="AI152">
        <f t="shared" si="52"/>
        <v>57.98890580813574</v>
      </c>
      <c r="AJ152">
        <f t="shared" si="53"/>
        <v>59.005651076109174</v>
      </c>
      <c r="AK152">
        <f t="shared" si="54"/>
        <v>55.366878691503864</v>
      </c>
      <c r="AL152">
        <f t="shared" si="55"/>
        <v>50.803096833834068</v>
      </c>
      <c r="AM152">
        <f t="shared" si="56"/>
        <v>54.427455725442748</v>
      </c>
      <c r="AN152">
        <f t="shared" si="57"/>
        <v>69.81657109095201</v>
      </c>
      <c r="AO152">
        <f t="shared" si="58"/>
        <v>57.420895324119748</v>
      </c>
      <c r="AP152">
        <f t="shared" si="59"/>
        <v>760.34443155866859</v>
      </c>
      <c r="AQ152" s="10"/>
    </row>
    <row r="153" spans="1:43" x14ac:dyDescent="0.25">
      <c r="A153" s="10"/>
      <c r="B153" s="2" t="s">
        <v>33</v>
      </c>
      <c r="C153" s="3">
        <v>7732.4450999999999</v>
      </c>
      <c r="D153">
        <v>1745150</v>
      </c>
      <c r="E153" s="4">
        <v>157.30000000000004</v>
      </c>
      <c r="F153" s="3">
        <v>6440.3551044790138</v>
      </c>
      <c r="G153" s="3">
        <v>8329.0020442292098</v>
      </c>
      <c r="H153">
        <v>1656.33</v>
      </c>
      <c r="I153" s="3">
        <v>46481.954899999997</v>
      </c>
      <c r="J153" s="5">
        <v>32103.33</v>
      </c>
      <c r="K153" s="6">
        <v>19.323289286952399</v>
      </c>
      <c r="L153" s="6">
        <v>203.584077528949</v>
      </c>
      <c r="M153" s="7">
        <v>36577.94975</v>
      </c>
      <c r="N153">
        <v>9.9499999999999993</v>
      </c>
      <c r="O153">
        <v>36.97</v>
      </c>
      <c r="P153">
        <v>5.63</v>
      </c>
      <c r="Q153">
        <v>7.11</v>
      </c>
      <c r="R153">
        <v>20.190000000000001</v>
      </c>
      <c r="S153">
        <v>23.22</v>
      </c>
      <c r="T153" s="3">
        <v>17.395790100097699</v>
      </c>
      <c r="U153" s="3">
        <v>84.982116699218807</v>
      </c>
      <c r="W153">
        <f t="shared" si="40"/>
        <v>52.703249984586961</v>
      </c>
      <c r="X153">
        <f t="shared" si="41"/>
        <v>59.086071687933128</v>
      </c>
      <c r="Y153">
        <f t="shared" si="42"/>
        <v>76.42178781271943</v>
      </c>
      <c r="Z153">
        <f t="shared" si="43"/>
        <v>52.15634400847776</v>
      </c>
      <c r="AA153">
        <f t="shared" si="44"/>
        <v>53.997425160266488</v>
      </c>
      <c r="AB153">
        <f t="shared" si="45"/>
        <v>51.742553614512865</v>
      </c>
      <c r="AC153">
        <f t="shared" si="46"/>
        <v>50.030682823781106</v>
      </c>
      <c r="AD153">
        <f t="shared" si="47"/>
        <v>53.033035891622845</v>
      </c>
      <c r="AE153">
        <f t="shared" si="48"/>
        <v>76.928570704976721</v>
      </c>
      <c r="AF153">
        <f t="shared" si="49"/>
        <v>64.001728145158339</v>
      </c>
      <c r="AG153">
        <f t="shared" si="50"/>
        <v>50.231311309846312</v>
      </c>
      <c r="AH153">
        <f t="shared" si="51"/>
        <v>55.383033975330015</v>
      </c>
      <c r="AI153">
        <f t="shared" si="52"/>
        <v>70.105503589297371</v>
      </c>
      <c r="AJ153">
        <f t="shared" si="53"/>
        <v>52.512925333653961</v>
      </c>
      <c r="AK153">
        <f t="shared" si="54"/>
        <v>52.407996365288504</v>
      </c>
      <c r="AL153">
        <f t="shared" si="55"/>
        <v>61.110469147215156</v>
      </c>
      <c r="AM153">
        <f t="shared" si="56"/>
        <v>62.506874931250685</v>
      </c>
      <c r="AN153">
        <f t="shared" si="57"/>
        <v>80.920783940625157</v>
      </c>
      <c r="AO153">
        <f t="shared" si="58"/>
        <v>78.569201509027636</v>
      </c>
      <c r="AP153">
        <f t="shared" si="59"/>
        <v>904.44378023017578</v>
      </c>
      <c r="AQ153" s="10"/>
    </row>
    <row r="154" spans="1:43" x14ac:dyDescent="0.25">
      <c r="A154" s="10"/>
      <c r="B154" s="2" t="s">
        <v>34</v>
      </c>
      <c r="C154" s="3">
        <v>190.566</v>
      </c>
      <c r="D154">
        <v>11610</v>
      </c>
      <c r="E154" s="4">
        <v>25.229000000000003</v>
      </c>
      <c r="F154" s="3">
        <v>1868.3350236263736</v>
      </c>
      <c r="G154" s="3">
        <v>98041.36223808935</v>
      </c>
      <c r="H154">
        <v>1637.49</v>
      </c>
      <c r="I154" s="3">
        <v>21.866800000000001</v>
      </c>
      <c r="J154" s="5">
        <v>612.79</v>
      </c>
      <c r="K154" s="6">
        <v>5.56</v>
      </c>
      <c r="L154" s="6">
        <v>195.496837581883</v>
      </c>
      <c r="M154" s="7">
        <v>3931.1145999999999</v>
      </c>
      <c r="N154">
        <v>92.42</v>
      </c>
      <c r="O154">
        <v>76.78</v>
      </c>
      <c r="P154">
        <v>21.13</v>
      </c>
      <c r="Q154">
        <v>74.88</v>
      </c>
      <c r="R154">
        <v>78.87</v>
      </c>
      <c r="S154">
        <v>81.040000000000006</v>
      </c>
      <c r="T154" s="3">
        <v>13.1483402252197</v>
      </c>
      <c r="U154" s="3">
        <v>94.632894897461</v>
      </c>
      <c r="W154">
        <f t="shared" si="40"/>
        <v>50.028839206052226</v>
      </c>
      <c r="X154">
        <f t="shared" si="41"/>
        <v>50.056514814814392</v>
      </c>
      <c r="Y154">
        <f t="shared" si="42"/>
        <v>54.237732261456443</v>
      </c>
      <c r="Z154">
        <f t="shared" si="43"/>
        <v>50.598755085018794</v>
      </c>
      <c r="AA154">
        <f t="shared" si="44"/>
        <v>99.999999998148539</v>
      </c>
      <c r="AB154">
        <f t="shared" si="45"/>
        <v>51.72230610917962</v>
      </c>
      <c r="AC154">
        <f t="shared" si="46"/>
        <v>50.000014434314835</v>
      </c>
      <c r="AD154">
        <f t="shared" si="47"/>
        <v>50.052111793736387</v>
      </c>
      <c r="AE154">
        <f t="shared" si="48"/>
        <v>53.105821239874054</v>
      </c>
      <c r="AF154">
        <f t="shared" si="49"/>
        <v>62.712265982338025</v>
      </c>
      <c r="AG154">
        <f t="shared" si="50"/>
        <v>50.024859547172461</v>
      </c>
      <c r="AH154">
        <f t="shared" si="51"/>
        <v>100</v>
      </c>
      <c r="AI154">
        <f t="shared" si="52"/>
        <v>91.755492712638684</v>
      </c>
      <c r="AJ154">
        <f t="shared" si="53"/>
        <v>61.83118913069616</v>
      </c>
      <c r="AK154">
        <f t="shared" si="54"/>
        <v>90.896183552930466</v>
      </c>
      <c r="AL154">
        <f t="shared" si="55"/>
        <v>95.013866420152539</v>
      </c>
      <c r="AM154">
        <f t="shared" si="56"/>
        <v>94.307556924430756</v>
      </c>
      <c r="AN154">
        <f t="shared" si="57"/>
        <v>70.191293586225711</v>
      </c>
      <c r="AO154">
        <f t="shared" si="58"/>
        <v>85.139177946595609</v>
      </c>
      <c r="AP154">
        <f t="shared" si="59"/>
        <v>1119.8881231007992</v>
      </c>
      <c r="AQ154" s="10"/>
    </row>
    <row r="155" spans="1:43" x14ac:dyDescent="0.25">
      <c r="A155" s="10"/>
      <c r="B155" s="2" t="s">
        <v>35</v>
      </c>
      <c r="C155" s="3">
        <v>122.4939</v>
      </c>
      <c r="D155">
        <v>770</v>
      </c>
      <c r="E155" s="4">
        <v>0.1</v>
      </c>
      <c r="F155" s="3">
        <v>307.49308510638298</v>
      </c>
      <c r="G155" s="3">
        <v>25102.726348526987</v>
      </c>
      <c r="H155">
        <v>306.58999999999997</v>
      </c>
      <c r="I155" s="3">
        <v>723.77260000000001</v>
      </c>
      <c r="J155" s="5">
        <v>160.77000000000001</v>
      </c>
      <c r="K155" s="6">
        <v>11.888205402514</v>
      </c>
      <c r="L155" s="6">
        <v>321.89014481885198</v>
      </c>
      <c r="M155" s="7">
        <v>9915.7356999999993</v>
      </c>
      <c r="N155">
        <v>15.64</v>
      </c>
      <c r="O155">
        <v>68.72</v>
      </c>
      <c r="P155">
        <v>11.27</v>
      </c>
      <c r="Q155">
        <v>72.989999999999995</v>
      </c>
      <c r="R155">
        <v>60.56</v>
      </c>
      <c r="S155">
        <v>67.77</v>
      </c>
      <c r="T155" s="3">
        <v>8.1798295974731392</v>
      </c>
      <c r="U155" s="3">
        <v>91.6719970703125</v>
      </c>
      <c r="W155">
        <f t="shared" si="40"/>
        <v>50.004700293780687</v>
      </c>
      <c r="X155">
        <f t="shared" si="41"/>
        <v>50.000052087386926</v>
      </c>
      <c r="Y155">
        <f t="shared" si="42"/>
        <v>50.016797067903823</v>
      </c>
      <c r="Z155">
        <f t="shared" si="43"/>
        <v>50.067009801377004</v>
      </c>
      <c r="AA155">
        <f t="shared" si="44"/>
        <v>62.598631348031795</v>
      </c>
      <c r="AB155">
        <f t="shared" si="45"/>
        <v>50.291976764805447</v>
      </c>
      <c r="AC155">
        <f t="shared" si="46"/>
        <v>50.000477763622271</v>
      </c>
      <c r="AD155">
        <f t="shared" si="47"/>
        <v>50.009323155919233</v>
      </c>
      <c r="AE155">
        <f t="shared" si="48"/>
        <v>64.059253135744768</v>
      </c>
      <c r="AF155">
        <f t="shared" si="49"/>
        <v>82.86492478590452</v>
      </c>
      <c r="AG155">
        <f t="shared" si="50"/>
        <v>50.062705040291569</v>
      </c>
      <c r="AH155">
        <f t="shared" si="51"/>
        <v>58.461371997403162</v>
      </c>
      <c r="AI155">
        <f t="shared" si="52"/>
        <v>87.372199260387205</v>
      </c>
      <c r="AJ155">
        <f t="shared" si="53"/>
        <v>55.903570999158347</v>
      </c>
      <c r="AK155">
        <f t="shared" si="54"/>
        <v>89.822807814629698</v>
      </c>
      <c r="AL155">
        <f t="shared" si="55"/>
        <v>84.434943378784368</v>
      </c>
      <c r="AM155">
        <f t="shared" si="56"/>
        <v>87.009129908700913</v>
      </c>
      <c r="AN155">
        <f t="shared" si="57"/>
        <v>57.640330437385941</v>
      </c>
      <c r="AO155">
        <f t="shared" si="58"/>
        <v>83.123482573764932</v>
      </c>
      <c r="AP155">
        <f t="shared" si="59"/>
        <v>959.11478098572593</v>
      </c>
      <c r="AQ155" s="10"/>
    </row>
    <row r="156" spans="1:43" x14ac:dyDescent="0.25">
      <c r="A156" s="10"/>
      <c r="B156" s="2" t="s">
        <v>46</v>
      </c>
      <c r="C156" s="3">
        <v>3082.1543000000001</v>
      </c>
      <c r="D156">
        <v>2149690</v>
      </c>
      <c r="E156" s="4">
        <v>265.85000000000002</v>
      </c>
      <c r="F156" s="3">
        <v>7359.7484334866404</v>
      </c>
      <c r="G156" s="3">
        <v>23878.585291744286</v>
      </c>
      <c r="H156">
        <v>5439.94</v>
      </c>
      <c r="I156" s="3">
        <v>25804.804599999999</v>
      </c>
      <c r="J156" s="5">
        <v>5884.78</v>
      </c>
      <c r="K156" s="6">
        <v>23.0993743989847</v>
      </c>
      <c r="L156" s="6">
        <v>308.677121452346</v>
      </c>
      <c r="M156" s="7">
        <v>66375.843099999998</v>
      </c>
      <c r="N156">
        <v>32.229999999999997</v>
      </c>
      <c r="O156">
        <v>57.82</v>
      </c>
      <c r="P156">
        <v>2.82</v>
      </c>
      <c r="Q156">
        <v>55.45</v>
      </c>
      <c r="R156">
        <v>58.69</v>
      </c>
      <c r="S156">
        <v>56.87</v>
      </c>
      <c r="T156" s="3">
        <v>22.103019714355451</v>
      </c>
      <c r="U156" s="3">
        <v>105.72</v>
      </c>
      <c r="W156">
        <f t="shared" si="40"/>
        <v>51.054219593892832</v>
      </c>
      <c r="X156">
        <f t="shared" si="41"/>
        <v>61.193214838625622</v>
      </c>
      <c r="Y156">
        <f t="shared" si="42"/>
        <v>94.655005022323309</v>
      </c>
      <c r="Z156">
        <f t="shared" si="43"/>
        <v>52.469561544761476</v>
      </c>
      <c r="AA156">
        <f t="shared" si="44"/>
        <v>61.970918060196297</v>
      </c>
      <c r="AB156">
        <f t="shared" si="45"/>
        <v>55.80883087852034</v>
      </c>
      <c r="AC156">
        <f t="shared" si="46"/>
        <v>50.017033798900044</v>
      </c>
      <c r="AD156">
        <f t="shared" si="47"/>
        <v>50.551163319522111</v>
      </c>
      <c r="AE156">
        <f t="shared" si="48"/>
        <v>83.464561317927703</v>
      </c>
      <c r="AF156">
        <f t="shared" si="49"/>
        <v>80.758187036179265</v>
      </c>
      <c r="AG156">
        <f t="shared" si="50"/>
        <v>50.419746959973182</v>
      </c>
      <c r="AH156">
        <f t="shared" si="51"/>
        <v>67.436702012551393</v>
      </c>
      <c r="AI156">
        <f t="shared" si="52"/>
        <v>81.444420274091797</v>
      </c>
      <c r="AJ156">
        <f t="shared" si="53"/>
        <v>50.823614283996633</v>
      </c>
      <c r="AK156">
        <f t="shared" si="54"/>
        <v>79.861426624261696</v>
      </c>
      <c r="AL156">
        <f t="shared" si="55"/>
        <v>83.354518141899689</v>
      </c>
      <c r="AM156">
        <f t="shared" si="56"/>
        <v>81.014189858101417</v>
      </c>
      <c r="AN156">
        <f t="shared" si="57"/>
        <v>92.811724676817533</v>
      </c>
      <c r="AO156">
        <f t="shared" si="58"/>
        <v>92.68696505642562</v>
      </c>
      <c r="AP156">
        <f t="shared" si="59"/>
        <v>1143.3590252209128</v>
      </c>
      <c r="AQ156" s="10"/>
    </row>
    <row r="157" spans="1:43" x14ac:dyDescent="0.25">
      <c r="A157" s="10"/>
      <c r="B157" s="2" t="s">
        <v>36</v>
      </c>
      <c r="C157" s="3">
        <v>339.46629999999999</v>
      </c>
      <c r="D157">
        <v>17820</v>
      </c>
      <c r="E157" s="4">
        <v>101.5</v>
      </c>
      <c r="F157" s="3">
        <v>1740.7038227938549</v>
      </c>
      <c r="G157" s="3">
        <v>51277.662106484648</v>
      </c>
      <c r="H157">
        <v>1461.71</v>
      </c>
      <c r="I157" s="3">
        <v>11451.6134</v>
      </c>
      <c r="J157" s="5">
        <v>834.56</v>
      </c>
      <c r="K157" s="6">
        <v>8.7951456824070604</v>
      </c>
      <c r="L157" s="6">
        <v>277.10070448658399</v>
      </c>
      <c r="M157" s="7">
        <v>21923.580750000001</v>
      </c>
      <c r="N157">
        <v>53.08</v>
      </c>
      <c r="O157">
        <v>53.55</v>
      </c>
      <c r="P157">
        <v>27.7</v>
      </c>
      <c r="Q157">
        <v>52.61</v>
      </c>
      <c r="R157">
        <v>62.91</v>
      </c>
      <c r="S157">
        <v>52.13</v>
      </c>
      <c r="T157" s="3">
        <v>10.5299997329712</v>
      </c>
      <c r="U157" s="3">
        <v>96.440322875976605</v>
      </c>
      <c r="W157">
        <f t="shared" si="40"/>
        <v>50.081640445898017</v>
      </c>
      <c r="X157">
        <f t="shared" si="41"/>
        <v>50.088861082095256</v>
      </c>
      <c r="Y157">
        <f t="shared" si="42"/>
        <v>67.049023922384109</v>
      </c>
      <c r="Z157">
        <f t="shared" si="43"/>
        <v>50.555273879514679</v>
      </c>
      <c r="AA157">
        <f t="shared" si="44"/>
        <v>76.020577203432566</v>
      </c>
      <c r="AB157">
        <f t="shared" si="45"/>
        <v>51.53339387523711</v>
      </c>
      <c r="AC157">
        <f t="shared" si="46"/>
        <v>50.007559231033149</v>
      </c>
      <c r="AD157">
        <f t="shared" si="47"/>
        <v>50.073104750262004</v>
      </c>
      <c r="AE157">
        <f t="shared" si="48"/>
        <v>58.705504823372834</v>
      </c>
      <c r="AF157">
        <f t="shared" si="49"/>
        <v>75.723515729121118</v>
      </c>
      <c r="AG157">
        <f t="shared" si="50"/>
        <v>50.138640142885642</v>
      </c>
      <c r="AH157">
        <f t="shared" si="51"/>
        <v>78.716727980956506</v>
      </c>
      <c r="AI157">
        <f t="shared" si="52"/>
        <v>79.122253643680665</v>
      </c>
      <c r="AJ157">
        <f t="shared" si="53"/>
        <v>65.780930624023085</v>
      </c>
      <c r="AK157">
        <f t="shared" si="54"/>
        <v>78.248523398455248</v>
      </c>
      <c r="AL157">
        <f t="shared" si="55"/>
        <v>85.79269701871965</v>
      </c>
      <c r="AM157">
        <f t="shared" si="56"/>
        <v>78.407215927840724</v>
      </c>
      <c r="AN157">
        <f t="shared" si="57"/>
        <v>63.577099214615686</v>
      </c>
      <c r="AO157">
        <f t="shared" si="58"/>
        <v>86.369623718690079</v>
      </c>
      <c r="AP157">
        <f t="shared" si="59"/>
        <v>1017.2487523703417</v>
      </c>
      <c r="AQ157" s="10"/>
    </row>
    <row r="158" spans="1:43" x14ac:dyDescent="0.25">
      <c r="A158" s="10"/>
      <c r="B158" s="2" t="s">
        <v>37</v>
      </c>
      <c r="C158" s="3">
        <v>721.18629999999996</v>
      </c>
      <c r="D158">
        <v>89320</v>
      </c>
      <c r="E158" s="4">
        <v>0</v>
      </c>
      <c r="F158" s="3">
        <v>316.34561670435636</v>
      </c>
      <c r="G158" s="3">
        <v>4386.4618158214644</v>
      </c>
      <c r="H158">
        <v>286.39</v>
      </c>
      <c r="I158" s="3">
        <v>10782.309300000001</v>
      </c>
      <c r="J158" s="5">
        <v>1411.59</v>
      </c>
      <c r="K158" s="6">
        <v>12.639912969902101</v>
      </c>
      <c r="L158" s="6">
        <v>294.84215802884398</v>
      </c>
      <c r="M158" s="7">
        <v>14034.331099999999</v>
      </c>
      <c r="N158">
        <v>29.38</v>
      </c>
      <c r="O158">
        <v>58.77</v>
      </c>
      <c r="P158">
        <v>26.76</v>
      </c>
      <c r="Q158">
        <v>58.29</v>
      </c>
      <c r="R158">
        <v>62.44</v>
      </c>
      <c r="S158">
        <v>60.19</v>
      </c>
      <c r="T158" s="3">
        <v>9</v>
      </c>
      <c r="U158" s="3">
        <v>74.1864013671875</v>
      </c>
      <c r="W158">
        <f t="shared" si="40"/>
        <v>50.217001417460438</v>
      </c>
      <c r="X158">
        <f t="shared" si="41"/>
        <v>50.461285898614051</v>
      </c>
      <c r="Y158">
        <f t="shared" si="42"/>
        <v>50</v>
      </c>
      <c r="Z158">
        <f t="shared" si="43"/>
        <v>50.070025668524949</v>
      </c>
      <c r="AA158">
        <f t="shared" si="44"/>
        <v>51.975775060806725</v>
      </c>
      <c r="AB158">
        <f t="shared" si="45"/>
        <v>50.270267656114825</v>
      </c>
      <c r="AC158">
        <f t="shared" si="46"/>
        <v>50.007117422167745</v>
      </c>
      <c r="AD158">
        <f t="shared" si="47"/>
        <v>50.12772695211067</v>
      </c>
      <c r="AE158">
        <f t="shared" si="48"/>
        <v>65.360376775272215</v>
      </c>
      <c r="AF158">
        <f t="shared" si="49"/>
        <v>78.552284654726989</v>
      </c>
      <c r="AG158">
        <f t="shared" si="50"/>
        <v>50.088750176861893</v>
      </c>
      <c r="AH158">
        <f t="shared" si="51"/>
        <v>65.89482795931616</v>
      </c>
      <c r="AI158">
        <f t="shared" si="52"/>
        <v>81.961061561888187</v>
      </c>
      <c r="AJ158">
        <f t="shared" si="53"/>
        <v>65.215823013105691</v>
      </c>
      <c r="AK158">
        <f t="shared" si="54"/>
        <v>81.474329850068159</v>
      </c>
      <c r="AL158">
        <f t="shared" si="55"/>
        <v>85.521146290732602</v>
      </c>
      <c r="AM158">
        <f t="shared" si="56"/>
        <v>82.840171598284016</v>
      </c>
      <c r="AN158">
        <f t="shared" si="57"/>
        <v>59.712164286426628</v>
      </c>
      <c r="AO158">
        <f t="shared" si="58"/>
        <v>71.219784301298631</v>
      </c>
      <c r="AP158">
        <f t="shared" si="59"/>
        <v>914.82074024647829</v>
      </c>
      <c r="AQ158" s="10"/>
    </row>
    <row r="159" spans="1:43" x14ac:dyDescent="0.25">
      <c r="A159" s="10"/>
      <c r="B159" s="2" t="s">
        <v>45</v>
      </c>
      <c r="C159" s="3">
        <v>866.49689999999998</v>
      </c>
      <c r="D159">
        <v>98647.9</v>
      </c>
      <c r="E159" s="4">
        <v>97.8</v>
      </c>
      <c r="F159" s="3">
        <v>3846.101253840327</v>
      </c>
      <c r="G159" s="3">
        <v>44386.786078984551</v>
      </c>
      <c r="H159">
        <v>6162.56</v>
      </c>
      <c r="I159" s="3">
        <v>49309.625</v>
      </c>
      <c r="J159" s="5">
        <v>1625.96</v>
      </c>
      <c r="K159" s="6">
        <v>17.427592898853302</v>
      </c>
      <c r="L159" s="6">
        <v>281.969555917771</v>
      </c>
      <c r="M159" s="7">
        <v>1243722.1266000001</v>
      </c>
      <c r="N159">
        <v>73.459999999999994</v>
      </c>
      <c r="O159">
        <v>83.41</v>
      </c>
      <c r="P159">
        <v>18.309999999999999</v>
      </c>
      <c r="Q159">
        <v>72.510000000000005</v>
      </c>
      <c r="R159">
        <v>66.67</v>
      </c>
      <c r="S159">
        <v>82.94</v>
      </c>
      <c r="T159" s="3">
        <v>5.3021616935729998</v>
      </c>
      <c r="U159" s="3">
        <v>93.92</v>
      </c>
      <c r="W159">
        <f t="shared" si="40"/>
        <v>50.26852972091406</v>
      </c>
      <c r="X159">
        <f t="shared" si="41"/>
        <v>50.509872492264478</v>
      </c>
      <c r="Y159">
        <f t="shared" si="42"/>
        <v>66.427532409942515</v>
      </c>
      <c r="Z159">
        <f t="shared" si="43"/>
        <v>51.272537509176033</v>
      </c>
      <c r="AA159">
        <f t="shared" si="44"/>
        <v>72.4870837197182</v>
      </c>
      <c r="AB159">
        <f t="shared" si="45"/>
        <v>56.585436627135309</v>
      </c>
      <c r="AC159">
        <f t="shared" si="46"/>
        <v>50.032549374006372</v>
      </c>
      <c r="AD159">
        <f t="shared" si="47"/>
        <v>50.1480194176849</v>
      </c>
      <c r="AE159">
        <f t="shared" si="48"/>
        <v>73.647327451708975</v>
      </c>
      <c r="AF159">
        <f t="shared" si="49"/>
        <v>76.499825043300291</v>
      </c>
      <c r="AG159">
        <f t="shared" si="50"/>
        <v>57.865038804934265</v>
      </c>
      <c r="AH159">
        <f t="shared" si="51"/>
        <v>89.742479982687726</v>
      </c>
      <c r="AI159">
        <f t="shared" si="52"/>
        <v>95.36110506852296</v>
      </c>
      <c r="AJ159">
        <f t="shared" si="53"/>
        <v>60.13586629794397</v>
      </c>
      <c r="AK159">
        <f t="shared" si="54"/>
        <v>89.550204452521584</v>
      </c>
      <c r="AL159">
        <f t="shared" si="55"/>
        <v>87.965102842616133</v>
      </c>
      <c r="AM159">
        <f t="shared" si="56"/>
        <v>95.352546474535245</v>
      </c>
      <c r="AN159">
        <f t="shared" si="57"/>
        <v>50.371048650052714</v>
      </c>
      <c r="AO159">
        <f t="shared" si="58"/>
        <v>84.653859293263139</v>
      </c>
      <c r="AP159">
        <f t="shared" si="59"/>
        <v>1096.4489092351823</v>
      </c>
      <c r="AQ159" s="10"/>
    </row>
    <row r="160" spans="1:43" x14ac:dyDescent="0.25">
      <c r="A160" s="10"/>
      <c r="B160" s="2" t="s">
        <v>38</v>
      </c>
      <c r="C160" s="3">
        <v>353.55790000000002</v>
      </c>
      <c r="D160">
        <v>309500</v>
      </c>
      <c r="E160" s="4">
        <v>5.5</v>
      </c>
      <c r="F160" s="3">
        <v>874.08842652795818</v>
      </c>
      <c r="G160" s="3">
        <v>24722.638824587379</v>
      </c>
      <c r="H160">
        <v>807.74</v>
      </c>
      <c r="I160" s="3">
        <v>16710.419900000001</v>
      </c>
      <c r="J160" s="5">
        <v>606.94000000000005</v>
      </c>
      <c r="K160" s="6">
        <v>27.396402988523498</v>
      </c>
      <c r="L160" s="6">
        <v>361.48339615153799</v>
      </c>
      <c r="M160" s="7">
        <v>1069.2202</v>
      </c>
      <c r="N160">
        <v>61.61</v>
      </c>
      <c r="O160">
        <v>62.09</v>
      </c>
      <c r="P160">
        <v>16.899999999999999</v>
      </c>
      <c r="Q160">
        <v>66.819999999999993</v>
      </c>
      <c r="R160">
        <v>65.73</v>
      </c>
      <c r="S160">
        <v>62.56</v>
      </c>
      <c r="T160" s="3">
        <v>10.728878974914601</v>
      </c>
      <c r="U160" s="3">
        <v>100.039672851563</v>
      </c>
      <c r="W160">
        <f t="shared" si="40"/>
        <v>50.086637440205024</v>
      </c>
      <c r="X160">
        <f t="shared" si="41"/>
        <v>51.608145983944226</v>
      </c>
      <c r="Y160">
        <f t="shared" si="42"/>
        <v>50.923838734710472</v>
      </c>
      <c r="Z160">
        <f t="shared" si="43"/>
        <v>50.260036649963617</v>
      </c>
      <c r="AA160">
        <f t="shared" si="44"/>
        <v>62.403730614986827</v>
      </c>
      <c r="AB160">
        <f t="shared" si="45"/>
        <v>50.830566854919745</v>
      </c>
      <c r="AC160">
        <f t="shared" si="46"/>
        <v>50.011030578860186</v>
      </c>
      <c r="AD160">
        <f t="shared" si="47"/>
        <v>50.051558027241036</v>
      </c>
      <c r="AE160">
        <f t="shared" si="48"/>
        <v>90.902248152717277</v>
      </c>
      <c r="AF160">
        <f t="shared" si="49"/>
        <v>89.177832506053932</v>
      </c>
      <c r="AG160">
        <f t="shared" si="50"/>
        <v>50.00676152509002</v>
      </c>
      <c r="AH160">
        <f t="shared" si="51"/>
        <v>83.331529971867553</v>
      </c>
      <c r="AI160">
        <f t="shared" si="52"/>
        <v>83.76658690450293</v>
      </c>
      <c r="AJ160">
        <f t="shared" si="53"/>
        <v>59.288204881567871</v>
      </c>
      <c r="AK160">
        <f t="shared" si="54"/>
        <v>86.318718764198081</v>
      </c>
      <c r="AL160">
        <f t="shared" si="55"/>
        <v>87.422001386642023</v>
      </c>
      <c r="AM160">
        <f t="shared" si="56"/>
        <v>84.143658563414363</v>
      </c>
      <c r="AN160">
        <f t="shared" si="57"/>
        <v>64.079488406008622</v>
      </c>
      <c r="AO160">
        <f t="shared" si="58"/>
        <v>88.819959229920741</v>
      </c>
      <c r="AP160">
        <f t="shared" si="59"/>
        <v>1058.4177451669946</v>
      </c>
      <c r="AQ160" s="10"/>
    </row>
    <row r="161" spans="1:43" x14ac:dyDescent="0.25">
      <c r="A161" s="10"/>
      <c r="B161" s="2" t="s">
        <v>39</v>
      </c>
      <c r="C161" s="3">
        <v>517.83370000000002</v>
      </c>
      <c r="D161">
        <v>10450</v>
      </c>
      <c r="E161" s="4">
        <v>0</v>
      </c>
      <c r="F161" s="3">
        <v>440.1679951582089</v>
      </c>
      <c r="G161" s="3">
        <v>8500.1805629531045</v>
      </c>
      <c r="H161">
        <v>275.60000000000002</v>
      </c>
      <c r="I161" s="3">
        <v>4487.5793999999996</v>
      </c>
      <c r="J161" s="5">
        <v>1013.01</v>
      </c>
      <c r="K161" s="6">
        <v>13.206334493868898</v>
      </c>
      <c r="L161" s="6">
        <v>283.30376290353797</v>
      </c>
      <c r="M161" s="7">
        <v>19546.390899999999</v>
      </c>
      <c r="N161">
        <v>6.16</v>
      </c>
      <c r="O161">
        <v>45.5</v>
      </c>
      <c r="P161">
        <v>35.21</v>
      </c>
      <c r="Q161">
        <v>47.39</v>
      </c>
      <c r="R161">
        <v>30.05</v>
      </c>
      <c r="S161">
        <v>19.91</v>
      </c>
      <c r="T161" s="3">
        <v>7.1091599464416504</v>
      </c>
      <c r="U161" s="3">
        <v>76.286000000000001</v>
      </c>
      <c r="W161">
        <f t="shared" si="40"/>
        <v>50.144890955588529</v>
      </c>
      <c r="X161">
        <f t="shared" si="41"/>
        <v>50.050472677931012</v>
      </c>
      <c r="Y161">
        <f t="shared" si="42"/>
        <v>50</v>
      </c>
      <c r="Z161">
        <f t="shared" si="43"/>
        <v>50.112209290150709</v>
      </c>
      <c r="AA161">
        <f t="shared" si="44"/>
        <v>54.085201834530963</v>
      </c>
      <c r="AB161">
        <f t="shared" si="45"/>
        <v>50.258671553007304</v>
      </c>
      <c r="AC161">
        <f t="shared" si="46"/>
        <v>50.002962259402175</v>
      </c>
      <c r="AD161">
        <f t="shared" si="47"/>
        <v>50.089996994893816</v>
      </c>
      <c r="AE161">
        <f t="shared" si="48"/>
        <v>66.34079052490506</v>
      </c>
      <c r="AF161">
        <f t="shared" si="49"/>
        <v>76.712556387588052</v>
      </c>
      <c r="AG161">
        <f t="shared" si="50"/>
        <v>50.123607291079701</v>
      </c>
      <c r="AH161">
        <f t="shared" si="51"/>
        <v>53.332611988747026</v>
      </c>
      <c r="AI161">
        <f t="shared" si="52"/>
        <v>74.744398520774411</v>
      </c>
      <c r="AJ161">
        <f t="shared" si="53"/>
        <v>70.295779728267405</v>
      </c>
      <c r="AK161">
        <f t="shared" si="54"/>
        <v>75.283961835529311</v>
      </c>
      <c r="AL161">
        <f t="shared" si="55"/>
        <v>66.80725675987982</v>
      </c>
      <c r="AM161">
        <f t="shared" si="56"/>
        <v>60.686393136068638</v>
      </c>
      <c r="AN161">
        <f t="shared" si="57"/>
        <v>54.935710010565586</v>
      </c>
      <c r="AO161">
        <f t="shared" si="58"/>
        <v>72.649131579059159</v>
      </c>
      <c r="AP161">
        <f t="shared" si="59"/>
        <v>841.47969563079414</v>
      </c>
      <c r="AQ161" s="10"/>
    </row>
    <row r="162" spans="1:43" x14ac:dyDescent="0.25">
      <c r="A162" s="10"/>
      <c r="B162" s="2" t="s">
        <v>40</v>
      </c>
      <c r="C162" s="3">
        <v>2260.5576999999998</v>
      </c>
      <c r="D162">
        <v>185180</v>
      </c>
      <c r="E162" s="4">
        <v>2.5</v>
      </c>
      <c r="F162" s="3">
        <v>431.90317724708768</v>
      </c>
      <c r="G162" s="3">
        <v>1910.6045258083336</v>
      </c>
      <c r="H162">
        <v>156.41999999999999</v>
      </c>
      <c r="I162" s="3">
        <v>387.55</v>
      </c>
      <c r="J162" s="5">
        <v>301.62</v>
      </c>
      <c r="K162" s="6">
        <v>12.45</v>
      </c>
      <c r="L162" s="6">
        <v>325.45899122859998</v>
      </c>
      <c r="M162" s="7">
        <v>1313.88</v>
      </c>
      <c r="N162">
        <v>0.47</v>
      </c>
      <c r="O162">
        <v>11.85</v>
      </c>
      <c r="P162">
        <v>3.29</v>
      </c>
      <c r="Q162">
        <v>4.74</v>
      </c>
      <c r="R162">
        <v>12.21</v>
      </c>
      <c r="S162">
        <v>10.43</v>
      </c>
      <c r="T162" s="3">
        <v>19.383590062459302</v>
      </c>
      <c r="U162" s="3">
        <v>77.870330810546903</v>
      </c>
      <c r="W162">
        <f t="shared" si="40"/>
        <v>50.762874854271175</v>
      </c>
      <c r="X162">
        <f t="shared" si="41"/>
        <v>50.960595589683862</v>
      </c>
      <c r="Y162">
        <f t="shared" si="42"/>
        <v>50.41992669759567</v>
      </c>
      <c r="Z162">
        <f t="shared" si="43"/>
        <v>50.109393644417501</v>
      </c>
      <c r="AA162">
        <f t="shared" si="44"/>
        <v>50.706208525876349</v>
      </c>
      <c r="AB162">
        <f t="shared" si="45"/>
        <v>50.130587811732589</v>
      </c>
      <c r="AC162">
        <f t="shared" si="46"/>
        <v>50.000255822466634</v>
      </c>
      <c r="AD162">
        <f t="shared" si="47"/>
        <v>50.022656149230471</v>
      </c>
      <c r="AE162">
        <f t="shared" si="48"/>
        <v>65.031658181350025</v>
      </c>
      <c r="AF162">
        <f t="shared" si="49"/>
        <v>83.433956054966444</v>
      </c>
      <c r="AG162">
        <f t="shared" si="50"/>
        <v>50.008308702534123</v>
      </c>
      <c r="AH162">
        <f t="shared" si="51"/>
        <v>50.254273966673878</v>
      </c>
      <c r="AI162">
        <f t="shared" si="52"/>
        <v>56.444420274091797</v>
      </c>
      <c r="AJ162">
        <f t="shared" si="53"/>
        <v>51.106168089455331</v>
      </c>
      <c r="AK162">
        <f t="shared" si="54"/>
        <v>51.0620172648796</v>
      </c>
      <c r="AL162">
        <f t="shared" si="55"/>
        <v>56.499884446498726</v>
      </c>
      <c r="AM162">
        <f t="shared" si="56"/>
        <v>55.472445275547244</v>
      </c>
      <c r="AN162">
        <f t="shared" si="57"/>
        <v>85.942168807055623</v>
      </c>
      <c r="AO162">
        <f t="shared" si="58"/>
        <v>73.727699118462567</v>
      </c>
      <c r="AP162">
        <f t="shared" si="59"/>
        <v>817.65396602219585</v>
      </c>
      <c r="AQ162" s="10"/>
    </row>
    <row r="163" spans="1:43" x14ac:dyDescent="0.25">
      <c r="A163" s="10"/>
      <c r="B163" s="2" t="s">
        <v>41</v>
      </c>
      <c r="C163" s="3">
        <v>7527.7439000000004</v>
      </c>
      <c r="D163">
        <v>785350</v>
      </c>
      <c r="E163" s="4">
        <v>0.3</v>
      </c>
      <c r="F163" s="3">
        <v>8805.5637577951002</v>
      </c>
      <c r="G163" s="3">
        <v>11697.480513112434</v>
      </c>
      <c r="H163">
        <v>3890.07</v>
      </c>
      <c r="I163" s="3">
        <v>232720.40950000001</v>
      </c>
      <c r="J163" s="5">
        <v>28451.45</v>
      </c>
      <c r="K163" s="6">
        <v>5.8840084356154803</v>
      </c>
      <c r="L163" s="6">
        <v>213.212399627824</v>
      </c>
      <c r="M163" s="7">
        <v>337256.00290000002</v>
      </c>
      <c r="N163" s="4">
        <v>12.8</v>
      </c>
      <c r="O163" s="4">
        <v>65.88</v>
      </c>
      <c r="P163" s="4">
        <v>41.78</v>
      </c>
      <c r="Q163" s="4">
        <v>66.349999999999994</v>
      </c>
      <c r="R163" s="4">
        <v>54.46</v>
      </c>
      <c r="S163" s="4">
        <v>61.61</v>
      </c>
      <c r="T163" s="3">
        <v>12.846540451049799</v>
      </c>
      <c r="U163" s="3">
        <v>85.1846923828125</v>
      </c>
      <c r="W163">
        <f t="shared" si="40"/>
        <v>52.630661298345757</v>
      </c>
      <c r="X163">
        <f t="shared" si="41"/>
        <v>54.086724290803922</v>
      </c>
      <c r="Y163">
        <f t="shared" si="42"/>
        <v>50.050391203711477</v>
      </c>
      <c r="Z163">
        <f t="shared" si="43"/>
        <v>52.962119734508121</v>
      </c>
      <c r="AA163">
        <f t="shared" si="44"/>
        <v>55.72470869755994</v>
      </c>
      <c r="AB163">
        <f t="shared" si="45"/>
        <v>54.143172646523048</v>
      </c>
      <c r="AC163">
        <f t="shared" si="46"/>
        <v>50.153619169639427</v>
      </c>
      <c r="AD163">
        <f t="shared" si="47"/>
        <v>52.687345500331055</v>
      </c>
      <c r="AE163">
        <f t="shared" si="48"/>
        <v>53.666644428671283</v>
      </c>
      <c r="AF163">
        <f t="shared" si="49"/>
        <v>65.536906663318931</v>
      </c>
      <c r="AG163">
        <f t="shared" si="50"/>
        <v>52.132736479696497</v>
      </c>
      <c r="AH163">
        <f t="shared" si="51"/>
        <v>56.924908028565248</v>
      </c>
      <c r="AI163">
        <f t="shared" si="52"/>
        <v>85.827713726343262</v>
      </c>
      <c r="AJ163">
        <f t="shared" si="53"/>
        <v>74.245521221594316</v>
      </c>
      <c r="AK163">
        <f t="shared" si="54"/>
        <v>86.051794638800544</v>
      </c>
      <c r="AL163">
        <f t="shared" si="55"/>
        <v>80.910561590016187</v>
      </c>
      <c r="AM163">
        <f t="shared" si="56"/>
        <v>83.621163788362111</v>
      </c>
      <c r="AN163">
        <f t="shared" si="57"/>
        <v>69.428916663294061</v>
      </c>
      <c r="AO163">
        <f t="shared" si="58"/>
        <v>78.707109296430431</v>
      </c>
      <c r="AP163">
        <f t="shared" si="59"/>
        <v>963.44094109403181</v>
      </c>
      <c r="AQ163" s="10"/>
    </row>
    <row r="164" spans="1:43" x14ac:dyDescent="0.25">
      <c r="A164" s="10"/>
      <c r="B164" s="2" t="s">
        <v>42</v>
      </c>
      <c r="C164" s="3">
        <v>115.65560000000001</v>
      </c>
      <c r="D164">
        <v>9250</v>
      </c>
      <c r="E164" s="4">
        <v>0</v>
      </c>
      <c r="F164" s="3">
        <v>250.48659899781575</v>
      </c>
      <c r="G164" s="3">
        <v>28993.349609375</v>
      </c>
      <c r="H164">
        <v>90.36</v>
      </c>
      <c r="I164" s="3">
        <v>5551.3251</v>
      </c>
      <c r="J164" s="5">
        <v>799.38</v>
      </c>
      <c r="K164" s="6">
        <v>3.9500428553936602</v>
      </c>
      <c r="L164" s="6">
        <v>265.019185086579</v>
      </c>
      <c r="M164" s="7">
        <v>1294.0634</v>
      </c>
      <c r="N164" s="4">
        <v>66.819999999999993</v>
      </c>
      <c r="O164" s="4">
        <v>88.15</v>
      </c>
      <c r="P164" s="4">
        <v>79.34</v>
      </c>
      <c r="Q164" s="4">
        <v>83.89</v>
      </c>
      <c r="R164" s="4">
        <v>84.04</v>
      </c>
      <c r="S164" s="4">
        <v>84.83</v>
      </c>
      <c r="T164" s="3">
        <v>14.006629943847701</v>
      </c>
      <c r="U164" s="3">
        <v>95.299850463867202</v>
      </c>
      <c r="W164">
        <f t="shared" si="40"/>
        <v>50.00227537779034</v>
      </c>
      <c r="X164">
        <f t="shared" si="41"/>
        <v>50.044222191499927</v>
      </c>
      <c r="Y164">
        <f t="shared" si="42"/>
        <v>50</v>
      </c>
      <c r="Z164">
        <f t="shared" si="43"/>
        <v>50.047588917444344</v>
      </c>
      <c r="AA164">
        <f t="shared" si="44"/>
        <v>64.593659539647859</v>
      </c>
      <c r="AB164">
        <f t="shared" si="45"/>
        <v>50.059592578064127</v>
      </c>
      <c r="AC164">
        <f t="shared" si="46"/>
        <v>50.003664439892027</v>
      </c>
      <c r="AD164">
        <f t="shared" si="47"/>
        <v>50.06977457841473</v>
      </c>
      <c r="AE164">
        <f t="shared" si="48"/>
        <v>50.31916138655918</v>
      </c>
      <c r="AF164">
        <f t="shared" si="49"/>
        <v>73.797189536544408</v>
      </c>
      <c r="AG164">
        <f t="shared" si="50"/>
        <v>50.008183386497166</v>
      </c>
      <c r="AH164">
        <f t="shared" si="51"/>
        <v>86.150183942869504</v>
      </c>
      <c r="AI164">
        <f t="shared" si="52"/>
        <v>97.938873178159668</v>
      </c>
      <c r="AJ164">
        <f t="shared" si="53"/>
        <v>96.825778525910778</v>
      </c>
      <c r="AK164">
        <f t="shared" si="54"/>
        <v>96.01317582916856</v>
      </c>
      <c r="AL164">
        <f t="shared" si="55"/>
        <v>98.000924428010165</v>
      </c>
      <c r="AM164">
        <f t="shared" si="56"/>
        <v>96.392036079639212</v>
      </c>
      <c r="AN164">
        <f t="shared" si="57"/>
        <v>72.359420704515443</v>
      </c>
      <c r="AO164">
        <f t="shared" si="58"/>
        <v>85.593222404584679</v>
      </c>
      <c r="AP164">
        <f t="shared" si="59"/>
        <v>1088.2203910751709</v>
      </c>
      <c r="AQ164" s="10"/>
    </row>
    <row r="165" spans="1:43" x14ac:dyDescent="0.25">
      <c r="A165" s="10"/>
      <c r="B165" s="2" t="s">
        <v>43</v>
      </c>
      <c r="C165" s="3">
        <v>9124.0375999999997</v>
      </c>
      <c r="D165">
        <v>1001450</v>
      </c>
      <c r="E165" s="4">
        <v>4.2</v>
      </c>
      <c r="F165" s="3">
        <v>2791.166666666667</v>
      </c>
      <c r="G165" s="3">
        <v>3059.1354277920414</v>
      </c>
      <c r="H165">
        <v>986.09</v>
      </c>
      <c r="I165" s="3">
        <v>7878.0352000000003</v>
      </c>
      <c r="J165" s="5">
        <v>8345.18</v>
      </c>
      <c r="K165" s="6">
        <v>5.3449053768562997</v>
      </c>
      <c r="L165" s="6">
        <v>197.39405637028099</v>
      </c>
      <c r="M165" s="7">
        <v>20925.150699999998</v>
      </c>
      <c r="N165" s="4">
        <v>7.58</v>
      </c>
      <c r="O165" s="4">
        <v>29.38</v>
      </c>
      <c r="P165" s="4">
        <v>25.82</v>
      </c>
      <c r="Q165" s="4">
        <v>38.86</v>
      </c>
      <c r="R165" s="4">
        <v>37.090000000000003</v>
      </c>
      <c r="S165" s="4">
        <v>33.65</v>
      </c>
      <c r="T165" s="3">
        <v>10.923150062561</v>
      </c>
      <c r="U165" s="3">
        <v>78.688507080078097</v>
      </c>
      <c r="W165">
        <f t="shared" si="40"/>
        <v>53.196719838980158</v>
      </c>
      <c r="X165">
        <f t="shared" si="41"/>
        <v>55.212332722268414</v>
      </c>
      <c r="Y165">
        <f t="shared" si="42"/>
        <v>50.705476851960725</v>
      </c>
      <c r="Z165">
        <f t="shared" si="43"/>
        <v>50.913143980954906</v>
      </c>
      <c r="AA165">
        <f t="shared" si="44"/>
        <v>51.29515054744342</v>
      </c>
      <c r="AB165">
        <f t="shared" si="45"/>
        <v>51.022241089324382</v>
      </c>
      <c r="AC165">
        <f t="shared" si="46"/>
        <v>50.005200305501411</v>
      </c>
      <c r="AD165">
        <f t="shared" si="47"/>
        <v>50.784067094765085</v>
      </c>
      <c r="AE165">
        <f t="shared" si="48"/>
        <v>52.733515956477824</v>
      </c>
      <c r="AF165">
        <f t="shared" si="49"/>
        <v>63.014766199747619</v>
      </c>
      <c r="AG165">
        <f t="shared" si="50"/>
        <v>50.13232627990989</v>
      </c>
      <c r="AH165">
        <f t="shared" si="51"/>
        <v>54.100843973165979</v>
      </c>
      <c r="AI165">
        <f t="shared" si="52"/>
        <v>65.977811616271481</v>
      </c>
      <c r="AJ165">
        <f t="shared" si="53"/>
        <v>64.650715402188283</v>
      </c>
      <c r="AK165">
        <f t="shared" si="54"/>
        <v>70.43957292139936</v>
      </c>
      <c r="AL165">
        <f t="shared" si="55"/>
        <v>70.87474000462214</v>
      </c>
      <c r="AM165">
        <f t="shared" si="56"/>
        <v>68.243317566824331</v>
      </c>
      <c r="AN165">
        <f t="shared" si="57"/>
        <v>64.57023693099282</v>
      </c>
      <c r="AO165">
        <f t="shared" si="58"/>
        <v>74.284690347789152</v>
      </c>
      <c r="AP165">
        <f t="shared" si="59"/>
        <v>832.77963205323954</v>
      </c>
      <c r="AQ165" s="10"/>
    </row>
    <row r="166" spans="1:43" x14ac:dyDescent="0.25">
      <c r="A166" s="10"/>
      <c r="B166" s="2" t="s">
        <v>44</v>
      </c>
      <c r="C166" s="3">
        <v>135419</v>
      </c>
      <c r="D166">
        <v>9600000.9000000004</v>
      </c>
      <c r="E166" s="4">
        <v>24.4</v>
      </c>
      <c r="F166" s="3">
        <v>85322.299869936469</v>
      </c>
      <c r="G166" s="3">
        <v>6300.6151182578869</v>
      </c>
      <c r="H166">
        <v>38671.19</v>
      </c>
      <c r="I166" s="3">
        <v>59385757.148199998</v>
      </c>
      <c r="J166" s="5">
        <v>329015.38</v>
      </c>
      <c r="K166" s="6">
        <v>6.0353958594316808</v>
      </c>
      <c r="L166" s="6">
        <v>118.166662714803</v>
      </c>
      <c r="M166">
        <v>5694827.3421</v>
      </c>
      <c r="N166" s="4">
        <v>27.96</v>
      </c>
      <c r="O166" s="4">
        <v>56.87</v>
      </c>
      <c r="P166" s="4">
        <v>4.6900000000000004</v>
      </c>
      <c r="Q166" s="4">
        <v>42.65</v>
      </c>
      <c r="R166" s="4">
        <v>35.68</v>
      </c>
      <c r="S166" s="4">
        <v>41.23</v>
      </c>
      <c r="T166" s="8">
        <v>14.4801797866821</v>
      </c>
      <c r="U166" s="3">
        <v>102.1</v>
      </c>
      <c r="W166">
        <f t="shared" si="40"/>
        <v>97.981925785492749</v>
      </c>
      <c r="X166">
        <f t="shared" si="41"/>
        <v>99.999937495135697</v>
      </c>
      <c r="Y166">
        <f t="shared" si="42"/>
        <v>54.098484568533721</v>
      </c>
      <c r="Z166">
        <f t="shared" si="43"/>
        <v>79.029726289131503</v>
      </c>
      <c r="AA166">
        <f t="shared" si="44"/>
        <v>52.957311834069955</v>
      </c>
      <c r="AB166">
        <f t="shared" si="45"/>
        <v>91.522732768394974</v>
      </c>
      <c r="AC166">
        <f t="shared" si="46"/>
        <v>89.200647339506531</v>
      </c>
      <c r="AD166">
        <f t="shared" si="47"/>
        <v>81.139009456949694</v>
      </c>
      <c r="AE166">
        <f t="shared" si="48"/>
        <v>53.928679513057659</v>
      </c>
      <c r="AF166">
        <f t="shared" si="49"/>
        <v>50.382430935023315</v>
      </c>
      <c r="AG166">
        <f t="shared" si="50"/>
        <v>86.012897957730331</v>
      </c>
      <c r="AH166">
        <f t="shared" si="51"/>
        <v>65.126595974897214</v>
      </c>
      <c r="AI166">
        <f t="shared" si="52"/>
        <v>80.927778986295408</v>
      </c>
      <c r="AJ166">
        <f t="shared" si="53"/>
        <v>51.947817722736566</v>
      </c>
      <c r="AK166">
        <f t="shared" si="54"/>
        <v>72.592003634711489</v>
      </c>
      <c r="AL166">
        <f t="shared" si="55"/>
        <v>70.060087820660968</v>
      </c>
      <c r="AM166">
        <f t="shared" si="56"/>
        <v>72.412275877241228</v>
      </c>
      <c r="AN166">
        <f t="shared" si="57"/>
        <v>73.555655768069911</v>
      </c>
      <c r="AO166">
        <f t="shared" si="58"/>
        <v>90.222571593489334</v>
      </c>
      <c r="AP166">
        <f t="shared" si="59"/>
        <v>1452.5110477025662</v>
      </c>
      <c r="AQ166" s="10"/>
    </row>
    <row r="167" spans="1:43" x14ac:dyDescent="0.25">
      <c r="AP167">
        <f t="shared" si="59"/>
        <v>0</v>
      </c>
    </row>
    <row r="168" spans="1:43" x14ac:dyDescent="0.25">
      <c r="A168" s="10">
        <v>2011</v>
      </c>
      <c r="B168" s="2" t="s">
        <v>30</v>
      </c>
      <c r="C168" s="3">
        <v>2547.5610000000001</v>
      </c>
      <c r="D168">
        <v>527970</v>
      </c>
      <c r="E168" s="4">
        <v>3</v>
      </c>
      <c r="F168" s="3">
        <v>327.26417878391015</v>
      </c>
      <c r="G168" s="3">
        <v>1284.6176353928724</v>
      </c>
      <c r="H168">
        <v>169.82</v>
      </c>
      <c r="I168" s="3">
        <v>67.896799999999999</v>
      </c>
      <c r="J168" s="5">
        <v>105.17</v>
      </c>
      <c r="K168" s="6">
        <v>16.5096090522661</v>
      </c>
      <c r="L168" s="6">
        <v>259.01724440034599</v>
      </c>
      <c r="M168" s="7">
        <v>526.19560000000001</v>
      </c>
      <c r="N168">
        <v>1.9</v>
      </c>
      <c r="O168">
        <v>11.37</v>
      </c>
      <c r="P168">
        <v>9.39</v>
      </c>
      <c r="Q168">
        <v>22.27</v>
      </c>
      <c r="R168">
        <v>7.98</v>
      </c>
      <c r="S168">
        <v>5.69</v>
      </c>
      <c r="T168" s="3">
        <v>16.8968906402588</v>
      </c>
      <c r="U168" s="3">
        <v>46.160900115966797</v>
      </c>
      <c r="W168">
        <f t="shared" si="40"/>
        <v>50.864648524840234</v>
      </c>
      <c r="X168">
        <f t="shared" si="41"/>
        <v>52.746099126110117</v>
      </c>
      <c r="Y168">
        <f t="shared" si="42"/>
        <v>50.503912037114802</v>
      </c>
      <c r="Z168">
        <f t="shared" si="43"/>
        <v>50.073745387829426</v>
      </c>
      <c r="AA168">
        <f t="shared" si="44"/>
        <v>50.385215869885101</v>
      </c>
      <c r="AB168">
        <f t="shared" si="45"/>
        <v>50.144988903636275</v>
      </c>
      <c r="AC168">
        <f t="shared" si="46"/>
        <v>50.000044818802351</v>
      </c>
      <c r="AD168">
        <f t="shared" si="47"/>
        <v>50.004060007689873</v>
      </c>
      <c r="AE168">
        <f t="shared" si="48"/>
        <v>72.05839774643934</v>
      </c>
      <c r="AF168">
        <f t="shared" si="49"/>
        <v>72.840215900415686</v>
      </c>
      <c r="AG168">
        <f t="shared" si="50"/>
        <v>50.003327551005547</v>
      </c>
      <c r="AH168">
        <f t="shared" si="51"/>
        <v>51.027916035490151</v>
      </c>
      <c r="AI168">
        <f t="shared" si="52"/>
        <v>56.18338046552099</v>
      </c>
      <c r="AJ168">
        <f t="shared" si="53"/>
        <v>54.773355777323552</v>
      </c>
      <c r="AK168">
        <f t="shared" si="54"/>
        <v>61.017719218537025</v>
      </c>
      <c r="AL168">
        <f t="shared" si="55"/>
        <v>54.055927894615209</v>
      </c>
      <c r="AM168">
        <f t="shared" si="56"/>
        <v>52.865471345286551</v>
      </c>
      <c r="AN168">
        <f t="shared" si="57"/>
        <v>79.660513166432594</v>
      </c>
      <c r="AO168">
        <f t="shared" si="58"/>
        <v>52.140816876154723</v>
      </c>
      <c r="AP168">
        <f t="shared" si="59"/>
        <v>768.95908794039292</v>
      </c>
      <c r="AQ168" s="10">
        <v>2011</v>
      </c>
    </row>
    <row r="169" spans="1:43" x14ac:dyDescent="0.25">
      <c r="A169" s="10"/>
      <c r="B169" s="2" t="s">
        <v>31</v>
      </c>
      <c r="C169" s="3">
        <v>776.58</v>
      </c>
      <c r="D169">
        <v>22070</v>
      </c>
      <c r="E169" s="4">
        <v>0</v>
      </c>
      <c r="F169" s="3">
        <v>2667.9185443089714</v>
      </c>
      <c r="G169" s="3">
        <v>34354.716118223128</v>
      </c>
      <c r="H169">
        <v>1403.95</v>
      </c>
      <c r="I169" s="3">
        <v>1168096.7</v>
      </c>
      <c r="J169" s="5">
        <v>11248.86</v>
      </c>
      <c r="K169" s="6">
        <v>14.4881289853751</v>
      </c>
      <c r="L169" s="6">
        <v>401.13091969557098</v>
      </c>
      <c r="M169" s="7">
        <v>46474.1</v>
      </c>
      <c r="N169">
        <v>13.27</v>
      </c>
      <c r="O169">
        <v>87.2</v>
      </c>
      <c r="P169">
        <v>67.61</v>
      </c>
      <c r="Q169">
        <v>87.2</v>
      </c>
      <c r="R169">
        <v>80.75</v>
      </c>
      <c r="S169">
        <v>76.3</v>
      </c>
      <c r="T169" s="3">
        <v>13.9657697677612</v>
      </c>
      <c r="U169" s="3">
        <v>102.85822296142599</v>
      </c>
      <c r="W169">
        <f t="shared" si="40"/>
        <v>50.236644467472061</v>
      </c>
      <c r="X169">
        <f t="shared" si="41"/>
        <v>50.110998221538679</v>
      </c>
      <c r="Y169">
        <f t="shared" si="42"/>
        <v>50</v>
      </c>
      <c r="Z169">
        <f t="shared" si="43"/>
        <v>50.871155996032137</v>
      </c>
      <c r="AA169">
        <f t="shared" si="44"/>
        <v>67.342853335504316</v>
      </c>
      <c r="AB169">
        <f t="shared" si="45"/>
        <v>51.471318720882124</v>
      </c>
      <c r="AC169">
        <f t="shared" si="46"/>
        <v>50.7710627765656</v>
      </c>
      <c r="AD169">
        <f t="shared" si="47"/>
        <v>51.058932171215062</v>
      </c>
      <c r="AE169">
        <f t="shared" si="48"/>
        <v>68.559436693001587</v>
      </c>
      <c r="AF169">
        <f t="shared" si="49"/>
        <v>95.499393606526226</v>
      </c>
      <c r="AG169">
        <f t="shared" si="50"/>
        <v>50.29389249584522</v>
      </c>
      <c r="AH169">
        <f t="shared" si="51"/>
        <v>57.179181995239126</v>
      </c>
      <c r="AI169">
        <f t="shared" si="52"/>
        <v>97.422231890363278</v>
      </c>
      <c r="AJ169">
        <f t="shared" si="53"/>
        <v>89.773956955633039</v>
      </c>
      <c r="AK169">
        <f t="shared" si="54"/>
        <v>97.893003180372546</v>
      </c>
      <c r="AL169">
        <f t="shared" si="55"/>
        <v>96.100069332100759</v>
      </c>
      <c r="AM169">
        <f t="shared" si="56"/>
        <v>91.700582994170048</v>
      </c>
      <c r="AN169">
        <f t="shared" si="57"/>
        <v>72.256203744194806</v>
      </c>
      <c r="AO169">
        <f t="shared" si="58"/>
        <v>90.738748308844691</v>
      </c>
      <c r="AP169">
        <f t="shared" si="59"/>
        <v>1129.0389282208366</v>
      </c>
      <c r="AQ169" s="10"/>
    </row>
    <row r="170" spans="1:43" x14ac:dyDescent="0.25">
      <c r="A170" s="10"/>
      <c r="B170" s="2" t="s">
        <v>32</v>
      </c>
      <c r="C170" s="3">
        <v>3237.8060999999998</v>
      </c>
      <c r="D170">
        <v>435240</v>
      </c>
      <c r="E170" s="4">
        <v>143.1</v>
      </c>
      <c r="F170" s="3">
        <v>1857.4966444444447</v>
      </c>
      <c r="G170" s="3">
        <v>5736.8989589723878</v>
      </c>
      <c r="H170">
        <v>1310.29</v>
      </c>
      <c r="I170" s="3">
        <v>12.1</v>
      </c>
      <c r="J170" s="5">
        <v>639.74</v>
      </c>
      <c r="K170" s="6">
        <v>5.3112370030126197</v>
      </c>
      <c r="L170" s="6">
        <v>229.024902060822</v>
      </c>
      <c r="M170" s="7">
        <v>0</v>
      </c>
      <c r="N170">
        <v>4.2699999999999996</v>
      </c>
      <c r="O170">
        <v>14.22</v>
      </c>
      <c r="P170">
        <v>18.309999999999999</v>
      </c>
      <c r="Q170">
        <v>17.059999999999999</v>
      </c>
      <c r="R170">
        <v>2.35</v>
      </c>
      <c r="S170">
        <v>4.74</v>
      </c>
      <c r="T170" s="3">
        <v>13</v>
      </c>
      <c r="U170" s="3">
        <v>53.916919708252003</v>
      </c>
      <c r="W170">
        <f t="shared" si="40"/>
        <v>51.109414969753246</v>
      </c>
      <c r="X170">
        <f t="shared" si="41"/>
        <v>52.263092787148047</v>
      </c>
      <c r="Y170">
        <f t="shared" si="42"/>
        <v>74.036604170376023</v>
      </c>
      <c r="Z170">
        <f t="shared" si="43"/>
        <v>50.595062682303265</v>
      </c>
      <c r="AA170">
        <f t="shared" si="44"/>
        <v>52.668250273892326</v>
      </c>
      <c r="AB170">
        <f t="shared" si="45"/>
        <v>51.370661536725471</v>
      </c>
      <c r="AC170">
        <f t="shared" si="46"/>
        <v>50.000007987232216</v>
      </c>
      <c r="AD170">
        <f t="shared" si="47"/>
        <v>50.054662906052599</v>
      </c>
      <c r="AE170">
        <f t="shared" si="48"/>
        <v>52.675239681217391</v>
      </c>
      <c r="AF170">
        <f t="shared" si="49"/>
        <v>68.058115842261657</v>
      </c>
      <c r="AG170">
        <f t="shared" si="50"/>
        <v>50</v>
      </c>
      <c r="AH170">
        <f t="shared" si="51"/>
        <v>52.310106037654187</v>
      </c>
      <c r="AI170">
        <f t="shared" si="52"/>
        <v>57.733304328910158</v>
      </c>
      <c r="AJ170">
        <f t="shared" si="53"/>
        <v>60.13586629794397</v>
      </c>
      <c r="AK170">
        <f t="shared" si="54"/>
        <v>58.058836892321672</v>
      </c>
      <c r="AL170">
        <f t="shared" si="55"/>
        <v>50.803096833834068</v>
      </c>
      <c r="AM170">
        <f t="shared" si="56"/>
        <v>52.342976570234299</v>
      </c>
      <c r="AN170">
        <f t="shared" si="57"/>
        <v>69.81657109095201</v>
      </c>
      <c r="AO170">
        <f t="shared" si="58"/>
        <v>57.420895324119748</v>
      </c>
      <c r="AP170">
        <f t="shared" si="59"/>
        <v>764.48650180098161</v>
      </c>
      <c r="AQ170" s="10"/>
    </row>
    <row r="171" spans="1:43" x14ac:dyDescent="0.25">
      <c r="A171" s="10"/>
      <c r="B171" s="2" t="s">
        <v>33</v>
      </c>
      <c r="C171" s="3">
        <v>7634.2970999999998</v>
      </c>
      <c r="D171">
        <v>1745150</v>
      </c>
      <c r="E171" s="4">
        <v>154.58000000000001</v>
      </c>
      <c r="F171" s="3">
        <v>6261.3311452680637</v>
      </c>
      <c r="G171" s="3">
        <v>8201.581708508651</v>
      </c>
      <c r="H171">
        <v>1937.6</v>
      </c>
      <c r="I171" s="3">
        <v>65919.410199999998</v>
      </c>
      <c r="J171" s="5">
        <v>31514.73</v>
      </c>
      <c r="K171" s="6">
        <v>13.0100180984616</v>
      </c>
      <c r="L171" s="6">
        <v>212.99030330167199</v>
      </c>
      <c r="M171" s="7">
        <v>65067.829599999997</v>
      </c>
      <c r="N171">
        <v>7.58</v>
      </c>
      <c r="O171">
        <v>41.71</v>
      </c>
      <c r="P171">
        <v>7.04</v>
      </c>
      <c r="Q171">
        <v>4.74</v>
      </c>
      <c r="R171">
        <v>17.37</v>
      </c>
      <c r="S171">
        <v>20.38</v>
      </c>
      <c r="T171" s="3">
        <v>20.151380538940401</v>
      </c>
      <c r="U171" s="3">
        <v>82.991249084472699</v>
      </c>
      <c r="W171">
        <f t="shared" si="40"/>
        <v>52.668445917111043</v>
      </c>
      <c r="X171">
        <f t="shared" si="41"/>
        <v>59.086071687933128</v>
      </c>
      <c r="Y171">
        <f t="shared" si="42"/>
        <v>75.964907565735331</v>
      </c>
      <c r="Z171">
        <f t="shared" si="43"/>
        <v>52.095354395359365</v>
      </c>
      <c r="AA171">
        <f t="shared" si="44"/>
        <v>53.932086744052867</v>
      </c>
      <c r="AB171">
        <f t="shared" si="45"/>
        <v>52.044836832404606</v>
      </c>
      <c r="AC171">
        <f t="shared" si="46"/>
        <v>50.0435135237163</v>
      </c>
      <c r="AD171">
        <f t="shared" si="47"/>
        <v>52.97731846270559</v>
      </c>
      <c r="AE171">
        <f t="shared" si="48"/>
        <v>66.000988301310613</v>
      </c>
      <c r="AF171">
        <f t="shared" si="49"/>
        <v>65.501494729093054</v>
      </c>
      <c r="AG171">
        <f t="shared" si="50"/>
        <v>50.411475355959027</v>
      </c>
      <c r="AH171">
        <f t="shared" si="51"/>
        <v>54.100843973165979</v>
      </c>
      <c r="AI171">
        <f t="shared" si="52"/>
        <v>72.683271698934092</v>
      </c>
      <c r="AJ171">
        <f t="shared" si="53"/>
        <v>53.360586750030059</v>
      </c>
      <c r="AK171">
        <f t="shared" si="54"/>
        <v>51.0620172648796</v>
      </c>
      <c r="AL171">
        <f t="shared" si="55"/>
        <v>59.481164779292811</v>
      </c>
      <c r="AM171">
        <f t="shared" si="56"/>
        <v>60.944890551094488</v>
      </c>
      <c r="AN171">
        <f t="shared" si="57"/>
        <v>87.881685635806974</v>
      </c>
      <c r="AO171">
        <f t="shared" si="58"/>
        <v>77.213875228543685</v>
      </c>
      <c r="AP171">
        <f t="shared" si="59"/>
        <v>902.45649263602945</v>
      </c>
      <c r="AQ171" s="10"/>
    </row>
    <row r="172" spans="1:43" x14ac:dyDescent="0.25">
      <c r="A172" s="10"/>
      <c r="B172" s="2" t="s">
        <v>34</v>
      </c>
      <c r="C172" s="3">
        <v>180.4171</v>
      </c>
      <c r="D172">
        <v>11610</v>
      </c>
      <c r="E172" s="4">
        <v>23.900000000000002</v>
      </c>
      <c r="F172" s="3">
        <v>1677.7526862637362</v>
      </c>
      <c r="G172" s="3">
        <v>92992.997130745163</v>
      </c>
      <c r="H172">
        <v>1367.76</v>
      </c>
      <c r="I172" s="3">
        <v>11.259600000000001</v>
      </c>
      <c r="J172" s="5">
        <v>468.42</v>
      </c>
      <c r="K172" s="6">
        <v>5.41</v>
      </c>
      <c r="L172" s="6">
        <v>200.656513533067</v>
      </c>
      <c r="M172" s="7">
        <v>3552.1138999999998</v>
      </c>
      <c r="N172">
        <v>90.52</v>
      </c>
      <c r="O172">
        <v>74.41</v>
      </c>
      <c r="P172">
        <v>17.37</v>
      </c>
      <c r="Q172">
        <v>66.819999999999993</v>
      </c>
      <c r="R172">
        <v>71.36</v>
      </c>
      <c r="S172">
        <v>80.09</v>
      </c>
      <c r="T172" s="3">
        <v>12.307939529418899</v>
      </c>
      <c r="U172" s="3">
        <v>100.04934234619151</v>
      </c>
      <c r="W172">
        <f t="shared" si="40"/>
        <v>50.025240324766756</v>
      </c>
      <c r="X172">
        <f t="shared" si="41"/>
        <v>50.056514814814392</v>
      </c>
      <c r="Y172">
        <f t="shared" si="42"/>
        <v>54.014499229014582</v>
      </c>
      <c r="Z172">
        <f t="shared" si="43"/>
        <v>50.533827781018942</v>
      </c>
      <c r="AA172">
        <f t="shared" si="44"/>
        <v>97.411306610105811</v>
      </c>
      <c r="AB172">
        <f t="shared" si="45"/>
        <v>51.432425025658659</v>
      </c>
      <c r="AC172">
        <f t="shared" si="46"/>
        <v>50.000007432482633</v>
      </c>
      <c r="AD172">
        <f t="shared" si="47"/>
        <v>50.038445593918539</v>
      </c>
      <c r="AE172">
        <f t="shared" si="48"/>
        <v>52.846187634471818</v>
      </c>
      <c r="AF172">
        <f t="shared" si="49"/>
        <v>63.534945531233987</v>
      </c>
      <c r="AG172">
        <f t="shared" si="50"/>
        <v>50.022462825952466</v>
      </c>
      <c r="AH172">
        <f t="shared" si="51"/>
        <v>98.972083964509835</v>
      </c>
      <c r="AI172">
        <f t="shared" si="52"/>
        <v>90.466608657820316</v>
      </c>
      <c r="AJ172">
        <f t="shared" si="53"/>
        <v>59.570758687026576</v>
      </c>
      <c r="AK172">
        <f t="shared" si="54"/>
        <v>86.318718764198081</v>
      </c>
      <c r="AL172">
        <f t="shared" si="55"/>
        <v>90.674832447423157</v>
      </c>
      <c r="AM172">
        <f t="shared" si="56"/>
        <v>93.785062149378504</v>
      </c>
      <c r="AN172">
        <f t="shared" si="57"/>
        <v>68.068355958931335</v>
      </c>
      <c r="AO172">
        <f t="shared" si="58"/>
        <v>88.826541947973894</v>
      </c>
      <c r="AP172">
        <f t="shared" si="59"/>
        <v>1100.3273521045255</v>
      </c>
      <c r="AQ172" s="10"/>
    </row>
    <row r="173" spans="1:43" x14ac:dyDescent="0.25">
      <c r="A173" s="10"/>
      <c r="B173" s="2" t="s">
        <v>35</v>
      </c>
      <c r="C173" s="3">
        <v>121.2077</v>
      </c>
      <c r="D173">
        <v>767</v>
      </c>
      <c r="E173" s="4">
        <v>0.1</v>
      </c>
      <c r="F173" s="3">
        <v>287.7659574468085</v>
      </c>
      <c r="G173" s="3">
        <v>23741.557462670153</v>
      </c>
      <c r="H173">
        <v>323.8</v>
      </c>
      <c r="I173" s="3">
        <v>161.97229999999999</v>
      </c>
      <c r="J173" s="5">
        <v>179.46</v>
      </c>
      <c r="K173" s="6">
        <v>11.452991452991499</v>
      </c>
      <c r="L173" s="6">
        <v>322.04223682417899</v>
      </c>
      <c r="M173" s="7">
        <v>266.36529999999999</v>
      </c>
      <c r="N173">
        <v>18.96</v>
      </c>
      <c r="O173">
        <v>68.72</v>
      </c>
      <c r="P173">
        <v>13.15</v>
      </c>
      <c r="Q173">
        <v>75.36</v>
      </c>
      <c r="R173">
        <v>62.44</v>
      </c>
      <c r="S173">
        <v>63.51</v>
      </c>
      <c r="T173" s="3">
        <v>11.3999996185303</v>
      </c>
      <c r="U173" s="3">
        <v>95.297798156738295</v>
      </c>
      <c r="W173">
        <f t="shared" si="40"/>
        <v>50.004244196951532</v>
      </c>
      <c r="X173">
        <f t="shared" si="41"/>
        <v>50.000036461170851</v>
      </c>
      <c r="Y173">
        <f t="shared" si="42"/>
        <v>50.016797067903823</v>
      </c>
      <c r="Z173">
        <f t="shared" si="43"/>
        <v>50.060289193201442</v>
      </c>
      <c r="AA173">
        <f t="shared" si="44"/>
        <v>61.900653127379528</v>
      </c>
      <c r="AB173">
        <f t="shared" si="45"/>
        <v>50.310472495526525</v>
      </c>
      <c r="AC173">
        <f t="shared" si="46"/>
        <v>50.000106918212651</v>
      </c>
      <c r="AD173">
        <f t="shared" si="47"/>
        <v>50.011092368876184</v>
      </c>
      <c r="AE173">
        <f t="shared" si="48"/>
        <v>63.305945356838954</v>
      </c>
      <c r="AF173">
        <f t="shared" si="49"/>
        <v>82.889174948805618</v>
      </c>
      <c r="AG173">
        <f t="shared" si="50"/>
        <v>50.001684438489903</v>
      </c>
      <c r="AH173">
        <f t="shared" si="51"/>
        <v>60.257520017312274</v>
      </c>
      <c r="AI173">
        <f t="shared" si="52"/>
        <v>87.372199260387205</v>
      </c>
      <c r="AJ173">
        <f t="shared" si="53"/>
        <v>57.03378622099315</v>
      </c>
      <c r="AK173">
        <f t="shared" si="54"/>
        <v>91.168786915038623</v>
      </c>
      <c r="AL173">
        <f t="shared" si="55"/>
        <v>85.521146290732602</v>
      </c>
      <c r="AM173">
        <f t="shared" si="56"/>
        <v>84.666153338466614</v>
      </c>
      <c r="AN173">
        <f t="shared" si="57"/>
        <v>65.7748074055106</v>
      </c>
      <c r="AO173">
        <f t="shared" si="58"/>
        <v>85.591825252023227</v>
      </c>
      <c r="AP173">
        <f t="shared" si="59"/>
        <v>981.87957281506954</v>
      </c>
      <c r="AQ173" s="10"/>
    </row>
    <row r="174" spans="1:43" x14ac:dyDescent="0.25">
      <c r="A174" s="10"/>
      <c r="B174" s="2" t="s">
        <v>46</v>
      </c>
      <c r="C174" s="3">
        <v>3015.0945000000002</v>
      </c>
      <c r="D174">
        <v>2149690</v>
      </c>
      <c r="E174" s="4">
        <v>265.40499999999997</v>
      </c>
      <c r="F174" s="3">
        <v>6712.3884010822921</v>
      </c>
      <c r="G174" s="3">
        <v>22262.613662962445</v>
      </c>
      <c r="H174">
        <v>4962.8500000000004</v>
      </c>
      <c r="I174" s="3">
        <v>21384.773700000002</v>
      </c>
      <c r="J174" s="5">
        <v>4878.75</v>
      </c>
      <c r="K174" s="6">
        <v>22.0141526551349</v>
      </c>
      <c r="L174" s="6">
        <v>309.90513919827799</v>
      </c>
      <c r="M174" s="7">
        <v>67458.217799999999</v>
      </c>
      <c r="N174">
        <v>31.28</v>
      </c>
      <c r="O174">
        <v>44.55</v>
      </c>
      <c r="P174">
        <v>2.35</v>
      </c>
      <c r="Q174">
        <v>54.03</v>
      </c>
      <c r="R174">
        <v>57.28</v>
      </c>
      <c r="S174">
        <v>47.87</v>
      </c>
      <c r="T174" s="3">
        <v>21.39161968231199</v>
      </c>
      <c r="U174" s="3">
        <v>103.25</v>
      </c>
      <c r="W174">
        <f t="shared" si="40"/>
        <v>51.030439651315071</v>
      </c>
      <c r="X174">
        <f t="shared" si="41"/>
        <v>61.193214838625622</v>
      </c>
      <c r="Y174">
        <f t="shared" si="42"/>
        <v>94.580258070151274</v>
      </c>
      <c r="Z174">
        <f t="shared" si="43"/>
        <v>52.249019902745111</v>
      </c>
      <c r="AA174">
        <f t="shared" si="44"/>
        <v>61.142282456046644</v>
      </c>
      <c r="AB174">
        <f t="shared" si="45"/>
        <v>55.296098271331616</v>
      </c>
      <c r="AC174">
        <f t="shared" si="46"/>
        <v>50.01411612838676</v>
      </c>
      <c r="AD174">
        <f t="shared" si="47"/>
        <v>50.455931574680754</v>
      </c>
      <c r="AE174">
        <f t="shared" si="48"/>
        <v>81.586161091150217</v>
      </c>
      <c r="AF174">
        <f t="shared" si="49"/>
        <v>80.953987139677565</v>
      </c>
      <c r="AG174">
        <f t="shared" si="50"/>
        <v>50.426591671372059</v>
      </c>
      <c r="AH174">
        <f t="shared" si="51"/>
        <v>66.922743994806325</v>
      </c>
      <c r="AI174">
        <f t="shared" si="52"/>
        <v>74.227757232978036</v>
      </c>
      <c r="AJ174">
        <f t="shared" si="53"/>
        <v>50.541060478537936</v>
      </c>
      <c r="AK174">
        <f t="shared" si="54"/>
        <v>79.054975011358479</v>
      </c>
      <c r="AL174">
        <f t="shared" si="55"/>
        <v>82.539865957938531</v>
      </c>
      <c r="AM174">
        <f t="shared" si="56"/>
        <v>76.064239357606425</v>
      </c>
      <c r="AN174">
        <f t="shared" si="57"/>
        <v>91.014655845687642</v>
      </c>
      <c r="AO174">
        <f t="shared" si="58"/>
        <v>91.005459019560249</v>
      </c>
      <c r="AP174">
        <f t="shared" si="59"/>
        <v>1110.832438050345</v>
      </c>
      <c r="AQ174" s="10"/>
    </row>
    <row r="175" spans="1:43" x14ac:dyDescent="0.25">
      <c r="A175" s="10"/>
      <c r="B175" s="2" t="s">
        <v>36</v>
      </c>
      <c r="C175" s="3">
        <v>314.38249999999999</v>
      </c>
      <c r="D175">
        <v>17820</v>
      </c>
      <c r="E175" s="4">
        <v>101.5</v>
      </c>
      <c r="F175" s="3">
        <v>1540.6811594202895</v>
      </c>
      <c r="G175" s="3">
        <v>49006.581454765757</v>
      </c>
      <c r="H175">
        <v>1271.93</v>
      </c>
      <c r="I175" s="3">
        <v>13143.8845</v>
      </c>
      <c r="J175" s="5">
        <v>804.28</v>
      </c>
      <c r="K175" s="6">
        <v>8.9647072994459212</v>
      </c>
      <c r="L175" s="6">
        <v>282.24034164120599</v>
      </c>
      <c r="M175" s="7">
        <v>14274.318300000001</v>
      </c>
      <c r="N175">
        <v>56.87</v>
      </c>
      <c r="O175">
        <v>56.4</v>
      </c>
      <c r="P175">
        <v>30.05</v>
      </c>
      <c r="Q175">
        <v>54.5</v>
      </c>
      <c r="R175">
        <v>66.2</v>
      </c>
      <c r="S175">
        <v>59.26</v>
      </c>
      <c r="T175" s="3">
        <v>8.1999998092651403</v>
      </c>
      <c r="U175" s="3">
        <v>97.0526123046875</v>
      </c>
      <c r="W175">
        <f t="shared" si="40"/>
        <v>50.07274552936633</v>
      </c>
      <c r="X175">
        <f t="shared" si="41"/>
        <v>50.088861082095256</v>
      </c>
      <c r="Y175">
        <f t="shared" si="42"/>
        <v>67.049023922384109</v>
      </c>
      <c r="Z175">
        <f t="shared" si="43"/>
        <v>50.487130459450498</v>
      </c>
      <c r="AA175">
        <f t="shared" si="44"/>
        <v>74.856015738124967</v>
      </c>
      <c r="AB175">
        <f t="shared" si="45"/>
        <v>51.329435724380296</v>
      </c>
      <c r="AC175">
        <f t="shared" si="46"/>
        <v>50.008676302293658</v>
      </c>
      <c r="AD175">
        <f t="shared" si="47"/>
        <v>50.070238417017677</v>
      </c>
      <c r="AE175">
        <f t="shared" si="48"/>
        <v>58.998997449837049</v>
      </c>
      <c r="AF175">
        <f t="shared" si="49"/>
        <v>76.543000211452437</v>
      </c>
      <c r="AG175">
        <f t="shared" si="50"/>
        <v>50.090267805760114</v>
      </c>
      <c r="AH175">
        <f t="shared" si="51"/>
        <v>80.767149967539495</v>
      </c>
      <c r="AI175">
        <f t="shared" si="52"/>
        <v>80.672177507069819</v>
      </c>
      <c r="AJ175">
        <f t="shared" si="53"/>
        <v>67.193699651316578</v>
      </c>
      <c r="AK175">
        <f t="shared" si="54"/>
        <v>79.321899136756016</v>
      </c>
      <c r="AL175">
        <f t="shared" si="55"/>
        <v>87.693552114629085</v>
      </c>
      <c r="AM175">
        <f t="shared" si="56"/>
        <v>82.328676713232866</v>
      </c>
      <c r="AN175">
        <f t="shared" si="57"/>
        <v>57.691282443705894</v>
      </c>
      <c r="AO175">
        <f t="shared" si="58"/>
        <v>86.786453018563051</v>
      </c>
      <c r="AP175">
        <f t="shared" si="59"/>
        <v>1018.0438219877302</v>
      </c>
      <c r="AQ175" s="10"/>
    </row>
    <row r="176" spans="1:43" x14ac:dyDescent="0.25">
      <c r="A176" s="10"/>
      <c r="B176" s="2" t="s">
        <v>37</v>
      </c>
      <c r="C176" s="3">
        <v>710.99800000000005</v>
      </c>
      <c r="D176">
        <v>89320</v>
      </c>
      <c r="E176" s="4">
        <v>0</v>
      </c>
      <c r="F176" s="3">
        <v>295.24149164899438</v>
      </c>
      <c r="G176" s="3">
        <v>4152.4939823880577</v>
      </c>
      <c r="H176">
        <v>269.36</v>
      </c>
      <c r="I176" s="3">
        <v>11733.093699999999</v>
      </c>
      <c r="J176" s="5">
        <v>1438.91</v>
      </c>
      <c r="K176" s="6">
        <v>15.153907922912198</v>
      </c>
      <c r="L176" s="6">
        <v>307.39091553075298</v>
      </c>
      <c r="M176" s="7">
        <v>15697.2587</v>
      </c>
      <c r="N176">
        <v>30.33</v>
      </c>
      <c r="O176">
        <v>59.24</v>
      </c>
      <c r="P176">
        <v>26.29</v>
      </c>
      <c r="Q176">
        <v>61.14</v>
      </c>
      <c r="R176">
        <v>61.03</v>
      </c>
      <c r="S176">
        <v>59.72</v>
      </c>
      <c r="T176" s="3">
        <v>8.1999998092651403</v>
      </c>
      <c r="U176" s="3">
        <v>77.607337951660199</v>
      </c>
      <c r="W176">
        <f t="shared" si="40"/>
        <v>50.213388564619166</v>
      </c>
      <c r="X176">
        <f t="shared" si="41"/>
        <v>50.461285898614051</v>
      </c>
      <c r="Y176">
        <f t="shared" si="42"/>
        <v>50</v>
      </c>
      <c r="Z176">
        <f t="shared" si="43"/>
        <v>50.062835946948006</v>
      </c>
      <c r="AA176">
        <f t="shared" si="44"/>
        <v>51.855801372187685</v>
      </c>
      <c r="AB176">
        <f t="shared" si="45"/>
        <v>50.251965372896933</v>
      </c>
      <c r="AC176">
        <f t="shared" si="46"/>
        <v>50.007745036696043</v>
      </c>
      <c r="AD176">
        <f t="shared" si="47"/>
        <v>50.130313088974447</v>
      </c>
      <c r="AE176">
        <f t="shared" si="48"/>
        <v>69.711827266025765</v>
      </c>
      <c r="AF176">
        <f t="shared" si="49"/>
        <v>80.553109175209983</v>
      </c>
      <c r="AG176">
        <f t="shared" si="50"/>
        <v>50.099266183471464</v>
      </c>
      <c r="AH176">
        <f t="shared" si="51"/>
        <v>66.408785977061243</v>
      </c>
      <c r="AI176">
        <f t="shared" si="52"/>
        <v>82.216663041113776</v>
      </c>
      <c r="AJ176">
        <f t="shared" si="53"/>
        <v>64.933269207646987</v>
      </c>
      <c r="AK176">
        <f t="shared" si="54"/>
        <v>83.092912312585185</v>
      </c>
      <c r="AL176">
        <f t="shared" si="55"/>
        <v>84.70649410677143</v>
      </c>
      <c r="AM176">
        <f t="shared" si="56"/>
        <v>82.581674183258173</v>
      </c>
      <c r="AN176">
        <f t="shared" si="57"/>
        <v>57.691282443705894</v>
      </c>
      <c r="AO176">
        <f t="shared" si="58"/>
        <v>73.54866102944618</v>
      </c>
      <c r="AP176">
        <f t="shared" si="59"/>
        <v>924.47883767575775</v>
      </c>
      <c r="AQ176" s="10"/>
    </row>
    <row r="177" spans="1:43" x14ac:dyDescent="0.25">
      <c r="A177" s="10"/>
      <c r="B177" s="2" t="s">
        <v>45</v>
      </c>
      <c r="C177" s="3">
        <v>857.52049999999997</v>
      </c>
      <c r="D177">
        <v>98647.9</v>
      </c>
      <c r="E177" s="4">
        <v>97.8</v>
      </c>
      <c r="F177" s="3">
        <v>3506.6605837985021</v>
      </c>
      <c r="G177" s="3">
        <v>40893.023359773935</v>
      </c>
      <c r="H177">
        <v>5319.69</v>
      </c>
      <c r="I177" s="3">
        <v>42258.058550000002</v>
      </c>
      <c r="J177" s="5">
        <v>1421.83</v>
      </c>
      <c r="K177" s="6">
        <v>17.5485140622275</v>
      </c>
      <c r="L177" s="6">
        <v>284.45911920872902</v>
      </c>
      <c r="M177" s="7">
        <v>1033230.6548000001</v>
      </c>
      <c r="N177">
        <v>73.930000000000007</v>
      </c>
      <c r="O177">
        <v>81.52</v>
      </c>
      <c r="P177">
        <v>23.47</v>
      </c>
      <c r="Q177">
        <v>65.400000000000006</v>
      </c>
      <c r="R177">
        <v>64.790000000000006</v>
      </c>
      <c r="S177">
        <v>81.040000000000006</v>
      </c>
      <c r="T177" s="3">
        <v>6.4746847152709996</v>
      </c>
      <c r="U177" s="3">
        <v>92.59</v>
      </c>
      <c r="W177">
        <f t="shared" si="40"/>
        <v>50.265346617526411</v>
      </c>
      <c r="X177">
        <f t="shared" si="41"/>
        <v>50.509872492264478</v>
      </c>
      <c r="Y177">
        <f t="shared" si="42"/>
        <v>66.427532409942515</v>
      </c>
      <c r="Z177">
        <f t="shared" si="43"/>
        <v>51.15689737232649</v>
      </c>
      <c r="AA177">
        <f t="shared" si="44"/>
        <v>70.695557105002194</v>
      </c>
      <c r="AB177">
        <f t="shared" si="45"/>
        <v>55.679597199310038</v>
      </c>
      <c r="AC177">
        <f t="shared" si="46"/>
        <v>50.027894622044421</v>
      </c>
      <c r="AD177">
        <f t="shared" si="47"/>
        <v>50.128696280129894</v>
      </c>
      <c r="AE177">
        <f t="shared" si="48"/>
        <v>73.856628769150817</v>
      </c>
      <c r="AF177">
        <f t="shared" si="49"/>
        <v>76.896771057842798</v>
      </c>
      <c r="AG177">
        <f t="shared" si="50"/>
        <v>56.533934727578597</v>
      </c>
      <c r="AH177">
        <f t="shared" si="51"/>
        <v>89.996753949361619</v>
      </c>
      <c r="AI177">
        <f t="shared" si="52"/>
        <v>94.333260822275392</v>
      </c>
      <c r="AJ177">
        <f t="shared" si="53"/>
        <v>63.23794637489479</v>
      </c>
      <c r="AK177">
        <f t="shared" si="54"/>
        <v>85.512267151294878</v>
      </c>
      <c r="AL177">
        <f t="shared" si="55"/>
        <v>86.878899930667899</v>
      </c>
      <c r="AM177">
        <f t="shared" si="56"/>
        <v>94.307556924430756</v>
      </c>
      <c r="AN177">
        <f t="shared" si="57"/>
        <v>53.332961049779698</v>
      </c>
      <c r="AO177">
        <f t="shared" si="58"/>
        <v>83.748432965720255</v>
      </c>
      <c r="AP177">
        <f t="shared" si="59"/>
        <v>1087.0351943397595</v>
      </c>
      <c r="AQ177" s="10"/>
    </row>
    <row r="178" spans="1:43" x14ac:dyDescent="0.25">
      <c r="A178" s="10"/>
      <c r="B178" s="2" t="s">
        <v>38</v>
      </c>
      <c r="C178" s="3">
        <v>320.68700000000001</v>
      </c>
      <c r="D178">
        <v>309500</v>
      </c>
      <c r="E178" s="4">
        <v>5.5</v>
      </c>
      <c r="F178" s="3">
        <v>774.97529258777638</v>
      </c>
      <c r="G178" s="3">
        <v>24166.096305362436</v>
      </c>
      <c r="H178">
        <v>711.11</v>
      </c>
      <c r="I178" s="3">
        <v>16710.419900000001</v>
      </c>
      <c r="J178" s="5">
        <v>602.67999999999995</v>
      </c>
      <c r="K178" s="6">
        <v>18.7058566008367</v>
      </c>
      <c r="L178" s="6">
        <v>331.85420423941702</v>
      </c>
      <c r="M178" s="7">
        <v>828.06970000000001</v>
      </c>
      <c r="N178">
        <v>61.61</v>
      </c>
      <c r="O178">
        <v>62.09</v>
      </c>
      <c r="P178">
        <v>18.78</v>
      </c>
      <c r="Q178">
        <v>61.61</v>
      </c>
      <c r="R178">
        <v>63.85</v>
      </c>
      <c r="S178">
        <v>62.09</v>
      </c>
      <c r="T178" s="3">
        <v>11.313473701477101</v>
      </c>
      <c r="U178" s="3">
        <v>99.585548400878906</v>
      </c>
      <c r="W178">
        <f t="shared" si="40"/>
        <v>50.074981155598159</v>
      </c>
      <c r="X178">
        <f t="shared" si="41"/>
        <v>51.608145983944226</v>
      </c>
      <c r="Y178">
        <f t="shared" si="42"/>
        <v>50.923838734710472</v>
      </c>
      <c r="Z178">
        <f t="shared" si="43"/>
        <v>50.226270936588676</v>
      </c>
      <c r="AA178">
        <f t="shared" si="44"/>
        <v>62.118347543626491</v>
      </c>
      <c r="AB178">
        <f t="shared" si="45"/>
        <v>50.726717786960563</v>
      </c>
      <c r="AC178">
        <f t="shared" si="46"/>
        <v>50.011030578860186</v>
      </c>
      <c r="AD178">
        <f t="shared" si="47"/>
        <v>50.05115477163929</v>
      </c>
      <c r="AE178">
        <f t="shared" si="48"/>
        <v>75.85986220904735</v>
      </c>
      <c r="AF178">
        <f t="shared" si="49"/>
        <v>84.453634617071742</v>
      </c>
      <c r="AG178">
        <f t="shared" si="50"/>
        <v>50.005236539725715</v>
      </c>
      <c r="AH178">
        <f t="shared" si="51"/>
        <v>83.331529971867553</v>
      </c>
      <c r="AI178">
        <f t="shared" si="52"/>
        <v>83.76658690450293</v>
      </c>
      <c r="AJ178">
        <f t="shared" si="53"/>
        <v>60.418420103402667</v>
      </c>
      <c r="AK178">
        <f t="shared" si="54"/>
        <v>83.359836437982722</v>
      </c>
      <c r="AL178">
        <f t="shared" si="55"/>
        <v>86.335798474693775</v>
      </c>
      <c r="AM178">
        <f t="shared" si="56"/>
        <v>83.885161148388519</v>
      </c>
      <c r="AN178">
        <f t="shared" si="57"/>
        <v>65.556234139250563</v>
      </c>
      <c r="AO178">
        <f t="shared" si="58"/>
        <v>88.510804167040789</v>
      </c>
      <c r="AP178">
        <f t="shared" si="59"/>
        <v>1029.0745866293505</v>
      </c>
      <c r="AQ178" s="10"/>
    </row>
    <row r="179" spans="1:43" x14ac:dyDescent="0.25">
      <c r="A179" s="10"/>
      <c r="B179" s="2" t="s">
        <v>39</v>
      </c>
      <c r="C179" s="3">
        <v>504.50560000000002</v>
      </c>
      <c r="D179">
        <v>10450</v>
      </c>
      <c r="E179" s="4">
        <v>0</v>
      </c>
      <c r="F179" s="3">
        <v>399.27125961194031</v>
      </c>
      <c r="G179" s="3">
        <v>7914.1095680987546</v>
      </c>
      <c r="H179">
        <v>264.14</v>
      </c>
      <c r="I179" s="3">
        <v>6116.7595000000001</v>
      </c>
      <c r="J179" s="5">
        <v>873.78</v>
      </c>
      <c r="K179" s="6">
        <v>14.1348932290979</v>
      </c>
      <c r="L179" s="6">
        <v>283.73739435594001</v>
      </c>
      <c r="M179" s="7">
        <v>11671.2618</v>
      </c>
      <c r="N179">
        <v>5.69</v>
      </c>
      <c r="O179">
        <v>50.24</v>
      </c>
      <c r="P179">
        <v>34.74</v>
      </c>
      <c r="Q179">
        <v>50.71</v>
      </c>
      <c r="R179">
        <v>31.46</v>
      </c>
      <c r="S179">
        <v>19.43</v>
      </c>
      <c r="T179" s="3">
        <v>5.7338099479675302</v>
      </c>
      <c r="U179" s="3">
        <v>81.655000000000001</v>
      </c>
      <c r="W179">
        <f t="shared" si="40"/>
        <v>50.140164704501132</v>
      </c>
      <c r="X179">
        <f t="shared" si="41"/>
        <v>50.050472677931012</v>
      </c>
      <c r="Y179">
        <f t="shared" si="42"/>
        <v>50</v>
      </c>
      <c r="Z179">
        <f t="shared" si="43"/>
        <v>50.098276651805726</v>
      </c>
      <c r="AA179">
        <f t="shared" si="44"/>
        <v>53.78467719397041</v>
      </c>
      <c r="AB179">
        <f t="shared" si="45"/>
        <v>50.246355395304597</v>
      </c>
      <c r="AC179">
        <f t="shared" si="46"/>
        <v>50.004037684177732</v>
      </c>
      <c r="AD179">
        <f t="shared" si="47"/>
        <v>50.076817352304367</v>
      </c>
      <c r="AE179">
        <f t="shared" si="48"/>
        <v>67.948024206606689</v>
      </c>
      <c r="AF179">
        <f t="shared" si="49"/>
        <v>76.781696335721307</v>
      </c>
      <c r="AG179">
        <f t="shared" si="50"/>
        <v>50.073806620463117</v>
      </c>
      <c r="AH179">
        <f t="shared" si="51"/>
        <v>53.078338022073147</v>
      </c>
      <c r="AI179">
        <f t="shared" si="52"/>
        <v>77.322166630411147</v>
      </c>
      <c r="AJ179">
        <f t="shared" si="53"/>
        <v>70.013225922808701</v>
      </c>
      <c r="AK179">
        <f t="shared" si="54"/>
        <v>77.169468423443888</v>
      </c>
      <c r="AL179">
        <f t="shared" si="55"/>
        <v>67.621908943840992</v>
      </c>
      <c r="AM179">
        <f t="shared" si="56"/>
        <v>60.422395776042237</v>
      </c>
      <c r="AN179">
        <f t="shared" si="57"/>
        <v>51.461436039769119</v>
      </c>
      <c r="AO179">
        <f t="shared" si="58"/>
        <v>76.304194701298087</v>
      </c>
      <c r="AP179">
        <f t="shared" si="59"/>
        <v>848.07202680873183</v>
      </c>
      <c r="AQ179" s="10"/>
    </row>
    <row r="180" spans="1:43" x14ac:dyDescent="0.25">
      <c r="A180" s="10"/>
      <c r="B180" s="2" t="s">
        <v>40</v>
      </c>
      <c r="C180" s="3">
        <v>2273.0733</v>
      </c>
      <c r="D180">
        <v>185180</v>
      </c>
      <c r="E180" s="4">
        <v>2.5</v>
      </c>
      <c r="F180" s="3">
        <v>675.39427670995769</v>
      </c>
      <c r="G180" s="3">
        <v>2971.2824338306982</v>
      </c>
      <c r="H180">
        <v>304.98</v>
      </c>
      <c r="I180" s="3">
        <v>1207.27</v>
      </c>
      <c r="J180" s="5">
        <v>269.25</v>
      </c>
      <c r="K180" s="6">
        <v>13.18</v>
      </c>
      <c r="L180" s="6">
        <v>341.98488281251701</v>
      </c>
      <c r="M180" s="7">
        <v>2184.37</v>
      </c>
      <c r="N180">
        <v>2.84</v>
      </c>
      <c r="O180">
        <v>38.86</v>
      </c>
      <c r="P180">
        <v>3.76</v>
      </c>
      <c r="Q180">
        <v>19.91</v>
      </c>
      <c r="R180">
        <v>25.82</v>
      </c>
      <c r="S180">
        <v>13.27</v>
      </c>
      <c r="T180" s="3">
        <v>19.383590062459302</v>
      </c>
      <c r="U180" s="3">
        <v>74.518341064453097</v>
      </c>
      <c r="W180">
        <f t="shared" si="40"/>
        <v>50.767312986346219</v>
      </c>
      <c r="X180">
        <f t="shared" si="41"/>
        <v>50.960595589683862</v>
      </c>
      <c r="Y180">
        <f t="shared" si="42"/>
        <v>50.41992669759567</v>
      </c>
      <c r="Z180">
        <f t="shared" si="43"/>
        <v>50.192345825899061</v>
      </c>
      <c r="AA180">
        <f t="shared" si="44"/>
        <v>51.250101415744005</v>
      </c>
      <c r="AB180">
        <f t="shared" si="45"/>
        <v>50.29024648436031</v>
      </c>
      <c r="AC180">
        <f t="shared" si="46"/>
        <v>50.000796921143824</v>
      </c>
      <c r="AD180">
        <f t="shared" si="47"/>
        <v>50.019591974622841</v>
      </c>
      <c r="AE180">
        <f t="shared" si="48"/>
        <v>66.295208394307565</v>
      </c>
      <c r="AF180">
        <f t="shared" si="49"/>
        <v>86.068910878096503</v>
      </c>
      <c r="AG180">
        <f t="shared" si="50"/>
        <v>50.013813499371679</v>
      </c>
      <c r="AH180">
        <f t="shared" si="51"/>
        <v>51.536463968837914</v>
      </c>
      <c r="AI180">
        <f t="shared" si="52"/>
        <v>71.133347835544924</v>
      </c>
      <c r="AJ180">
        <f t="shared" si="53"/>
        <v>51.388721894914028</v>
      </c>
      <c r="AK180">
        <f t="shared" si="54"/>
        <v>59.677419354838705</v>
      </c>
      <c r="AL180">
        <f t="shared" si="55"/>
        <v>64.363300207996303</v>
      </c>
      <c r="AM180">
        <f t="shared" si="56"/>
        <v>57.034429655703441</v>
      </c>
      <c r="AN180">
        <f t="shared" si="57"/>
        <v>85.942168807055623</v>
      </c>
      <c r="AO180">
        <f t="shared" si="58"/>
        <v>71.445759444953438</v>
      </c>
      <c r="AP180">
        <f t="shared" si="59"/>
        <v>857.62974001062389</v>
      </c>
      <c r="AQ180" s="10"/>
    </row>
    <row r="181" spans="1:43" x14ac:dyDescent="0.25">
      <c r="A181" s="10"/>
      <c r="B181" s="2" t="s">
        <v>41</v>
      </c>
      <c r="C181" s="3">
        <v>7417.3854000000001</v>
      </c>
      <c r="D181">
        <v>785350</v>
      </c>
      <c r="E181" s="4">
        <v>0.3</v>
      </c>
      <c r="F181" s="3">
        <v>8387.62755164179</v>
      </c>
      <c r="G181" s="3">
        <v>11308.064903357712</v>
      </c>
      <c r="H181">
        <v>3757.49</v>
      </c>
      <c r="I181" s="3">
        <v>220209.40150000001</v>
      </c>
      <c r="J181" s="5">
        <v>27305.85</v>
      </c>
      <c r="K181" s="6">
        <v>6.1211464820330299</v>
      </c>
      <c r="L181" s="6">
        <v>214.161567931435</v>
      </c>
      <c r="M181" s="7">
        <v>259243.3591</v>
      </c>
      <c r="N181" s="4">
        <v>18.48</v>
      </c>
      <c r="O181" s="4">
        <v>64.930000000000007</v>
      </c>
      <c r="P181" s="4">
        <v>44.13</v>
      </c>
      <c r="Q181" s="4">
        <v>63.03</v>
      </c>
      <c r="R181" s="4">
        <v>55.87</v>
      </c>
      <c r="S181" s="4">
        <v>58.77</v>
      </c>
      <c r="T181" s="3">
        <v>12.7449903488159</v>
      </c>
      <c r="U181" s="3">
        <v>88.338302612304702</v>
      </c>
      <c r="W181">
        <f t="shared" si="40"/>
        <v>52.591527289700231</v>
      </c>
      <c r="X181">
        <f t="shared" si="41"/>
        <v>54.086724290803922</v>
      </c>
      <c r="Y181">
        <f t="shared" si="42"/>
        <v>50.050391203711477</v>
      </c>
      <c r="Z181">
        <f t="shared" si="43"/>
        <v>52.819737856496893</v>
      </c>
      <c r="AA181">
        <f t="shared" si="44"/>
        <v>55.525024722106942</v>
      </c>
      <c r="AB181">
        <f t="shared" si="45"/>
        <v>54.000687813344655</v>
      </c>
      <c r="AC181">
        <f t="shared" si="46"/>
        <v>50.145360630285523</v>
      </c>
      <c r="AD181">
        <f t="shared" si="47"/>
        <v>52.578901928180862</v>
      </c>
      <c r="AE181">
        <f t="shared" si="48"/>
        <v>54.077104468467489</v>
      </c>
      <c r="AF181">
        <f t="shared" si="49"/>
        <v>65.688245886795144</v>
      </c>
      <c r="AG181">
        <f t="shared" si="50"/>
        <v>51.639400824054626</v>
      </c>
      <c r="AH181">
        <f t="shared" si="51"/>
        <v>59.99783596624107</v>
      </c>
      <c r="AI181">
        <f t="shared" si="52"/>
        <v>85.311072438546887</v>
      </c>
      <c r="AJ181">
        <f t="shared" si="53"/>
        <v>75.658290248887823</v>
      </c>
      <c r="AK181">
        <f t="shared" si="54"/>
        <v>84.166288050885953</v>
      </c>
      <c r="AL181">
        <f t="shared" si="55"/>
        <v>81.725213773977345</v>
      </c>
      <c r="AM181">
        <f t="shared" si="56"/>
        <v>82.059179408205921</v>
      </c>
      <c r="AN181">
        <f t="shared" si="57"/>
        <v>69.172390777290957</v>
      </c>
      <c r="AO181">
        <f t="shared" si="58"/>
        <v>80.853997814167883</v>
      </c>
      <c r="AP181">
        <f t="shared" si="59"/>
        <v>966.80602682979986</v>
      </c>
      <c r="AQ181" s="10"/>
    </row>
    <row r="182" spans="1:43" x14ac:dyDescent="0.25">
      <c r="A182" s="10"/>
      <c r="B182" s="2" t="s">
        <v>42</v>
      </c>
      <c r="C182" s="3">
        <v>114.5086</v>
      </c>
      <c r="D182">
        <v>9250</v>
      </c>
      <c r="E182" s="4">
        <v>0</v>
      </c>
      <c r="F182" s="3">
        <v>276.42086581291761</v>
      </c>
      <c r="G182" s="3">
        <v>32486.4296875</v>
      </c>
      <c r="H182">
        <v>104.96</v>
      </c>
      <c r="I182" s="3">
        <v>11287.5069</v>
      </c>
      <c r="J182" s="5">
        <v>758.88</v>
      </c>
      <c r="K182" s="6">
        <v>4.13046080191502</v>
      </c>
      <c r="L182" s="6">
        <v>268.106963631106</v>
      </c>
      <c r="M182" s="7">
        <v>2011.672</v>
      </c>
      <c r="N182" s="4">
        <v>66.819999999999993</v>
      </c>
      <c r="O182" s="4">
        <v>91.94</v>
      </c>
      <c r="P182" s="4">
        <v>80.75</v>
      </c>
      <c r="Q182" s="4">
        <v>86.26</v>
      </c>
      <c r="R182" s="4">
        <v>83.1</v>
      </c>
      <c r="S182" s="4">
        <v>77.73</v>
      </c>
      <c r="T182" s="3">
        <v>15.4976501464844</v>
      </c>
      <c r="U182" s="3">
        <v>92.825622558593807</v>
      </c>
      <c r="W182">
        <f t="shared" si="40"/>
        <v>50.0018686423969</v>
      </c>
      <c r="X182">
        <f t="shared" si="41"/>
        <v>50.044222191499927</v>
      </c>
      <c r="Y182">
        <f t="shared" si="42"/>
        <v>50</v>
      </c>
      <c r="Z182">
        <f t="shared" si="43"/>
        <v>50.056424164450021</v>
      </c>
      <c r="AA182">
        <f t="shared" si="44"/>
        <v>66.38483611065125</v>
      </c>
      <c r="AB182">
        <f t="shared" si="45"/>
        <v>50.07528331998904</v>
      </c>
      <c r="AC182">
        <f t="shared" si="46"/>
        <v>50.00745090403116</v>
      </c>
      <c r="AD182">
        <f t="shared" si="47"/>
        <v>50.065940810369959</v>
      </c>
      <c r="AE182">
        <f t="shared" si="48"/>
        <v>50.631445132789899</v>
      </c>
      <c r="AF182">
        <f t="shared" si="49"/>
        <v>74.289517404444553</v>
      </c>
      <c r="AG182">
        <f t="shared" si="50"/>
        <v>50.012721393311587</v>
      </c>
      <c r="AH182">
        <f t="shared" si="51"/>
        <v>86.150183942869504</v>
      </c>
      <c r="AI182">
        <f t="shared" si="52"/>
        <v>100</v>
      </c>
      <c r="AJ182">
        <f t="shared" si="53"/>
        <v>97.673439942286876</v>
      </c>
      <c r="AK182">
        <f t="shared" si="54"/>
        <v>97.359154929577471</v>
      </c>
      <c r="AL182">
        <f t="shared" si="55"/>
        <v>97.457822972036041</v>
      </c>
      <c r="AM182">
        <f t="shared" si="56"/>
        <v>92.487075129248709</v>
      </c>
      <c r="AN182">
        <f t="shared" si="57"/>
        <v>76.12588937481722</v>
      </c>
      <c r="AO182">
        <f t="shared" si="58"/>
        <v>83.908838129565254</v>
      </c>
      <c r="AP182">
        <f t="shared" si="59"/>
        <v>1097.748934135607</v>
      </c>
      <c r="AQ182" s="10"/>
    </row>
    <row r="183" spans="1:43" x14ac:dyDescent="0.25">
      <c r="A183" s="10"/>
      <c r="B183" s="2" t="s">
        <v>43</v>
      </c>
      <c r="C183" s="3">
        <v>8920.0054</v>
      </c>
      <c r="D183">
        <v>1001450</v>
      </c>
      <c r="E183" s="4">
        <v>4.2999999999999989</v>
      </c>
      <c r="F183" s="3">
        <v>2359.8967297762479</v>
      </c>
      <c r="G183" s="3">
        <v>2645.6225349104025</v>
      </c>
      <c r="H183">
        <v>894.31</v>
      </c>
      <c r="I183" s="3">
        <v>13342.705799999998</v>
      </c>
      <c r="J183" s="5">
        <v>7332.48</v>
      </c>
      <c r="K183" s="6">
        <v>6.0134737779029095</v>
      </c>
      <c r="L183" s="6">
        <v>205.33297223817101</v>
      </c>
      <c r="M183" s="7">
        <v>23021.692599999998</v>
      </c>
      <c r="N183" s="4">
        <v>6.64</v>
      </c>
      <c r="O183" s="4">
        <v>42.18</v>
      </c>
      <c r="P183" s="4">
        <v>14.08</v>
      </c>
      <c r="Q183" s="4">
        <v>43.13</v>
      </c>
      <c r="R183" s="4">
        <v>38.97</v>
      </c>
      <c r="S183" s="4">
        <v>30.33</v>
      </c>
      <c r="T183" s="3">
        <v>10.9475002288818</v>
      </c>
      <c r="U183" s="3">
        <v>77.6014404296875</v>
      </c>
      <c r="W183">
        <f t="shared" si="40"/>
        <v>53.124368385501128</v>
      </c>
      <c r="X183">
        <f t="shared" si="41"/>
        <v>55.212332722268414</v>
      </c>
      <c r="Y183">
        <f t="shared" si="42"/>
        <v>50.722273919864548</v>
      </c>
      <c r="Z183">
        <f t="shared" si="43"/>
        <v>50.766219587614081</v>
      </c>
      <c r="AA183">
        <f t="shared" si="44"/>
        <v>51.083110001858508</v>
      </c>
      <c r="AB183">
        <f t="shared" si="45"/>
        <v>50.923604356867656</v>
      </c>
      <c r="AC183">
        <f t="shared" si="46"/>
        <v>50.008807544598874</v>
      </c>
      <c r="AD183">
        <f t="shared" si="47"/>
        <v>50.688203961458079</v>
      </c>
      <c r="AE183">
        <f t="shared" si="48"/>
        <v>53.890734785956084</v>
      </c>
      <c r="AF183">
        <f t="shared" si="49"/>
        <v>64.280578973012979</v>
      </c>
      <c r="AG183">
        <f t="shared" si="50"/>
        <v>50.145584372732237</v>
      </c>
      <c r="AH183">
        <f t="shared" si="51"/>
        <v>53.592296039818223</v>
      </c>
      <c r="AI183">
        <f t="shared" si="52"/>
        <v>72.938873178159668</v>
      </c>
      <c r="AJ183">
        <f t="shared" si="53"/>
        <v>57.592882048815682</v>
      </c>
      <c r="AK183">
        <f t="shared" si="54"/>
        <v>72.864606996819631</v>
      </c>
      <c r="AL183">
        <f t="shared" si="55"/>
        <v>71.960942916570374</v>
      </c>
      <c r="AM183">
        <f t="shared" si="56"/>
        <v>66.417335826641732</v>
      </c>
      <c r="AN183">
        <f t="shared" si="57"/>
        <v>64.631747927558635</v>
      </c>
      <c r="AO183">
        <f t="shared" si="58"/>
        <v>73.54464616353539</v>
      </c>
      <c r="AP183">
        <f t="shared" si="59"/>
        <v>834.42478916131984</v>
      </c>
      <c r="AQ183" s="10"/>
    </row>
    <row r="184" spans="1:43" x14ac:dyDescent="0.25">
      <c r="A184" s="10"/>
      <c r="B184" s="2" t="s">
        <v>44</v>
      </c>
      <c r="C184" s="3">
        <v>134503.5</v>
      </c>
      <c r="D184">
        <v>9600000.9000000004</v>
      </c>
      <c r="E184" s="4">
        <v>23.7</v>
      </c>
      <c r="F184" s="3">
        <v>75515.001242033584</v>
      </c>
      <c r="G184" s="3">
        <v>5614.352135225744</v>
      </c>
      <c r="H184">
        <v>36418.65</v>
      </c>
      <c r="I184" s="3">
        <v>54016751.562799998</v>
      </c>
      <c r="J184" s="5">
        <v>326770.84000000003</v>
      </c>
      <c r="K184" s="6">
        <v>6.1661811519522196</v>
      </c>
      <c r="L184" s="6">
        <v>118.257060247742</v>
      </c>
      <c r="M184">
        <v>4167057.727</v>
      </c>
      <c r="N184" s="4">
        <v>27.96</v>
      </c>
      <c r="O184" s="4">
        <v>57.82</v>
      </c>
      <c r="P184" s="4">
        <v>5.63</v>
      </c>
      <c r="Q184" s="4">
        <v>42.65</v>
      </c>
      <c r="R184" s="4">
        <v>40.85</v>
      </c>
      <c r="S184" s="4">
        <v>36.97</v>
      </c>
      <c r="T184" s="8">
        <v>12.98703956604</v>
      </c>
      <c r="U184" s="3">
        <v>100.1</v>
      </c>
      <c r="W184">
        <f t="shared" si="40"/>
        <v>97.657282147576495</v>
      </c>
      <c r="X184">
        <f t="shared" si="41"/>
        <v>99.999937495135697</v>
      </c>
      <c r="Y184">
        <f t="shared" si="42"/>
        <v>53.980905093206928</v>
      </c>
      <c r="Z184">
        <f t="shared" si="43"/>
        <v>75.688590545688527</v>
      </c>
      <c r="AA184">
        <f t="shared" si="44"/>
        <v>52.605410890128844</v>
      </c>
      <c r="AB184">
        <f t="shared" si="45"/>
        <v>89.10190921938559</v>
      </c>
      <c r="AC184">
        <f t="shared" si="46"/>
        <v>85.65655689384846</v>
      </c>
      <c r="AD184">
        <f t="shared" si="47"/>
        <v>80.926539192080625</v>
      </c>
      <c r="AE184">
        <f t="shared" si="48"/>
        <v>54.155054559928949</v>
      </c>
      <c r="AF184">
        <f t="shared" si="49"/>
        <v>50.396844282358138</v>
      </c>
      <c r="AG184">
        <f t="shared" si="50"/>
        <v>76.351602198194882</v>
      </c>
      <c r="AH184">
        <f t="shared" si="51"/>
        <v>65.126595974897214</v>
      </c>
      <c r="AI184">
        <f t="shared" si="52"/>
        <v>81.444420274091797</v>
      </c>
      <c r="AJ184">
        <f t="shared" si="53"/>
        <v>52.512925333653961</v>
      </c>
      <c r="AK184">
        <f t="shared" si="54"/>
        <v>72.592003634711489</v>
      </c>
      <c r="AL184">
        <f t="shared" si="55"/>
        <v>73.047145828518609</v>
      </c>
      <c r="AM184">
        <f t="shared" si="56"/>
        <v>70.069299307006929</v>
      </c>
      <c r="AN184">
        <f t="shared" si="57"/>
        <v>69.783831716678264</v>
      </c>
      <c r="AO184">
        <f t="shared" si="58"/>
        <v>88.861028243800774</v>
      </c>
      <c r="AP184">
        <f t="shared" si="59"/>
        <v>1380.0236388944825</v>
      </c>
      <c r="AQ184" s="10"/>
    </row>
    <row r="185" spans="1:43" x14ac:dyDescent="0.25">
      <c r="AP185">
        <f t="shared" si="59"/>
        <v>0</v>
      </c>
    </row>
    <row r="186" spans="1:43" x14ac:dyDescent="0.25">
      <c r="A186" s="10">
        <v>2010</v>
      </c>
      <c r="B186" s="2" t="s">
        <v>30</v>
      </c>
      <c r="C186" s="3">
        <v>2474.3946000000001</v>
      </c>
      <c r="D186">
        <v>527970</v>
      </c>
      <c r="E186" s="4">
        <v>3</v>
      </c>
      <c r="F186" s="3">
        <v>309.06749533221</v>
      </c>
      <c r="G186" s="3">
        <v>1249.0630852985616</v>
      </c>
      <c r="H186">
        <v>156.91999999999999</v>
      </c>
      <c r="I186" s="3">
        <v>39.814799999999998</v>
      </c>
      <c r="J186" s="5">
        <v>101.77</v>
      </c>
      <c r="K186" s="6">
        <v>15.513292403609</v>
      </c>
      <c r="L186" s="6">
        <v>254.39911759895301</v>
      </c>
      <c r="M186" s="7">
        <v>153.71799999999999</v>
      </c>
      <c r="N186">
        <v>1.9</v>
      </c>
      <c r="O186">
        <v>14.35</v>
      </c>
      <c r="P186">
        <v>11.37</v>
      </c>
      <c r="Q186">
        <v>29.19</v>
      </c>
      <c r="R186">
        <v>12.8</v>
      </c>
      <c r="S186">
        <v>9.52</v>
      </c>
      <c r="T186" s="3">
        <v>14.5420999526978</v>
      </c>
      <c r="U186" s="3">
        <v>44.083770751953097</v>
      </c>
      <c r="W186">
        <f t="shared" si="40"/>
        <v>50.838703132956852</v>
      </c>
      <c r="X186">
        <f t="shared" si="41"/>
        <v>52.746099126110117</v>
      </c>
      <c r="Y186">
        <f t="shared" si="42"/>
        <v>50.503912037114802</v>
      </c>
      <c r="Z186">
        <f t="shared" si="43"/>
        <v>50.067546169084352</v>
      </c>
      <c r="AA186">
        <f t="shared" si="44"/>
        <v>50.366984258900771</v>
      </c>
      <c r="AB186">
        <f t="shared" si="45"/>
        <v>50.131125165908102</v>
      </c>
      <c r="AC186">
        <f t="shared" si="46"/>
        <v>50.000026281822592</v>
      </c>
      <c r="AD186">
        <f t="shared" si="47"/>
        <v>50.003738160495992</v>
      </c>
      <c r="AE186">
        <f t="shared" si="48"/>
        <v>70.3338825223519</v>
      </c>
      <c r="AF186">
        <f t="shared" si="49"/>
        <v>72.103883132687798</v>
      </c>
      <c r="AG186">
        <f t="shared" si="50"/>
        <v>50.000972080506699</v>
      </c>
      <c r="AH186">
        <f t="shared" si="51"/>
        <v>51.027916035490151</v>
      </c>
      <c r="AI186">
        <f t="shared" si="52"/>
        <v>57.804002610398086</v>
      </c>
      <c r="AJ186">
        <f t="shared" si="53"/>
        <v>55.96368883010701</v>
      </c>
      <c r="AK186">
        <f t="shared" si="54"/>
        <v>64.947751022262608</v>
      </c>
      <c r="AL186">
        <f t="shared" si="55"/>
        <v>56.840767275248439</v>
      </c>
      <c r="AM186">
        <f t="shared" si="56"/>
        <v>54.971950280497197</v>
      </c>
      <c r="AN186">
        <f t="shared" si="57"/>
        <v>73.712072404776507</v>
      </c>
      <c r="AO186">
        <f t="shared" si="58"/>
        <v>50.726766040146885</v>
      </c>
      <c r="AP186">
        <f t="shared" si="59"/>
        <v>764.41452797625675</v>
      </c>
      <c r="AQ186" s="10">
        <v>2010</v>
      </c>
    </row>
    <row r="187" spans="1:43" x14ac:dyDescent="0.25">
      <c r="A187" s="10"/>
      <c r="B187" s="2" t="s">
        <v>31</v>
      </c>
      <c r="C187" s="3">
        <v>762.36</v>
      </c>
      <c r="D187">
        <v>22070</v>
      </c>
      <c r="E187" s="4">
        <v>0</v>
      </c>
      <c r="F187" s="3">
        <v>2383.6409229802284</v>
      </c>
      <c r="G187" s="3">
        <v>31266.605317438331</v>
      </c>
      <c r="H187">
        <v>1171.2</v>
      </c>
      <c r="I187" s="3">
        <v>1058445.3999999999</v>
      </c>
      <c r="J187" s="5">
        <v>10914.56</v>
      </c>
      <c r="K187" s="6">
        <v>14.6933954633125</v>
      </c>
      <c r="L187" s="6">
        <v>419.22719600147002</v>
      </c>
      <c r="M187" s="7">
        <v>39543.4</v>
      </c>
      <c r="N187">
        <v>10.43</v>
      </c>
      <c r="O187">
        <v>88.04</v>
      </c>
      <c r="P187">
        <v>66.819999999999993</v>
      </c>
      <c r="Q187">
        <v>84.69</v>
      </c>
      <c r="R187">
        <v>79.150000000000006</v>
      </c>
      <c r="S187">
        <v>73.81</v>
      </c>
      <c r="T187" s="3">
        <v>13.716270446777299</v>
      </c>
      <c r="U187" s="3">
        <v>103.230827331543</v>
      </c>
      <c r="W187">
        <f t="shared" si="40"/>
        <v>50.231601941495903</v>
      </c>
      <c r="X187">
        <f t="shared" si="41"/>
        <v>50.110998221538679</v>
      </c>
      <c r="Y187">
        <f t="shared" si="42"/>
        <v>50</v>
      </c>
      <c r="Z187">
        <f t="shared" si="43"/>
        <v>50.774308723636445</v>
      </c>
      <c r="AA187">
        <f t="shared" si="44"/>
        <v>65.759336327214783</v>
      </c>
      <c r="AB187">
        <f t="shared" si="45"/>
        <v>51.221180352181925</v>
      </c>
      <c r="AC187">
        <f t="shared" si="46"/>
        <v>50.698681752090458</v>
      </c>
      <c r="AD187">
        <f t="shared" si="47"/>
        <v>51.027287019181351</v>
      </c>
      <c r="AE187">
        <f t="shared" si="48"/>
        <v>68.91473053123562</v>
      </c>
      <c r="AF187">
        <f t="shared" si="49"/>
        <v>98.384736904997794</v>
      </c>
      <c r="AG187">
        <f t="shared" si="50"/>
        <v>50.25006419748216</v>
      </c>
      <c r="AH187">
        <f t="shared" si="51"/>
        <v>55.642718026401212</v>
      </c>
      <c r="AI187">
        <f t="shared" si="52"/>
        <v>97.879051555362196</v>
      </c>
      <c r="AJ187">
        <f t="shared" si="53"/>
        <v>89.299026091138614</v>
      </c>
      <c r="AK187">
        <f t="shared" si="54"/>
        <v>96.467514766015441</v>
      </c>
      <c r="AL187">
        <f t="shared" si="55"/>
        <v>95.175641321932062</v>
      </c>
      <c r="AM187">
        <f t="shared" si="56"/>
        <v>90.331096689033103</v>
      </c>
      <c r="AN187">
        <f t="shared" si="57"/>
        <v>71.625943085026265</v>
      </c>
      <c r="AO187">
        <f t="shared" si="58"/>
        <v>90.992406809943546</v>
      </c>
      <c r="AP187">
        <f t="shared" si="59"/>
        <v>1121.8326582731886</v>
      </c>
      <c r="AQ187" s="10"/>
    </row>
    <row r="188" spans="1:43" x14ac:dyDescent="0.25">
      <c r="A188" s="10"/>
      <c r="B188" s="2" t="s">
        <v>32</v>
      </c>
      <c r="C188" s="3">
        <v>3126.4875000000002</v>
      </c>
      <c r="D188">
        <v>435240</v>
      </c>
      <c r="E188" s="4">
        <v>115</v>
      </c>
      <c r="F188" s="3">
        <v>1385.1672264957267</v>
      </c>
      <c r="G188" s="3">
        <v>4430.426241895183</v>
      </c>
      <c r="H188">
        <v>963.98</v>
      </c>
      <c r="I188" s="3">
        <v>0</v>
      </c>
      <c r="J188" s="5">
        <v>553.67999999999995</v>
      </c>
      <c r="K188" s="6">
        <v>5.4651193848975703</v>
      </c>
      <c r="L188" s="6">
        <v>219.10318153572501</v>
      </c>
      <c r="M188" s="7">
        <v>0</v>
      </c>
      <c r="N188">
        <v>2.37</v>
      </c>
      <c r="O188">
        <v>12.44</v>
      </c>
      <c r="P188">
        <v>19.43</v>
      </c>
      <c r="Q188">
        <v>16.75</v>
      </c>
      <c r="R188">
        <v>1.42</v>
      </c>
      <c r="S188">
        <v>3.33</v>
      </c>
      <c r="T188" s="3">
        <v>13</v>
      </c>
      <c r="U188" s="3">
        <v>53.916919708252003</v>
      </c>
      <c r="W188">
        <f t="shared" si="40"/>
        <v>51.069940501952324</v>
      </c>
      <c r="X188">
        <f t="shared" si="41"/>
        <v>52.263092787148047</v>
      </c>
      <c r="Y188">
        <f t="shared" si="42"/>
        <v>69.316628089400723</v>
      </c>
      <c r="Z188">
        <f t="shared" si="43"/>
        <v>50.434150206721235</v>
      </c>
      <c r="AA188">
        <f t="shared" si="44"/>
        <v>51.998319075882129</v>
      </c>
      <c r="AB188">
        <f t="shared" si="45"/>
        <v>50.998479287683303</v>
      </c>
      <c r="AC188">
        <f t="shared" si="46"/>
        <v>50</v>
      </c>
      <c r="AD188">
        <f t="shared" si="47"/>
        <v>50.04651638560982</v>
      </c>
      <c r="AE188">
        <f t="shared" si="48"/>
        <v>52.941593265328549</v>
      </c>
      <c r="AF188">
        <f t="shared" si="49"/>
        <v>66.476156695392064</v>
      </c>
      <c r="AG188">
        <f t="shared" si="50"/>
        <v>50</v>
      </c>
      <c r="AH188">
        <f t="shared" si="51"/>
        <v>51.282190002164036</v>
      </c>
      <c r="AI188">
        <f t="shared" si="52"/>
        <v>56.765281705460083</v>
      </c>
      <c r="AJ188">
        <f t="shared" si="53"/>
        <v>60.809186004568957</v>
      </c>
      <c r="AK188">
        <f t="shared" si="54"/>
        <v>57.882780554293504</v>
      </c>
      <c r="AL188">
        <f t="shared" si="55"/>
        <v>50.265773052923507</v>
      </c>
      <c r="AM188">
        <f t="shared" si="56"/>
        <v>51.567484325156748</v>
      </c>
      <c r="AN188">
        <f t="shared" si="57"/>
        <v>69.81657109095201</v>
      </c>
      <c r="AO188">
        <f t="shared" si="58"/>
        <v>57.420895324119748</v>
      </c>
      <c r="AP188">
        <f t="shared" si="59"/>
        <v>753.45695455029829</v>
      </c>
      <c r="AQ188" s="10"/>
    </row>
    <row r="189" spans="1:43" x14ac:dyDescent="0.25">
      <c r="A189" s="10"/>
      <c r="B189" s="2" t="s">
        <v>33</v>
      </c>
      <c r="C189" s="3">
        <v>7537.3855000000003</v>
      </c>
      <c r="D189">
        <v>1745150</v>
      </c>
      <c r="E189" s="4">
        <v>151.16999999999999</v>
      </c>
      <c r="F189" s="3">
        <v>4868.0761532614688</v>
      </c>
      <c r="G189" s="3">
        <v>6458.5739355662108</v>
      </c>
      <c r="H189">
        <v>1667.2</v>
      </c>
      <c r="I189" s="3">
        <v>65919.410199999998</v>
      </c>
      <c r="J189" s="5">
        <v>25319.91</v>
      </c>
      <c r="K189" s="6">
        <v>15.967540399392899</v>
      </c>
      <c r="L189" s="6">
        <v>218.21915197524601</v>
      </c>
      <c r="M189" s="7">
        <v>30035.0504</v>
      </c>
      <c r="N189">
        <v>6.16</v>
      </c>
      <c r="O189">
        <v>38.28</v>
      </c>
      <c r="P189">
        <v>6.64</v>
      </c>
      <c r="Q189">
        <v>2.87</v>
      </c>
      <c r="R189">
        <v>15.17</v>
      </c>
      <c r="S189">
        <v>17.62</v>
      </c>
      <c r="T189" s="3">
        <v>19.256910324096701</v>
      </c>
      <c r="U189" s="3">
        <v>80.587959289550795</v>
      </c>
      <c r="W189">
        <f t="shared" si="40"/>
        <v>52.634080286985117</v>
      </c>
      <c r="X189">
        <f t="shared" si="41"/>
        <v>59.086071687933128</v>
      </c>
      <c r="Y189">
        <f t="shared" si="42"/>
        <v>75.392127550214838</v>
      </c>
      <c r="Z189">
        <f t="shared" si="43"/>
        <v>51.620702380554853</v>
      </c>
      <c r="AA189">
        <f t="shared" si="44"/>
        <v>53.038309728884308</v>
      </c>
      <c r="AB189">
        <f t="shared" si="45"/>
        <v>51.754235694288461</v>
      </c>
      <c r="AC189">
        <f t="shared" si="46"/>
        <v>50.0435135237163</v>
      </c>
      <c r="AD189">
        <f t="shared" si="47"/>
        <v>52.390910982234658</v>
      </c>
      <c r="AE189">
        <f t="shared" si="48"/>
        <v>71.120136154965991</v>
      </c>
      <c r="AF189">
        <f t="shared" si="49"/>
        <v>66.335203455904477</v>
      </c>
      <c r="AG189">
        <f t="shared" si="50"/>
        <v>50.189935381747958</v>
      </c>
      <c r="AH189">
        <f t="shared" si="51"/>
        <v>53.332611988747026</v>
      </c>
      <c r="AI189">
        <f t="shared" si="52"/>
        <v>70.817924733521863</v>
      </c>
      <c r="AJ189">
        <f t="shared" si="53"/>
        <v>53.120115426235422</v>
      </c>
      <c r="AK189">
        <f t="shared" si="54"/>
        <v>50</v>
      </c>
      <c r="AL189">
        <f t="shared" si="55"/>
        <v>58.210076265310839</v>
      </c>
      <c r="AM189">
        <f t="shared" si="56"/>
        <v>59.426905730942693</v>
      </c>
      <c r="AN189">
        <f t="shared" si="57"/>
        <v>85.622162904478984</v>
      </c>
      <c r="AO189">
        <f t="shared" si="58"/>
        <v>75.577783609718551</v>
      </c>
      <c r="AP189">
        <f t="shared" si="59"/>
        <v>887.68769190785656</v>
      </c>
      <c r="AQ189" s="10"/>
    </row>
    <row r="190" spans="1:43" x14ac:dyDescent="0.25">
      <c r="A190" s="10"/>
      <c r="B190" s="2" t="s">
        <v>34</v>
      </c>
      <c r="C190" s="3">
        <v>171.35040000000001</v>
      </c>
      <c r="D190">
        <v>11610</v>
      </c>
      <c r="E190" s="4">
        <v>24.683999999999997</v>
      </c>
      <c r="F190" s="3">
        <v>1251.2230634615385</v>
      </c>
      <c r="G190" s="3">
        <v>73021.309752503541</v>
      </c>
      <c r="H190">
        <v>982.04</v>
      </c>
      <c r="I190" s="3">
        <v>53.172899999999998</v>
      </c>
      <c r="J190" s="5">
        <v>409.1</v>
      </c>
      <c r="K190" s="6">
        <v>4.89987089370248</v>
      </c>
      <c r="L190" s="6">
        <v>201.97058599855501</v>
      </c>
      <c r="M190" s="7">
        <v>47.383499999999998</v>
      </c>
      <c r="N190">
        <v>90.05</v>
      </c>
      <c r="O190">
        <v>76.08</v>
      </c>
      <c r="P190">
        <v>18.96</v>
      </c>
      <c r="Q190">
        <v>69.86</v>
      </c>
      <c r="R190">
        <v>73.930000000000007</v>
      </c>
      <c r="S190">
        <v>89.05</v>
      </c>
      <c r="T190" s="3">
        <v>13.106849670410201</v>
      </c>
      <c r="U190" s="3">
        <v>105.465789794922</v>
      </c>
      <c r="W190">
        <f t="shared" si="40"/>
        <v>50.022025200275337</v>
      </c>
      <c r="X190">
        <f t="shared" si="41"/>
        <v>50.056514814814392</v>
      </c>
      <c r="Y190">
        <f t="shared" si="42"/>
        <v>54.146188241380585</v>
      </c>
      <c r="Z190">
        <f t="shared" si="43"/>
        <v>50.38851831075084</v>
      </c>
      <c r="AA190">
        <f t="shared" si="44"/>
        <v>87.170253523652477</v>
      </c>
      <c r="AB190">
        <f t="shared" si="45"/>
        <v>51.017888520502751</v>
      </c>
      <c r="AC190">
        <f t="shared" si="46"/>
        <v>50.00003509952893</v>
      </c>
      <c r="AD190">
        <f t="shared" si="47"/>
        <v>50.032830306994704</v>
      </c>
      <c r="AE190">
        <f t="shared" si="48"/>
        <v>51.963209907214186</v>
      </c>
      <c r="AF190">
        <f t="shared" si="49"/>
        <v>63.744466546381503</v>
      </c>
      <c r="AG190">
        <f t="shared" si="50"/>
        <v>50.00029964335139</v>
      </c>
      <c r="AH190">
        <f t="shared" si="51"/>
        <v>98.717809997835957</v>
      </c>
      <c r="AI190">
        <f t="shared" si="52"/>
        <v>91.374809658472913</v>
      </c>
      <c r="AJ190">
        <f t="shared" si="53"/>
        <v>60.526632199110253</v>
      </c>
      <c r="AK190">
        <f t="shared" si="54"/>
        <v>88.045206724216257</v>
      </c>
      <c r="AL190">
        <f t="shared" si="55"/>
        <v>92.159694938756644</v>
      </c>
      <c r="AM190">
        <f t="shared" si="56"/>
        <v>98.713012869871307</v>
      </c>
      <c r="AN190">
        <f t="shared" si="57"/>
        <v>70.086484225140552</v>
      </c>
      <c r="AO190">
        <f t="shared" si="58"/>
        <v>92.513905949352164</v>
      </c>
      <c r="AP190">
        <f t="shared" si="59"/>
        <v>1098.5731761985878</v>
      </c>
      <c r="AQ190" s="10"/>
    </row>
    <row r="191" spans="1:43" x14ac:dyDescent="0.25">
      <c r="A191" s="10"/>
      <c r="B191" s="2" t="s">
        <v>35</v>
      </c>
      <c r="C191" s="3">
        <v>121.36450000000001</v>
      </c>
      <c r="D191">
        <v>762</v>
      </c>
      <c r="E191" s="4">
        <v>0.1</v>
      </c>
      <c r="F191" s="3">
        <v>257.13271276595748</v>
      </c>
      <c r="G191" s="3">
        <v>21186.814329227858</v>
      </c>
      <c r="H191">
        <v>272.31</v>
      </c>
      <c r="I191" s="3">
        <v>96.422600000000003</v>
      </c>
      <c r="J191" s="5">
        <v>211.5</v>
      </c>
      <c r="K191" s="6">
        <v>10.118135376756101</v>
      </c>
      <c r="L191" s="6">
        <v>312.19496617288502</v>
      </c>
      <c r="M191" s="7">
        <v>1844.463</v>
      </c>
      <c r="N191">
        <v>28.91</v>
      </c>
      <c r="O191">
        <v>66.989999999999995</v>
      </c>
      <c r="P191">
        <v>19.91</v>
      </c>
      <c r="Q191">
        <v>74.16</v>
      </c>
      <c r="R191">
        <v>63.51</v>
      </c>
      <c r="S191">
        <v>62.38</v>
      </c>
      <c r="T191" s="3">
        <v>11.699999809265099</v>
      </c>
      <c r="U191" s="3">
        <v>92.855651855468807</v>
      </c>
      <c r="W191">
        <f t="shared" si="40"/>
        <v>50.004299799488315</v>
      </c>
      <c r="X191">
        <f t="shared" si="41"/>
        <v>50.000010417477384</v>
      </c>
      <c r="Y191">
        <f t="shared" si="42"/>
        <v>50.016797067903823</v>
      </c>
      <c r="Z191">
        <f t="shared" si="43"/>
        <v>50.049853105485134</v>
      </c>
      <c r="AA191">
        <f t="shared" si="44"/>
        <v>60.590635623283276</v>
      </c>
      <c r="AB191">
        <f t="shared" si="45"/>
        <v>50.25513576253244</v>
      </c>
      <c r="AC191">
        <f t="shared" si="46"/>
        <v>50.000063648735313</v>
      </c>
      <c r="AD191">
        <f t="shared" si="47"/>
        <v>50.014125305373824</v>
      </c>
      <c r="AE191">
        <f t="shared" si="48"/>
        <v>60.995455385065114</v>
      </c>
      <c r="AF191">
        <f t="shared" si="49"/>
        <v>81.319086390161942</v>
      </c>
      <c r="AG191">
        <f t="shared" si="50"/>
        <v>50.011663998540349</v>
      </c>
      <c r="AH191">
        <f t="shared" si="51"/>
        <v>65.640553992642282</v>
      </c>
      <c r="AI191">
        <f t="shared" si="52"/>
        <v>86.431368283663261</v>
      </c>
      <c r="AJ191">
        <f t="shared" si="53"/>
        <v>61.097751593122524</v>
      </c>
      <c r="AK191">
        <f t="shared" si="54"/>
        <v>90.487278509768288</v>
      </c>
      <c r="AL191">
        <f t="shared" si="55"/>
        <v>86.139357522532919</v>
      </c>
      <c r="AM191">
        <f t="shared" si="56"/>
        <v>84.044659553404472</v>
      </c>
      <c r="AN191">
        <f t="shared" si="57"/>
        <v>66.532638397665508</v>
      </c>
      <c r="AO191">
        <f t="shared" si="58"/>
        <v>83.929281224293248</v>
      </c>
      <c r="AP191">
        <f t="shared" si="59"/>
        <v>980.86359377152417</v>
      </c>
      <c r="AQ191" s="10"/>
    </row>
    <row r="192" spans="1:43" x14ac:dyDescent="0.25">
      <c r="A192" s="10"/>
      <c r="B192" s="2" t="s">
        <v>46</v>
      </c>
      <c r="C192" s="3">
        <v>2941.1929</v>
      </c>
      <c r="D192">
        <v>2149690</v>
      </c>
      <c r="E192" s="4">
        <v>264.51600000000002</v>
      </c>
      <c r="F192" s="3">
        <v>5282.0733264953606</v>
      </c>
      <c r="G192" s="3">
        <v>17958.948991395158</v>
      </c>
      <c r="H192">
        <v>3580.06</v>
      </c>
      <c r="I192" s="3">
        <v>20210.531500000001</v>
      </c>
      <c r="J192" s="5">
        <v>3642.12</v>
      </c>
      <c r="K192" s="6">
        <v>25.947489317709799</v>
      </c>
      <c r="L192" s="6">
        <v>326.17825076298698</v>
      </c>
      <c r="M192" s="7">
        <v>35251.6175</v>
      </c>
      <c r="N192">
        <v>37.44</v>
      </c>
      <c r="O192">
        <v>55.98</v>
      </c>
      <c r="P192">
        <v>3.79</v>
      </c>
      <c r="Q192">
        <v>56.46</v>
      </c>
      <c r="R192">
        <v>60.19</v>
      </c>
      <c r="S192">
        <v>59.52</v>
      </c>
      <c r="T192" s="3">
        <v>20.680219650268526</v>
      </c>
      <c r="U192" s="3">
        <v>100.39</v>
      </c>
      <c r="W192">
        <f t="shared" si="40"/>
        <v>51.004233551618917</v>
      </c>
      <c r="X192">
        <f t="shared" si="41"/>
        <v>61.193214838625622</v>
      </c>
      <c r="Y192">
        <f t="shared" si="42"/>
        <v>94.430932136486263</v>
      </c>
      <c r="Z192">
        <f t="shared" si="43"/>
        <v>51.761742314756582</v>
      </c>
      <c r="AA192">
        <f t="shared" si="44"/>
        <v>58.935455484789756</v>
      </c>
      <c r="AB192">
        <f t="shared" si="45"/>
        <v>53.810002310622956</v>
      </c>
      <c r="AC192">
        <f t="shared" si="46"/>
        <v>50.013341008954356</v>
      </c>
      <c r="AD192">
        <f t="shared" si="47"/>
        <v>50.33887101721907</v>
      </c>
      <c r="AE192">
        <f t="shared" si="48"/>
        <v>88.394336950917634</v>
      </c>
      <c r="AF192">
        <f t="shared" si="49"/>
        <v>83.548637696776296</v>
      </c>
      <c r="AG192">
        <f t="shared" si="50"/>
        <v>50.222923861885562</v>
      </c>
      <c r="AH192">
        <f t="shared" si="51"/>
        <v>70.255355983553343</v>
      </c>
      <c r="AI192">
        <f t="shared" si="52"/>
        <v>80.443767674570367</v>
      </c>
      <c r="AJ192">
        <f t="shared" si="53"/>
        <v>51.40675724419863</v>
      </c>
      <c r="AK192">
        <f t="shared" si="54"/>
        <v>80.435029532030896</v>
      </c>
      <c r="AL192">
        <f t="shared" si="55"/>
        <v>84.22116940143286</v>
      </c>
      <c r="AM192">
        <f t="shared" si="56"/>
        <v>82.47167528324718</v>
      </c>
      <c r="AN192">
        <f t="shared" si="57"/>
        <v>89.217587014557751</v>
      </c>
      <c r="AO192">
        <f t="shared" si="58"/>
        <v>89.058452029505617</v>
      </c>
      <c r="AP192">
        <f t="shared" si="59"/>
        <v>1130.3342472004447</v>
      </c>
      <c r="AQ192" s="10"/>
    </row>
    <row r="193" spans="1:43" x14ac:dyDescent="0.25">
      <c r="A193" s="10"/>
      <c r="B193" s="2" t="s">
        <v>36</v>
      </c>
      <c r="C193" s="3">
        <v>294.3356</v>
      </c>
      <c r="D193">
        <v>17820</v>
      </c>
      <c r="E193" s="4">
        <v>101.5</v>
      </c>
      <c r="F193" s="3">
        <v>1154.1939986043265</v>
      </c>
      <c r="G193" s="3">
        <v>39213.537152975259</v>
      </c>
      <c r="H193">
        <v>926.53</v>
      </c>
      <c r="I193" s="3">
        <v>12794.771500000001</v>
      </c>
      <c r="J193" s="5">
        <v>744.52</v>
      </c>
      <c r="K193" s="6">
        <v>8.3952702702702702</v>
      </c>
      <c r="L193" s="6">
        <v>290.89604147341601</v>
      </c>
      <c r="M193" s="7">
        <v>10600.6952</v>
      </c>
      <c r="N193">
        <v>61.14</v>
      </c>
      <c r="O193">
        <v>61.24</v>
      </c>
      <c r="P193">
        <v>30.33</v>
      </c>
      <c r="Q193">
        <v>55.98</v>
      </c>
      <c r="R193">
        <v>67.3</v>
      </c>
      <c r="S193">
        <v>64.760000000000005</v>
      </c>
      <c r="T193" s="3">
        <v>7.8699998855590803</v>
      </c>
      <c r="U193" s="3">
        <v>97.871772766113295</v>
      </c>
      <c r="W193">
        <f t="shared" si="40"/>
        <v>50.065636737946399</v>
      </c>
      <c r="X193">
        <f t="shared" si="41"/>
        <v>50.088861082095256</v>
      </c>
      <c r="Y193">
        <f t="shared" si="42"/>
        <v>67.049023922384109</v>
      </c>
      <c r="Z193">
        <f t="shared" si="43"/>
        <v>50.355462594896018</v>
      </c>
      <c r="AA193">
        <f t="shared" si="44"/>
        <v>69.834352587023929</v>
      </c>
      <c r="AB193">
        <f t="shared" si="45"/>
        <v>50.958231459937558</v>
      </c>
      <c r="AC193">
        <f t="shared" si="46"/>
        <v>50.008445852161309</v>
      </c>
      <c r="AD193">
        <f t="shared" si="47"/>
        <v>50.064581479280513</v>
      </c>
      <c r="AE193">
        <f t="shared" si="48"/>
        <v>58.013364190274302</v>
      </c>
      <c r="AF193">
        <f t="shared" si="49"/>
        <v>77.923099911649189</v>
      </c>
      <c r="AG193">
        <f t="shared" si="50"/>
        <v>50.067036581020879</v>
      </c>
      <c r="AH193">
        <f t="shared" si="51"/>
        <v>83.077256005193675</v>
      </c>
      <c r="AI193">
        <f t="shared" si="52"/>
        <v>83.304328910158802</v>
      </c>
      <c r="AJ193">
        <f t="shared" si="53"/>
        <v>67.362029577972834</v>
      </c>
      <c r="AK193">
        <f t="shared" si="54"/>
        <v>80.162426169922767</v>
      </c>
      <c r="AL193">
        <f t="shared" si="55"/>
        <v>88.329096371620068</v>
      </c>
      <c r="AM193">
        <f t="shared" si="56"/>
        <v>85.35364646353537</v>
      </c>
      <c r="AN193">
        <f t="shared" si="57"/>
        <v>56.857669075058801</v>
      </c>
      <c r="AO193">
        <f t="shared" si="58"/>
        <v>87.344114257854102</v>
      </c>
      <c r="AP193">
        <f t="shared" si="59"/>
        <v>1017.6536634374396</v>
      </c>
      <c r="AQ193" s="10"/>
    </row>
    <row r="194" spans="1:43" x14ac:dyDescent="0.25">
      <c r="A194" s="10"/>
      <c r="B194" s="2" t="s">
        <v>37</v>
      </c>
      <c r="C194" s="3">
        <v>693.12580000000003</v>
      </c>
      <c r="D194">
        <v>89320</v>
      </c>
      <c r="E194" s="4">
        <v>0</v>
      </c>
      <c r="F194" s="3">
        <v>271.338042443669</v>
      </c>
      <c r="G194" s="3">
        <v>3914.7012337972274</v>
      </c>
      <c r="H194">
        <v>225.92</v>
      </c>
      <c r="I194" s="3">
        <v>12234.5003</v>
      </c>
      <c r="J194" s="5">
        <v>1448.64</v>
      </c>
      <c r="K194" s="6">
        <v>17.929972442859498</v>
      </c>
      <c r="L194" s="6">
        <v>321.47754847112998</v>
      </c>
      <c r="M194" s="7">
        <v>16738.8063</v>
      </c>
      <c r="N194">
        <v>34.6</v>
      </c>
      <c r="O194">
        <v>58.85</v>
      </c>
      <c r="P194">
        <v>27.01</v>
      </c>
      <c r="Q194">
        <v>57.89</v>
      </c>
      <c r="R194">
        <v>59.72</v>
      </c>
      <c r="S194">
        <v>60</v>
      </c>
      <c r="T194" s="3">
        <v>8.1000003814697301</v>
      </c>
      <c r="U194" s="3">
        <v>80.080520629882798</v>
      </c>
      <c r="W194">
        <f t="shared" si="40"/>
        <v>50.207050939249896</v>
      </c>
      <c r="X194">
        <f t="shared" si="41"/>
        <v>50.461285898614051</v>
      </c>
      <c r="Y194">
        <f t="shared" si="42"/>
        <v>50</v>
      </c>
      <c r="Z194">
        <f t="shared" si="43"/>
        <v>50.05469255583067</v>
      </c>
      <c r="AA194">
        <f t="shared" si="44"/>
        <v>51.733866349083655</v>
      </c>
      <c r="AB194">
        <f t="shared" si="45"/>
        <v>50.205280042128564</v>
      </c>
      <c r="AC194">
        <f t="shared" si="46"/>
        <v>50.008076016113399</v>
      </c>
      <c r="AD194">
        <f t="shared" si="47"/>
        <v>50.131234139914589</v>
      </c>
      <c r="AE194">
        <f t="shared" si="48"/>
        <v>74.516891533646714</v>
      </c>
      <c r="AF194">
        <f t="shared" si="49"/>
        <v>82.799138759721586</v>
      </c>
      <c r="AG194">
        <f t="shared" si="50"/>
        <v>50.10585271282234</v>
      </c>
      <c r="AH194">
        <f t="shared" si="51"/>
        <v>68.718892014715436</v>
      </c>
      <c r="AI194">
        <f t="shared" si="52"/>
        <v>82.004568196649984</v>
      </c>
      <c r="AJ194">
        <f t="shared" si="53"/>
        <v>65.36611759047733</v>
      </c>
      <c r="AK194">
        <f t="shared" si="54"/>
        <v>81.247160381644704</v>
      </c>
      <c r="AL194">
        <f t="shared" si="55"/>
        <v>83.949618673445798</v>
      </c>
      <c r="AM194">
        <f t="shared" si="56"/>
        <v>82.735672643273574</v>
      </c>
      <c r="AN194">
        <f t="shared" si="57"/>
        <v>57.438673719039748</v>
      </c>
      <c r="AO194">
        <f t="shared" si="58"/>
        <v>75.23233374349563</v>
      </c>
      <c r="AP194">
        <f t="shared" si="59"/>
        <v>936.20252260980567</v>
      </c>
      <c r="AQ194" s="10"/>
    </row>
    <row r="195" spans="1:43" x14ac:dyDescent="0.25">
      <c r="A195" s="10"/>
      <c r="B195" s="2" t="s">
        <v>45</v>
      </c>
      <c r="C195" s="3">
        <v>848.1771</v>
      </c>
      <c r="D195">
        <v>98647.9</v>
      </c>
      <c r="E195" s="4">
        <v>97.8</v>
      </c>
      <c r="F195" s="3">
        <v>2897.8745266167462</v>
      </c>
      <c r="G195" s="3">
        <v>34165.913305331473</v>
      </c>
      <c r="H195">
        <v>4005.4</v>
      </c>
      <c r="I195" s="3">
        <v>35206.492100000003</v>
      </c>
      <c r="J195" s="5">
        <v>1265.1300000000001</v>
      </c>
      <c r="K195" s="6">
        <v>18.741563730820701</v>
      </c>
      <c r="L195" s="6">
        <v>292.44532065556302</v>
      </c>
      <c r="M195" s="7">
        <v>822739.18300000008</v>
      </c>
      <c r="N195">
        <v>73.930000000000007</v>
      </c>
      <c r="O195">
        <v>76.56</v>
      </c>
      <c r="P195">
        <v>23.22</v>
      </c>
      <c r="Q195">
        <v>61.72</v>
      </c>
      <c r="R195">
        <v>62.09</v>
      </c>
      <c r="S195">
        <v>78.569999999999993</v>
      </c>
      <c r="T195" s="3">
        <v>6.4746847152709996</v>
      </c>
      <c r="U195" s="3">
        <v>91.26</v>
      </c>
      <c r="W195">
        <f t="shared" si="40"/>
        <v>50.262033372997188</v>
      </c>
      <c r="X195">
        <f t="shared" si="41"/>
        <v>50.509872492264478</v>
      </c>
      <c r="Y195">
        <f t="shared" si="42"/>
        <v>66.427532409942515</v>
      </c>
      <c r="Z195">
        <f t="shared" si="43"/>
        <v>50.949497054162158</v>
      </c>
      <c r="AA195">
        <f t="shared" si="44"/>
        <v>67.246039301062652</v>
      </c>
      <c r="AB195">
        <f t="shared" si="45"/>
        <v>54.267118760646326</v>
      </c>
      <c r="AC195">
        <f t="shared" si="46"/>
        <v>50.02323987008247</v>
      </c>
      <c r="AD195">
        <f t="shared" si="47"/>
        <v>50.113862910929527</v>
      </c>
      <c r="AE195">
        <f t="shared" si="48"/>
        <v>75.92166734835611</v>
      </c>
      <c r="AF195">
        <f t="shared" si="49"/>
        <v>78.170123234575158</v>
      </c>
      <c r="AG195">
        <f t="shared" si="50"/>
        <v>55.202830650222921</v>
      </c>
      <c r="AH195">
        <f t="shared" si="51"/>
        <v>89.996753949361619</v>
      </c>
      <c r="AI195">
        <f t="shared" si="52"/>
        <v>91.635849467043727</v>
      </c>
      <c r="AJ195">
        <f t="shared" si="53"/>
        <v>63.087651797523144</v>
      </c>
      <c r="AK195">
        <f t="shared" si="54"/>
        <v>83.422308041799184</v>
      </c>
      <c r="AL195">
        <f t="shared" si="55"/>
        <v>85.318927663508205</v>
      </c>
      <c r="AM195">
        <f t="shared" si="56"/>
        <v>92.949070509294899</v>
      </c>
      <c r="AN195">
        <f t="shared" si="57"/>
        <v>53.332961049779698</v>
      </c>
      <c r="AO195">
        <f t="shared" si="58"/>
        <v>82.843006638177371</v>
      </c>
      <c r="AP195">
        <f t="shared" si="59"/>
        <v>1065.3239520439129</v>
      </c>
      <c r="AQ195" s="10"/>
    </row>
    <row r="196" spans="1:43" x14ac:dyDescent="0.25">
      <c r="A196" s="10"/>
      <c r="B196" s="2" t="s">
        <v>38</v>
      </c>
      <c r="C196" s="3">
        <v>288.19139999999999</v>
      </c>
      <c r="D196">
        <v>309500</v>
      </c>
      <c r="E196" s="4">
        <v>5.5</v>
      </c>
      <c r="F196" s="3">
        <v>649.93498049414825</v>
      </c>
      <c r="G196" s="3">
        <v>22552.19900712333</v>
      </c>
      <c r="H196">
        <v>565.74</v>
      </c>
      <c r="I196" s="3">
        <v>16710.419900000001</v>
      </c>
      <c r="J196" s="5">
        <v>513.85</v>
      </c>
      <c r="K196" s="6">
        <v>18.469841685202102</v>
      </c>
      <c r="L196" s="6">
        <v>326.57997841013099</v>
      </c>
      <c r="M196" s="7">
        <v>6126.7494999999999</v>
      </c>
      <c r="N196">
        <v>65.88</v>
      </c>
      <c r="O196">
        <v>66.03</v>
      </c>
      <c r="P196">
        <v>18.010000000000002</v>
      </c>
      <c r="Q196">
        <v>65.069999999999993</v>
      </c>
      <c r="R196">
        <v>65.88</v>
      </c>
      <c r="S196">
        <v>67.14</v>
      </c>
      <c r="T196" s="3">
        <v>13.756349563598601</v>
      </c>
      <c r="U196" s="3">
        <v>99.69</v>
      </c>
      <c r="W196">
        <f t="shared" si="40"/>
        <v>50.063457955379405</v>
      </c>
      <c r="X196">
        <f t="shared" si="41"/>
        <v>51.608145983944226</v>
      </c>
      <c r="Y196">
        <f t="shared" si="42"/>
        <v>50.923838734710472</v>
      </c>
      <c r="Z196">
        <f t="shared" si="43"/>
        <v>50.183672391162659</v>
      </c>
      <c r="AA196">
        <f t="shared" si="44"/>
        <v>61.29077561170466</v>
      </c>
      <c r="AB196">
        <f t="shared" si="45"/>
        <v>50.570487433972609</v>
      </c>
      <c r="AC196">
        <f t="shared" si="46"/>
        <v>50.011030578860186</v>
      </c>
      <c r="AD196">
        <f t="shared" si="47"/>
        <v>50.042746040394434</v>
      </c>
      <c r="AE196">
        <f t="shared" si="48"/>
        <v>75.451346185881249</v>
      </c>
      <c r="AF196">
        <f t="shared" si="49"/>
        <v>83.612690773492403</v>
      </c>
      <c r="AG196">
        <f t="shared" si="50"/>
        <v>50.038744283417508</v>
      </c>
      <c r="AH196">
        <f t="shared" si="51"/>
        <v>85.641636009521733</v>
      </c>
      <c r="AI196">
        <f t="shared" si="52"/>
        <v>85.909288666521647</v>
      </c>
      <c r="AJ196">
        <f t="shared" si="53"/>
        <v>59.955512805097996</v>
      </c>
      <c r="AK196">
        <f t="shared" si="54"/>
        <v>85.324852339845521</v>
      </c>
      <c r="AL196">
        <f t="shared" si="55"/>
        <v>87.508666512595326</v>
      </c>
      <c r="AM196">
        <f t="shared" si="56"/>
        <v>86.662633373666267</v>
      </c>
      <c r="AN196">
        <f t="shared" si="57"/>
        <v>71.727187010208397</v>
      </c>
      <c r="AO196">
        <f t="shared" si="58"/>
        <v>88.581911857114619</v>
      </c>
      <c r="AP196">
        <f t="shared" si="59"/>
        <v>1049.8964775603013</v>
      </c>
      <c r="AQ196" s="10"/>
    </row>
    <row r="197" spans="1:43" x14ac:dyDescent="0.25">
      <c r="A197" s="10"/>
      <c r="B197" s="2" t="s">
        <v>39</v>
      </c>
      <c r="C197" s="3">
        <v>499.58</v>
      </c>
      <c r="D197">
        <v>10450</v>
      </c>
      <c r="E197" s="4">
        <v>0</v>
      </c>
      <c r="F197" s="3">
        <v>384.43907042321723</v>
      </c>
      <c r="G197" s="3">
        <v>7695.2454146126192</v>
      </c>
      <c r="H197">
        <v>234.81</v>
      </c>
      <c r="I197" s="3">
        <v>60517.710400000004</v>
      </c>
      <c r="J197" s="5">
        <v>791.37</v>
      </c>
      <c r="K197" s="6">
        <v>14.1467681619347</v>
      </c>
      <c r="L197" s="6">
        <v>290.42848541815999</v>
      </c>
      <c r="M197" s="7">
        <v>19632.003400000001</v>
      </c>
      <c r="N197">
        <v>7.11</v>
      </c>
      <c r="O197">
        <v>49.76</v>
      </c>
      <c r="P197">
        <v>36.020000000000003</v>
      </c>
      <c r="Q197">
        <v>53.59</v>
      </c>
      <c r="R197">
        <v>31.75</v>
      </c>
      <c r="S197">
        <v>19.05</v>
      </c>
      <c r="T197" s="3">
        <v>5.5342898368835396</v>
      </c>
      <c r="U197" s="3">
        <v>83.093000000000004</v>
      </c>
      <c r="W197">
        <f t="shared" si="40"/>
        <v>50.13841804726146</v>
      </c>
      <c r="X197">
        <f t="shared" si="41"/>
        <v>50.050472677931012</v>
      </c>
      <c r="Y197">
        <f t="shared" si="42"/>
        <v>50</v>
      </c>
      <c r="Z197">
        <f t="shared" si="43"/>
        <v>50.093223643904963</v>
      </c>
      <c r="AA197">
        <f t="shared" si="44"/>
        <v>53.672448348599282</v>
      </c>
      <c r="AB197">
        <f t="shared" si="45"/>
        <v>50.214834199369143</v>
      </c>
      <c r="AC197">
        <f t="shared" si="46"/>
        <v>50.03994785175955</v>
      </c>
      <c r="AD197">
        <f t="shared" si="47"/>
        <v>50.069016344290318</v>
      </c>
      <c r="AE197">
        <f t="shared" si="48"/>
        <v>67.968578417448882</v>
      </c>
      <c r="AF197">
        <f t="shared" si="49"/>
        <v>77.84855088797778</v>
      </c>
      <c r="AG197">
        <f t="shared" si="50"/>
        <v>50.124148686637675</v>
      </c>
      <c r="AH197">
        <f t="shared" si="51"/>
        <v>53.846570006492101</v>
      </c>
      <c r="AI197">
        <f t="shared" si="52"/>
        <v>77.061126821840332</v>
      </c>
      <c r="AJ197">
        <f t="shared" si="53"/>
        <v>70.782734158951541</v>
      </c>
      <c r="AK197">
        <f t="shared" si="54"/>
        <v>78.805088596092688</v>
      </c>
      <c r="AL197">
        <f t="shared" si="55"/>
        <v>67.789461520684071</v>
      </c>
      <c r="AM197">
        <f t="shared" si="56"/>
        <v>60.213397866021339</v>
      </c>
      <c r="AN197">
        <f t="shared" si="57"/>
        <v>50.957427947749935</v>
      </c>
      <c r="AO197">
        <f t="shared" si="58"/>
        <v>77.283144369724155</v>
      </c>
      <c r="AP197">
        <f t="shared" si="59"/>
        <v>853.46914205343603</v>
      </c>
      <c r="AQ197" s="10"/>
    </row>
    <row r="198" spans="1:43" x14ac:dyDescent="0.25">
      <c r="A198" s="10"/>
      <c r="B198" s="2" t="s">
        <v>40</v>
      </c>
      <c r="C198" s="3">
        <v>2233.7563</v>
      </c>
      <c r="D198">
        <v>185180</v>
      </c>
      <c r="E198" s="4">
        <v>2.5</v>
      </c>
      <c r="F198" s="3">
        <v>2525.1821826280625</v>
      </c>
      <c r="G198" s="3">
        <v>11304.644927596008</v>
      </c>
      <c r="H198">
        <v>303.58</v>
      </c>
      <c r="I198" s="3">
        <v>2210.52</v>
      </c>
      <c r="J198" s="5">
        <v>232.13</v>
      </c>
      <c r="K198" s="6">
        <v>13.621820528727799</v>
      </c>
      <c r="L198" s="6">
        <v>341.76348903771202</v>
      </c>
      <c r="M198" s="7">
        <v>3478.4382999999998</v>
      </c>
      <c r="N198">
        <v>22.27</v>
      </c>
      <c r="O198">
        <v>40.19</v>
      </c>
      <c r="P198">
        <v>4.74</v>
      </c>
      <c r="Q198">
        <v>21.05</v>
      </c>
      <c r="R198">
        <v>33.18</v>
      </c>
      <c r="S198">
        <v>12.86</v>
      </c>
      <c r="T198" s="3">
        <v>19.383590062459302</v>
      </c>
      <c r="U198" s="3">
        <v>72.176498413085895</v>
      </c>
      <c r="W198">
        <f t="shared" si="40"/>
        <v>50.753370863012577</v>
      </c>
      <c r="X198">
        <f t="shared" si="41"/>
        <v>50.960595589683862</v>
      </c>
      <c r="Y198">
        <f t="shared" si="42"/>
        <v>50.41992669759567</v>
      </c>
      <c r="Z198">
        <f t="shared" si="43"/>
        <v>50.822528787052867</v>
      </c>
      <c r="AA198">
        <f t="shared" si="44"/>
        <v>55.523271031862016</v>
      </c>
      <c r="AB198">
        <f t="shared" si="45"/>
        <v>50.288741892668874</v>
      </c>
      <c r="AC198">
        <f t="shared" si="46"/>
        <v>50.001459168311023</v>
      </c>
      <c r="AD198">
        <f t="shared" si="47"/>
        <v>50.016078160553171</v>
      </c>
      <c r="AE198">
        <f t="shared" si="48"/>
        <v>67.059951439736366</v>
      </c>
      <c r="AF198">
        <f t="shared" si="49"/>
        <v>86.033610961491632</v>
      </c>
      <c r="AG198">
        <f t="shared" si="50"/>
        <v>50.021996916855421</v>
      </c>
      <c r="AH198">
        <f t="shared" si="51"/>
        <v>62.048257952824066</v>
      </c>
      <c r="AI198">
        <f t="shared" si="52"/>
        <v>71.856645638459867</v>
      </c>
      <c r="AJ198">
        <f t="shared" si="53"/>
        <v>51.977876638210894</v>
      </c>
      <c r="AK198">
        <f t="shared" si="54"/>
        <v>60.324852339845521</v>
      </c>
      <c r="AL198">
        <f t="shared" si="55"/>
        <v>68.615669054772354</v>
      </c>
      <c r="AM198">
        <f t="shared" si="56"/>
        <v>56.808931910680897</v>
      </c>
      <c r="AN198">
        <f t="shared" si="57"/>
        <v>85.942168807055623</v>
      </c>
      <c r="AO198">
        <f t="shared" si="58"/>
        <v>69.851499300960427</v>
      </c>
      <c r="AP198">
        <f t="shared" si="59"/>
        <v>883.12003820325094</v>
      </c>
      <c r="AQ198" s="10"/>
    </row>
    <row r="199" spans="1:43" x14ac:dyDescent="0.25">
      <c r="A199" s="10"/>
      <c r="B199" s="2" t="s">
        <v>41</v>
      </c>
      <c r="C199" s="3">
        <v>7319.5344999999998</v>
      </c>
      <c r="D199">
        <v>785350</v>
      </c>
      <c r="E199" s="4">
        <v>0.3</v>
      </c>
      <c r="F199" s="3">
        <v>7769.9259994676613</v>
      </c>
      <c r="G199" s="3">
        <v>10615.32806419269</v>
      </c>
      <c r="H199">
        <v>2994.27</v>
      </c>
      <c r="I199" s="3">
        <v>194325.16560000001</v>
      </c>
      <c r="J199" s="5">
        <v>26486.52</v>
      </c>
      <c r="K199" s="6">
        <v>6.33418900364157</v>
      </c>
      <c r="L199" s="6">
        <v>219.10816528241801</v>
      </c>
      <c r="M199" s="7">
        <v>207580.80739999999</v>
      </c>
      <c r="N199" s="4">
        <v>18.96</v>
      </c>
      <c r="O199" s="4">
        <v>64.11</v>
      </c>
      <c r="P199" s="4">
        <v>44.55</v>
      </c>
      <c r="Q199" s="4">
        <v>61.24</v>
      </c>
      <c r="R199" s="4">
        <v>54.98</v>
      </c>
      <c r="S199" s="4">
        <v>59.05</v>
      </c>
      <c r="T199" s="3">
        <v>10.588183403015099</v>
      </c>
      <c r="U199" s="3">
        <v>84.283027648925795</v>
      </c>
      <c r="W199">
        <f t="shared" ref="W199:W238" si="60">((C199-109.239)/141000.761)*50+50</f>
        <v>52.55682857626563</v>
      </c>
      <c r="X199">
        <f t="shared" ref="X199:X238" si="61">((D199-760)/9599252.9)*50+50</f>
        <v>54.086724290803922</v>
      </c>
      <c r="Y199">
        <f t="shared" ref="Y199:Y238" si="62">((E199-0)/297.671)*50+50</f>
        <v>50.050391203711477</v>
      </c>
      <c r="Z199">
        <f t="shared" ref="Z199:Z238" si="63">((F199-110.797954)/146765.941)*50+50</f>
        <v>52.609300220910129</v>
      </c>
      <c r="AA199">
        <f t="shared" ref="AA199:AA238" si="64">((G199-533.3852317)/97507.97701)*50+50</f>
        <v>55.169804123543003</v>
      </c>
      <c r="AB199">
        <f t="shared" ref="AB199:AB238" si="65">((H199-34.91)/46524.25)*50+50</f>
        <v>53.180448905678219</v>
      </c>
      <c r="AC199">
        <f t="shared" ref="AC199:AC238" si="66">((I199-0)/75745888.37)*50+50</f>
        <v>50.128274398638489</v>
      </c>
      <c r="AD199">
        <f t="shared" ref="AD199:AD238" si="67">((J199-62.28)/528200.97)*50+50</f>
        <v>52.501343380721167</v>
      </c>
      <c r="AE199">
        <f t="shared" ref="AE199:AE238" si="68">((K199-3.76565144)/28.8868615)*50+50</f>
        <v>54.44585778839555</v>
      </c>
      <c r="AF199">
        <f t="shared" ref="AF199:AF238" si="69">((L199-115.768135)/313.589657)*50+50</f>
        <v>66.476951324070299</v>
      </c>
      <c r="AG199">
        <f t="shared" ref="AG199:AG238" si="70">((M199-0)/7906649.652)*50+50</f>
        <v>51.312697643985608</v>
      </c>
      <c r="AH199">
        <f t="shared" ref="AH199:AH237" si="71">((N199-0)/92.42)*50+50</f>
        <v>60.257520017312274</v>
      </c>
      <c r="AI199">
        <f t="shared" ref="AI199:AI238" si="72">((O199-0)/91.94)*50+50</f>
        <v>84.865129432238419</v>
      </c>
      <c r="AJ199">
        <f t="shared" ref="AJ199:AJ238" si="73">((P199-1.45)/83.17)*50+50</f>
        <v>75.910785138872185</v>
      </c>
      <c r="AK199">
        <f t="shared" ref="AK199:AK238" si="74">((Q199-2.87)/88.04)*50+50</f>
        <v>83.149704679691041</v>
      </c>
      <c r="AL199">
        <f t="shared" ref="AL199:AL238" si="75">((R199-0.96)/86.54)*50+50</f>
        <v>81.211000693320997</v>
      </c>
      <c r="AM199">
        <f t="shared" ref="AM199:AM238" si="76">((S199-0.48)/90.91)*50+50</f>
        <v>82.213177868221322</v>
      </c>
      <c r="AN199">
        <f t="shared" ref="AN199:AN238" si="77">((T199-5.155275822)/19.79334402)*50+50</f>
        <v>63.724077082491647</v>
      </c>
      <c r="AO199">
        <f t="shared" ref="AO199:AO238" si="78">((U199-43.01620865)/73.446064)*50+50</f>
        <v>78.093281485394357</v>
      </c>
      <c r="AP199">
        <f t="shared" ref="AP199:AP238" si="79">0.5*(0.2*(W199*(1/3)+X199*(1/3)+Y199*(1/3))+0.35*(Z199*(1/3)+AA199*(1/3)+AB199*(1/3))+0.3*(AC199*0.5+AD199*0.5)+0.15*(AE199*0.5+AF199*0.5))*(0.5*(0.2*AG199+0.5*(AH199*(1/6)+AI199*(1/6)+AJ199*(1/6)+AK199*(1/6)+AL199*(1/6)+AM199*(1/6))+0.3*(AN199*0.5+AO199*0.5)))</f>
        <v>946.29283482731159</v>
      </c>
      <c r="AQ199" s="10"/>
    </row>
    <row r="200" spans="1:43" x14ac:dyDescent="0.25">
      <c r="A200" s="10"/>
      <c r="B200" s="2" t="s">
        <v>42</v>
      </c>
      <c r="C200" s="3">
        <v>112.9686</v>
      </c>
      <c r="D200">
        <v>9250</v>
      </c>
      <c r="E200" s="4">
        <v>0</v>
      </c>
      <c r="F200" s="3">
        <v>258.00247911971366</v>
      </c>
      <c r="G200" s="3">
        <v>31105.3984375</v>
      </c>
      <c r="H200">
        <v>99.71</v>
      </c>
      <c r="I200" s="3">
        <v>14393.780699999999</v>
      </c>
      <c r="J200" s="5">
        <v>705.92</v>
      </c>
      <c r="K200" s="6">
        <v>4.4436229205175604</v>
      </c>
      <c r="L200" s="6">
        <v>265.582614881925</v>
      </c>
      <c r="M200" s="7">
        <v>1407.8761999999999</v>
      </c>
      <c r="N200" s="4">
        <v>61.61</v>
      </c>
      <c r="O200" s="4">
        <v>91.39</v>
      </c>
      <c r="P200" s="4">
        <v>79.150000000000006</v>
      </c>
      <c r="Q200" s="4">
        <v>90.91</v>
      </c>
      <c r="R200" s="4">
        <v>87.2</v>
      </c>
      <c r="S200" s="4">
        <v>80</v>
      </c>
      <c r="T200" s="3">
        <v>15.6494903564453</v>
      </c>
      <c r="U200" s="3">
        <v>91.440803527832003</v>
      </c>
      <c r="W200">
        <f t="shared" si="60"/>
        <v>50.001322546053494</v>
      </c>
      <c r="X200">
        <f t="shared" si="61"/>
        <v>50.044222191499927</v>
      </c>
      <c r="Y200">
        <f t="shared" si="62"/>
        <v>50</v>
      </c>
      <c r="Z200">
        <f t="shared" si="63"/>
        <v>50.050149416178144</v>
      </c>
      <c r="AA200">
        <f t="shared" si="64"/>
        <v>65.676672895523552</v>
      </c>
      <c r="AB200">
        <f t="shared" si="65"/>
        <v>50.069641101146175</v>
      </c>
      <c r="AC200">
        <f t="shared" si="66"/>
        <v>50.009501361070377</v>
      </c>
      <c r="AD200">
        <f t="shared" si="67"/>
        <v>50.060927567020563</v>
      </c>
      <c r="AE200">
        <f t="shared" si="68"/>
        <v>51.173494532311096</v>
      </c>
      <c r="AF200">
        <f t="shared" si="69"/>
        <v>73.887025056110986</v>
      </c>
      <c r="AG200">
        <f t="shared" si="70"/>
        <v>50.008903114858796</v>
      </c>
      <c r="AH200">
        <f t="shared" si="71"/>
        <v>83.331529971867553</v>
      </c>
      <c r="AI200">
        <f t="shared" si="72"/>
        <v>99.700891886012613</v>
      </c>
      <c r="AJ200">
        <f t="shared" si="73"/>
        <v>96.711554647108329</v>
      </c>
      <c r="AK200">
        <f t="shared" si="74"/>
        <v>100</v>
      </c>
      <c r="AL200">
        <f t="shared" si="75"/>
        <v>99.826669748093366</v>
      </c>
      <c r="AM200">
        <f t="shared" si="76"/>
        <v>93.735562644373545</v>
      </c>
      <c r="AN200">
        <f t="shared" si="77"/>
        <v>76.509453187499588</v>
      </c>
      <c r="AO200">
        <f t="shared" si="78"/>
        <v>82.966092558637314</v>
      </c>
      <c r="AP200">
        <f t="shared" si="79"/>
        <v>1097.5406267268575</v>
      </c>
      <c r="AQ200" s="10"/>
    </row>
    <row r="201" spans="1:43" x14ac:dyDescent="0.25">
      <c r="A201" s="10"/>
      <c r="B201" s="2" t="s">
        <v>43</v>
      </c>
      <c r="C201" s="3">
        <v>8725.2412999999997</v>
      </c>
      <c r="D201">
        <v>1001450</v>
      </c>
      <c r="E201" s="4">
        <v>4.5</v>
      </c>
      <c r="F201" s="3">
        <v>2189.8366606170598</v>
      </c>
      <c r="G201" s="3">
        <v>2509.7720341752151</v>
      </c>
      <c r="H201">
        <v>793.61</v>
      </c>
      <c r="I201" s="3">
        <v>10458.1857</v>
      </c>
      <c r="J201" s="5">
        <v>6608.36</v>
      </c>
      <c r="K201" s="6">
        <v>6.2280218882512797</v>
      </c>
      <c r="L201" s="6">
        <v>212.56121832457001</v>
      </c>
      <c r="M201" s="7">
        <v>19279.2637</v>
      </c>
      <c r="N201" s="4">
        <v>19.43</v>
      </c>
      <c r="O201" s="4">
        <v>42.58</v>
      </c>
      <c r="P201" s="4">
        <v>13.74</v>
      </c>
      <c r="Q201" s="4">
        <v>47.85</v>
      </c>
      <c r="R201" s="4">
        <v>50.24</v>
      </c>
      <c r="S201" s="4">
        <v>32.880000000000003</v>
      </c>
      <c r="T201" s="3">
        <v>11.2975301742554</v>
      </c>
      <c r="U201" s="3">
        <v>68.90625</v>
      </c>
      <c r="W201">
        <f t="shared" si="60"/>
        <v>53.055303474567772</v>
      </c>
      <c r="X201">
        <f t="shared" si="61"/>
        <v>55.212332722268414</v>
      </c>
      <c r="Y201">
        <f t="shared" si="62"/>
        <v>50.755868055672202</v>
      </c>
      <c r="Z201">
        <f t="shared" si="63"/>
        <v>50.708283779074144</v>
      </c>
      <c r="AA201">
        <f t="shared" si="64"/>
        <v>51.013448777771551</v>
      </c>
      <c r="AB201">
        <f t="shared" si="65"/>
        <v>50.815381225919815</v>
      </c>
      <c r="AC201">
        <f t="shared" si="66"/>
        <v>50.006903467584216</v>
      </c>
      <c r="AD201">
        <f t="shared" si="67"/>
        <v>50.619658082036466</v>
      </c>
      <c r="AE201">
        <f t="shared" si="68"/>
        <v>54.262094115435971</v>
      </c>
      <c r="AF201">
        <f t="shared" si="69"/>
        <v>65.433079689323108</v>
      </c>
      <c r="AG201">
        <f t="shared" si="70"/>
        <v>50.121918034493433</v>
      </c>
      <c r="AH201">
        <f t="shared" si="71"/>
        <v>60.511793983986152</v>
      </c>
      <c r="AI201">
        <f t="shared" si="72"/>
        <v>73.156406351968684</v>
      </c>
      <c r="AJ201">
        <f t="shared" si="73"/>
        <v>57.388481423590235</v>
      </c>
      <c r="AK201">
        <f t="shared" si="74"/>
        <v>75.545206724216271</v>
      </c>
      <c r="AL201">
        <f t="shared" si="75"/>
        <v>78.472382713196211</v>
      </c>
      <c r="AM201">
        <f t="shared" si="76"/>
        <v>67.819821801781984</v>
      </c>
      <c r="AN201">
        <f t="shared" si="77"/>
        <v>65.515959168013794</v>
      </c>
      <c r="AO201">
        <f t="shared" si="78"/>
        <v>67.625206811627095</v>
      </c>
      <c r="AP201">
        <f t="shared" si="79"/>
        <v>844.79043476441996</v>
      </c>
      <c r="AQ201" s="10"/>
    </row>
    <row r="202" spans="1:43" x14ac:dyDescent="0.25">
      <c r="A202" s="10"/>
      <c r="B202" s="2" t="s">
        <v>44</v>
      </c>
      <c r="C202" s="3">
        <v>133770.5</v>
      </c>
      <c r="D202">
        <v>9600000.6999999993</v>
      </c>
      <c r="E202" s="4">
        <v>23.3</v>
      </c>
      <c r="F202" s="3">
        <v>60871.63874512208</v>
      </c>
      <c r="G202" s="3">
        <v>4550.4531077570973</v>
      </c>
      <c r="H202">
        <v>29740.01</v>
      </c>
      <c r="I202" s="3">
        <v>47434722.870200001</v>
      </c>
      <c r="J202" s="5">
        <v>312516.81</v>
      </c>
      <c r="K202" s="6">
        <v>6.9691158451120501</v>
      </c>
      <c r="L202" s="6">
        <v>120.484668292238</v>
      </c>
      <c r="M202">
        <v>2922751.5523999999</v>
      </c>
      <c r="N202" s="4">
        <v>25.59</v>
      </c>
      <c r="O202" s="4">
        <v>57.89</v>
      </c>
      <c r="P202" s="4">
        <v>5.21</v>
      </c>
      <c r="Q202" s="4">
        <v>40.67</v>
      </c>
      <c r="R202" s="4">
        <v>38.86</v>
      </c>
      <c r="S202" s="4">
        <v>33.81</v>
      </c>
      <c r="T202" s="8">
        <v>14.962089538574199</v>
      </c>
      <c r="U202" s="3">
        <v>100.1</v>
      </c>
      <c r="W202">
        <f t="shared" si="60"/>
        <v>97.397354472434372</v>
      </c>
      <c r="X202">
        <f t="shared" si="61"/>
        <v>99.999936453387946</v>
      </c>
      <c r="Y202">
        <f t="shared" si="62"/>
        <v>53.91371682159162</v>
      </c>
      <c r="Z202">
        <f t="shared" si="63"/>
        <v>70.699911838238435</v>
      </c>
      <c r="AA202">
        <f t="shared" si="64"/>
        <v>52.059866279271247</v>
      </c>
      <c r="AB202">
        <f t="shared" si="65"/>
        <v>81.92431903792108</v>
      </c>
      <c r="AC202">
        <f t="shared" si="66"/>
        <v>81.31174766773681</v>
      </c>
      <c r="AD202">
        <f t="shared" si="67"/>
        <v>79.577239322373828</v>
      </c>
      <c r="AE202">
        <f t="shared" si="68"/>
        <v>55.544846755179776</v>
      </c>
      <c r="AF202">
        <f t="shared" si="69"/>
        <v>50.752023095621105</v>
      </c>
      <c r="AG202">
        <f t="shared" si="70"/>
        <v>68.48286999576797</v>
      </c>
      <c r="AH202">
        <f t="shared" si="71"/>
        <v>63.844405972733171</v>
      </c>
      <c r="AI202">
        <f t="shared" si="72"/>
        <v>81.482488579508384</v>
      </c>
      <c r="AJ202">
        <f t="shared" si="73"/>
        <v>52.260430443669591</v>
      </c>
      <c r="AK202">
        <f t="shared" si="74"/>
        <v>71.467514766015455</v>
      </c>
      <c r="AL202">
        <f t="shared" si="75"/>
        <v>71.897388490871265</v>
      </c>
      <c r="AM202">
        <f t="shared" si="76"/>
        <v>68.331316686833134</v>
      </c>
      <c r="AN202">
        <f t="shared" si="77"/>
        <v>74.773008812116331</v>
      </c>
      <c r="AO202">
        <f t="shared" si="78"/>
        <v>88.861028243800774</v>
      </c>
      <c r="AP202">
        <f t="shared" si="79"/>
        <v>1315.6508563485404</v>
      </c>
      <c r="AQ202" s="10"/>
    </row>
    <row r="203" spans="1:43" x14ac:dyDescent="0.25">
      <c r="AP203">
        <f t="shared" si="79"/>
        <v>0</v>
      </c>
    </row>
    <row r="204" spans="1:43" x14ac:dyDescent="0.25">
      <c r="A204" s="10">
        <v>2009</v>
      </c>
      <c r="B204" s="2" t="s">
        <v>30</v>
      </c>
      <c r="C204" s="3">
        <v>2402.9589000000001</v>
      </c>
      <c r="D204">
        <v>527970</v>
      </c>
      <c r="E204" s="4">
        <v>3</v>
      </c>
      <c r="F204" s="3">
        <v>251.30274124252452</v>
      </c>
      <c r="G204" s="3">
        <v>1045.805407835001</v>
      </c>
      <c r="H204">
        <v>154.44</v>
      </c>
      <c r="I204" s="3">
        <v>38.262500000000003</v>
      </c>
      <c r="J204" s="5">
        <v>83.94</v>
      </c>
      <c r="K204" s="6">
        <v>16.054708564145301</v>
      </c>
      <c r="L204" s="6">
        <v>264.91571707795401</v>
      </c>
      <c r="M204" s="7">
        <v>71.951300000000003</v>
      </c>
      <c r="N204">
        <v>1.9</v>
      </c>
      <c r="O204">
        <v>13.4</v>
      </c>
      <c r="P204">
        <v>12.8</v>
      </c>
      <c r="Q204">
        <v>28.23</v>
      </c>
      <c r="R204">
        <v>14.22</v>
      </c>
      <c r="S204">
        <v>14.35</v>
      </c>
      <c r="T204" s="3">
        <v>13.5156698226929</v>
      </c>
      <c r="U204" s="3">
        <v>44.92</v>
      </c>
      <c r="W204">
        <f t="shared" si="60"/>
        <v>50.813371461165374</v>
      </c>
      <c r="X204">
        <f t="shared" si="61"/>
        <v>52.746099126110117</v>
      </c>
      <c r="Y204">
        <f t="shared" si="62"/>
        <v>50.503912037114802</v>
      </c>
      <c r="Z204">
        <f t="shared" si="63"/>
        <v>50.047866959556551</v>
      </c>
      <c r="AA204">
        <f t="shared" si="64"/>
        <v>50.26275807982482</v>
      </c>
      <c r="AB204">
        <f t="shared" si="65"/>
        <v>50.128459889197572</v>
      </c>
      <c r="AC204">
        <f t="shared" si="66"/>
        <v>50.000025257146511</v>
      </c>
      <c r="AD204">
        <f t="shared" si="67"/>
        <v>50.002050355946906</v>
      </c>
      <c r="AE204">
        <f t="shared" si="68"/>
        <v>71.271014720905725</v>
      </c>
      <c r="AF204">
        <f t="shared" si="69"/>
        <v>73.780692179837104</v>
      </c>
      <c r="AG204">
        <f t="shared" si="70"/>
        <v>50.000455004984204</v>
      </c>
      <c r="AH204">
        <f t="shared" si="71"/>
        <v>51.027916035490151</v>
      </c>
      <c r="AI204">
        <f t="shared" si="72"/>
        <v>57.287361322601697</v>
      </c>
      <c r="AJ204">
        <f t="shared" si="73"/>
        <v>56.823373812672841</v>
      </c>
      <c r="AK204">
        <f t="shared" si="74"/>
        <v>64.402544298046337</v>
      </c>
      <c r="AL204">
        <f t="shared" si="75"/>
        <v>57.661197134273166</v>
      </c>
      <c r="AM204">
        <f t="shared" si="76"/>
        <v>57.628423715762843</v>
      </c>
      <c r="AN204">
        <f t="shared" si="77"/>
        <v>71.11920550727865</v>
      </c>
      <c r="AO204">
        <f t="shared" si="78"/>
        <v>51.296047225893545</v>
      </c>
      <c r="AP204">
        <f t="shared" si="79"/>
        <v>766.56308533694596</v>
      </c>
      <c r="AQ204" s="10">
        <v>2009</v>
      </c>
    </row>
    <row r="205" spans="1:43" x14ac:dyDescent="0.25">
      <c r="A205" s="10"/>
      <c r="B205" s="2" t="s">
        <v>31</v>
      </c>
      <c r="C205" s="3">
        <v>748.56</v>
      </c>
      <c r="D205">
        <v>22070</v>
      </c>
      <c r="E205" s="4">
        <v>0</v>
      </c>
      <c r="F205" s="3">
        <v>2119.7004094295958</v>
      </c>
      <c r="G205" s="3">
        <v>28317.040844148712</v>
      </c>
      <c r="H205">
        <v>948.63</v>
      </c>
      <c r="I205" s="3">
        <v>1054023.2</v>
      </c>
      <c r="J205" s="5">
        <v>11173.52</v>
      </c>
      <c r="K205" s="6">
        <v>14.6060184227923</v>
      </c>
      <c r="L205" s="6">
        <v>423.512919246053</v>
      </c>
      <c r="M205" s="7">
        <v>36318.199999999997</v>
      </c>
      <c r="N205">
        <v>7.11</v>
      </c>
      <c r="O205">
        <v>85.65</v>
      </c>
      <c r="P205">
        <v>65.400000000000006</v>
      </c>
      <c r="Q205">
        <v>82.78</v>
      </c>
      <c r="R205">
        <v>73.930000000000007</v>
      </c>
      <c r="S205">
        <v>74.16</v>
      </c>
      <c r="T205" s="3">
        <v>13.054380416870099</v>
      </c>
      <c r="U205" s="3">
        <v>103.17520904541</v>
      </c>
      <c r="W205">
        <f t="shared" si="60"/>
        <v>50.226708350886135</v>
      </c>
      <c r="X205">
        <f t="shared" si="61"/>
        <v>50.110998221538679</v>
      </c>
      <c r="Y205">
        <f t="shared" si="62"/>
        <v>50</v>
      </c>
      <c r="Z205">
        <f t="shared" si="63"/>
        <v>50.6843898665255</v>
      </c>
      <c r="AA205">
        <f t="shared" si="64"/>
        <v>64.246862905175107</v>
      </c>
      <c r="AB205">
        <f t="shared" si="65"/>
        <v>50.98198251449513</v>
      </c>
      <c r="AC205">
        <f t="shared" si="66"/>
        <v>50.695762649750279</v>
      </c>
      <c r="AD205">
        <f t="shared" si="67"/>
        <v>51.051800416042404</v>
      </c>
      <c r="AE205">
        <f t="shared" si="68"/>
        <v>68.76349042417138</v>
      </c>
      <c r="AF205">
        <f t="shared" si="69"/>
        <v>99.068069908640666</v>
      </c>
      <c r="AG205">
        <f t="shared" si="70"/>
        <v>50.229668706712033</v>
      </c>
      <c r="AH205">
        <f t="shared" si="71"/>
        <v>53.846570006492101</v>
      </c>
      <c r="AI205">
        <f t="shared" si="72"/>
        <v>96.579290841853378</v>
      </c>
      <c r="AJ205">
        <f t="shared" si="73"/>
        <v>88.445352891667667</v>
      </c>
      <c r="AK205">
        <f t="shared" si="74"/>
        <v>95.382780554293504</v>
      </c>
      <c r="AL205">
        <f t="shared" si="75"/>
        <v>92.159694938756644</v>
      </c>
      <c r="AM205">
        <f t="shared" si="76"/>
        <v>90.523594764052348</v>
      </c>
      <c r="AN205">
        <f t="shared" si="77"/>
        <v>69.953941554515808</v>
      </c>
      <c r="AO205">
        <f t="shared" si="78"/>
        <v>90.954543456140811</v>
      </c>
      <c r="AP205">
        <f t="shared" si="79"/>
        <v>1105.3741094743216</v>
      </c>
      <c r="AQ205" s="10"/>
    </row>
    <row r="206" spans="1:43" x14ac:dyDescent="0.25">
      <c r="A206" s="10"/>
      <c r="B206" s="2" t="s">
        <v>32</v>
      </c>
      <c r="C206" s="3">
        <v>3028.904</v>
      </c>
      <c r="D206">
        <v>435240</v>
      </c>
      <c r="E206" s="4">
        <v>115</v>
      </c>
      <c r="F206" s="3">
        <v>1116.5758166234955</v>
      </c>
      <c r="G206" s="3">
        <v>3686.4021329942957</v>
      </c>
      <c r="H206">
        <v>803.66</v>
      </c>
      <c r="I206" s="3">
        <v>0</v>
      </c>
      <c r="J206" s="5">
        <v>373.46</v>
      </c>
      <c r="K206" s="6">
        <v>4.9194603486430299</v>
      </c>
      <c r="L206" s="6">
        <v>237.094276805568</v>
      </c>
      <c r="M206" s="7">
        <v>0</v>
      </c>
      <c r="N206">
        <v>2.37</v>
      </c>
      <c r="O206">
        <v>10.53</v>
      </c>
      <c r="P206">
        <v>18.010000000000002</v>
      </c>
      <c r="Q206">
        <v>16.75</v>
      </c>
      <c r="R206">
        <v>1.42</v>
      </c>
      <c r="S206">
        <v>3.83</v>
      </c>
      <c r="T206" s="3">
        <v>13</v>
      </c>
      <c r="U206" s="3">
        <v>53.916919708252003</v>
      </c>
      <c r="W206">
        <f t="shared" si="60"/>
        <v>51.035336610700988</v>
      </c>
      <c r="X206">
        <f t="shared" si="61"/>
        <v>52.263092787148047</v>
      </c>
      <c r="Y206">
        <f t="shared" si="62"/>
        <v>69.316628089400723</v>
      </c>
      <c r="Z206">
        <f t="shared" si="63"/>
        <v>50.342646889247789</v>
      </c>
      <c r="AA206">
        <f t="shared" si="64"/>
        <v>51.616799465017586</v>
      </c>
      <c r="AB206">
        <f t="shared" si="65"/>
        <v>50.826182044847577</v>
      </c>
      <c r="AC206">
        <f t="shared" si="66"/>
        <v>50</v>
      </c>
      <c r="AD206">
        <f t="shared" si="67"/>
        <v>50.029456591115313</v>
      </c>
      <c r="AE206">
        <f t="shared" si="68"/>
        <v>51.997117112641384</v>
      </c>
      <c r="AF206">
        <f t="shared" si="69"/>
        <v>69.344729505152017</v>
      </c>
      <c r="AG206">
        <f t="shared" si="70"/>
        <v>50</v>
      </c>
      <c r="AH206">
        <f t="shared" si="71"/>
        <v>51.282190002164036</v>
      </c>
      <c r="AI206">
        <f t="shared" si="72"/>
        <v>55.72656080052208</v>
      </c>
      <c r="AJ206">
        <f t="shared" si="73"/>
        <v>59.955512805097996</v>
      </c>
      <c r="AK206">
        <f t="shared" si="74"/>
        <v>57.882780554293504</v>
      </c>
      <c r="AL206">
        <f t="shared" si="75"/>
        <v>50.265773052923507</v>
      </c>
      <c r="AM206">
        <f t="shared" si="76"/>
        <v>51.842481575184252</v>
      </c>
      <c r="AN206">
        <f t="shared" si="77"/>
        <v>69.81657109095201</v>
      </c>
      <c r="AO206">
        <f t="shared" si="78"/>
        <v>57.420895324119748</v>
      </c>
      <c r="AP206">
        <f t="shared" si="79"/>
        <v>752.56197045506462</v>
      </c>
      <c r="AQ206" s="10"/>
    </row>
    <row r="207" spans="1:43" x14ac:dyDescent="0.25">
      <c r="A207" s="10"/>
      <c r="B207" s="2" t="s">
        <v>33</v>
      </c>
      <c r="C207" s="3">
        <v>7432.2685000000001</v>
      </c>
      <c r="D207">
        <v>1745150</v>
      </c>
      <c r="E207" s="4">
        <v>137.01</v>
      </c>
      <c r="F207" s="3">
        <v>4163.9702572936103</v>
      </c>
      <c r="G207" s="3">
        <v>5602.5562818318667</v>
      </c>
      <c r="H207">
        <v>1295.98</v>
      </c>
      <c r="I207" s="3">
        <v>65919.410199999998</v>
      </c>
      <c r="J207" s="5">
        <v>20696.310000000001</v>
      </c>
      <c r="K207" s="6">
        <v>15.6906708771866</v>
      </c>
      <c r="L207" s="6">
        <v>223.60466817531801</v>
      </c>
      <c r="M207" s="7">
        <v>30035.0504</v>
      </c>
      <c r="N207">
        <v>8.06</v>
      </c>
      <c r="O207">
        <v>34.93</v>
      </c>
      <c r="P207">
        <v>6.64</v>
      </c>
      <c r="Q207">
        <v>2.87</v>
      </c>
      <c r="R207">
        <v>14.69</v>
      </c>
      <c r="S207">
        <v>23.92</v>
      </c>
      <c r="T207" s="3">
        <v>18.562620162963899</v>
      </c>
      <c r="U207" s="3">
        <v>82.161209106445298</v>
      </c>
      <c r="W207">
        <f t="shared" si="60"/>
        <v>52.596804956251262</v>
      </c>
      <c r="X207">
        <f t="shared" si="61"/>
        <v>59.086071687933128</v>
      </c>
      <c r="Y207">
        <f t="shared" si="62"/>
        <v>73.013662735032966</v>
      </c>
      <c r="Z207">
        <f t="shared" si="63"/>
        <v>51.380828643102426</v>
      </c>
      <c r="AA207">
        <f t="shared" si="64"/>
        <v>52.599362229416364</v>
      </c>
      <c r="AB207">
        <f t="shared" si="65"/>
        <v>51.355282460222355</v>
      </c>
      <c r="AC207">
        <f t="shared" si="66"/>
        <v>50.0435135237163</v>
      </c>
      <c r="AD207">
        <f t="shared" si="67"/>
        <v>51.953236662931538</v>
      </c>
      <c r="AE207">
        <f t="shared" si="68"/>
        <v>70.640905273123209</v>
      </c>
      <c r="AF207">
        <f t="shared" si="69"/>
        <v>67.193891885171141</v>
      </c>
      <c r="AG207">
        <f t="shared" si="70"/>
        <v>50.189935381747958</v>
      </c>
      <c r="AH207">
        <f t="shared" si="71"/>
        <v>54.360528024237176</v>
      </c>
      <c r="AI207">
        <f t="shared" si="72"/>
        <v>68.996084402871446</v>
      </c>
      <c r="AJ207">
        <f t="shared" si="73"/>
        <v>53.120115426235422</v>
      </c>
      <c r="AK207">
        <f t="shared" si="74"/>
        <v>50</v>
      </c>
      <c r="AL207">
        <f t="shared" si="75"/>
        <v>57.932747862260229</v>
      </c>
      <c r="AM207">
        <f t="shared" si="76"/>
        <v>62.891871081289189</v>
      </c>
      <c r="AN207">
        <f t="shared" si="77"/>
        <v>83.868315347362653</v>
      </c>
      <c r="AO207">
        <f t="shared" si="78"/>
        <v>76.648807522514275</v>
      </c>
      <c r="AP207">
        <f t="shared" si="79"/>
        <v>883.94869875567952</v>
      </c>
      <c r="AQ207" s="10"/>
    </row>
    <row r="208" spans="1:43" x14ac:dyDescent="0.25">
      <c r="A208" s="10"/>
      <c r="B208" s="2" t="s">
        <v>34</v>
      </c>
      <c r="C208" s="3">
        <v>161.0274</v>
      </c>
      <c r="D208">
        <v>11610</v>
      </c>
      <c r="E208" s="4">
        <v>25.907</v>
      </c>
      <c r="F208" s="3">
        <v>977.98351648351638</v>
      </c>
      <c r="G208" s="3">
        <v>60733.981700227188</v>
      </c>
      <c r="H208">
        <v>729.29</v>
      </c>
      <c r="I208" s="3">
        <v>95.086100000000002</v>
      </c>
      <c r="J208" s="5">
        <v>327.66000000000003</v>
      </c>
      <c r="K208" s="6">
        <v>6.0636633350148301</v>
      </c>
      <c r="L208" s="6">
        <v>222.181780861916</v>
      </c>
      <c r="M208" s="7">
        <v>1296.6034999999999</v>
      </c>
      <c r="N208">
        <v>91.94</v>
      </c>
      <c r="O208">
        <v>78.47</v>
      </c>
      <c r="P208">
        <v>19.43</v>
      </c>
      <c r="Q208">
        <v>72.25</v>
      </c>
      <c r="R208">
        <v>78.2</v>
      </c>
      <c r="S208">
        <v>91.39</v>
      </c>
      <c r="T208" s="3">
        <v>13.8172702789307</v>
      </c>
      <c r="U208" s="3">
        <v>91.7</v>
      </c>
      <c r="W208">
        <f t="shared" si="60"/>
        <v>50.018364581734417</v>
      </c>
      <c r="X208">
        <f t="shared" si="61"/>
        <v>50.056514814814392</v>
      </c>
      <c r="Y208">
        <f t="shared" si="62"/>
        <v>54.351616381844387</v>
      </c>
      <c r="Z208">
        <f t="shared" si="63"/>
        <v>50.295431472920384</v>
      </c>
      <c r="AA208">
        <f t="shared" si="64"/>
        <v>80.869575143761466</v>
      </c>
      <c r="AB208">
        <f t="shared" si="65"/>
        <v>50.746255984782131</v>
      </c>
      <c r="AC208">
        <f t="shared" si="66"/>
        <v>50.00006276650921</v>
      </c>
      <c r="AD208">
        <f t="shared" si="67"/>
        <v>50.025121120091846</v>
      </c>
      <c r="AE208">
        <f t="shared" si="68"/>
        <v>53.977607423732813</v>
      </c>
      <c r="AF208">
        <f t="shared" si="69"/>
        <v>66.967020991689793</v>
      </c>
      <c r="AG208">
        <f t="shared" si="70"/>
        <v>50.008199449558717</v>
      </c>
      <c r="AH208">
        <f t="shared" si="71"/>
        <v>99.74031594892881</v>
      </c>
      <c r="AI208">
        <f t="shared" si="72"/>
        <v>92.67457037198173</v>
      </c>
      <c r="AJ208">
        <f t="shared" si="73"/>
        <v>60.809186004568957</v>
      </c>
      <c r="AK208">
        <f t="shared" si="74"/>
        <v>89.402544298046337</v>
      </c>
      <c r="AL208">
        <f t="shared" si="75"/>
        <v>94.626762190894397</v>
      </c>
      <c r="AM208">
        <f t="shared" si="76"/>
        <v>100</v>
      </c>
      <c r="AN208">
        <f t="shared" si="77"/>
        <v>71.881078932842954</v>
      </c>
      <c r="AO208">
        <f t="shared" si="78"/>
        <v>83.142546175108848</v>
      </c>
      <c r="AP208">
        <f t="shared" si="79"/>
        <v>1084.4232508411251</v>
      </c>
      <c r="AQ208" s="10"/>
    </row>
    <row r="209" spans="1:43" x14ac:dyDescent="0.25">
      <c r="A209" s="10"/>
      <c r="B209" s="2" t="s">
        <v>35</v>
      </c>
      <c r="C209" s="3">
        <v>117.9453</v>
      </c>
      <c r="D209">
        <v>760</v>
      </c>
      <c r="E209" s="4">
        <v>0.1</v>
      </c>
      <c r="F209" s="3">
        <v>229.38218085106385</v>
      </c>
      <c r="G209" s="3">
        <v>19448.183255378877</v>
      </c>
      <c r="H209">
        <v>219.74</v>
      </c>
      <c r="I209" s="3">
        <v>31.048200000000001</v>
      </c>
      <c r="J209" s="5">
        <v>189.88</v>
      </c>
      <c r="K209" s="6">
        <v>14.084124830393499</v>
      </c>
      <c r="L209" s="6">
        <v>320.62584906120202</v>
      </c>
      <c r="M209" s="7">
        <v>1957.614</v>
      </c>
      <c r="N209">
        <v>40.76</v>
      </c>
      <c r="O209">
        <v>67.459999999999994</v>
      </c>
      <c r="P209">
        <v>26.54</v>
      </c>
      <c r="Q209">
        <v>72.790000000000006</v>
      </c>
      <c r="R209">
        <v>64.45</v>
      </c>
      <c r="S209">
        <v>63.64</v>
      </c>
      <c r="T209" s="3">
        <v>13.819999694824199</v>
      </c>
      <c r="U209" s="3">
        <v>91.981460571289105</v>
      </c>
      <c r="W209">
        <f t="shared" si="60"/>
        <v>50.003087323762742</v>
      </c>
      <c r="X209">
        <f t="shared" si="61"/>
        <v>50</v>
      </c>
      <c r="Y209">
        <f t="shared" si="62"/>
        <v>50.016797067903823</v>
      </c>
      <c r="Z209">
        <f t="shared" si="63"/>
        <v>50.040399096017467</v>
      </c>
      <c r="AA209">
        <f t="shared" si="64"/>
        <v>59.699102885571634</v>
      </c>
      <c r="AB209">
        <f t="shared" si="65"/>
        <v>50.198638344519253</v>
      </c>
      <c r="AC209">
        <f t="shared" si="66"/>
        <v>50.000020494973832</v>
      </c>
      <c r="AD209">
        <f t="shared" si="67"/>
        <v>50.012078735864492</v>
      </c>
      <c r="AE209">
        <f t="shared" si="68"/>
        <v>67.860149657299218</v>
      </c>
      <c r="AF209">
        <f t="shared" si="69"/>
        <v>82.663340369864628</v>
      </c>
      <c r="AG209">
        <f t="shared" si="70"/>
        <v>50.01237954181709</v>
      </c>
      <c r="AH209">
        <f t="shared" si="71"/>
        <v>72.051504003462455</v>
      </c>
      <c r="AI209">
        <f t="shared" si="72"/>
        <v>86.686969762888836</v>
      </c>
      <c r="AJ209">
        <f t="shared" si="73"/>
        <v>65.08356378501864</v>
      </c>
      <c r="AK209">
        <f t="shared" si="74"/>
        <v>89.709223080417985</v>
      </c>
      <c r="AL209">
        <f t="shared" si="75"/>
        <v>86.682458978507043</v>
      </c>
      <c r="AM209">
        <f t="shared" si="76"/>
        <v>84.737652623473764</v>
      </c>
      <c r="AN209">
        <f t="shared" si="77"/>
        <v>71.887973714974606</v>
      </c>
      <c r="AO209">
        <f t="shared" si="78"/>
        <v>83.334156559627957</v>
      </c>
      <c r="AP209">
        <f t="shared" si="79"/>
        <v>1012.4660264247239</v>
      </c>
      <c r="AQ209" s="10"/>
    </row>
    <row r="210" spans="1:43" x14ac:dyDescent="0.25">
      <c r="A210" s="10"/>
      <c r="B210" s="2" t="s">
        <v>46</v>
      </c>
      <c r="C210" s="3">
        <v>2848.3797</v>
      </c>
      <c r="D210">
        <v>2149690</v>
      </c>
      <c r="E210" s="4">
        <v>264.59000000000003</v>
      </c>
      <c r="F210" s="3">
        <v>4290.9789928</v>
      </c>
      <c r="G210" s="3">
        <v>15064.631280724267</v>
      </c>
      <c r="H210">
        <v>2878.66</v>
      </c>
      <c r="I210" s="3">
        <v>20961.593499999999</v>
      </c>
      <c r="J210" s="5">
        <v>2903.56</v>
      </c>
      <c r="K210" s="6">
        <v>25.946337464015102</v>
      </c>
      <c r="L210" s="6">
        <v>335.04804808538501</v>
      </c>
      <c r="M210" s="7">
        <v>41790.082499999997</v>
      </c>
      <c r="N210">
        <v>28.91</v>
      </c>
      <c r="O210">
        <v>52.63</v>
      </c>
      <c r="P210">
        <v>3.32</v>
      </c>
      <c r="Q210">
        <v>56.94</v>
      </c>
      <c r="R210">
        <v>55.92</v>
      </c>
      <c r="S210">
        <v>57.89</v>
      </c>
      <c r="T210" s="3">
        <v>19.968819618225062</v>
      </c>
      <c r="U210" s="3">
        <v>94.787353515625</v>
      </c>
      <c r="W210">
        <f t="shared" si="60"/>
        <v>50.971321246982491</v>
      </c>
      <c r="X210">
        <f t="shared" si="61"/>
        <v>61.193214838625622</v>
      </c>
      <c r="Y210">
        <f t="shared" si="62"/>
        <v>94.443361966735097</v>
      </c>
      <c r="Z210">
        <f t="shared" si="63"/>
        <v>51.424097788055612</v>
      </c>
      <c r="AA210">
        <f t="shared" si="64"/>
        <v>57.451311418107878</v>
      </c>
      <c r="AB210">
        <f t="shared" si="65"/>
        <v>53.056201873216658</v>
      </c>
      <c r="AC210">
        <f t="shared" si="66"/>
        <v>50.013836786359683</v>
      </c>
      <c r="AD210">
        <f t="shared" si="67"/>
        <v>50.268958233832855</v>
      </c>
      <c r="AE210">
        <f t="shared" si="68"/>
        <v>88.392343218066628</v>
      </c>
      <c r="AF210">
        <f t="shared" si="69"/>
        <v>84.962873964523808</v>
      </c>
      <c r="AG210">
        <f t="shared" si="70"/>
        <v>50.264271748081242</v>
      </c>
      <c r="AH210">
        <f t="shared" si="71"/>
        <v>65.640553992642282</v>
      </c>
      <c r="AI210">
        <f t="shared" si="72"/>
        <v>78.62192734391995</v>
      </c>
      <c r="AJ210">
        <f t="shared" si="73"/>
        <v>51.124203438739933</v>
      </c>
      <c r="AK210">
        <f t="shared" si="74"/>
        <v>80.707632894139024</v>
      </c>
      <c r="AL210">
        <f t="shared" si="75"/>
        <v>81.754102149295122</v>
      </c>
      <c r="AM210">
        <f t="shared" si="76"/>
        <v>81.575184248157527</v>
      </c>
      <c r="AN210">
        <f t="shared" si="77"/>
        <v>87.420518183427873</v>
      </c>
      <c r="AO210">
        <f t="shared" si="78"/>
        <v>85.244328998777249</v>
      </c>
      <c r="AP210">
        <f t="shared" si="79"/>
        <v>1101.4485595236342</v>
      </c>
      <c r="AQ210" s="10"/>
    </row>
    <row r="211" spans="1:43" x14ac:dyDescent="0.25">
      <c r="A211" s="10"/>
      <c r="B211" s="2" t="s">
        <v>36</v>
      </c>
      <c r="C211" s="3">
        <v>279.55500000000001</v>
      </c>
      <c r="D211">
        <v>17820</v>
      </c>
      <c r="E211" s="4">
        <v>101.5</v>
      </c>
      <c r="F211" s="3">
        <v>1059.6316886726893</v>
      </c>
      <c r="G211" s="3">
        <v>37904.229531673169</v>
      </c>
      <c r="H211">
        <v>739</v>
      </c>
      <c r="I211" s="3">
        <v>12794.771500000001</v>
      </c>
      <c r="J211" s="5">
        <v>801.4</v>
      </c>
      <c r="K211" s="6">
        <v>9.4143478936732503</v>
      </c>
      <c r="L211" s="6">
        <v>299.82674470766</v>
      </c>
      <c r="M211" s="7">
        <v>8586.4212000000007</v>
      </c>
      <c r="N211">
        <v>55.45</v>
      </c>
      <c r="O211">
        <v>59.81</v>
      </c>
      <c r="P211">
        <v>31.75</v>
      </c>
      <c r="Q211">
        <v>56.46</v>
      </c>
      <c r="R211">
        <v>66.819999999999993</v>
      </c>
      <c r="S211">
        <v>66.989999999999995</v>
      </c>
      <c r="T211" s="3">
        <v>9.4300003051757795</v>
      </c>
      <c r="U211" s="3">
        <v>97.716262817382798</v>
      </c>
      <c r="W211">
        <f t="shared" si="60"/>
        <v>50.060395418716922</v>
      </c>
      <c r="X211">
        <f t="shared" si="61"/>
        <v>50.088861082095256</v>
      </c>
      <c r="Y211">
        <f t="shared" si="62"/>
        <v>67.049023922384109</v>
      </c>
      <c r="Z211">
        <f t="shared" si="63"/>
        <v>50.323247249398513</v>
      </c>
      <c r="AA211">
        <f t="shared" si="64"/>
        <v>69.162967710908703</v>
      </c>
      <c r="AB211">
        <f t="shared" si="65"/>
        <v>50.756691402870544</v>
      </c>
      <c r="AC211">
        <f t="shared" si="66"/>
        <v>50.008445852161309</v>
      </c>
      <c r="AD211">
        <f t="shared" si="67"/>
        <v>50.069965793512267</v>
      </c>
      <c r="AE211">
        <f t="shared" si="68"/>
        <v>59.777276173933345</v>
      </c>
      <c r="AF211">
        <f t="shared" si="69"/>
        <v>79.347047263688921</v>
      </c>
      <c r="AG211">
        <f t="shared" si="70"/>
        <v>50.05429873320508</v>
      </c>
      <c r="AH211">
        <f t="shared" si="71"/>
        <v>79.998917983120535</v>
      </c>
      <c r="AI211">
        <f t="shared" si="72"/>
        <v>82.526647813791612</v>
      </c>
      <c r="AJ211">
        <f t="shared" si="73"/>
        <v>68.215702777443795</v>
      </c>
      <c r="AK211">
        <f t="shared" si="74"/>
        <v>80.435029532030896</v>
      </c>
      <c r="AL211">
        <f t="shared" si="75"/>
        <v>88.051767968569436</v>
      </c>
      <c r="AM211">
        <f t="shared" si="76"/>
        <v>86.580134198658016</v>
      </c>
      <c r="AN211">
        <f t="shared" si="77"/>
        <v>60.798388788818158</v>
      </c>
      <c r="AO211">
        <f t="shared" si="78"/>
        <v>87.238247489601889</v>
      </c>
      <c r="AP211">
        <f t="shared" si="79"/>
        <v>1026.0623408091603</v>
      </c>
      <c r="AQ211" s="10"/>
    </row>
    <row r="212" spans="1:43" x14ac:dyDescent="0.25">
      <c r="A212" s="10"/>
      <c r="B212" s="2" t="s">
        <v>37</v>
      </c>
      <c r="C212" s="3">
        <v>678.04930000000002</v>
      </c>
      <c r="D212">
        <v>89320</v>
      </c>
      <c r="E212" s="4">
        <v>0</v>
      </c>
      <c r="F212" s="3">
        <v>245.37876123688031</v>
      </c>
      <c r="G212" s="3">
        <v>3618.8926267880565</v>
      </c>
      <c r="H212">
        <v>206.11</v>
      </c>
      <c r="I212" s="3">
        <v>5093.1446999999998</v>
      </c>
      <c r="J212" s="5">
        <v>1290.98</v>
      </c>
      <c r="K212" s="6">
        <v>18.505899950141298</v>
      </c>
      <c r="L212" s="6">
        <v>332.561335845668</v>
      </c>
      <c r="M212" s="7">
        <v>14275.289000000001</v>
      </c>
      <c r="N212">
        <v>32.229999999999997</v>
      </c>
      <c r="O212">
        <v>61.72</v>
      </c>
      <c r="P212">
        <v>27.01</v>
      </c>
      <c r="Q212">
        <v>61.24</v>
      </c>
      <c r="R212">
        <v>59.72</v>
      </c>
      <c r="S212">
        <v>62.68</v>
      </c>
      <c r="T212" s="3">
        <v>10.3699998855591</v>
      </c>
      <c r="U212" s="3">
        <v>82.99</v>
      </c>
      <c r="W212">
        <f t="shared" si="60"/>
        <v>50.201704691508723</v>
      </c>
      <c r="X212">
        <f t="shared" si="61"/>
        <v>50.461285898614051</v>
      </c>
      <c r="Y212">
        <f t="shared" si="62"/>
        <v>50</v>
      </c>
      <c r="Z212">
        <f t="shared" si="63"/>
        <v>50.045848786959667</v>
      </c>
      <c r="AA212">
        <f t="shared" si="64"/>
        <v>51.582182037666321</v>
      </c>
      <c r="AB212">
        <f t="shared" si="65"/>
        <v>50.183990069694836</v>
      </c>
      <c r="AC212">
        <f t="shared" si="66"/>
        <v>50.003361994168664</v>
      </c>
      <c r="AD212">
        <f t="shared" si="67"/>
        <v>50.116309896212421</v>
      </c>
      <c r="AE212">
        <f t="shared" si="68"/>
        <v>75.513759101419339</v>
      </c>
      <c r="AF212">
        <f t="shared" si="69"/>
        <v>84.56638253309292</v>
      </c>
      <c r="AG212">
        <f t="shared" si="70"/>
        <v>50.090273944264048</v>
      </c>
      <c r="AH212">
        <f t="shared" si="71"/>
        <v>67.436702012551393</v>
      </c>
      <c r="AI212">
        <f t="shared" si="72"/>
        <v>83.565368718729601</v>
      </c>
      <c r="AJ212">
        <f t="shared" si="73"/>
        <v>65.36611759047733</v>
      </c>
      <c r="AK212">
        <f t="shared" si="74"/>
        <v>83.149704679691041</v>
      </c>
      <c r="AL212">
        <f t="shared" si="75"/>
        <v>83.949618673445798</v>
      </c>
      <c r="AM212">
        <f t="shared" si="76"/>
        <v>84.209657903420975</v>
      </c>
      <c r="AN212">
        <f t="shared" si="77"/>
        <v>63.172923327887219</v>
      </c>
      <c r="AO212">
        <f t="shared" si="78"/>
        <v>77.213024887215184</v>
      </c>
      <c r="AP212">
        <f t="shared" si="79"/>
        <v>959.31401516860672</v>
      </c>
      <c r="AQ212" s="10"/>
    </row>
    <row r="213" spans="1:43" x14ac:dyDescent="0.25">
      <c r="A213" s="10"/>
      <c r="B213" s="2" t="s">
        <v>45</v>
      </c>
      <c r="C213" s="3">
        <v>799.26440000000002</v>
      </c>
      <c r="D213">
        <v>98647.9</v>
      </c>
      <c r="E213" s="4">
        <v>97.8</v>
      </c>
      <c r="F213" s="3">
        <v>2535.4735874744729</v>
      </c>
      <c r="G213" s="3">
        <v>31722.58876379922</v>
      </c>
      <c r="H213">
        <v>3619.23</v>
      </c>
      <c r="I213" s="3">
        <v>28154.925650000001</v>
      </c>
      <c r="J213" s="5">
        <v>1034.18</v>
      </c>
      <c r="K213" s="6">
        <v>15.5930955120829</v>
      </c>
      <c r="L213" s="6">
        <v>287.97570848115402</v>
      </c>
      <c r="M213" s="7">
        <v>612247.71120000002</v>
      </c>
      <c r="N213">
        <v>79.62</v>
      </c>
      <c r="O213">
        <v>78.95</v>
      </c>
      <c r="P213">
        <v>25.59</v>
      </c>
      <c r="Q213">
        <v>64.11</v>
      </c>
      <c r="R213">
        <v>63.03</v>
      </c>
      <c r="S213">
        <v>78.47</v>
      </c>
      <c r="T213" s="3">
        <v>6.4746847152709996</v>
      </c>
      <c r="U213" s="3">
        <v>89.94</v>
      </c>
      <c r="W213">
        <f t="shared" si="60"/>
        <v>50.244688537532078</v>
      </c>
      <c r="X213">
        <f t="shared" si="61"/>
        <v>50.509872492264478</v>
      </c>
      <c r="Y213">
        <f t="shared" si="62"/>
        <v>66.427532409942515</v>
      </c>
      <c r="Z213">
        <f t="shared" si="63"/>
        <v>50.826034847374594</v>
      </c>
      <c r="AA213">
        <f t="shared" si="64"/>
        <v>65.993154862037898</v>
      </c>
      <c r="AB213">
        <f t="shared" si="65"/>
        <v>53.852098636732457</v>
      </c>
      <c r="AC213">
        <f t="shared" si="66"/>
        <v>50.018585118120519</v>
      </c>
      <c r="AD213">
        <f t="shared" si="67"/>
        <v>50.092000966980429</v>
      </c>
      <c r="AE213">
        <f t="shared" si="68"/>
        <v>70.472012980854458</v>
      </c>
      <c r="AF213">
        <f t="shared" si="69"/>
        <v>77.45747023811343</v>
      </c>
      <c r="AG213">
        <f t="shared" si="70"/>
        <v>53.871726572867253</v>
      </c>
      <c r="AH213">
        <f t="shared" si="71"/>
        <v>93.075091971434745</v>
      </c>
      <c r="AI213">
        <f t="shared" si="72"/>
        <v>92.935610180552544</v>
      </c>
      <c r="AJ213">
        <f t="shared" si="73"/>
        <v>64.512444391006369</v>
      </c>
      <c r="AK213">
        <f t="shared" si="74"/>
        <v>84.779645615629249</v>
      </c>
      <c r="AL213">
        <f t="shared" si="75"/>
        <v>85.862029119482315</v>
      </c>
      <c r="AM213">
        <f t="shared" si="76"/>
        <v>92.894071059289416</v>
      </c>
      <c r="AN213">
        <f t="shared" si="77"/>
        <v>53.332961049779698</v>
      </c>
      <c r="AO213">
        <f t="shared" si="78"/>
        <v>81.944388027382928</v>
      </c>
      <c r="AP213">
        <f t="shared" si="79"/>
        <v>1056.2464684532745</v>
      </c>
      <c r="AQ213" s="10"/>
    </row>
    <row r="214" spans="1:43" x14ac:dyDescent="0.25">
      <c r="A214" s="10"/>
      <c r="B214" s="2" t="s">
        <v>38</v>
      </c>
      <c r="C214" s="3">
        <v>269.75369999999998</v>
      </c>
      <c r="D214">
        <v>309500</v>
      </c>
      <c r="E214" s="4">
        <v>5.5</v>
      </c>
      <c r="F214" s="3">
        <v>483.88363589076721</v>
      </c>
      <c r="G214" s="3">
        <v>17937.979567685899</v>
      </c>
      <c r="H214">
        <v>455.87</v>
      </c>
      <c r="I214" s="3">
        <v>16710.419900000001</v>
      </c>
      <c r="J214" s="5">
        <v>462.75</v>
      </c>
      <c r="K214" s="6">
        <v>18.195615514333898</v>
      </c>
      <c r="L214" s="6">
        <v>335.62184062952599</v>
      </c>
      <c r="M214" s="7">
        <v>7040.8748999999998</v>
      </c>
      <c r="N214">
        <v>75.83</v>
      </c>
      <c r="O214">
        <v>65.55</v>
      </c>
      <c r="P214">
        <v>16.11</v>
      </c>
      <c r="Q214">
        <v>68.42</v>
      </c>
      <c r="R214">
        <v>65.88</v>
      </c>
      <c r="S214">
        <v>67.459999999999994</v>
      </c>
      <c r="T214" s="3">
        <v>10.949179649353001</v>
      </c>
      <c r="U214" s="3">
        <v>99.776672363281307</v>
      </c>
      <c r="W214">
        <f t="shared" si="60"/>
        <v>50.056919799177535</v>
      </c>
      <c r="X214">
        <f t="shared" si="61"/>
        <v>51.608145983944226</v>
      </c>
      <c r="Y214">
        <f t="shared" si="62"/>
        <v>50.923838734710472</v>
      </c>
      <c r="Z214">
        <f t="shared" si="63"/>
        <v>50.127102268874076</v>
      </c>
      <c r="AA214">
        <f t="shared" si="64"/>
        <v>58.924702813904631</v>
      </c>
      <c r="AB214">
        <f t="shared" si="65"/>
        <v>50.452409227445905</v>
      </c>
      <c r="AC214">
        <f t="shared" si="66"/>
        <v>50.011030578860186</v>
      </c>
      <c r="AD214">
        <f t="shared" si="67"/>
        <v>50.037908866392272</v>
      </c>
      <c r="AE214">
        <f t="shared" si="68"/>
        <v>74.976690656293513</v>
      </c>
      <c r="AF214">
        <f t="shared" si="69"/>
        <v>85.054361762563815</v>
      </c>
      <c r="AG214">
        <f t="shared" si="70"/>
        <v>50.044525021405363</v>
      </c>
      <c r="AH214">
        <f t="shared" si="71"/>
        <v>91.024669984851755</v>
      </c>
      <c r="AI214">
        <f t="shared" si="72"/>
        <v>85.648248857950847</v>
      </c>
      <c r="AJ214">
        <f t="shared" si="73"/>
        <v>58.813274017073468</v>
      </c>
      <c r="AK214">
        <f t="shared" si="74"/>
        <v>87.227396637891871</v>
      </c>
      <c r="AL214">
        <f t="shared" si="75"/>
        <v>87.508666512595326</v>
      </c>
      <c r="AM214">
        <f t="shared" si="76"/>
        <v>86.838631613683859</v>
      </c>
      <c r="AN214">
        <f t="shared" si="77"/>
        <v>64.635990314467847</v>
      </c>
      <c r="AO214">
        <f t="shared" si="78"/>
        <v>88.640915947028361</v>
      </c>
      <c r="AP214">
        <f t="shared" si="79"/>
        <v>1038.0236294388512</v>
      </c>
      <c r="AQ214" s="10"/>
    </row>
    <row r="215" spans="1:43" x14ac:dyDescent="0.25">
      <c r="A215" s="10"/>
      <c r="B215" s="2" t="s">
        <v>39</v>
      </c>
      <c r="C215" s="3">
        <v>495.11349999999999</v>
      </c>
      <c r="D215">
        <v>10450</v>
      </c>
      <c r="E215" s="4">
        <v>0</v>
      </c>
      <c r="F215" s="3">
        <v>353.99582928623551</v>
      </c>
      <c r="G215" s="3">
        <v>7149.791498035006</v>
      </c>
      <c r="H215">
        <v>207.61</v>
      </c>
      <c r="I215" s="3">
        <v>16187.292299999999</v>
      </c>
      <c r="J215" s="5">
        <v>762.95</v>
      </c>
      <c r="K215" s="6">
        <v>12.556329005955099</v>
      </c>
      <c r="L215" s="6">
        <v>294.07426131547402</v>
      </c>
      <c r="M215" s="7">
        <v>18082.942999999999</v>
      </c>
      <c r="N215">
        <v>8.5299999999999994</v>
      </c>
      <c r="O215">
        <v>43.06</v>
      </c>
      <c r="P215">
        <v>35.549999999999997</v>
      </c>
      <c r="Q215">
        <v>51.2</v>
      </c>
      <c r="R215">
        <v>32.229999999999997</v>
      </c>
      <c r="S215">
        <v>21.05</v>
      </c>
      <c r="T215" s="3">
        <v>5.5029997825622603</v>
      </c>
      <c r="U215" s="3">
        <v>84.239000000000004</v>
      </c>
      <c r="W215">
        <f t="shared" si="60"/>
        <v>50.136834190561565</v>
      </c>
      <c r="X215">
        <f t="shared" si="61"/>
        <v>50.050472677931012</v>
      </c>
      <c r="Y215">
        <f t="shared" si="62"/>
        <v>50</v>
      </c>
      <c r="Z215">
        <f t="shared" si="63"/>
        <v>50.082852286310157</v>
      </c>
      <c r="AA215">
        <f t="shared" si="64"/>
        <v>53.392751274932337</v>
      </c>
      <c r="AB215">
        <f t="shared" si="65"/>
        <v>50.185602132221369</v>
      </c>
      <c r="AC215">
        <f t="shared" si="66"/>
        <v>50.010685261370838</v>
      </c>
      <c r="AD215">
        <f t="shared" si="67"/>
        <v>50.066326080393225</v>
      </c>
      <c r="AE215">
        <f t="shared" si="68"/>
        <v>65.215702069183081</v>
      </c>
      <c r="AF215">
        <f t="shared" si="69"/>
        <v>78.42984810488727</v>
      </c>
      <c r="AG215">
        <f t="shared" si="70"/>
        <v>50.11435275240396</v>
      </c>
      <c r="AH215">
        <f t="shared" si="71"/>
        <v>54.614801990911062</v>
      </c>
      <c r="AI215">
        <f t="shared" si="72"/>
        <v>73.417446160539484</v>
      </c>
      <c r="AJ215">
        <f t="shared" si="73"/>
        <v>70.500180353492837</v>
      </c>
      <c r="AK215">
        <f t="shared" si="74"/>
        <v>77.447751022262608</v>
      </c>
      <c r="AL215">
        <f t="shared" si="75"/>
        <v>68.066789923734689</v>
      </c>
      <c r="AM215">
        <f t="shared" si="76"/>
        <v>61.313386866131339</v>
      </c>
      <c r="AN215">
        <f t="shared" si="77"/>
        <v>50.878386088300452</v>
      </c>
      <c r="AO215">
        <f t="shared" si="78"/>
        <v>78.063308709095693</v>
      </c>
      <c r="AP215">
        <f t="shared" si="79"/>
        <v>848.09854317677753</v>
      </c>
      <c r="AQ215" s="10"/>
    </row>
    <row r="216" spans="1:43" x14ac:dyDescent="0.25">
      <c r="A216" s="10"/>
      <c r="B216" s="2" t="s">
        <v>40</v>
      </c>
      <c r="C216" s="3">
        <v>2182.7220000000002</v>
      </c>
      <c r="D216">
        <v>185180</v>
      </c>
      <c r="E216" s="4">
        <v>2.5</v>
      </c>
      <c r="F216" s="3">
        <v>2245.6169265033409</v>
      </c>
      <c r="G216" s="3">
        <v>10288.149047397428</v>
      </c>
      <c r="H216">
        <v>262.98</v>
      </c>
      <c r="I216" s="3">
        <v>3881.2401</v>
      </c>
      <c r="J216" s="5">
        <v>160.56</v>
      </c>
      <c r="K216" s="6">
        <v>15.052241651201101</v>
      </c>
      <c r="L216" s="6">
        <v>344.97171775101799</v>
      </c>
      <c r="M216" s="7">
        <v>4615.9769999999999</v>
      </c>
      <c r="N216">
        <v>27.49</v>
      </c>
      <c r="O216">
        <v>39.229999999999997</v>
      </c>
      <c r="P216">
        <v>5.69</v>
      </c>
      <c r="Q216">
        <v>20.57</v>
      </c>
      <c r="R216">
        <v>34.119999999999997</v>
      </c>
      <c r="S216">
        <v>16.27</v>
      </c>
      <c r="T216" s="3">
        <v>19.1840496063232</v>
      </c>
      <c r="U216" s="3">
        <v>71.372337341308594</v>
      </c>
      <c r="W216">
        <f t="shared" si="60"/>
        <v>50.735273691182421</v>
      </c>
      <c r="X216">
        <f t="shared" si="61"/>
        <v>50.960595589683862</v>
      </c>
      <c r="Y216">
        <f t="shared" si="62"/>
        <v>50.41992669759567</v>
      </c>
      <c r="Z216">
        <f t="shared" si="63"/>
        <v>50.727286916146078</v>
      </c>
      <c r="AA216">
        <f t="shared" si="64"/>
        <v>55.00203373858173</v>
      </c>
      <c r="AB216">
        <f t="shared" si="65"/>
        <v>50.245108733617414</v>
      </c>
      <c r="AC216">
        <f t="shared" si="66"/>
        <v>50.002562013716862</v>
      </c>
      <c r="AD216">
        <f t="shared" si="67"/>
        <v>50.009303277121965</v>
      </c>
      <c r="AE216">
        <f t="shared" si="68"/>
        <v>69.535854061544725</v>
      </c>
      <c r="AF216">
        <f t="shared" si="69"/>
        <v>86.545143890223713</v>
      </c>
      <c r="AG216">
        <f t="shared" si="70"/>
        <v>50.029190473861661</v>
      </c>
      <c r="AH216">
        <f t="shared" si="71"/>
        <v>64.872322008223321</v>
      </c>
      <c r="AI216">
        <f t="shared" si="72"/>
        <v>71.334566021318253</v>
      </c>
      <c r="AJ216">
        <f t="shared" si="73"/>
        <v>52.548996032223158</v>
      </c>
      <c r="AK216">
        <f t="shared" si="74"/>
        <v>60.052248977737392</v>
      </c>
      <c r="AL216">
        <f t="shared" si="75"/>
        <v>69.158770510746479</v>
      </c>
      <c r="AM216">
        <f t="shared" si="76"/>
        <v>58.684413155868441</v>
      </c>
      <c r="AN216">
        <f t="shared" si="77"/>
        <v>85.438109321365687</v>
      </c>
      <c r="AO216">
        <f t="shared" si="78"/>
        <v>69.304049221282014</v>
      </c>
      <c r="AP216">
        <f t="shared" si="79"/>
        <v>889.05734445189353</v>
      </c>
      <c r="AQ216" s="10"/>
    </row>
    <row r="217" spans="1:43" x14ac:dyDescent="0.25">
      <c r="A217" s="10"/>
      <c r="B217" s="2" t="s">
        <v>41</v>
      </c>
      <c r="C217" s="3">
        <v>7222.5639000000001</v>
      </c>
      <c r="D217">
        <v>785350</v>
      </c>
      <c r="E217" s="4">
        <v>0.3</v>
      </c>
      <c r="F217" s="3">
        <v>6492.725687741935</v>
      </c>
      <c r="G217" s="3">
        <v>8989.5025888825094</v>
      </c>
      <c r="H217">
        <v>2430.71</v>
      </c>
      <c r="I217" s="3">
        <v>156880.40950000001</v>
      </c>
      <c r="J217" s="5">
        <v>25155.09</v>
      </c>
      <c r="K217" s="6">
        <v>6.5231074255322499</v>
      </c>
      <c r="L217" s="6">
        <v>223.632079129678</v>
      </c>
      <c r="M217" s="7">
        <v>164846.43799999999</v>
      </c>
      <c r="N217" s="4">
        <v>15.64</v>
      </c>
      <c r="O217" s="4">
        <v>62.68</v>
      </c>
      <c r="P217" s="4">
        <v>45.5</v>
      </c>
      <c r="Q217" s="4">
        <v>62.2</v>
      </c>
      <c r="R217" s="4">
        <v>56.4</v>
      </c>
      <c r="S217" s="4">
        <v>60.29</v>
      </c>
      <c r="T217" s="3">
        <v>10.588183403015099</v>
      </c>
      <c r="U217" s="3">
        <v>80.040351867675795</v>
      </c>
      <c r="W217">
        <f t="shared" si="60"/>
        <v>52.522442024266809</v>
      </c>
      <c r="X217">
        <f t="shared" si="61"/>
        <v>54.086724290803922</v>
      </c>
      <c r="Y217">
        <f t="shared" si="62"/>
        <v>50.050391203711477</v>
      </c>
      <c r="Z217">
        <f t="shared" si="63"/>
        <v>52.174185540002753</v>
      </c>
      <c r="AA217">
        <f t="shared" si="64"/>
        <v>54.336115678164099</v>
      </c>
      <c r="AB217">
        <f t="shared" si="65"/>
        <v>52.574786267376695</v>
      </c>
      <c r="AC217">
        <f t="shared" si="66"/>
        <v>50.103557046379649</v>
      </c>
      <c r="AD217">
        <f t="shared" si="67"/>
        <v>52.375308966206553</v>
      </c>
      <c r="AE217">
        <f t="shared" si="68"/>
        <v>54.772854928411398</v>
      </c>
      <c r="AF217">
        <f t="shared" si="69"/>
        <v>67.198262398315961</v>
      </c>
      <c r="AG217">
        <f t="shared" si="70"/>
        <v>51.042454422893911</v>
      </c>
      <c r="AH217">
        <f t="shared" si="71"/>
        <v>58.461371997403162</v>
      </c>
      <c r="AI217">
        <f t="shared" si="72"/>
        <v>84.087448335871215</v>
      </c>
      <c r="AJ217">
        <f t="shared" si="73"/>
        <v>76.481904532884457</v>
      </c>
      <c r="AK217">
        <f t="shared" si="74"/>
        <v>83.694911403907312</v>
      </c>
      <c r="AL217">
        <f t="shared" si="75"/>
        <v>82.031430552345739</v>
      </c>
      <c r="AM217">
        <f t="shared" si="76"/>
        <v>82.895171048289512</v>
      </c>
      <c r="AN217">
        <f t="shared" si="77"/>
        <v>63.724077082491647</v>
      </c>
      <c r="AO217">
        <f t="shared" si="78"/>
        <v>75.204987987971549</v>
      </c>
      <c r="AP217">
        <f t="shared" si="79"/>
        <v>936.91482248697389</v>
      </c>
      <c r="AQ217" s="10"/>
    </row>
    <row r="218" spans="1:43" x14ac:dyDescent="0.25">
      <c r="A218" s="10"/>
      <c r="B218" s="2" t="s">
        <v>42</v>
      </c>
      <c r="C218" s="3">
        <v>111.09739999999999</v>
      </c>
      <c r="D218">
        <v>9250</v>
      </c>
      <c r="E218" s="4">
        <v>0</v>
      </c>
      <c r="F218" s="3">
        <v>259.45391775493192</v>
      </c>
      <c r="G218" s="3">
        <v>32109.2421875</v>
      </c>
      <c r="H218">
        <v>90.92</v>
      </c>
      <c r="I218" s="3">
        <v>10954.136</v>
      </c>
      <c r="J218" s="5">
        <v>649.97</v>
      </c>
      <c r="K218" s="6">
        <v>4.3372107886999895</v>
      </c>
      <c r="L218" s="6">
        <v>266.35550509606497</v>
      </c>
      <c r="M218" s="7">
        <v>1262.607</v>
      </c>
      <c r="N218" s="4">
        <v>57.82</v>
      </c>
      <c r="O218" s="4">
        <v>88.04</v>
      </c>
      <c r="P218" s="4">
        <v>82.46</v>
      </c>
      <c r="Q218" s="4">
        <v>88.52</v>
      </c>
      <c r="R218" s="4">
        <v>87.2</v>
      </c>
      <c r="S218" s="4">
        <v>77.989999999999995</v>
      </c>
      <c r="T218" s="3">
        <v>17.201250076293899</v>
      </c>
      <c r="U218" s="3">
        <v>98.387557983398395</v>
      </c>
      <c r="W218">
        <f t="shared" si="60"/>
        <v>50.000659003535446</v>
      </c>
      <c r="X218">
        <f t="shared" si="61"/>
        <v>50.044222191499927</v>
      </c>
      <c r="Y218">
        <f t="shared" si="62"/>
        <v>50</v>
      </c>
      <c r="Z218">
        <f t="shared" si="63"/>
        <v>50.050643890108994</v>
      </c>
      <c r="AA218">
        <f t="shared" si="64"/>
        <v>66.191422447704824</v>
      </c>
      <c r="AB218">
        <f t="shared" si="65"/>
        <v>50.0601944147407</v>
      </c>
      <c r="AC218">
        <f t="shared" si="66"/>
        <v>50.007230845287928</v>
      </c>
      <c r="AD218">
        <f t="shared" si="67"/>
        <v>50.055631287462418</v>
      </c>
      <c r="AE218">
        <f t="shared" si="68"/>
        <v>50.989306762695541</v>
      </c>
      <c r="AF218">
        <f t="shared" si="69"/>
        <v>74.010257789858315</v>
      </c>
      <c r="AG218">
        <f t="shared" si="70"/>
        <v>50.007984462797594</v>
      </c>
      <c r="AH218">
        <f t="shared" si="71"/>
        <v>81.281107985284564</v>
      </c>
      <c r="AI218">
        <f t="shared" si="72"/>
        <v>97.879051555362196</v>
      </c>
      <c r="AJ218">
        <f t="shared" si="73"/>
        <v>98.701454851508942</v>
      </c>
      <c r="AK218">
        <f t="shared" si="74"/>
        <v>98.64266242616992</v>
      </c>
      <c r="AL218">
        <f t="shared" si="75"/>
        <v>99.826669748093366</v>
      </c>
      <c r="AM218">
        <f t="shared" si="76"/>
        <v>92.630073699263008</v>
      </c>
      <c r="AN218">
        <f t="shared" si="77"/>
        <v>80.429356055556241</v>
      </c>
      <c r="AO218">
        <f t="shared" si="78"/>
        <v>87.695246224085196</v>
      </c>
      <c r="AP218">
        <f t="shared" si="79"/>
        <v>1111.2026908827254</v>
      </c>
      <c r="AQ218" s="10"/>
    </row>
    <row r="219" spans="1:43" x14ac:dyDescent="0.25">
      <c r="A219" s="10"/>
      <c r="B219" s="2" t="s">
        <v>43</v>
      </c>
      <c r="C219" s="3">
        <v>8550.1064000000006</v>
      </c>
      <c r="D219">
        <v>1001450</v>
      </c>
      <c r="E219" s="4">
        <v>4.4000000000000004</v>
      </c>
      <c r="F219" s="3">
        <v>1891.4700544464613</v>
      </c>
      <c r="G219" s="3">
        <v>2212.218147889319</v>
      </c>
      <c r="H219">
        <v>680.08</v>
      </c>
      <c r="I219" s="3">
        <v>8412.4956999999995</v>
      </c>
      <c r="J219" s="5">
        <v>6131.85</v>
      </c>
      <c r="K219" s="6">
        <v>6.2492670514003903</v>
      </c>
      <c r="L219" s="6">
        <v>215.01424593483799</v>
      </c>
      <c r="M219" s="7">
        <v>20021.5465</v>
      </c>
      <c r="N219" s="4">
        <v>25.59</v>
      </c>
      <c r="O219" s="4">
        <v>49.76</v>
      </c>
      <c r="P219" s="4">
        <v>14.22</v>
      </c>
      <c r="Q219" s="4">
        <v>48.33</v>
      </c>
      <c r="R219" s="4">
        <v>52.61</v>
      </c>
      <c r="S219" s="4">
        <v>38.76</v>
      </c>
      <c r="T219" s="3">
        <v>11.11966514587405</v>
      </c>
      <c r="U219" s="3">
        <v>67.156410217285199</v>
      </c>
      <c r="W219">
        <f t="shared" si="60"/>
        <v>52.993199235286397</v>
      </c>
      <c r="X219">
        <f t="shared" si="61"/>
        <v>55.212332722268414</v>
      </c>
      <c r="Y219">
        <f t="shared" si="62"/>
        <v>50.739070987768372</v>
      </c>
      <c r="Z219">
        <f t="shared" si="63"/>
        <v>50.606636692516574</v>
      </c>
      <c r="AA219">
        <f t="shared" si="64"/>
        <v>50.860869524560613</v>
      </c>
      <c r="AB219">
        <f t="shared" si="65"/>
        <v>50.693369586828375</v>
      </c>
      <c r="AC219">
        <f t="shared" si="66"/>
        <v>50.005553103858858</v>
      </c>
      <c r="AD219">
        <f t="shared" si="67"/>
        <v>50.574551197813967</v>
      </c>
      <c r="AE219">
        <f t="shared" si="68"/>
        <v>54.298867170807725</v>
      </c>
      <c r="AF219">
        <f t="shared" si="69"/>
        <v>65.82420030754362</v>
      </c>
      <c r="AG219">
        <f t="shared" si="70"/>
        <v>50.126612075792025</v>
      </c>
      <c r="AH219">
        <f t="shared" si="71"/>
        <v>63.844405972733171</v>
      </c>
      <c r="AI219">
        <f t="shared" si="72"/>
        <v>77.061126821840332</v>
      </c>
      <c r="AJ219">
        <f t="shared" si="73"/>
        <v>57.677047012143802</v>
      </c>
      <c r="AK219">
        <f t="shared" si="74"/>
        <v>75.817810086324386</v>
      </c>
      <c r="AL219">
        <f t="shared" si="75"/>
        <v>79.841691703258604</v>
      </c>
      <c r="AM219">
        <f t="shared" si="76"/>
        <v>71.053789462105385</v>
      </c>
      <c r="AN219">
        <f t="shared" si="77"/>
        <v>65.066654017247885</v>
      </c>
      <c r="AO219">
        <f t="shared" si="78"/>
        <v>66.433965452039189</v>
      </c>
      <c r="AP219">
        <f t="shared" si="79"/>
        <v>854.73954693014014</v>
      </c>
      <c r="AQ219" s="10"/>
    </row>
    <row r="220" spans="1:43" x14ac:dyDescent="0.25">
      <c r="A220" s="10"/>
      <c r="B220" s="2" t="s">
        <v>44</v>
      </c>
      <c r="C220" s="3">
        <v>133126</v>
      </c>
      <c r="D220">
        <v>9600000.5</v>
      </c>
      <c r="E220" s="4">
        <v>21.6</v>
      </c>
      <c r="F220" s="3">
        <v>51017.030730860439</v>
      </c>
      <c r="G220" s="3">
        <v>3832.2364324670193</v>
      </c>
      <c r="H220">
        <v>22075.35</v>
      </c>
      <c r="I220" s="3">
        <v>35923843.655900002</v>
      </c>
      <c r="J220" s="5">
        <v>286371.90999999997</v>
      </c>
      <c r="K220" s="6">
        <v>7.3992884936945007</v>
      </c>
      <c r="L220" s="6">
        <v>129.86540332188099</v>
      </c>
      <c r="M220">
        <v>2246152.1011999999</v>
      </c>
      <c r="N220" s="4">
        <v>30.81</v>
      </c>
      <c r="O220" s="4">
        <v>58.37</v>
      </c>
      <c r="P220" s="4">
        <v>4.74</v>
      </c>
      <c r="Q220" s="4">
        <v>43.54</v>
      </c>
      <c r="R220" s="4">
        <v>41.23</v>
      </c>
      <c r="S220" s="4">
        <v>36.840000000000003</v>
      </c>
      <c r="T220" s="8">
        <v>13.5100002288818</v>
      </c>
      <c r="U220" s="3">
        <v>99</v>
      </c>
      <c r="W220">
        <f t="shared" si="60"/>
        <v>97.16880960663751</v>
      </c>
      <c r="X220">
        <f t="shared" si="61"/>
        <v>99.999935411640209</v>
      </c>
      <c r="Y220">
        <f t="shared" si="62"/>
        <v>53.628166667226566</v>
      </c>
      <c r="Z220">
        <f t="shared" si="63"/>
        <v>67.342658804218217</v>
      </c>
      <c r="AA220">
        <f t="shared" si="64"/>
        <v>51.691580167040435</v>
      </c>
      <c r="AB220">
        <f t="shared" si="65"/>
        <v>73.687044928182615</v>
      </c>
      <c r="AC220">
        <f t="shared" si="66"/>
        <v>73.7133951617419</v>
      </c>
      <c r="AD220">
        <f t="shared" si="67"/>
        <v>77.102338528458205</v>
      </c>
      <c r="AE220">
        <f t="shared" si="68"/>
        <v>56.289428593159037</v>
      </c>
      <c r="AF220">
        <f t="shared" si="69"/>
        <v>52.247725332644023</v>
      </c>
      <c r="AG220">
        <f t="shared" si="70"/>
        <v>64.204196467917555</v>
      </c>
      <c r="AH220">
        <f t="shared" si="71"/>
        <v>66.668470028132433</v>
      </c>
      <c r="AI220">
        <f t="shared" si="72"/>
        <v>81.743528388079184</v>
      </c>
      <c r="AJ220">
        <f t="shared" si="73"/>
        <v>51.977876638210894</v>
      </c>
      <c r="AK220">
        <f t="shared" si="74"/>
        <v>73.097455701953663</v>
      </c>
      <c r="AL220">
        <f t="shared" si="75"/>
        <v>73.266697480933672</v>
      </c>
      <c r="AM220">
        <f t="shared" si="76"/>
        <v>69.99780002199978</v>
      </c>
      <c r="AN220">
        <f t="shared" si="77"/>
        <v>71.104883536707717</v>
      </c>
      <c r="AO220">
        <f t="shared" si="78"/>
        <v>88.112179401472076</v>
      </c>
      <c r="AP220">
        <f t="shared" si="79"/>
        <v>1249.8257608101244</v>
      </c>
      <c r="AQ220" s="10"/>
    </row>
    <row r="221" spans="1:43" x14ac:dyDescent="0.25">
      <c r="AP221">
        <f t="shared" si="79"/>
        <v>0</v>
      </c>
    </row>
    <row r="222" spans="1:43" x14ac:dyDescent="0.25">
      <c r="A222" s="10">
        <v>2008</v>
      </c>
      <c r="B222" s="2" t="s">
        <v>30</v>
      </c>
      <c r="C222" s="3">
        <v>2332.9004</v>
      </c>
      <c r="D222">
        <v>527970</v>
      </c>
      <c r="E222" s="4">
        <v>2.6700000000000004</v>
      </c>
      <c r="F222" s="3">
        <v>269.1085136175551</v>
      </c>
      <c r="G222" s="3">
        <v>1153.5362316263272</v>
      </c>
      <c r="H222">
        <v>181.3</v>
      </c>
      <c r="I222" s="3">
        <v>28.1617</v>
      </c>
      <c r="J222" s="5">
        <v>62.28</v>
      </c>
      <c r="K222" s="6">
        <v>10.7785592358498</v>
      </c>
      <c r="L222" s="6">
        <v>251.997064022416</v>
      </c>
      <c r="M222" s="7">
        <v>36.289900000000003</v>
      </c>
      <c r="N222">
        <v>2.88</v>
      </c>
      <c r="O222">
        <v>18.93</v>
      </c>
      <c r="P222">
        <v>12.98</v>
      </c>
      <c r="Q222">
        <v>23.79</v>
      </c>
      <c r="R222">
        <v>16.829999999999998</v>
      </c>
      <c r="S222">
        <v>22.33</v>
      </c>
      <c r="T222" s="3">
        <v>12.489239692688001</v>
      </c>
      <c r="U222" s="3">
        <v>43.016208648681598</v>
      </c>
      <c r="W222">
        <f t="shared" si="60"/>
        <v>50.78852815553244</v>
      </c>
      <c r="X222">
        <f t="shared" si="61"/>
        <v>52.746099126110117</v>
      </c>
      <c r="Y222">
        <f t="shared" si="62"/>
        <v>50.448481713032173</v>
      </c>
      <c r="Z222">
        <f t="shared" si="63"/>
        <v>50.053933003304067</v>
      </c>
      <c r="AA222">
        <f t="shared" si="64"/>
        <v>50.318000136472286</v>
      </c>
      <c r="AB222">
        <f t="shared" si="65"/>
        <v>50.157326555505996</v>
      </c>
      <c r="AC222">
        <f t="shared" si="66"/>
        <v>50.000018589589878</v>
      </c>
      <c r="AD222">
        <f t="shared" si="67"/>
        <v>50</v>
      </c>
      <c r="AE222">
        <f t="shared" si="68"/>
        <v>62.138576902599475</v>
      </c>
      <c r="AF222">
        <f t="shared" si="69"/>
        <v>71.72089002004553</v>
      </c>
      <c r="AG222">
        <f t="shared" si="70"/>
        <v>50.000229489743425</v>
      </c>
      <c r="AH222">
        <f t="shared" si="71"/>
        <v>51.558104306427182</v>
      </c>
      <c r="AI222">
        <f t="shared" si="72"/>
        <v>60.294757450511206</v>
      </c>
      <c r="AJ222">
        <f t="shared" si="73"/>
        <v>56.931585908380427</v>
      </c>
      <c r="AK222">
        <f t="shared" si="74"/>
        <v>61.880963198546112</v>
      </c>
      <c r="AL222">
        <f t="shared" si="75"/>
        <v>59.169170325860875</v>
      </c>
      <c r="AM222">
        <f t="shared" si="76"/>
        <v>62.01737982620174</v>
      </c>
      <c r="AN222">
        <f t="shared" si="77"/>
        <v>68.526338609780808</v>
      </c>
      <c r="AO222">
        <f t="shared" si="78"/>
        <v>49.999999999102464</v>
      </c>
      <c r="AP222">
        <f t="shared" si="79"/>
        <v>754.67277486303772</v>
      </c>
      <c r="AQ222" s="10">
        <v>2008</v>
      </c>
    </row>
    <row r="223" spans="1:43" x14ac:dyDescent="0.25">
      <c r="A223" s="10"/>
      <c r="B223" s="2" t="s">
        <v>31</v>
      </c>
      <c r="C223" s="3">
        <v>730.88</v>
      </c>
      <c r="D223">
        <v>22070</v>
      </c>
      <c r="E223" s="4">
        <v>0</v>
      </c>
      <c r="F223" s="3">
        <v>2205.3106521739128</v>
      </c>
      <c r="G223" s="3">
        <v>30173.361593885631</v>
      </c>
      <c r="H223">
        <v>1253.56</v>
      </c>
      <c r="I223" s="3">
        <v>965904.8</v>
      </c>
      <c r="J223" s="5">
        <v>11328.61</v>
      </c>
      <c r="K223" s="6">
        <v>15.205604810237</v>
      </c>
      <c r="L223" s="6">
        <v>429.35779217756101</v>
      </c>
      <c r="M223" s="7">
        <v>50433.8</v>
      </c>
      <c r="N223">
        <v>11.06</v>
      </c>
      <c r="O223">
        <v>87.38</v>
      </c>
      <c r="P223">
        <v>69.23</v>
      </c>
      <c r="Q223">
        <v>84.95</v>
      </c>
      <c r="R223">
        <v>74.040000000000006</v>
      </c>
      <c r="S223">
        <v>77.67</v>
      </c>
      <c r="T223" s="3">
        <v>13.1771898269653</v>
      </c>
      <c r="U223" s="3">
        <v>104.08235168457</v>
      </c>
      <c r="W223">
        <f t="shared" si="60"/>
        <v>50.220438881177387</v>
      </c>
      <c r="X223">
        <f t="shared" si="61"/>
        <v>50.110998221538679</v>
      </c>
      <c r="Y223">
        <f t="shared" si="62"/>
        <v>50</v>
      </c>
      <c r="Z223">
        <f t="shared" si="63"/>
        <v>50.713555435240224</v>
      </c>
      <c r="AA223">
        <f t="shared" si="64"/>
        <v>65.198744385367505</v>
      </c>
      <c r="AB223">
        <f t="shared" si="65"/>
        <v>51.309693331972035</v>
      </c>
      <c r="AC223">
        <f t="shared" si="66"/>
        <v>50.637595532104527</v>
      </c>
      <c r="AD223">
        <f t="shared" si="67"/>
        <v>51.066481381130366</v>
      </c>
      <c r="AE223">
        <f t="shared" si="68"/>
        <v>69.801308927653849</v>
      </c>
      <c r="AF223">
        <f t="shared" si="69"/>
        <v>100.00000002831104</v>
      </c>
      <c r="AG223">
        <f t="shared" si="70"/>
        <v>50.318932811113257</v>
      </c>
      <c r="AH223">
        <f t="shared" si="71"/>
        <v>55.983553343432156</v>
      </c>
      <c r="AI223">
        <f t="shared" si="72"/>
        <v>97.520121818577337</v>
      </c>
      <c r="AJ223">
        <f t="shared" si="73"/>
        <v>90.747865817001326</v>
      </c>
      <c r="AK223">
        <f t="shared" si="74"/>
        <v>96.615174920490688</v>
      </c>
      <c r="AL223">
        <f t="shared" si="75"/>
        <v>92.223249364455739</v>
      </c>
      <c r="AM223">
        <f t="shared" si="76"/>
        <v>92.454075459245416</v>
      </c>
      <c r="AN223">
        <f t="shared" si="77"/>
        <v>70.264170614272231</v>
      </c>
      <c r="AO223">
        <f t="shared" si="78"/>
        <v>91.572100469924436</v>
      </c>
      <c r="AP223">
        <f t="shared" si="79"/>
        <v>1123.6148401636544</v>
      </c>
      <c r="AQ223" s="10"/>
    </row>
    <row r="224" spans="1:43" x14ac:dyDescent="0.25">
      <c r="A224" s="10"/>
      <c r="B224" s="2" t="s">
        <v>32</v>
      </c>
      <c r="C224" s="3">
        <v>2921.8380999999999</v>
      </c>
      <c r="D224">
        <v>438320</v>
      </c>
      <c r="E224" s="4">
        <v>115</v>
      </c>
      <c r="F224" s="3">
        <v>1316.1443371224457</v>
      </c>
      <c r="G224" s="3">
        <v>4504.5080941426759</v>
      </c>
      <c r="H224">
        <v>942.73</v>
      </c>
      <c r="I224" s="3">
        <v>0</v>
      </c>
      <c r="J224" s="5">
        <v>309.54000000000002</v>
      </c>
      <c r="K224" s="6">
        <v>4.1355173670150904</v>
      </c>
      <c r="L224" s="6">
        <v>221.39875914476599</v>
      </c>
      <c r="M224" s="7">
        <v>0</v>
      </c>
      <c r="N224">
        <v>1.92</v>
      </c>
      <c r="O224">
        <v>8.74</v>
      </c>
      <c r="P224">
        <v>16.350000000000001</v>
      </c>
      <c r="Q224">
        <v>12.62</v>
      </c>
      <c r="R224">
        <v>1.44</v>
      </c>
      <c r="S224">
        <v>2.4300000000000002</v>
      </c>
      <c r="T224" s="3">
        <v>13</v>
      </c>
      <c r="U224" s="3">
        <v>53.916919708252003</v>
      </c>
      <c r="W224">
        <f t="shared" si="60"/>
        <v>50.997370184406307</v>
      </c>
      <c r="X224">
        <f t="shared" si="61"/>
        <v>52.27913570232117</v>
      </c>
      <c r="Y224">
        <f t="shared" si="62"/>
        <v>69.316628089400723</v>
      </c>
      <c r="Z224">
        <f t="shared" si="63"/>
        <v>50.41063559260062</v>
      </c>
      <c r="AA224">
        <f t="shared" si="64"/>
        <v>52.036306661369572</v>
      </c>
      <c r="AB224">
        <f t="shared" si="65"/>
        <v>50.975641735224102</v>
      </c>
      <c r="AC224">
        <f t="shared" si="66"/>
        <v>50</v>
      </c>
      <c r="AD224">
        <f t="shared" si="67"/>
        <v>50.023405863870337</v>
      </c>
      <c r="AE224">
        <f t="shared" si="68"/>
        <v>50.64019749430912</v>
      </c>
      <c r="AF224">
        <f t="shared" si="69"/>
        <v>66.842172850229872</v>
      </c>
      <c r="AG224">
        <f t="shared" si="70"/>
        <v>50</v>
      </c>
      <c r="AH224">
        <f t="shared" si="71"/>
        <v>51.038736204284788</v>
      </c>
      <c r="AI224">
        <f t="shared" si="72"/>
        <v>54.75309984772678</v>
      </c>
      <c r="AJ224">
        <f t="shared" si="73"/>
        <v>58.957556811350244</v>
      </c>
      <c r="AK224">
        <f t="shared" si="74"/>
        <v>55.537255792821448</v>
      </c>
      <c r="AL224">
        <f t="shared" si="75"/>
        <v>50.27732840305061</v>
      </c>
      <c r="AM224">
        <f t="shared" si="76"/>
        <v>51.072489275107252</v>
      </c>
      <c r="AN224">
        <f t="shared" si="77"/>
        <v>69.81657109095201</v>
      </c>
      <c r="AO224">
        <f t="shared" si="78"/>
        <v>57.420895324119748</v>
      </c>
      <c r="AP224">
        <f t="shared" si="79"/>
        <v>743.60138684135723</v>
      </c>
      <c r="AQ224" s="10"/>
    </row>
    <row r="225" spans="1:43" x14ac:dyDescent="0.25">
      <c r="A225" s="10"/>
      <c r="B225" s="2" t="s">
        <v>33</v>
      </c>
      <c r="C225" s="3">
        <v>7331.8393999999998</v>
      </c>
      <c r="D225">
        <v>1745150</v>
      </c>
      <c r="E225" s="4">
        <v>137.62</v>
      </c>
      <c r="F225" s="3">
        <v>4123.3617244684947</v>
      </c>
      <c r="G225" s="3">
        <v>5623.9116809739371</v>
      </c>
      <c r="H225">
        <v>1710.69</v>
      </c>
      <c r="I225" s="3">
        <v>65919.410199999998</v>
      </c>
      <c r="J225" s="5">
        <v>17034.490000000002</v>
      </c>
      <c r="K225" s="6">
        <v>12.983631303715102</v>
      </c>
      <c r="L225" s="6">
        <v>220.34257733589999</v>
      </c>
      <c r="M225" s="7">
        <v>30035.0504</v>
      </c>
      <c r="N225">
        <v>16.350000000000001</v>
      </c>
      <c r="O225">
        <v>29.13</v>
      </c>
      <c r="P225">
        <v>7.21</v>
      </c>
      <c r="Q225">
        <v>2.91</v>
      </c>
      <c r="R225">
        <v>17.79</v>
      </c>
      <c r="S225">
        <v>26.21</v>
      </c>
      <c r="T225" s="3">
        <v>22.384609222412099</v>
      </c>
      <c r="U225" s="3">
        <v>81.014236450195298</v>
      </c>
      <c r="W225">
        <f t="shared" si="60"/>
        <v>52.561191992431873</v>
      </c>
      <c r="X225">
        <f t="shared" si="61"/>
        <v>59.086071687933128</v>
      </c>
      <c r="Y225">
        <f t="shared" si="62"/>
        <v>73.116124849246319</v>
      </c>
      <c r="Z225">
        <f t="shared" si="63"/>
        <v>51.366994189226943</v>
      </c>
      <c r="AA225">
        <f t="shared" si="64"/>
        <v>52.610312820227968</v>
      </c>
      <c r="AB225">
        <f t="shared" si="65"/>
        <v>51.800974760474375</v>
      </c>
      <c r="AC225">
        <f t="shared" si="66"/>
        <v>50.0435135237163</v>
      </c>
      <c r="AD225">
        <f t="shared" si="67"/>
        <v>51.606605341902345</v>
      </c>
      <c r="AE225">
        <f t="shared" si="68"/>
        <v>65.955315643610334</v>
      </c>
      <c r="AF225">
        <f t="shared" si="69"/>
        <v>66.673770961760383</v>
      </c>
      <c r="AG225">
        <f t="shared" si="70"/>
        <v>50.189935381747958</v>
      </c>
      <c r="AH225">
        <f t="shared" si="71"/>
        <v>58.845487989612636</v>
      </c>
      <c r="AI225">
        <f t="shared" si="72"/>
        <v>65.841853382640849</v>
      </c>
      <c r="AJ225">
        <f t="shared" si="73"/>
        <v>53.462787062642782</v>
      </c>
      <c r="AK225">
        <f t="shared" si="74"/>
        <v>50.022716946842344</v>
      </c>
      <c r="AL225">
        <f t="shared" si="75"/>
        <v>59.723827131962096</v>
      </c>
      <c r="AM225">
        <f t="shared" si="76"/>
        <v>64.151358486415134</v>
      </c>
      <c r="AN225">
        <f t="shared" si="77"/>
        <v>93.523048412140156</v>
      </c>
      <c r="AO225">
        <f t="shared" si="78"/>
        <v>75.867981026318375</v>
      </c>
      <c r="AP225">
        <f t="shared" si="79"/>
        <v>901.89648115471505</v>
      </c>
      <c r="AQ225" s="10"/>
    </row>
    <row r="226" spans="1:43" x14ac:dyDescent="0.25">
      <c r="A226" s="10"/>
      <c r="B226" s="2" t="s">
        <v>34</v>
      </c>
      <c r="C226" s="3">
        <v>144.42769999999999</v>
      </c>
      <c r="D226">
        <v>11610</v>
      </c>
      <c r="E226" s="4">
        <v>26.832999999999998</v>
      </c>
      <c r="F226" s="3">
        <v>1152.7005494505495</v>
      </c>
      <c r="G226" s="3">
        <v>79811.597737175733</v>
      </c>
      <c r="H226">
        <v>952.07</v>
      </c>
      <c r="I226" s="3">
        <v>95.086100000000002</v>
      </c>
      <c r="J226" s="5">
        <v>283.57</v>
      </c>
      <c r="K226" s="6">
        <v>8.7388507318892401</v>
      </c>
      <c r="L226" s="6">
        <v>238.71624689783999</v>
      </c>
      <c r="M226" s="7">
        <v>10.826499999999999</v>
      </c>
      <c r="N226">
        <v>89.42</v>
      </c>
      <c r="O226">
        <v>72.33</v>
      </c>
      <c r="P226">
        <v>18.75</v>
      </c>
      <c r="Q226">
        <v>69.900000000000006</v>
      </c>
      <c r="R226">
        <v>70.19</v>
      </c>
      <c r="S226">
        <v>79.13</v>
      </c>
      <c r="T226" s="3">
        <v>14.835650444030801</v>
      </c>
      <c r="U226" s="3">
        <v>87.9</v>
      </c>
      <c r="W226">
        <f t="shared" si="60"/>
        <v>50.012478195064496</v>
      </c>
      <c r="X226">
        <f t="shared" si="61"/>
        <v>50.056514814814392</v>
      </c>
      <c r="Y226">
        <f t="shared" si="62"/>
        <v>54.507157230633823</v>
      </c>
      <c r="Z226">
        <f t="shared" si="63"/>
        <v>50.354953808884908</v>
      </c>
      <c r="AA226">
        <f t="shared" si="64"/>
        <v>90.652167615653269</v>
      </c>
      <c r="AB226">
        <f t="shared" si="65"/>
        <v>50.985679511222642</v>
      </c>
      <c r="AC226">
        <f t="shared" si="66"/>
        <v>50.00006276650921</v>
      </c>
      <c r="AD226">
        <f t="shared" si="67"/>
        <v>50.020947519274721</v>
      </c>
      <c r="AE226">
        <f t="shared" si="68"/>
        <v>58.608064416913621</v>
      </c>
      <c r="AF226">
        <f t="shared" si="69"/>
        <v>69.603342960039015</v>
      </c>
      <c r="AG226">
        <f t="shared" si="70"/>
        <v>50.000068464523387</v>
      </c>
      <c r="AH226">
        <f t="shared" si="71"/>
        <v>98.37697468080502</v>
      </c>
      <c r="AI226">
        <f t="shared" si="72"/>
        <v>89.335436154013479</v>
      </c>
      <c r="AJ226">
        <f t="shared" si="73"/>
        <v>60.400384754118072</v>
      </c>
      <c r="AK226">
        <f t="shared" si="74"/>
        <v>88.067923671058608</v>
      </c>
      <c r="AL226">
        <f t="shared" si="75"/>
        <v>89.998844464987286</v>
      </c>
      <c r="AM226">
        <f t="shared" si="76"/>
        <v>93.257067429325701</v>
      </c>
      <c r="AN226">
        <f t="shared" si="77"/>
        <v>74.453610800300737</v>
      </c>
      <c r="AO226">
        <f t="shared" si="78"/>
        <v>80.555613810700606</v>
      </c>
      <c r="AP226">
        <f t="shared" si="79"/>
        <v>1096.8485048902132</v>
      </c>
      <c r="AQ226" s="10"/>
    </row>
    <row r="227" spans="1:43" x14ac:dyDescent="0.25">
      <c r="A227" s="10"/>
      <c r="B227" s="2" t="s">
        <v>35</v>
      </c>
      <c r="C227" s="3">
        <v>111.0343</v>
      </c>
      <c r="D227">
        <v>760</v>
      </c>
      <c r="E227" s="4">
        <v>0.1</v>
      </c>
      <c r="F227" s="3">
        <v>257.1090425531915</v>
      </c>
      <c r="G227" s="3">
        <v>23155.821449155035</v>
      </c>
      <c r="H227">
        <v>322.95999999999998</v>
      </c>
      <c r="I227" s="3">
        <v>31.048200000000001</v>
      </c>
      <c r="J227" s="5">
        <v>156.31</v>
      </c>
      <c r="K227" s="6">
        <v>11.8416447944007</v>
      </c>
      <c r="L227" s="6">
        <v>307.25744553529103</v>
      </c>
      <c r="M227" s="7">
        <v>1282.816</v>
      </c>
      <c r="N227">
        <v>36.54</v>
      </c>
      <c r="O227">
        <v>66.5</v>
      </c>
      <c r="P227">
        <v>23.08</v>
      </c>
      <c r="Q227">
        <v>72.33</v>
      </c>
      <c r="R227">
        <v>65.38</v>
      </c>
      <c r="S227">
        <v>62.62</v>
      </c>
      <c r="T227" s="3">
        <v>10.5586700439453</v>
      </c>
      <c r="U227" s="3">
        <v>91.792312622070298</v>
      </c>
      <c r="W227">
        <f t="shared" si="60"/>
        <v>50.000636627769687</v>
      </c>
      <c r="X227">
        <f t="shared" si="61"/>
        <v>50</v>
      </c>
      <c r="Y227">
        <f t="shared" si="62"/>
        <v>50.016797067903823</v>
      </c>
      <c r="Z227">
        <f t="shared" si="63"/>
        <v>50.049845041552658</v>
      </c>
      <c r="AA227">
        <f t="shared" si="64"/>
        <v>61.600300258067591</v>
      </c>
      <c r="AB227">
        <f t="shared" si="65"/>
        <v>50.30956974051167</v>
      </c>
      <c r="AC227">
        <f t="shared" si="66"/>
        <v>50.000020494973832</v>
      </c>
      <c r="AD227">
        <f t="shared" si="67"/>
        <v>50.008900968129609</v>
      </c>
      <c r="AE227">
        <f t="shared" si="68"/>
        <v>63.978661812050262</v>
      </c>
      <c r="AF227">
        <f t="shared" si="69"/>
        <v>80.531828180686944</v>
      </c>
      <c r="AG227">
        <f t="shared" si="70"/>
        <v>50.008112260290147</v>
      </c>
      <c r="AH227">
        <f t="shared" si="71"/>
        <v>69.768448387794848</v>
      </c>
      <c r="AI227">
        <f t="shared" si="72"/>
        <v>86.164890145747222</v>
      </c>
      <c r="AJ227">
        <f t="shared" si="73"/>
        <v>63.003486834195023</v>
      </c>
      <c r="AK227">
        <f t="shared" si="74"/>
        <v>89.447978191731025</v>
      </c>
      <c r="AL227">
        <f t="shared" si="75"/>
        <v>87.219782759417598</v>
      </c>
      <c r="AM227">
        <f t="shared" si="76"/>
        <v>84.176658233417669</v>
      </c>
      <c r="AN227">
        <f t="shared" si="77"/>
        <v>63.649523335939321</v>
      </c>
      <c r="AO227">
        <f t="shared" si="78"/>
        <v>83.205389993444911</v>
      </c>
      <c r="AP227">
        <f t="shared" si="79"/>
        <v>985.40871431848973</v>
      </c>
      <c r="AQ227" s="10"/>
    </row>
    <row r="228" spans="1:43" x14ac:dyDescent="0.25">
      <c r="A228" s="10"/>
      <c r="B228" s="2" t="s">
        <v>46</v>
      </c>
      <c r="C228" s="3">
        <v>2743.7352999999998</v>
      </c>
      <c r="D228">
        <v>2149690</v>
      </c>
      <c r="E228" s="4">
        <v>264.06299999999999</v>
      </c>
      <c r="F228" s="3">
        <v>5197.9673863999997</v>
      </c>
      <c r="G228" s="3">
        <v>18944.857349759652</v>
      </c>
      <c r="H228">
        <v>4285.96</v>
      </c>
      <c r="I228" s="3">
        <v>18068.608700000001</v>
      </c>
      <c r="J228" s="5">
        <v>2269.92</v>
      </c>
      <c r="K228" s="6">
        <v>27.561965195654299</v>
      </c>
      <c r="L228" s="6">
        <v>324.007821121625</v>
      </c>
      <c r="M228" s="7">
        <v>48994.834600000002</v>
      </c>
      <c r="N228">
        <v>32.21</v>
      </c>
      <c r="O228">
        <v>53.88</v>
      </c>
      <c r="P228">
        <v>4.33</v>
      </c>
      <c r="Q228">
        <v>56.31</v>
      </c>
      <c r="R228">
        <v>56.25</v>
      </c>
      <c r="S228">
        <v>57.28</v>
      </c>
      <c r="T228" s="3">
        <v>19.257419586181602</v>
      </c>
      <c r="U228" s="3">
        <v>93.5</v>
      </c>
      <c r="W228">
        <f t="shared" si="60"/>
        <v>50.934213503996617</v>
      </c>
      <c r="X228">
        <f t="shared" si="61"/>
        <v>61.193214838625622</v>
      </c>
      <c r="Y228">
        <f t="shared" si="62"/>
        <v>94.354841418881918</v>
      </c>
      <c r="Z228">
        <f t="shared" si="63"/>
        <v>51.73308922960539</v>
      </c>
      <c r="AA228">
        <f t="shared" si="64"/>
        <v>59.44100815268245</v>
      </c>
      <c r="AB228">
        <f t="shared" si="65"/>
        <v>54.568638935608845</v>
      </c>
      <c r="AC228">
        <f t="shared" si="66"/>
        <v>50.011927121781014</v>
      </c>
      <c r="AD228">
        <f t="shared" si="67"/>
        <v>50.208977276206063</v>
      </c>
      <c r="AE228">
        <f t="shared" si="68"/>
        <v>91.188818237755427</v>
      </c>
      <c r="AF228">
        <f t="shared" si="69"/>
        <v>83.202575638778967</v>
      </c>
      <c r="AG228">
        <f t="shared" si="70"/>
        <v>50.309833094650948</v>
      </c>
      <c r="AH228">
        <f t="shared" si="71"/>
        <v>67.42588184375677</v>
      </c>
      <c r="AI228">
        <f t="shared" si="72"/>
        <v>79.301718512073094</v>
      </c>
      <c r="AJ228">
        <f t="shared" si="73"/>
        <v>51.731393531321388</v>
      </c>
      <c r="AK228">
        <f t="shared" si="74"/>
        <v>80.349840981372111</v>
      </c>
      <c r="AL228">
        <f t="shared" si="75"/>
        <v>81.944765426392422</v>
      </c>
      <c r="AM228">
        <f t="shared" si="76"/>
        <v>81.239687603123969</v>
      </c>
      <c r="AN228">
        <f t="shared" si="77"/>
        <v>85.623449352297982</v>
      </c>
      <c r="AO228">
        <f t="shared" si="78"/>
        <v>84.367935189828543</v>
      </c>
      <c r="AP228">
        <f t="shared" si="79"/>
        <v>1107.8844912366003</v>
      </c>
      <c r="AQ228" s="10"/>
    </row>
    <row r="229" spans="1:43" x14ac:dyDescent="0.25">
      <c r="A229" s="10"/>
      <c r="B229" s="2" t="s">
        <v>36</v>
      </c>
      <c r="C229" s="3">
        <v>265.09300000000002</v>
      </c>
      <c r="D229">
        <v>17820</v>
      </c>
      <c r="E229" s="4">
        <v>101.5</v>
      </c>
      <c r="F229" s="3">
        <v>1473.9508928571429</v>
      </c>
      <c r="G229" s="3">
        <v>55601.275509241772</v>
      </c>
      <c r="H229">
        <v>1122.97</v>
      </c>
      <c r="I229" s="3">
        <v>12794.771500000001</v>
      </c>
      <c r="J229" s="5">
        <v>762.03</v>
      </c>
      <c r="K229" s="6">
        <v>7.4414245548266198</v>
      </c>
      <c r="L229" s="6">
        <v>294.52141385105602</v>
      </c>
      <c r="M229" s="7">
        <v>5278.5299000000005</v>
      </c>
      <c r="N229">
        <v>62.02</v>
      </c>
      <c r="O229">
        <v>56.31</v>
      </c>
      <c r="P229">
        <v>30.29</v>
      </c>
      <c r="Q229">
        <v>57.77</v>
      </c>
      <c r="R229">
        <v>68.27</v>
      </c>
      <c r="S229">
        <v>68.45</v>
      </c>
      <c r="T229" s="3">
        <v>5.8600001335143999</v>
      </c>
      <c r="U229" s="3">
        <v>99.248916625976605</v>
      </c>
      <c r="W229">
        <f t="shared" si="60"/>
        <v>50.055267077601094</v>
      </c>
      <c r="X229">
        <f t="shared" si="61"/>
        <v>50.088861082095256</v>
      </c>
      <c r="Y229">
        <f t="shared" si="62"/>
        <v>67.049023922384109</v>
      </c>
      <c r="Z229">
        <f t="shared" si="63"/>
        <v>50.464396892620044</v>
      </c>
      <c r="AA229">
        <f t="shared" si="64"/>
        <v>78.237633456334677</v>
      </c>
      <c r="AB229">
        <f t="shared" si="65"/>
        <v>51.169347168412173</v>
      </c>
      <c r="AC229">
        <f t="shared" si="66"/>
        <v>50.008445852161309</v>
      </c>
      <c r="AD229">
        <f t="shared" si="67"/>
        <v>50.066238992328998</v>
      </c>
      <c r="AE229">
        <f t="shared" si="68"/>
        <v>56.36236150962025</v>
      </c>
      <c r="AF229">
        <f t="shared" si="69"/>
        <v>78.501143909069683</v>
      </c>
      <c r="AG229">
        <f t="shared" si="70"/>
        <v>50.03338031993529</v>
      </c>
      <c r="AH229">
        <f t="shared" si="71"/>
        <v>83.553343432157547</v>
      </c>
      <c r="AI229">
        <f t="shared" si="72"/>
        <v>80.623232542962796</v>
      </c>
      <c r="AJ229">
        <f t="shared" si="73"/>
        <v>67.337982445593354</v>
      </c>
      <c r="AK229">
        <f t="shared" si="74"/>
        <v>81.179009541117679</v>
      </c>
      <c r="AL229">
        <f t="shared" si="75"/>
        <v>88.889530852784844</v>
      </c>
      <c r="AM229">
        <f t="shared" si="76"/>
        <v>87.383126168738315</v>
      </c>
      <c r="AN229">
        <f t="shared" si="77"/>
        <v>51.780205282145147</v>
      </c>
      <c r="AO229">
        <f t="shared" si="78"/>
        <v>88.281634789834754</v>
      </c>
      <c r="AP229">
        <f t="shared" si="79"/>
        <v>1027.238537441729</v>
      </c>
      <c r="AQ229" s="10"/>
    </row>
    <row r="230" spans="1:43" x14ac:dyDescent="0.25">
      <c r="A230" s="10"/>
      <c r="B230" s="2" t="s">
        <v>37</v>
      </c>
      <c r="C230" s="3">
        <v>663.28729999999996</v>
      </c>
      <c r="D230">
        <v>88780</v>
      </c>
      <c r="E230" s="4">
        <v>0</v>
      </c>
      <c r="F230" s="3">
        <v>226.57662394955335</v>
      </c>
      <c r="G230" s="3">
        <v>3415.9650569150554</v>
      </c>
      <c r="H230">
        <v>249.33</v>
      </c>
      <c r="I230" s="3">
        <v>4263.1516000000001</v>
      </c>
      <c r="J230" s="5">
        <v>1241.3</v>
      </c>
      <c r="K230" s="6">
        <v>17.6524446072148</v>
      </c>
      <c r="L230" s="6">
        <v>333.25546327008101</v>
      </c>
      <c r="M230" s="7">
        <v>15489.5355</v>
      </c>
      <c r="N230">
        <v>30.77</v>
      </c>
      <c r="O230">
        <v>61.65</v>
      </c>
      <c r="P230">
        <v>26.92</v>
      </c>
      <c r="Q230">
        <v>62.14</v>
      </c>
      <c r="R230">
        <v>60.1</v>
      </c>
      <c r="S230">
        <v>67.48</v>
      </c>
      <c r="T230" s="3">
        <v>11.6300001144409</v>
      </c>
      <c r="U230" s="3">
        <v>85.9046630859375</v>
      </c>
      <c r="W230">
        <f t="shared" si="60"/>
        <v>50.196469967988328</v>
      </c>
      <c r="X230">
        <f t="shared" si="61"/>
        <v>50.458473179720059</v>
      </c>
      <c r="Y230">
        <f t="shared" si="62"/>
        <v>50</v>
      </c>
      <c r="Z230">
        <f t="shared" si="63"/>
        <v>50.039443303112662</v>
      </c>
      <c r="AA230">
        <f t="shared" si="64"/>
        <v>51.478125130685171</v>
      </c>
      <c r="AB230">
        <f t="shared" si="65"/>
        <v>50.230438964625975</v>
      </c>
      <c r="AC230">
        <f t="shared" si="66"/>
        <v>50.002814114199289</v>
      </c>
      <c r="AD230">
        <f t="shared" si="67"/>
        <v>50.111607140744177</v>
      </c>
      <c r="AE230">
        <f t="shared" si="68"/>
        <v>74.036521183193969</v>
      </c>
      <c r="AF230">
        <f t="shared" si="69"/>
        <v>84.67705700990021</v>
      </c>
      <c r="AG230">
        <f t="shared" si="70"/>
        <v>50.097952585366428</v>
      </c>
      <c r="AH230">
        <f t="shared" si="71"/>
        <v>66.646829690543171</v>
      </c>
      <c r="AI230">
        <f t="shared" si="72"/>
        <v>83.527300413313043</v>
      </c>
      <c r="AJ230">
        <f t="shared" si="73"/>
        <v>65.312011542623537</v>
      </c>
      <c r="AK230">
        <f t="shared" si="74"/>
        <v>83.660835983643807</v>
      </c>
      <c r="AL230">
        <f t="shared" si="75"/>
        <v>84.169170325860875</v>
      </c>
      <c r="AM230">
        <f t="shared" si="76"/>
        <v>86.849631503684975</v>
      </c>
      <c r="AN230">
        <f t="shared" si="77"/>
        <v>66.355812049491419</v>
      </c>
      <c r="AO230">
        <f t="shared" si="78"/>
        <v>79.19724495783565</v>
      </c>
      <c r="AP230">
        <f t="shared" si="79"/>
        <v>970.81337834498731</v>
      </c>
      <c r="AQ230" s="10"/>
    </row>
    <row r="231" spans="1:43" x14ac:dyDescent="0.25">
      <c r="A231" s="10"/>
      <c r="B231" s="2" t="s">
        <v>45</v>
      </c>
      <c r="C231" s="3">
        <v>698.86850000000004</v>
      </c>
      <c r="D231">
        <v>98647.9</v>
      </c>
      <c r="E231" s="4">
        <v>97.8</v>
      </c>
      <c r="F231" s="3">
        <v>3154.7461573859773</v>
      </c>
      <c r="G231" s="3">
        <v>45140.769077243822</v>
      </c>
      <c r="H231">
        <v>4395.3999999999996</v>
      </c>
      <c r="I231" s="3">
        <v>21103.359199999999</v>
      </c>
      <c r="J231" s="5">
        <v>908.14</v>
      </c>
      <c r="K231" s="6">
        <v>16.7108388253614</v>
      </c>
      <c r="L231" s="6">
        <v>274.41485577153998</v>
      </c>
      <c r="M231" s="7">
        <v>401756.23940000002</v>
      </c>
      <c r="N231">
        <v>69.709999999999994</v>
      </c>
      <c r="O231">
        <v>77.67</v>
      </c>
      <c r="P231">
        <v>22.12</v>
      </c>
      <c r="Q231">
        <v>66.989999999999995</v>
      </c>
      <c r="R231">
        <v>61.06</v>
      </c>
      <c r="S231">
        <v>82.04</v>
      </c>
      <c r="T231" s="3">
        <v>6.4746847152709996</v>
      </c>
      <c r="U231" s="3">
        <v>88.61</v>
      </c>
      <c r="W231">
        <f t="shared" si="60"/>
        <v>50.209087346698787</v>
      </c>
      <c r="X231">
        <f t="shared" si="61"/>
        <v>50.509872492264478</v>
      </c>
      <c r="Y231">
        <f t="shared" si="62"/>
        <v>66.427532409942515</v>
      </c>
      <c r="Z231">
        <f t="shared" si="63"/>
        <v>51.037007694920845</v>
      </c>
      <c r="AA231">
        <f t="shared" si="64"/>
        <v>72.873710035523089</v>
      </c>
      <c r="AB231">
        <f t="shared" si="65"/>
        <v>54.68625501754461</v>
      </c>
      <c r="AC231">
        <f t="shared" si="66"/>
        <v>50.013930366158569</v>
      </c>
      <c r="AD231">
        <f t="shared" si="67"/>
        <v>50.080069902181364</v>
      </c>
      <c r="AE231">
        <f t="shared" si="68"/>
        <v>72.406704489792702</v>
      </c>
      <c r="AF231">
        <f t="shared" si="69"/>
        <v>75.29527317470486</v>
      </c>
      <c r="AG231">
        <f t="shared" si="70"/>
        <v>52.540622495511577</v>
      </c>
      <c r="AH231">
        <f t="shared" si="71"/>
        <v>87.713698333693998</v>
      </c>
      <c r="AI231">
        <f t="shared" si="72"/>
        <v>92.239504024363725</v>
      </c>
      <c r="AJ231">
        <f t="shared" si="73"/>
        <v>62.426355657087896</v>
      </c>
      <c r="AK231">
        <f t="shared" si="74"/>
        <v>86.415265788278049</v>
      </c>
      <c r="AL231">
        <f t="shared" si="75"/>
        <v>84.723827131962096</v>
      </c>
      <c r="AM231">
        <f t="shared" si="76"/>
        <v>94.857551424485763</v>
      </c>
      <c r="AN231">
        <f t="shared" si="77"/>
        <v>53.332961049779698</v>
      </c>
      <c r="AO231">
        <f t="shared" si="78"/>
        <v>81.03896169984003</v>
      </c>
      <c r="AP231">
        <f t="shared" si="79"/>
        <v>1060.2138515174506</v>
      </c>
      <c r="AQ231" s="10"/>
    </row>
    <row r="232" spans="1:43" x14ac:dyDescent="0.25">
      <c r="A232" s="10"/>
      <c r="B232" s="2" t="s">
        <v>38</v>
      </c>
      <c r="C232" s="3">
        <v>265.1028</v>
      </c>
      <c r="D232">
        <v>309500</v>
      </c>
      <c r="E232" s="4">
        <v>5.5720000000000001</v>
      </c>
      <c r="F232" s="3">
        <v>609.0545253576073</v>
      </c>
      <c r="G232" s="3">
        <v>22974.277350431879</v>
      </c>
      <c r="H232">
        <v>608.55999999999995</v>
      </c>
      <c r="I232" s="3">
        <v>16710.419900000001</v>
      </c>
      <c r="J232" s="5">
        <v>408.43</v>
      </c>
      <c r="K232" s="6">
        <v>19.387287024901699</v>
      </c>
      <c r="L232" s="6">
        <v>334.67964632610301</v>
      </c>
      <c r="M232" s="7">
        <v>1642.2354</v>
      </c>
      <c r="N232">
        <v>79.33</v>
      </c>
      <c r="O232">
        <v>66.989999999999995</v>
      </c>
      <c r="P232">
        <v>17.79</v>
      </c>
      <c r="Q232">
        <v>71.36</v>
      </c>
      <c r="R232">
        <v>68.75</v>
      </c>
      <c r="S232">
        <v>72.33</v>
      </c>
      <c r="T232" s="3">
        <v>10.949179649353001</v>
      </c>
      <c r="U232" s="3">
        <v>94.173278808593807</v>
      </c>
      <c r="W232">
        <f t="shared" si="60"/>
        <v>50.055270552759637</v>
      </c>
      <c r="X232">
        <f t="shared" si="61"/>
        <v>51.608145983944226</v>
      </c>
      <c r="Y232">
        <f t="shared" si="62"/>
        <v>50.935932623601225</v>
      </c>
      <c r="Z232">
        <f t="shared" si="63"/>
        <v>50.169745299203171</v>
      </c>
      <c r="AA232">
        <f t="shared" si="64"/>
        <v>61.507208336621751</v>
      </c>
      <c r="AB232">
        <f t="shared" si="65"/>
        <v>50.616506445563338</v>
      </c>
      <c r="AC232">
        <f t="shared" si="66"/>
        <v>50.011030578860186</v>
      </c>
      <c r="AD232">
        <f t="shared" si="67"/>
        <v>50.032766884165319</v>
      </c>
      <c r="AE232">
        <f t="shared" si="68"/>
        <v>77.039343794585818</v>
      </c>
      <c r="AF232">
        <f t="shared" si="69"/>
        <v>84.904134501812194</v>
      </c>
      <c r="AG232">
        <f t="shared" si="70"/>
        <v>50.010385153461208</v>
      </c>
      <c r="AH232">
        <f t="shared" si="71"/>
        <v>92.918199523912563</v>
      </c>
      <c r="AI232">
        <f t="shared" si="72"/>
        <v>86.431368283663261</v>
      </c>
      <c r="AJ232">
        <f t="shared" si="73"/>
        <v>59.823253577010945</v>
      </c>
      <c r="AK232">
        <f t="shared" si="74"/>
        <v>88.897092230804176</v>
      </c>
      <c r="AL232">
        <f t="shared" si="75"/>
        <v>89.166859255835448</v>
      </c>
      <c r="AM232">
        <f t="shared" si="76"/>
        <v>89.517104828951716</v>
      </c>
      <c r="AN232">
        <f t="shared" si="77"/>
        <v>64.635990314467847</v>
      </c>
      <c r="AO232">
        <f t="shared" si="78"/>
        <v>84.826284331992113</v>
      </c>
      <c r="AP232">
        <f t="shared" si="79"/>
        <v>1049.9623610651433</v>
      </c>
      <c r="AQ232" s="10"/>
    </row>
    <row r="233" spans="1:43" x14ac:dyDescent="0.25">
      <c r="A233" s="10"/>
      <c r="B233" s="2" t="s">
        <v>39</v>
      </c>
      <c r="C233" s="3">
        <v>488.76130000000001</v>
      </c>
      <c r="D233">
        <v>10450</v>
      </c>
      <c r="E233" s="4">
        <v>0</v>
      </c>
      <c r="F233" s="3">
        <v>291.18916105605308</v>
      </c>
      <c r="G233" s="3">
        <v>5957.6967541426275</v>
      </c>
      <c r="H233">
        <v>212.08</v>
      </c>
      <c r="I233" s="3">
        <v>7705.4017000000003</v>
      </c>
      <c r="J233" s="5">
        <v>729.58</v>
      </c>
      <c r="K233" s="6">
        <v>11.7006523163442</v>
      </c>
      <c r="L233" s="6">
        <v>290.94426331576398</v>
      </c>
      <c r="M233" s="7">
        <v>18091.254400000002</v>
      </c>
      <c r="N233">
        <v>4.8099999999999996</v>
      </c>
      <c r="O233">
        <v>44.66</v>
      </c>
      <c r="P233">
        <v>34.130000000000003</v>
      </c>
      <c r="Q233">
        <v>44.66</v>
      </c>
      <c r="R233">
        <v>33.65</v>
      </c>
      <c r="S233">
        <v>20.39</v>
      </c>
      <c r="T233" s="3">
        <v>5.8697700500488299</v>
      </c>
      <c r="U233" s="3">
        <v>82.655000000000001</v>
      </c>
      <c r="W233">
        <f t="shared" si="60"/>
        <v>50.134581649527412</v>
      </c>
      <c r="X233">
        <f t="shared" si="61"/>
        <v>50.050472677931012</v>
      </c>
      <c r="Y233">
        <f t="shared" si="62"/>
        <v>50</v>
      </c>
      <c r="Z233">
        <f t="shared" si="63"/>
        <v>50.061455405057515</v>
      </c>
      <c r="AA233">
        <f t="shared" si="64"/>
        <v>52.781470649261003</v>
      </c>
      <c r="AB233">
        <f t="shared" si="65"/>
        <v>50.190406078550431</v>
      </c>
      <c r="AC233">
        <f t="shared" si="66"/>
        <v>50.005086349811066</v>
      </c>
      <c r="AD233">
        <f t="shared" si="67"/>
        <v>50.06316724484622</v>
      </c>
      <c r="AE233">
        <f t="shared" si="68"/>
        <v>63.734619242634238</v>
      </c>
      <c r="AF233">
        <f t="shared" si="69"/>
        <v>77.930788596730409</v>
      </c>
      <c r="AG233">
        <f t="shared" si="70"/>
        <v>50.114405311960574</v>
      </c>
      <c r="AH233">
        <f t="shared" si="71"/>
        <v>52.602250595109282</v>
      </c>
      <c r="AI233">
        <f t="shared" si="72"/>
        <v>74.287578855775507</v>
      </c>
      <c r="AJ233">
        <f t="shared" si="73"/>
        <v>69.64650715402189</v>
      </c>
      <c r="AK233">
        <f t="shared" si="74"/>
        <v>73.733530213539296</v>
      </c>
      <c r="AL233">
        <f t="shared" si="75"/>
        <v>68.887219782759416</v>
      </c>
      <c r="AM233">
        <f t="shared" si="76"/>
        <v>60.950390496095039</v>
      </c>
      <c r="AN233">
        <f t="shared" si="77"/>
        <v>51.804885084922681</v>
      </c>
      <c r="AO233">
        <f t="shared" si="78"/>
        <v>76.984966376142353</v>
      </c>
      <c r="AP233">
        <f t="shared" si="79"/>
        <v>838.41525788608374</v>
      </c>
      <c r="AQ233" s="10"/>
    </row>
    <row r="234" spans="1:43" x14ac:dyDescent="0.25">
      <c r="A234" s="10"/>
      <c r="B234" s="2" t="s">
        <v>40</v>
      </c>
      <c r="C234" s="3">
        <v>2147.4059000000002</v>
      </c>
      <c r="D234">
        <v>185180</v>
      </c>
      <c r="E234" s="4">
        <v>2.5</v>
      </c>
      <c r="F234" s="3">
        <v>2180.8997772828511</v>
      </c>
      <c r="G234" s="3">
        <v>10155.973667031702</v>
      </c>
      <c r="H234">
        <v>335.15</v>
      </c>
      <c r="I234" s="3">
        <v>4727.8460999999998</v>
      </c>
      <c r="J234" s="5">
        <v>200.38</v>
      </c>
      <c r="K234" s="6">
        <v>15.468167396188001</v>
      </c>
      <c r="L234" s="6">
        <v>335.29125797623902</v>
      </c>
      <c r="M234" s="7">
        <v>7692.7978999999996</v>
      </c>
      <c r="N234">
        <v>31.73</v>
      </c>
      <c r="O234">
        <v>37.86</v>
      </c>
      <c r="P234">
        <v>4.8099999999999996</v>
      </c>
      <c r="Q234">
        <v>13.59</v>
      </c>
      <c r="R234">
        <v>26.44</v>
      </c>
      <c r="S234">
        <v>13.59</v>
      </c>
      <c r="T234" s="3">
        <v>20.0407905578613</v>
      </c>
      <c r="U234" s="3">
        <v>72.015022277832003</v>
      </c>
      <c r="W234">
        <f t="shared" si="60"/>
        <v>50.722750319056786</v>
      </c>
      <c r="X234">
        <f t="shared" si="61"/>
        <v>50.960595589683862</v>
      </c>
      <c r="Y234">
        <f t="shared" si="62"/>
        <v>50.41992669759567</v>
      </c>
      <c r="Z234">
        <f t="shared" si="63"/>
        <v>50.705239175103593</v>
      </c>
      <c r="AA234">
        <f t="shared" si="64"/>
        <v>54.934257037424153</v>
      </c>
      <c r="AB234">
        <f t="shared" si="65"/>
        <v>50.32267043531062</v>
      </c>
      <c r="AC234">
        <f t="shared" si="66"/>
        <v>50.003120859892029</v>
      </c>
      <c r="AD234">
        <f t="shared" si="67"/>
        <v>50.013072675727955</v>
      </c>
      <c r="AE234">
        <f t="shared" si="68"/>
        <v>70.255776066548464</v>
      </c>
      <c r="AF234">
        <f t="shared" si="69"/>
        <v>85.001652330682418</v>
      </c>
      <c r="AG234">
        <f t="shared" si="70"/>
        <v>50.04864764621292</v>
      </c>
      <c r="AH234">
        <f t="shared" si="71"/>
        <v>67.166197792685566</v>
      </c>
      <c r="AI234">
        <f t="shared" si="72"/>
        <v>70.589514901022412</v>
      </c>
      <c r="AJ234">
        <f t="shared" si="73"/>
        <v>52.019959119874954</v>
      </c>
      <c r="AK234">
        <f t="shared" si="74"/>
        <v>56.088141753748296</v>
      </c>
      <c r="AL234">
        <f t="shared" si="75"/>
        <v>64.721516061936683</v>
      </c>
      <c r="AM234">
        <f t="shared" si="76"/>
        <v>57.21042789572104</v>
      </c>
      <c r="AN234">
        <f t="shared" si="77"/>
        <v>87.602324096474973</v>
      </c>
      <c r="AO234">
        <f t="shared" si="78"/>
        <v>69.741570921916249</v>
      </c>
      <c r="AP234">
        <f t="shared" si="79"/>
        <v>883.30771135555278</v>
      </c>
      <c r="AQ234" s="10"/>
    </row>
    <row r="235" spans="1:43" x14ac:dyDescent="0.25">
      <c r="A235" s="10"/>
      <c r="B235" s="2" t="s">
        <v>41</v>
      </c>
      <c r="C235" s="3">
        <v>7132.0726000000004</v>
      </c>
      <c r="D235">
        <v>785350</v>
      </c>
      <c r="E235" s="4">
        <v>0.3</v>
      </c>
      <c r="F235" s="3">
        <v>7704.6215620437952</v>
      </c>
      <c r="G235" s="3">
        <v>10802.780613932331</v>
      </c>
      <c r="H235">
        <v>3339.91</v>
      </c>
      <c r="I235" s="3">
        <v>190988.17379999999</v>
      </c>
      <c r="J235" s="5">
        <v>22100.91</v>
      </c>
      <c r="K235" s="6">
        <v>6.3811604390219694</v>
      </c>
      <c r="L235" s="6">
        <v>218.57637917870599</v>
      </c>
      <c r="M235" s="7">
        <v>226984.0159</v>
      </c>
      <c r="N235" s="4">
        <v>18.75</v>
      </c>
      <c r="O235" s="4">
        <v>63.11</v>
      </c>
      <c r="P235" s="4">
        <v>46.15</v>
      </c>
      <c r="Q235" s="4">
        <v>59.22</v>
      </c>
      <c r="R235" s="4">
        <v>55.29</v>
      </c>
      <c r="S235" s="4">
        <v>61.17</v>
      </c>
      <c r="T235" s="3">
        <v>10.588183403015099</v>
      </c>
      <c r="U235" s="3">
        <v>88.5184326171875</v>
      </c>
      <c r="W235">
        <f t="shared" si="60"/>
        <v>52.490353083980871</v>
      </c>
      <c r="X235">
        <f t="shared" si="61"/>
        <v>54.086724290803922</v>
      </c>
      <c r="Y235">
        <f t="shared" si="62"/>
        <v>50.050391203711477</v>
      </c>
      <c r="Z235">
        <f t="shared" si="63"/>
        <v>52.587052403405977</v>
      </c>
      <c r="AA235">
        <f t="shared" si="64"/>
        <v>55.265925771990503</v>
      </c>
      <c r="AB235">
        <f t="shared" si="65"/>
        <v>53.551911100125203</v>
      </c>
      <c r="AC235">
        <f t="shared" si="66"/>
        <v>50.126071644223821</v>
      </c>
      <c r="AD235">
        <f t="shared" si="67"/>
        <v>52.086197418380358</v>
      </c>
      <c r="AE235">
        <f t="shared" si="68"/>
        <v>54.527160209187088</v>
      </c>
      <c r="AF235">
        <f t="shared" si="69"/>
        <v>66.392161202355283</v>
      </c>
      <c r="AG235">
        <f t="shared" si="70"/>
        <v>51.435399479491188</v>
      </c>
      <c r="AH235">
        <f t="shared" si="71"/>
        <v>60.143908244968621</v>
      </c>
      <c r="AI235">
        <f t="shared" si="72"/>
        <v>84.321296497715906</v>
      </c>
      <c r="AJ235">
        <f t="shared" si="73"/>
        <v>76.872670434050747</v>
      </c>
      <c r="AK235">
        <f t="shared" si="74"/>
        <v>82.002498864152656</v>
      </c>
      <c r="AL235">
        <f t="shared" si="75"/>
        <v>81.390108620291187</v>
      </c>
      <c r="AM235">
        <f t="shared" si="76"/>
        <v>83.379166208337921</v>
      </c>
      <c r="AN235">
        <f t="shared" si="77"/>
        <v>63.724077082491647</v>
      </c>
      <c r="AO235">
        <f t="shared" si="78"/>
        <v>80.976625219281658</v>
      </c>
      <c r="AP235">
        <f t="shared" si="79"/>
        <v>952.71689003831034</v>
      </c>
      <c r="AQ235" s="10"/>
    </row>
    <row r="236" spans="1:43" x14ac:dyDescent="0.25">
      <c r="A236" s="10"/>
      <c r="B236" s="2" t="s">
        <v>42</v>
      </c>
      <c r="C236" s="3">
        <v>109.239</v>
      </c>
      <c r="D236">
        <v>9250</v>
      </c>
      <c r="E236" s="4">
        <v>0</v>
      </c>
      <c r="F236" s="3">
        <v>278.44698989307165</v>
      </c>
      <c r="G236" s="3">
        <v>35397.36328125</v>
      </c>
      <c r="H236">
        <v>122.77</v>
      </c>
      <c r="I236" s="3">
        <v>12358.7752</v>
      </c>
      <c r="J236" s="5">
        <v>502.69</v>
      </c>
      <c r="K236" s="6">
        <v>4.26428079834825</v>
      </c>
      <c r="L236" s="6">
        <v>268.018585885503</v>
      </c>
      <c r="M236" s="7">
        <v>1386.3079</v>
      </c>
      <c r="N236" s="4">
        <v>68.75</v>
      </c>
      <c r="O236" s="4">
        <v>89.81</v>
      </c>
      <c r="P236" s="4">
        <v>84.62</v>
      </c>
      <c r="Q236" s="4">
        <v>88.35</v>
      </c>
      <c r="R236" s="4">
        <v>87.5</v>
      </c>
      <c r="S236" s="4">
        <v>83.98</v>
      </c>
      <c r="T236" s="3">
        <v>17.5907497406006</v>
      </c>
      <c r="U236" s="3">
        <v>98.329040527343807</v>
      </c>
      <c r="W236">
        <f t="shared" si="60"/>
        <v>50</v>
      </c>
      <c r="X236">
        <f t="shared" si="61"/>
        <v>50.044222191499927</v>
      </c>
      <c r="Y236">
        <f t="shared" si="62"/>
        <v>50</v>
      </c>
      <c r="Z236">
        <f t="shared" si="63"/>
        <v>50.057114421353752</v>
      </c>
      <c r="AA236">
        <f t="shared" si="64"/>
        <v>67.877500445924795</v>
      </c>
      <c r="AB236">
        <f t="shared" si="65"/>
        <v>50.094423875720729</v>
      </c>
      <c r="AC236">
        <f t="shared" si="66"/>
        <v>50.008158050203086</v>
      </c>
      <c r="AD236">
        <f t="shared" si="67"/>
        <v>50.04168962431099</v>
      </c>
      <c r="AE236">
        <f t="shared" si="68"/>
        <v>50.863072920449056</v>
      </c>
      <c r="AF236">
        <f t="shared" si="69"/>
        <v>74.275426100150838</v>
      </c>
      <c r="AG236">
        <f t="shared" si="70"/>
        <v>50.008766721437119</v>
      </c>
      <c r="AH236">
        <f t="shared" si="71"/>
        <v>87.194330231551618</v>
      </c>
      <c r="AI236">
        <f t="shared" si="72"/>
        <v>98.841635849467053</v>
      </c>
      <c r="AJ236">
        <f t="shared" si="73"/>
        <v>100</v>
      </c>
      <c r="AK236">
        <f t="shared" si="74"/>
        <v>98.546115402089953</v>
      </c>
      <c r="AL236">
        <f t="shared" si="75"/>
        <v>100</v>
      </c>
      <c r="AM236">
        <f t="shared" si="76"/>
        <v>95.924540754592456</v>
      </c>
      <c r="AN236">
        <f t="shared" si="77"/>
        <v>81.413271820151493</v>
      </c>
      <c r="AO236">
        <f t="shared" si="78"/>
        <v>87.655409197519276</v>
      </c>
      <c r="AP236">
        <f t="shared" si="79"/>
        <v>1130.440963787358</v>
      </c>
      <c r="AQ236" s="10"/>
    </row>
    <row r="237" spans="1:43" x14ac:dyDescent="0.25">
      <c r="A237" s="10"/>
      <c r="B237" s="2" t="s">
        <v>43</v>
      </c>
      <c r="C237" s="3">
        <v>8384.4783000000007</v>
      </c>
      <c r="D237">
        <v>1001450</v>
      </c>
      <c r="E237" s="4">
        <v>4.2</v>
      </c>
      <c r="F237" s="3">
        <v>1628.1818181818182</v>
      </c>
      <c r="G237" s="3">
        <v>1941.8999726933735</v>
      </c>
      <c r="H237">
        <v>746.06</v>
      </c>
      <c r="I237" s="3">
        <v>9883.3691999999992</v>
      </c>
      <c r="J237" s="5">
        <v>4961.3</v>
      </c>
      <c r="K237" s="6">
        <v>6.6714100989622898</v>
      </c>
      <c r="L237" s="6">
        <v>238.69277359599999</v>
      </c>
      <c r="M237" s="7">
        <v>7837.5039999999999</v>
      </c>
      <c r="N237" s="4">
        <v>28.85</v>
      </c>
      <c r="O237" s="4">
        <v>42.72</v>
      </c>
      <c r="P237" s="4">
        <v>13.46</v>
      </c>
      <c r="Q237" s="4">
        <v>49.51</v>
      </c>
      <c r="R237" s="4">
        <v>51.44</v>
      </c>
      <c r="S237" s="4">
        <v>25.24</v>
      </c>
      <c r="T237" s="3">
        <v>10.941800117492701</v>
      </c>
      <c r="U237" s="3">
        <v>60.973111000000003</v>
      </c>
      <c r="W237">
        <f t="shared" si="60"/>
        <v>52.934466183483934</v>
      </c>
      <c r="X237">
        <f t="shared" si="61"/>
        <v>55.212332722268414</v>
      </c>
      <c r="Y237">
        <f t="shared" si="62"/>
        <v>50.705476851960725</v>
      </c>
      <c r="Z237">
        <f t="shared" si="63"/>
        <v>50.516940052250206</v>
      </c>
      <c r="AA237">
        <f t="shared" si="64"/>
        <v>50.72225616005187</v>
      </c>
      <c r="AB237">
        <f t="shared" si="65"/>
        <v>50.764278843828755</v>
      </c>
      <c r="AC237">
        <f t="shared" si="66"/>
        <v>50.006524030157074</v>
      </c>
      <c r="AD237">
        <f t="shared" si="67"/>
        <v>50.463745835226312</v>
      </c>
      <c r="AE237">
        <f t="shared" si="68"/>
        <v>55.029550647034277</v>
      </c>
      <c r="AF237">
        <f t="shared" si="69"/>
        <v>69.599600282097313</v>
      </c>
      <c r="AG237">
        <f t="shared" si="70"/>
        <v>50.049562737347401</v>
      </c>
      <c r="AH237">
        <f t="shared" si="71"/>
        <v>65.608093486258383</v>
      </c>
      <c r="AI237">
        <f t="shared" si="72"/>
        <v>73.23254296280183</v>
      </c>
      <c r="AJ237">
        <f t="shared" si="73"/>
        <v>57.220151496933994</v>
      </c>
      <c r="AK237">
        <f t="shared" si="74"/>
        <v>76.487960018173553</v>
      </c>
      <c r="AL237">
        <f t="shared" si="75"/>
        <v>79.165703720822734</v>
      </c>
      <c r="AM237">
        <f t="shared" si="76"/>
        <v>63.617863821361787</v>
      </c>
      <c r="AN237">
        <f t="shared" si="77"/>
        <v>64.61734886648199</v>
      </c>
      <c r="AO237">
        <f t="shared" si="78"/>
        <v>62.224550487824644</v>
      </c>
      <c r="AP237">
        <f t="shared" si="79"/>
        <v>839.2143787866205</v>
      </c>
      <c r="AQ237" s="10"/>
    </row>
    <row r="238" spans="1:43" x14ac:dyDescent="0.25">
      <c r="A238" s="10"/>
      <c r="B238" s="2" t="s">
        <v>44</v>
      </c>
      <c r="C238" s="3">
        <v>132465.5</v>
      </c>
      <c r="D238">
        <v>9600000</v>
      </c>
      <c r="E238" s="4">
        <v>21.2</v>
      </c>
      <c r="F238" s="3">
        <v>45943.070326607864</v>
      </c>
      <c r="G238" s="3">
        <v>3468.3046020743409</v>
      </c>
      <c r="H238">
        <v>25632.6</v>
      </c>
      <c r="I238" s="3">
        <v>39096687.766500004</v>
      </c>
      <c r="J238" s="5">
        <v>249048.56</v>
      </c>
      <c r="K238" s="6">
        <v>7.6465093499280297</v>
      </c>
      <c r="L238" s="6">
        <v>127.94329103589099</v>
      </c>
      <c r="M238">
        <v>2796160.6705</v>
      </c>
      <c r="N238" s="4">
        <v>29.33</v>
      </c>
      <c r="O238" s="4">
        <v>58.25</v>
      </c>
      <c r="P238" s="4">
        <v>5.77</v>
      </c>
      <c r="Q238" s="4">
        <v>48.54</v>
      </c>
      <c r="R238" s="4">
        <v>39.979999999999997</v>
      </c>
      <c r="S238" s="4">
        <v>36.409999999999997</v>
      </c>
      <c r="T238" s="8">
        <v>14.300000190734901</v>
      </c>
      <c r="U238" s="3">
        <v>98.5</v>
      </c>
      <c r="W238">
        <f t="shared" si="60"/>
        <v>96.934591012597451</v>
      </c>
      <c r="X238">
        <f t="shared" si="61"/>
        <v>99.999932807270866</v>
      </c>
      <c r="Y238">
        <f t="shared" si="62"/>
        <v>53.560978395611265</v>
      </c>
      <c r="Z238">
        <f t="shared" si="63"/>
        <v>65.614069606451764</v>
      </c>
      <c r="AA238">
        <f t="shared" si="64"/>
        <v>51.504963727261696</v>
      </c>
      <c r="AB238">
        <f t="shared" si="65"/>
        <v>77.510051209852918</v>
      </c>
      <c r="AC238">
        <f t="shared" si="66"/>
        <v>75.807795385224281</v>
      </c>
      <c r="AD238">
        <f t="shared" si="67"/>
        <v>73.569275156764661</v>
      </c>
      <c r="AE238">
        <f t="shared" si="68"/>
        <v>56.71734087472263</v>
      </c>
      <c r="AF238">
        <f t="shared" si="69"/>
        <v>51.941255995552652</v>
      </c>
      <c r="AG238">
        <f t="shared" si="70"/>
        <v>67.682335714677237</v>
      </c>
      <c r="AH238">
        <f>((N238-0)/92.42)*50+50</f>
        <v>65.867777537329573</v>
      </c>
      <c r="AI238">
        <f t="shared" si="72"/>
        <v>81.678268435936474</v>
      </c>
      <c r="AJ238">
        <f t="shared" si="73"/>
        <v>52.597090296982081</v>
      </c>
      <c r="AK238">
        <f t="shared" si="74"/>
        <v>75.937074057246704</v>
      </c>
      <c r="AL238">
        <f t="shared" si="75"/>
        <v>72.544488097989358</v>
      </c>
      <c r="AM238">
        <f t="shared" si="76"/>
        <v>69.761302386976126</v>
      </c>
      <c r="AN238">
        <f t="shared" si="77"/>
        <v>73.100503784238526</v>
      </c>
      <c r="AO238">
        <f t="shared" si="78"/>
        <v>87.771793564049929</v>
      </c>
      <c r="AP238">
        <f t="shared" si="79"/>
        <v>1268.6420723383214</v>
      </c>
      <c r="AQ238" s="10"/>
    </row>
    <row r="240" spans="1:43" x14ac:dyDescent="0.25">
      <c r="B240" s="2" t="s">
        <v>48</v>
      </c>
      <c r="C240">
        <v>141110</v>
      </c>
      <c r="D240">
        <v>9600012.9000000004</v>
      </c>
      <c r="E240">
        <v>297.67099999999999</v>
      </c>
      <c r="F240">
        <v>146876.73892881983</v>
      </c>
      <c r="G240">
        <v>98041.36223808935</v>
      </c>
      <c r="H240">
        <v>46559.16</v>
      </c>
      <c r="I240">
        <v>75745888.366099998</v>
      </c>
      <c r="J240">
        <v>528263.25</v>
      </c>
      <c r="K240">
        <v>32.652512953264399</v>
      </c>
      <c r="L240">
        <v>429.35779217756101</v>
      </c>
      <c r="M240">
        <v>7906649.6523000002</v>
      </c>
      <c r="N240">
        <v>92.42</v>
      </c>
      <c r="O240">
        <v>91.94</v>
      </c>
      <c r="P240">
        <v>84.62</v>
      </c>
      <c r="Q240">
        <v>90.91</v>
      </c>
      <c r="R240">
        <v>87.5</v>
      </c>
      <c r="S240">
        <v>91.39</v>
      </c>
      <c r="T240">
        <v>24.9486198425293</v>
      </c>
      <c r="U240">
        <v>116.462272644043</v>
      </c>
    </row>
    <row r="241" spans="2:21" x14ac:dyDescent="0.25">
      <c r="B241" s="2" t="s">
        <v>50</v>
      </c>
      <c r="C241">
        <v>109.239</v>
      </c>
      <c r="D241">
        <v>760</v>
      </c>
      <c r="E241">
        <v>0</v>
      </c>
      <c r="F241">
        <v>110.7979539728053</v>
      </c>
      <c r="G241">
        <v>533.38523170940039</v>
      </c>
      <c r="H241">
        <v>34.909999999999997</v>
      </c>
      <c r="I241">
        <v>0</v>
      </c>
      <c r="J241">
        <v>62.28</v>
      </c>
      <c r="K241">
        <v>3.7656514382402704</v>
      </c>
      <c r="L241">
        <v>115.768134687767</v>
      </c>
      <c r="M241">
        <v>0</v>
      </c>
      <c r="N241">
        <v>0</v>
      </c>
      <c r="O241">
        <v>0</v>
      </c>
      <c r="P241">
        <v>1.45</v>
      </c>
      <c r="Q241">
        <v>2.87</v>
      </c>
      <c r="R241">
        <v>0.96</v>
      </c>
      <c r="S241">
        <v>0.48</v>
      </c>
      <c r="T241">
        <v>5.1552758216857901</v>
      </c>
      <c r="U241">
        <v>43.016208648681598</v>
      </c>
    </row>
    <row r="242" spans="2:21" x14ac:dyDescent="0.25">
      <c r="B242" s="2" t="s">
        <v>52</v>
      </c>
      <c r="C242">
        <f>C240-C241</f>
        <v>141000.761</v>
      </c>
      <c r="D242">
        <f t="shared" ref="D242:U242" si="80">D240-D241</f>
        <v>9599252.9000000004</v>
      </c>
      <c r="E242">
        <f t="shared" si="80"/>
        <v>297.67099999999999</v>
      </c>
      <c r="F242">
        <f t="shared" si="80"/>
        <v>146765.94097484704</v>
      </c>
      <c r="G242">
        <f t="shared" si="80"/>
        <v>97507.977006379951</v>
      </c>
      <c r="H242">
        <f t="shared" si="80"/>
        <v>46524.25</v>
      </c>
      <c r="I242">
        <f t="shared" si="80"/>
        <v>75745888.366099998</v>
      </c>
      <c r="J242">
        <f t="shared" si="80"/>
        <v>528200.97</v>
      </c>
      <c r="K242">
        <f t="shared" si="80"/>
        <v>28.88686151502413</v>
      </c>
      <c r="L242">
        <f t="shared" si="80"/>
        <v>313.58965748979404</v>
      </c>
      <c r="M242">
        <f t="shared" si="80"/>
        <v>7906649.6523000002</v>
      </c>
      <c r="N242">
        <f t="shared" si="80"/>
        <v>92.42</v>
      </c>
      <c r="O242">
        <f t="shared" si="80"/>
        <v>91.94</v>
      </c>
      <c r="P242">
        <f t="shared" si="80"/>
        <v>83.17</v>
      </c>
      <c r="Q242">
        <f t="shared" si="80"/>
        <v>88.039999999999992</v>
      </c>
      <c r="R242">
        <f t="shared" si="80"/>
        <v>86.54</v>
      </c>
      <c r="S242">
        <f t="shared" si="80"/>
        <v>90.91</v>
      </c>
      <c r="T242">
        <f t="shared" si="80"/>
        <v>19.793344020843509</v>
      </c>
      <c r="U242">
        <f t="shared" si="80"/>
        <v>73.446063995361399</v>
      </c>
    </row>
  </sheetData>
  <mergeCells count="38">
    <mergeCell ref="W3:AF3"/>
    <mergeCell ref="AG3:AO3"/>
    <mergeCell ref="C3:L3"/>
    <mergeCell ref="M3:U3"/>
    <mergeCell ref="C4:E4"/>
    <mergeCell ref="F4:H4"/>
    <mergeCell ref="I4:J4"/>
    <mergeCell ref="K4:L4"/>
    <mergeCell ref="N4:S4"/>
    <mergeCell ref="T4:U4"/>
    <mergeCell ref="A222:A238"/>
    <mergeCell ref="A150:A166"/>
    <mergeCell ref="W4:AO4"/>
    <mergeCell ref="AP4:AP5"/>
    <mergeCell ref="A96:A112"/>
    <mergeCell ref="A114:A130"/>
    <mergeCell ref="A132:A148"/>
    <mergeCell ref="A168:A184"/>
    <mergeCell ref="A186:A202"/>
    <mergeCell ref="A204:A220"/>
    <mergeCell ref="A6:A22"/>
    <mergeCell ref="A24:A40"/>
    <mergeCell ref="A42:A58"/>
    <mergeCell ref="A60:A76"/>
    <mergeCell ref="A78:A94"/>
    <mergeCell ref="AQ6:AQ22"/>
    <mergeCell ref="AQ24:AQ40"/>
    <mergeCell ref="AQ42:AQ58"/>
    <mergeCell ref="AQ60:AQ76"/>
    <mergeCell ref="AQ78:AQ94"/>
    <mergeCell ref="AQ186:AQ202"/>
    <mergeCell ref="AQ204:AQ220"/>
    <mergeCell ref="AQ222:AQ238"/>
    <mergeCell ref="AQ96:AQ112"/>
    <mergeCell ref="AQ114:AQ130"/>
    <mergeCell ref="AQ132:AQ148"/>
    <mergeCell ref="AQ150:AQ166"/>
    <mergeCell ref="AQ168:AQ18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 (2)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asus</cp:lastModifiedBy>
  <dcterms:created xsi:type="dcterms:W3CDTF">2015-06-05T18:19:34Z</dcterms:created>
  <dcterms:modified xsi:type="dcterms:W3CDTF">2023-03-22T10:30:02Z</dcterms:modified>
</cp:coreProperties>
</file>