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cer\Desktop\iScience Excel Data\"/>
    </mc:Choice>
  </mc:AlternateContent>
  <xr:revisionPtr revIDLastSave="0" documentId="13_ncr:1_{497A90B7-0816-4512-B6B0-D5B271A421DA}" xr6:coauthVersionLast="47" xr6:coauthVersionMax="47" xr10:uidLastSave="{00000000-0000-0000-0000-000000000000}"/>
  <bookViews>
    <workbookView xWindow="-110" yWindow="-110" windowWidth="19420" windowHeight="10300" xr2:uid="{A695CE87-ECA5-42B8-A2E2-E855509742F7}"/>
  </bookViews>
  <sheets>
    <sheet name="NaOH behavior, Dose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9" i="1" l="1"/>
  <c r="G39" i="1"/>
  <c r="H38" i="1"/>
  <c r="G38" i="1"/>
  <c r="H37" i="1"/>
  <c r="G37" i="1"/>
  <c r="H36" i="1"/>
  <c r="G36" i="1"/>
  <c r="H35" i="1"/>
  <c r="G35" i="1"/>
  <c r="H34" i="1"/>
  <c r="G34" i="1"/>
  <c r="Q24" i="1"/>
  <c r="P24" i="1"/>
  <c r="R24" i="1" s="1"/>
  <c r="Q23" i="1"/>
  <c r="P23" i="1"/>
  <c r="R23" i="1" s="1"/>
  <c r="Q22" i="1"/>
  <c r="P22" i="1"/>
  <c r="R22" i="1" s="1"/>
  <c r="Q21" i="1"/>
  <c r="P21" i="1"/>
  <c r="R21" i="1" s="1"/>
  <c r="Q20" i="1"/>
  <c r="P20" i="1"/>
  <c r="R20" i="1" s="1"/>
  <c r="Q19" i="1"/>
  <c r="P19" i="1"/>
  <c r="R19" i="1" s="1"/>
  <c r="G25" i="1"/>
  <c r="F25" i="1"/>
  <c r="H25" i="1" s="1"/>
  <c r="G24" i="1"/>
  <c r="F24" i="1"/>
  <c r="H24" i="1" s="1"/>
  <c r="G23" i="1"/>
  <c r="F23" i="1"/>
  <c r="H23" i="1" s="1"/>
  <c r="G22" i="1"/>
  <c r="F22" i="1"/>
  <c r="H22" i="1" s="1"/>
  <c r="H21" i="1"/>
  <c r="G21" i="1"/>
  <c r="F21" i="1"/>
  <c r="G20" i="1"/>
  <c r="F20" i="1"/>
  <c r="H20" i="1" s="1"/>
  <c r="R10" i="1"/>
  <c r="Q10" i="1"/>
  <c r="P10" i="1"/>
  <c r="R9" i="1"/>
  <c r="Q9" i="1"/>
  <c r="P9" i="1"/>
  <c r="Q8" i="1"/>
  <c r="P8" i="1"/>
  <c r="R8" i="1" s="1"/>
  <c r="R7" i="1"/>
  <c r="Q7" i="1"/>
  <c r="P7" i="1"/>
  <c r="R6" i="1"/>
  <c r="Q6" i="1"/>
  <c r="P6" i="1"/>
  <c r="R5" i="1"/>
  <c r="Q5" i="1"/>
  <c r="P5" i="1"/>
  <c r="G10" i="1"/>
  <c r="F10" i="1"/>
  <c r="H10" i="1" s="1"/>
  <c r="G9" i="1"/>
  <c r="F9" i="1"/>
  <c r="H9" i="1" s="1"/>
  <c r="G8" i="1"/>
  <c r="F8" i="1"/>
  <c r="H8" i="1" s="1"/>
  <c r="G7" i="1"/>
  <c r="F7" i="1"/>
  <c r="H7" i="1" s="1"/>
  <c r="G6" i="1"/>
  <c r="F6" i="1"/>
  <c r="H6" i="1" s="1"/>
  <c r="G5" i="1"/>
  <c r="F5" i="1"/>
  <c r="H5" i="1" s="1"/>
  <c r="H41" i="1" l="1"/>
  <c r="H27" i="1"/>
  <c r="H26" i="1"/>
  <c r="R26" i="1"/>
  <c r="R25" i="1"/>
  <c r="R12" i="1"/>
  <c r="R11" i="1"/>
  <c r="H40" i="1"/>
  <c r="H12" i="1"/>
  <c r="H11" i="1"/>
</calcChain>
</file>

<file path=xl/sharedStrings.xml><?xml version="1.0" encoding="utf-8"?>
<sst xmlns="http://schemas.openxmlformats.org/spreadsheetml/2006/main" count="57" uniqueCount="17">
  <si>
    <t xml:space="preserve">2mM Sucrose </t>
  </si>
  <si>
    <t>both</t>
    <phoneticPr fontId="0" type="noConversion"/>
  </si>
  <si>
    <t>wt</t>
  </si>
  <si>
    <t>Blue</t>
    <phoneticPr fontId="0" type="noConversion"/>
  </si>
  <si>
    <t>puple</t>
    <phoneticPr fontId="0" type="noConversion"/>
  </si>
  <si>
    <t>Red</t>
    <phoneticPr fontId="0" type="noConversion"/>
  </si>
  <si>
    <t>sum</t>
    <phoneticPr fontId="0" type="noConversion"/>
  </si>
  <si>
    <t>B-D</t>
    <phoneticPr fontId="0" type="noConversion"/>
  </si>
  <si>
    <t>PI</t>
    <phoneticPr fontId="0" type="noConversion"/>
  </si>
  <si>
    <t>ave</t>
    <phoneticPr fontId="0" type="noConversion"/>
  </si>
  <si>
    <t>SEM</t>
    <phoneticPr fontId="0" type="noConversion"/>
  </si>
  <si>
    <t>control</t>
  </si>
  <si>
    <t>sucrose+ 0.0 mM NaOH (red dye)</t>
  </si>
  <si>
    <t>sucrose+ 0.1 mM NaOH (red dye)</t>
  </si>
  <si>
    <t>sucrose+ 100 mM NaOH (red dye)</t>
  </si>
  <si>
    <t>sucrose+ 10 mM NaOH (red dye)</t>
  </si>
  <si>
    <t>sucrose+ 1 mM NaOH (red dye)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</si>
</sst>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&quot;월&quot;\ dd&quot;일&quot;"/>
  </numFmts>
  <fonts count="4" x14ac:knownFonts="1"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9"/>
      <color theme="1"/>
      <name val="Aptos Narrow"/>
      <family val="3"/>
      <charset val="129"/>
      <scheme val="minor"/>
    </font>
    <font>
      <sz val="9"/>
      <name val="Aptos Narrow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" fillId="2" borderId="3" xfId="1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164" fontId="1" fillId="2" borderId="4" xfId="1" applyNumberForma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1" fillId="2" borderId="8" xfId="1" applyNumberForma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1" fillId="2" borderId="11" xfId="1" applyNumberForma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159B7-0458-48E7-8074-347265834776}">
  <dimension ref="B2:R41"/>
  <sheetViews>
    <sheetView tabSelected="1" topLeftCell="A35" workbookViewId="0">
      <selection activeCell="I45" sqref="I45"/>
    </sheetView>
  </sheetViews>
  <sheetFormatPr defaultRowHeight="14.5" x14ac:dyDescent="0.35"/>
  <sheetData>
    <row r="2" spans="2:18" ht="15" thickBot="1" x14ac:dyDescent="0.4">
      <c r="B2" t="s">
        <v>11</v>
      </c>
    </row>
    <row r="3" spans="2:18" ht="15" thickBot="1" x14ac:dyDescent="0.4">
      <c r="B3" s="1"/>
      <c r="C3" s="2" t="s">
        <v>0</v>
      </c>
      <c r="D3" s="3" t="s">
        <v>1</v>
      </c>
      <c r="E3" s="4" t="s">
        <v>12</v>
      </c>
      <c r="F3" s="5"/>
      <c r="G3" s="5"/>
      <c r="H3" s="5"/>
      <c r="L3" s="1"/>
      <c r="M3" s="2" t="s">
        <v>0</v>
      </c>
      <c r="N3" s="3" t="s">
        <v>1</v>
      </c>
      <c r="O3" s="4" t="s">
        <v>13</v>
      </c>
      <c r="P3" s="5"/>
      <c r="Q3" s="5"/>
      <c r="R3" s="5"/>
    </row>
    <row r="4" spans="2:18" ht="15" thickBot="1" x14ac:dyDescent="0.4">
      <c r="B4" s="6"/>
      <c r="C4" s="7" t="s">
        <v>3</v>
      </c>
      <c r="D4" s="7" t="s">
        <v>4</v>
      </c>
      <c r="E4" s="7" t="s">
        <v>5</v>
      </c>
      <c r="F4" s="8" t="s">
        <v>6</v>
      </c>
      <c r="G4" s="8" t="s">
        <v>7</v>
      </c>
      <c r="H4" s="8" t="s">
        <v>8</v>
      </c>
      <c r="L4" s="6" t="s">
        <v>2</v>
      </c>
      <c r="M4" s="7" t="s">
        <v>3</v>
      </c>
      <c r="N4" s="7" t="s">
        <v>4</v>
      </c>
      <c r="O4" s="7" t="s">
        <v>5</v>
      </c>
      <c r="P4" s="8" t="s">
        <v>6</v>
      </c>
      <c r="Q4" s="8" t="s">
        <v>7</v>
      </c>
      <c r="R4" s="8" t="s">
        <v>8</v>
      </c>
    </row>
    <row r="5" spans="2:18" ht="15" thickBot="1" x14ac:dyDescent="0.4">
      <c r="B5" s="9">
        <v>42500</v>
      </c>
      <c r="C5" s="10">
        <v>23</v>
      </c>
      <c r="D5" s="10">
        <v>14</v>
      </c>
      <c r="E5" s="11">
        <v>20</v>
      </c>
      <c r="F5" s="12">
        <f t="shared" ref="F5:F10" si="0">SUM(C5:E5)</f>
        <v>57</v>
      </c>
      <c r="G5" s="13">
        <f t="shared" ref="G5:G10" si="1">C5+D5/2</f>
        <v>30</v>
      </c>
      <c r="H5" s="14">
        <f t="shared" ref="H5:H10" si="2">(E5-C5)/F5</f>
        <v>-5.2631578947368418E-2</v>
      </c>
      <c r="L5" s="9">
        <v>42500</v>
      </c>
      <c r="M5" s="10">
        <v>24</v>
      </c>
      <c r="N5" s="10">
        <v>9</v>
      </c>
      <c r="O5" s="11">
        <v>5</v>
      </c>
      <c r="P5" s="12">
        <f t="shared" ref="P5:P10" si="3">SUM(M5:O5)</f>
        <v>38</v>
      </c>
      <c r="Q5" s="13">
        <f t="shared" ref="Q5:Q10" si="4">M5+N5/2</f>
        <v>28.5</v>
      </c>
      <c r="R5" s="14">
        <f t="shared" ref="R5:R10" si="5">(O5-M5)/P5</f>
        <v>-0.5</v>
      </c>
    </row>
    <row r="6" spans="2:18" ht="15" thickBot="1" x14ac:dyDescent="0.4">
      <c r="B6" s="15">
        <v>42561</v>
      </c>
      <c r="C6" s="16">
        <v>21</v>
      </c>
      <c r="D6" s="16">
        <v>16</v>
      </c>
      <c r="E6" s="17">
        <v>17</v>
      </c>
      <c r="F6" s="12">
        <f t="shared" si="0"/>
        <v>54</v>
      </c>
      <c r="G6" s="13">
        <f t="shared" si="1"/>
        <v>29</v>
      </c>
      <c r="H6" s="14">
        <f t="shared" si="2"/>
        <v>-7.407407407407407E-2</v>
      </c>
      <c r="L6" s="15">
        <v>42561</v>
      </c>
      <c r="M6" s="16">
        <v>18</v>
      </c>
      <c r="N6" s="16">
        <v>7</v>
      </c>
      <c r="O6" s="17">
        <v>12</v>
      </c>
      <c r="P6" s="12">
        <f t="shared" si="3"/>
        <v>37</v>
      </c>
      <c r="Q6" s="13">
        <f t="shared" si="4"/>
        <v>21.5</v>
      </c>
      <c r="R6" s="14">
        <f t="shared" si="5"/>
        <v>-0.16216216216216217</v>
      </c>
    </row>
    <row r="7" spans="2:18" ht="15" thickBot="1" x14ac:dyDescent="0.4">
      <c r="B7" s="15"/>
      <c r="C7" s="16">
        <v>20</v>
      </c>
      <c r="D7" s="16">
        <v>10</v>
      </c>
      <c r="E7" s="17">
        <v>22</v>
      </c>
      <c r="F7" s="12">
        <f t="shared" si="0"/>
        <v>52</v>
      </c>
      <c r="G7" s="13">
        <f t="shared" si="1"/>
        <v>25</v>
      </c>
      <c r="H7" s="14">
        <f t="shared" si="2"/>
        <v>3.8461538461538464E-2</v>
      </c>
      <c r="L7" s="15"/>
      <c r="M7" s="16">
        <v>27</v>
      </c>
      <c r="N7" s="16">
        <v>19</v>
      </c>
      <c r="O7" s="17">
        <v>3</v>
      </c>
      <c r="P7" s="12">
        <f t="shared" si="3"/>
        <v>49</v>
      </c>
      <c r="Q7" s="13">
        <f t="shared" si="4"/>
        <v>36.5</v>
      </c>
      <c r="R7" s="14">
        <f t="shared" si="5"/>
        <v>-0.48979591836734693</v>
      </c>
    </row>
    <row r="8" spans="2:18" ht="15" thickBot="1" x14ac:dyDescent="0.4">
      <c r="B8" s="15"/>
      <c r="C8" s="16">
        <v>8</v>
      </c>
      <c r="D8" s="16">
        <v>18</v>
      </c>
      <c r="E8" s="17">
        <v>10</v>
      </c>
      <c r="F8" s="12">
        <f t="shared" si="0"/>
        <v>36</v>
      </c>
      <c r="G8" s="13">
        <f t="shared" si="1"/>
        <v>17</v>
      </c>
      <c r="H8" s="14">
        <f t="shared" si="2"/>
        <v>5.5555555555555552E-2</v>
      </c>
      <c r="L8" s="15"/>
      <c r="M8" s="16">
        <v>21</v>
      </c>
      <c r="N8" s="16">
        <v>11</v>
      </c>
      <c r="O8" s="17">
        <v>19</v>
      </c>
      <c r="P8" s="12">
        <f t="shared" si="3"/>
        <v>51</v>
      </c>
      <c r="Q8" s="13">
        <f t="shared" si="4"/>
        <v>26.5</v>
      </c>
      <c r="R8" s="14">
        <f t="shared" si="5"/>
        <v>-3.9215686274509803E-2</v>
      </c>
    </row>
    <row r="9" spans="2:18" ht="15" thickBot="1" x14ac:dyDescent="0.4">
      <c r="B9" s="15"/>
      <c r="C9" s="16">
        <v>14</v>
      </c>
      <c r="D9" s="16">
        <v>11</v>
      </c>
      <c r="E9" s="17">
        <v>18</v>
      </c>
      <c r="F9" s="12">
        <f t="shared" si="0"/>
        <v>43</v>
      </c>
      <c r="G9" s="13">
        <f t="shared" si="1"/>
        <v>19.5</v>
      </c>
      <c r="H9" s="14">
        <f t="shared" si="2"/>
        <v>9.3023255813953487E-2</v>
      </c>
      <c r="L9" s="15"/>
      <c r="M9" s="16">
        <v>25</v>
      </c>
      <c r="N9" s="16">
        <v>9</v>
      </c>
      <c r="O9" s="17">
        <v>18</v>
      </c>
      <c r="P9" s="12">
        <f t="shared" si="3"/>
        <v>52</v>
      </c>
      <c r="Q9" s="13">
        <f t="shared" si="4"/>
        <v>29.5</v>
      </c>
      <c r="R9" s="14">
        <f t="shared" si="5"/>
        <v>-0.13461538461538461</v>
      </c>
    </row>
    <row r="10" spans="2:18" ht="15" thickBot="1" x14ac:dyDescent="0.4">
      <c r="B10" s="18"/>
      <c r="C10" s="19">
        <v>19</v>
      </c>
      <c r="D10" s="19">
        <v>8</v>
      </c>
      <c r="E10" s="20">
        <v>15</v>
      </c>
      <c r="F10" s="12">
        <f t="shared" si="0"/>
        <v>42</v>
      </c>
      <c r="G10" s="13">
        <f t="shared" si="1"/>
        <v>23</v>
      </c>
      <c r="H10" s="14">
        <f t="shared" si="2"/>
        <v>-9.5238095238095233E-2</v>
      </c>
      <c r="L10" s="18"/>
      <c r="M10" s="19">
        <v>23</v>
      </c>
      <c r="N10" s="19">
        <v>8</v>
      </c>
      <c r="O10" s="20">
        <v>14</v>
      </c>
      <c r="P10" s="12">
        <f t="shared" si="3"/>
        <v>45</v>
      </c>
      <c r="Q10" s="13">
        <f t="shared" si="4"/>
        <v>27</v>
      </c>
      <c r="R10" s="14">
        <f t="shared" si="5"/>
        <v>-0.2</v>
      </c>
    </row>
    <row r="11" spans="2:18" ht="15" thickBot="1" x14ac:dyDescent="0.4">
      <c r="B11" s="5"/>
      <c r="C11" s="5"/>
      <c r="D11" s="5"/>
      <c r="E11" s="5"/>
      <c r="F11" s="5"/>
      <c r="G11" s="21" t="s">
        <v>9</v>
      </c>
      <c r="H11" s="21">
        <f>AVERAGE(H5:H10)</f>
        <v>-5.817233071415036E-3</v>
      </c>
      <c r="L11" s="5"/>
      <c r="M11" s="5"/>
      <c r="N11" s="5"/>
      <c r="O11" s="5"/>
      <c r="P11" s="5"/>
      <c r="Q11" s="21" t="s">
        <v>9</v>
      </c>
      <c r="R11" s="21">
        <f>AVERAGE(R5:R10)</f>
        <v>-0.25429819190323394</v>
      </c>
    </row>
    <row r="12" spans="2:18" ht="15" thickBot="1" x14ac:dyDescent="0.4">
      <c r="B12" s="5"/>
      <c r="C12" s="5"/>
      <c r="D12" s="5"/>
      <c r="E12" s="5"/>
      <c r="F12" s="5"/>
      <c r="G12" s="21" t="s">
        <v>10</v>
      </c>
      <c r="H12" s="22">
        <f>STDEV(H5:H10)/SQRT(COUNT(H5:H10))</f>
        <v>3.180321836413471E-2</v>
      </c>
      <c r="L12" s="5"/>
      <c r="M12" s="5"/>
      <c r="N12" s="5"/>
      <c r="O12" s="5"/>
      <c r="P12" s="5"/>
      <c r="Q12" s="21" t="s">
        <v>10</v>
      </c>
      <c r="R12" s="22">
        <f>STDEV(R5:R10)/SQRT(COUNT(R5:R10))</f>
        <v>7.9130768958735859E-2</v>
      </c>
    </row>
    <row r="16" spans="2:18" ht="15" thickBot="1" x14ac:dyDescent="0.4"/>
    <row r="17" spans="2:18" ht="15" thickBot="1" x14ac:dyDescent="0.4">
      <c r="L17" s="1">
        <v>10</v>
      </c>
      <c r="M17" s="2" t="s">
        <v>0</v>
      </c>
      <c r="N17" s="3" t="s">
        <v>1</v>
      </c>
      <c r="O17" s="4" t="s">
        <v>15</v>
      </c>
      <c r="P17" s="5"/>
      <c r="Q17" s="5"/>
      <c r="R17" s="5"/>
    </row>
    <row r="18" spans="2:18" ht="15" thickBot="1" x14ac:dyDescent="0.4">
      <c r="B18" s="1"/>
      <c r="C18" s="2" t="s">
        <v>0</v>
      </c>
      <c r="D18" s="3" t="s">
        <v>1</v>
      </c>
      <c r="E18" s="4" t="s">
        <v>16</v>
      </c>
      <c r="F18" s="5"/>
      <c r="G18" s="5"/>
      <c r="H18" s="5"/>
      <c r="L18" s="6"/>
      <c r="M18" s="7" t="s">
        <v>3</v>
      </c>
      <c r="N18" s="7" t="s">
        <v>4</v>
      </c>
      <c r="O18" s="7" t="s">
        <v>5</v>
      </c>
      <c r="P18" s="8" t="s">
        <v>6</v>
      </c>
      <c r="Q18" s="8" t="s">
        <v>7</v>
      </c>
      <c r="R18" s="8" t="s">
        <v>8</v>
      </c>
    </row>
    <row r="19" spans="2:18" ht="15" thickBot="1" x14ac:dyDescent="0.4">
      <c r="B19" s="6"/>
      <c r="C19" s="7" t="s">
        <v>3</v>
      </c>
      <c r="D19" s="7" t="s">
        <v>4</v>
      </c>
      <c r="E19" s="7" t="s">
        <v>5</v>
      </c>
      <c r="F19" s="8" t="s">
        <v>6</v>
      </c>
      <c r="G19" s="8" t="s">
        <v>7</v>
      </c>
      <c r="H19" s="8" t="s">
        <v>8</v>
      </c>
      <c r="L19" s="9">
        <v>42500</v>
      </c>
      <c r="M19" s="10">
        <v>11</v>
      </c>
      <c r="N19" s="10">
        <v>8</v>
      </c>
      <c r="O19" s="11">
        <v>2</v>
      </c>
      <c r="P19" s="12">
        <f t="shared" ref="P19:P24" si="6">SUM(M19:O19)</f>
        <v>21</v>
      </c>
      <c r="Q19" s="13">
        <f t="shared" ref="Q19:Q24" si="7">M19+N19/2</f>
        <v>15</v>
      </c>
      <c r="R19" s="14">
        <f t="shared" ref="R19:R24" si="8">(O19-M19)/P19</f>
        <v>-0.42857142857142855</v>
      </c>
    </row>
    <row r="20" spans="2:18" ht="15" thickBot="1" x14ac:dyDescent="0.4">
      <c r="B20" s="9">
        <v>42500</v>
      </c>
      <c r="C20" s="10">
        <v>22</v>
      </c>
      <c r="D20" s="10">
        <v>7</v>
      </c>
      <c r="E20" s="11">
        <v>9</v>
      </c>
      <c r="F20" s="12">
        <f t="shared" ref="F20:F25" si="9">SUM(C20:E20)</f>
        <v>38</v>
      </c>
      <c r="G20" s="13">
        <f t="shared" ref="G20:G25" si="10">C20+D20/2</f>
        <v>25.5</v>
      </c>
      <c r="H20" s="14">
        <f t="shared" ref="H20:H25" si="11">(E20-C20)/F20</f>
        <v>-0.34210526315789475</v>
      </c>
      <c r="L20" s="15">
        <v>42561</v>
      </c>
      <c r="M20" s="16">
        <v>18</v>
      </c>
      <c r="N20" s="16">
        <v>6</v>
      </c>
      <c r="O20" s="17">
        <v>3</v>
      </c>
      <c r="P20" s="12">
        <f t="shared" si="6"/>
        <v>27</v>
      </c>
      <c r="Q20" s="13">
        <f t="shared" si="7"/>
        <v>21</v>
      </c>
      <c r="R20" s="14">
        <f t="shared" si="8"/>
        <v>-0.55555555555555558</v>
      </c>
    </row>
    <row r="21" spans="2:18" ht="15" thickBot="1" x14ac:dyDescent="0.4">
      <c r="B21" s="15">
        <v>42561</v>
      </c>
      <c r="C21" s="16">
        <v>13</v>
      </c>
      <c r="D21" s="16">
        <v>12</v>
      </c>
      <c r="E21" s="17">
        <v>19</v>
      </c>
      <c r="F21" s="12">
        <f t="shared" si="9"/>
        <v>44</v>
      </c>
      <c r="G21" s="13">
        <f t="shared" si="10"/>
        <v>19</v>
      </c>
      <c r="H21" s="14">
        <f t="shared" si="11"/>
        <v>0.13636363636363635</v>
      </c>
      <c r="L21" s="15"/>
      <c r="M21" s="16">
        <v>27</v>
      </c>
      <c r="N21" s="16">
        <v>8</v>
      </c>
      <c r="O21" s="17">
        <v>3</v>
      </c>
      <c r="P21" s="12">
        <f t="shared" si="6"/>
        <v>38</v>
      </c>
      <c r="Q21" s="13">
        <f t="shared" si="7"/>
        <v>31</v>
      </c>
      <c r="R21" s="14">
        <f t="shared" si="8"/>
        <v>-0.63157894736842102</v>
      </c>
    </row>
    <row r="22" spans="2:18" ht="15" thickBot="1" x14ac:dyDescent="0.4">
      <c r="B22" s="15"/>
      <c r="C22" s="16">
        <v>34</v>
      </c>
      <c r="D22" s="16">
        <v>10</v>
      </c>
      <c r="E22" s="17">
        <v>10</v>
      </c>
      <c r="F22" s="12">
        <f t="shared" si="9"/>
        <v>54</v>
      </c>
      <c r="G22" s="13">
        <f t="shared" si="10"/>
        <v>39</v>
      </c>
      <c r="H22" s="14">
        <f t="shared" si="11"/>
        <v>-0.44444444444444442</v>
      </c>
      <c r="L22" s="15"/>
      <c r="M22" s="16">
        <v>15</v>
      </c>
      <c r="N22" s="16">
        <v>9</v>
      </c>
      <c r="O22" s="17">
        <v>10</v>
      </c>
      <c r="P22" s="12">
        <f t="shared" si="6"/>
        <v>34</v>
      </c>
      <c r="Q22" s="13">
        <f t="shared" si="7"/>
        <v>19.5</v>
      </c>
      <c r="R22" s="14">
        <f t="shared" si="8"/>
        <v>-0.14705882352941177</v>
      </c>
    </row>
    <row r="23" spans="2:18" ht="15" thickBot="1" x14ac:dyDescent="0.4">
      <c r="B23" s="15"/>
      <c r="C23" s="16">
        <v>23</v>
      </c>
      <c r="D23" s="16">
        <v>6</v>
      </c>
      <c r="E23" s="17">
        <v>7</v>
      </c>
      <c r="F23" s="12">
        <f t="shared" si="9"/>
        <v>36</v>
      </c>
      <c r="G23" s="13">
        <f t="shared" si="10"/>
        <v>26</v>
      </c>
      <c r="H23" s="14">
        <f t="shared" si="11"/>
        <v>-0.44444444444444442</v>
      </c>
      <c r="L23" s="15"/>
      <c r="M23" s="16">
        <v>24</v>
      </c>
      <c r="N23" s="16">
        <v>8</v>
      </c>
      <c r="O23" s="17">
        <v>9</v>
      </c>
      <c r="P23" s="12">
        <f t="shared" si="6"/>
        <v>41</v>
      </c>
      <c r="Q23" s="13">
        <f t="shared" si="7"/>
        <v>28</v>
      </c>
      <c r="R23" s="14">
        <f t="shared" si="8"/>
        <v>-0.36585365853658536</v>
      </c>
    </row>
    <row r="24" spans="2:18" ht="15" thickBot="1" x14ac:dyDescent="0.4">
      <c r="B24" s="15"/>
      <c r="C24" s="16">
        <v>24</v>
      </c>
      <c r="D24" s="16">
        <v>8</v>
      </c>
      <c r="E24" s="17">
        <v>5</v>
      </c>
      <c r="F24" s="12">
        <f t="shared" si="9"/>
        <v>37</v>
      </c>
      <c r="G24" s="13">
        <f t="shared" si="10"/>
        <v>28</v>
      </c>
      <c r="H24" s="14">
        <f t="shared" si="11"/>
        <v>-0.51351351351351349</v>
      </c>
      <c r="L24" s="18"/>
      <c r="M24" s="19">
        <v>28</v>
      </c>
      <c r="N24" s="19">
        <v>7</v>
      </c>
      <c r="O24" s="20">
        <v>10</v>
      </c>
      <c r="P24" s="12">
        <f t="shared" si="6"/>
        <v>45</v>
      </c>
      <c r="Q24" s="13">
        <f t="shared" si="7"/>
        <v>31.5</v>
      </c>
      <c r="R24" s="14">
        <f t="shared" si="8"/>
        <v>-0.4</v>
      </c>
    </row>
    <row r="25" spans="2:18" ht="15" thickBot="1" x14ac:dyDescent="0.4">
      <c r="B25" s="18"/>
      <c r="C25" s="19">
        <v>31</v>
      </c>
      <c r="D25" s="19">
        <v>10</v>
      </c>
      <c r="E25" s="20">
        <v>14</v>
      </c>
      <c r="F25" s="12">
        <f t="shared" si="9"/>
        <v>55</v>
      </c>
      <c r="G25" s="13">
        <f t="shared" si="10"/>
        <v>36</v>
      </c>
      <c r="H25" s="14">
        <f t="shared" si="11"/>
        <v>-0.30909090909090908</v>
      </c>
      <c r="L25" s="5"/>
      <c r="M25" s="5"/>
      <c r="N25" s="5"/>
      <c r="O25" s="5"/>
      <c r="P25" s="5"/>
      <c r="Q25" s="21" t="s">
        <v>9</v>
      </c>
      <c r="R25" s="21">
        <f>AVERAGE(R19:R24)</f>
        <v>-0.42143640226023371</v>
      </c>
    </row>
    <row r="26" spans="2:18" ht="15" thickBot="1" x14ac:dyDescent="0.4">
      <c r="B26" s="5"/>
      <c r="C26" s="5"/>
      <c r="D26" s="5"/>
      <c r="E26" s="5"/>
      <c r="F26" s="5"/>
      <c r="G26" s="21" t="s">
        <v>9</v>
      </c>
      <c r="H26" s="21">
        <f>AVERAGE(H20:H25)</f>
        <v>-0.31953915638126168</v>
      </c>
      <c r="L26" s="5"/>
      <c r="M26" s="5"/>
      <c r="N26" s="5"/>
      <c r="O26" s="5"/>
      <c r="P26" s="5"/>
      <c r="Q26" s="21" t="s">
        <v>10</v>
      </c>
      <c r="R26" s="22">
        <f>STDEV(R19:R24)/SQRT(COUNT(R19:R24))</f>
        <v>6.8564023996447274E-2</v>
      </c>
    </row>
    <row r="27" spans="2:18" ht="15" thickBot="1" x14ac:dyDescent="0.4">
      <c r="B27" s="5"/>
      <c r="C27" s="5"/>
      <c r="D27" s="5"/>
      <c r="E27" s="5"/>
      <c r="F27" s="5"/>
      <c r="G27" s="21" t="s">
        <v>10</v>
      </c>
      <c r="H27" s="22">
        <f>STDEV(H20:H25)/SQRT(COUNT(H20:H25))</f>
        <v>9.6141296135125315E-2</v>
      </c>
    </row>
    <row r="31" spans="2:18" ht="15" thickBot="1" x14ac:dyDescent="0.4"/>
    <row r="32" spans="2:18" ht="15" thickBot="1" x14ac:dyDescent="0.4">
      <c r="B32" s="1"/>
      <c r="C32" s="2" t="s">
        <v>0</v>
      </c>
      <c r="D32" s="3" t="s">
        <v>1</v>
      </c>
      <c r="E32" s="4" t="s">
        <v>14</v>
      </c>
      <c r="F32" s="5"/>
      <c r="G32" s="5"/>
      <c r="H32" s="5"/>
    </row>
    <row r="33" spans="2:8" ht="15" thickBot="1" x14ac:dyDescent="0.4">
      <c r="B33" s="6"/>
      <c r="C33" s="7" t="s">
        <v>3</v>
      </c>
      <c r="D33" s="7" t="s">
        <v>4</v>
      </c>
      <c r="E33" s="7" t="s">
        <v>5</v>
      </c>
      <c r="F33" s="8" t="s">
        <v>6</v>
      </c>
      <c r="G33" s="8" t="s">
        <v>7</v>
      </c>
      <c r="H33" s="8" t="s">
        <v>8</v>
      </c>
    </row>
    <row r="34" spans="2:8" ht="15" thickBot="1" x14ac:dyDescent="0.4">
      <c r="B34" s="9">
        <v>42500</v>
      </c>
      <c r="C34" s="10">
        <v>40</v>
      </c>
      <c r="D34" s="10">
        <v>5</v>
      </c>
      <c r="E34" s="11">
        <v>6</v>
      </c>
      <c r="F34" s="12">
        <v>51</v>
      </c>
      <c r="G34" s="13">
        <f t="shared" ref="G34:G39" si="12">C34+D34/2</f>
        <v>42.5</v>
      </c>
      <c r="H34" s="14">
        <f t="shared" ref="H34:H39" si="13">(E34-C34)/F34</f>
        <v>-0.66666666666666663</v>
      </c>
    </row>
    <row r="35" spans="2:8" ht="15" thickBot="1" x14ac:dyDescent="0.4">
      <c r="B35" s="15">
        <v>42561</v>
      </c>
      <c r="C35" s="16">
        <v>33</v>
      </c>
      <c r="D35" s="16">
        <v>8</v>
      </c>
      <c r="E35" s="17">
        <v>7</v>
      </c>
      <c r="F35" s="12">
        <v>48</v>
      </c>
      <c r="G35" s="13">
        <f t="shared" si="12"/>
        <v>37</v>
      </c>
      <c r="H35" s="14">
        <f t="shared" si="13"/>
        <v>-0.54166666666666663</v>
      </c>
    </row>
    <row r="36" spans="2:8" ht="15" thickBot="1" x14ac:dyDescent="0.4">
      <c r="B36" s="15"/>
      <c r="C36" s="16">
        <v>33</v>
      </c>
      <c r="D36" s="16">
        <v>3</v>
      </c>
      <c r="E36" s="17">
        <v>2</v>
      </c>
      <c r="F36" s="12">
        <v>38</v>
      </c>
      <c r="G36" s="13">
        <f t="shared" si="12"/>
        <v>34.5</v>
      </c>
      <c r="H36" s="14">
        <f t="shared" si="13"/>
        <v>-0.81578947368421051</v>
      </c>
    </row>
    <row r="37" spans="2:8" ht="15" thickBot="1" x14ac:dyDescent="0.4">
      <c r="B37" s="15"/>
      <c r="C37" s="16">
        <v>27</v>
      </c>
      <c r="D37" s="16">
        <v>2</v>
      </c>
      <c r="E37" s="17">
        <v>4</v>
      </c>
      <c r="F37" s="12">
        <v>33</v>
      </c>
      <c r="G37" s="13">
        <f t="shared" si="12"/>
        <v>28</v>
      </c>
      <c r="H37" s="14">
        <f t="shared" si="13"/>
        <v>-0.69696969696969702</v>
      </c>
    </row>
    <row r="38" spans="2:8" ht="15" thickBot="1" x14ac:dyDescent="0.4">
      <c r="B38" s="15"/>
      <c r="C38" s="16">
        <v>31</v>
      </c>
      <c r="D38" s="16">
        <v>3</v>
      </c>
      <c r="E38" s="17">
        <v>2</v>
      </c>
      <c r="F38" s="12">
        <v>36</v>
      </c>
      <c r="G38" s="13">
        <f t="shared" si="12"/>
        <v>32.5</v>
      </c>
      <c r="H38" s="14">
        <f t="shared" si="13"/>
        <v>-0.80555555555555558</v>
      </c>
    </row>
    <row r="39" spans="2:8" ht="15" thickBot="1" x14ac:dyDescent="0.4">
      <c r="B39" s="18"/>
      <c r="C39" s="19">
        <v>33</v>
      </c>
      <c r="D39" s="19">
        <v>3</v>
      </c>
      <c r="E39" s="20">
        <v>3</v>
      </c>
      <c r="F39" s="12">
        <v>39</v>
      </c>
      <c r="G39" s="13">
        <f t="shared" si="12"/>
        <v>34.5</v>
      </c>
      <c r="H39" s="14">
        <f t="shared" si="13"/>
        <v>-0.76923076923076927</v>
      </c>
    </row>
    <row r="40" spans="2:8" ht="15" thickBot="1" x14ac:dyDescent="0.4">
      <c r="B40" s="5"/>
      <c r="C40" s="5"/>
      <c r="D40" s="5"/>
      <c r="E40" s="5"/>
      <c r="F40" s="5"/>
      <c r="G40" s="21" t="s">
        <v>9</v>
      </c>
      <c r="H40" s="21">
        <f>AVERAGE(H34:H39)</f>
        <v>-0.7159798047955942</v>
      </c>
    </row>
    <row r="41" spans="2:8" ht="15" thickBot="1" x14ac:dyDescent="0.4">
      <c r="B41" s="5"/>
      <c r="C41" s="5"/>
      <c r="D41" s="5"/>
      <c r="E41" s="5"/>
      <c r="F41" s="5"/>
      <c r="G41" s="21" t="s">
        <v>10</v>
      </c>
      <c r="H41" s="22">
        <f>STDEV(H34:H39)/SQRT(COUNT(H34:H39))</f>
        <v>4.242628519254369E-2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NaOH behavior, Dose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프라카시판디(대학원생-바이오발효융합전공)</dc:creator>
  <cp:lastModifiedBy>프라카시판디(대학원생-바이오발효융합전공)</cp:lastModifiedBy>
  <dcterms:created xsi:type="dcterms:W3CDTF">2024-05-05T22:53:56Z</dcterms:created>
  <dcterms:modified xsi:type="dcterms:W3CDTF">2024-05-06T22:37:24Z</dcterms:modified>
</cp:coreProperties>
</file>