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13_ncr:1_{B3BB5D23-34EB-4C23-AAE3-5F474C60B233}" xr6:coauthVersionLast="47" xr6:coauthVersionMax="47" xr10:uidLastSave="{00000000-0000-0000-0000-000000000000}"/>
  <bookViews>
    <workbookView xWindow="-110" yWindow="-110" windowWidth="19420" windowHeight="10300" xr2:uid="{24487F69-5B32-4B18-B0FF-F74CF653EC4E}"/>
  </bookViews>
  <sheets>
    <sheet name="Dose behavoir KOH 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1" l="1"/>
  <c r="F40" i="1"/>
  <c r="H40" i="1" s="1"/>
  <c r="G39" i="1"/>
  <c r="F39" i="1"/>
  <c r="H39" i="1" s="1"/>
  <c r="G38" i="1"/>
  <c r="F38" i="1"/>
  <c r="H38" i="1" s="1"/>
  <c r="G37" i="1"/>
  <c r="F37" i="1"/>
  <c r="H37" i="1" s="1"/>
  <c r="G36" i="1"/>
  <c r="F36" i="1"/>
  <c r="H36" i="1" s="1"/>
  <c r="G35" i="1"/>
  <c r="F35" i="1"/>
  <c r="H35" i="1" s="1"/>
  <c r="P25" i="1"/>
  <c r="O25" i="1"/>
  <c r="Q25" i="1" s="1"/>
  <c r="P24" i="1"/>
  <c r="O24" i="1"/>
  <c r="Q24" i="1" s="1"/>
  <c r="P23" i="1"/>
  <c r="O23" i="1"/>
  <c r="Q23" i="1" s="1"/>
  <c r="Q22" i="1"/>
  <c r="P22" i="1"/>
  <c r="O22" i="1"/>
  <c r="P21" i="1"/>
  <c r="O21" i="1"/>
  <c r="Q21" i="1" s="1"/>
  <c r="P20" i="1"/>
  <c r="O20" i="1"/>
  <c r="Q20" i="1" s="1"/>
  <c r="Q27" i="1" s="1"/>
  <c r="G25" i="1"/>
  <c r="F25" i="1"/>
  <c r="H25" i="1" s="1"/>
  <c r="G24" i="1"/>
  <c r="F24" i="1"/>
  <c r="H24" i="1" s="1"/>
  <c r="G23" i="1"/>
  <c r="F23" i="1"/>
  <c r="H23" i="1" s="1"/>
  <c r="G22" i="1"/>
  <c r="F22" i="1"/>
  <c r="H22" i="1" s="1"/>
  <c r="G21" i="1"/>
  <c r="F21" i="1"/>
  <c r="H21" i="1" s="1"/>
  <c r="G20" i="1"/>
  <c r="F20" i="1"/>
  <c r="H20" i="1" s="1"/>
  <c r="P10" i="1"/>
  <c r="O10" i="1"/>
  <c r="Q10" i="1" s="1"/>
  <c r="Q9" i="1"/>
  <c r="P9" i="1"/>
  <c r="O9" i="1"/>
  <c r="P8" i="1"/>
  <c r="O8" i="1"/>
  <c r="Q8" i="1" s="1"/>
  <c r="Q7" i="1"/>
  <c r="P7" i="1"/>
  <c r="O7" i="1"/>
  <c r="P6" i="1"/>
  <c r="O6" i="1"/>
  <c r="Q6" i="1" s="1"/>
  <c r="P5" i="1"/>
  <c r="O5" i="1"/>
  <c r="Q5" i="1" s="1"/>
  <c r="H10" i="1"/>
  <c r="G10" i="1"/>
  <c r="F10" i="1"/>
  <c r="H9" i="1"/>
  <c r="G9" i="1"/>
  <c r="F9" i="1"/>
  <c r="H8" i="1"/>
  <c r="G8" i="1"/>
  <c r="F8" i="1"/>
  <c r="H7" i="1"/>
  <c r="G7" i="1"/>
  <c r="F7" i="1"/>
  <c r="H6" i="1"/>
  <c r="G6" i="1"/>
  <c r="F6" i="1"/>
  <c r="H5" i="1"/>
  <c r="H12" i="1" s="1"/>
  <c r="G5" i="1"/>
  <c r="F5" i="1"/>
  <c r="H42" i="1" l="1"/>
  <c r="H41" i="1"/>
  <c r="H27" i="1"/>
  <c r="H26" i="1"/>
  <c r="Q12" i="1"/>
  <c r="Q11" i="1"/>
  <c r="Q26" i="1"/>
  <c r="H11" i="1"/>
</calcChain>
</file>

<file path=xl/sharedStrings.xml><?xml version="1.0" encoding="utf-8"?>
<sst xmlns="http://schemas.openxmlformats.org/spreadsheetml/2006/main" count="57" uniqueCount="17">
  <si>
    <t xml:space="preserve">2mM Sucrose </t>
  </si>
  <si>
    <t>both</t>
    <phoneticPr fontId="0" type="noConversion"/>
  </si>
  <si>
    <t>wt</t>
  </si>
  <si>
    <t>Blue</t>
    <phoneticPr fontId="0" type="noConversion"/>
  </si>
  <si>
    <t>puple</t>
    <phoneticPr fontId="0" type="noConversion"/>
  </si>
  <si>
    <t>Red</t>
    <phoneticPr fontId="0" type="noConversion"/>
  </si>
  <si>
    <t>sum</t>
    <phoneticPr fontId="0" type="noConversion"/>
  </si>
  <si>
    <t>B-D</t>
    <phoneticPr fontId="0" type="noConversion"/>
  </si>
  <si>
    <t>PI</t>
    <phoneticPr fontId="0" type="noConversion"/>
  </si>
  <si>
    <t>ave</t>
    <phoneticPr fontId="0" type="noConversion"/>
  </si>
  <si>
    <t>SEM</t>
    <phoneticPr fontId="0" type="noConversion"/>
  </si>
  <si>
    <t>sucrose+ 100 mM KOH (red dye)</t>
  </si>
  <si>
    <t>sucrose+ 0.0 mM KOH (red dye)</t>
  </si>
  <si>
    <t>sucrose+ 0.1 mM KOH (red dye)</t>
  </si>
  <si>
    <t>control</t>
  </si>
  <si>
    <t>sucrose+ 10 mM KOH (red dye)</t>
  </si>
  <si>
    <t>sucrose+ 1 mM KOH (red dye)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</si>
</sst>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&quot;월&quot;\ dd&quot;일&quot;"/>
  </numFmts>
  <fonts count="4" x14ac:knownFonts="1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9"/>
      <color theme="1"/>
      <name val="Aptos Narrow"/>
      <family val="3"/>
      <charset val="129"/>
      <scheme val="minor"/>
    </font>
    <font>
      <sz val="9"/>
      <name val="Aptos Narrow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2" borderId="3" xfId="1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4" fontId="1" fillId="2" borderId="4" xfId="1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2" borderId="8" xfId="1" applyNumberForma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1" fillId="2" borderId="11" xfId="1" applyNumberForma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71E4D-5A0C-483A-A93F-25EC3268012D}">
  <dimension ref="B1:Q42"/>
  <sheetViews>
    <sheetView tabSelected="1" workbookViewId="0">
      <selection activeCell="J37" sqref="J37"/>
    </sheetView>
  </sheetViews>
  <sheetFormatPr defaultRowHeight="14.5" x14ac:dyDescent="0.35"/>
  <sheetData>
    <row r="1" spans="2:17" x14ac:dyDescent="0.35">
      <c r="B1" t="s">
        <v>14</v>
      </c>
    </row>
    <row r="2" spans="2:17" ht="15" thickBot="1" x14ac:dyDescent="0.4"/>
    <row r="3" spans="2:17" ht="15" thickBot="1" x14ac:dyDescent="0.4">
      <c r="B3" s="1"/>
      <c r="C3" s="2" t="s">
        <v>0</v>
      </c>
      <c r="D3" s="3" t="s">
        <v>1</v>
      </c>
      <c r="E3" s="4" t="s">
        <v>12</v>
      </c>
      <c r="F3" s="5"/>
      <c r="G3" s="5"/>
      <c r="H3" s="5"/>
      <c r="K3" s="1"/>
      <c r="L3" s="2" t="s">
        <v>0</v>
      </c>
      <c r="M3" s="3" t="s">
        <v>1</v>
      </c>
      <c r="N3" s="4" t="s">
        <v>13</v>
      </c>
      <c r="O3" s="5"/>
      <c r="P3" s="5"/>
      <c r="Q3" s="5"/>
    </row>
    <row r="4" spans="2:17" ht="15" thickBot="1" x14ac:dyDescent="0.4">
      <c r="B4" s="6"/>
      <c r="C4" s="7" t="s">
        <v>3</v>
      </c>
      <c r="D4" s="7" t="s">
        <v>4</v>
      </c>
      <c r="E4" s="7" t="s">
        <v>5</v>
      </c>
      <c r="F4" s="8" t="s">
        <v>6</v>
      </c>
      <c r="G4" s="8" t="s">
        <v>7</v>
      </c>
      <c r="H4" s="8" t="s">
        <v>8</v>
      </c>
      <c r="K4" s="6"/>
      <c r="L4" s="7" t="s">
        <v>3</v>
      </c>
      <c r="M4" s="7" t="s">
        <v>4</v>
      </c>
      <c r="N4" s="7" t="s">
        <v>5</v>
      </c>
      <c r="O4" s="8" t="s">
        <v>6</v>
      </c>
      <c r="P4" s="8" t="s">
        <v>7</v>
      </c>
      <c r="Q4" s="8" t="s">
        <v>8</v>
      </c>
    </row>
    <row r="5" spans="2:17" ht="15" thickBot="1" x14ac:dyDescent="0.4">
      <c r="B5" s="9">
        <v>42500</v>
      </c>
      <c r="C5" s="10">
        <v>23</v>
      </c>
      <c r="D5" s="10">
        <v>14</v>
      </c>
      <c r="E5" s="11">
        <v>20</v>
      </c>
      <c r="F5" s="12">
        <f t="shared" ref="F5:F10" si="0">SUM(C5:E5)</f>
        <v>57</v>
      </c>
      <c r="G5" s="13">
        <f t="shared" ref="G5:G10" si="1">C5+D5/2</f>
        <v>30</v>
      </c>
      <c r="H5" s="14">
        <f t="shared" ref="H5:H10" si="2">(E5-C5)/F5</f>
        <v>-5.2631578947368418E-2</v>
      </c>
      <c r="K5" s="9">
        <v>42500</v>
      </c>
      <c r="L5" s="10">
        <v>12</v>
      </c>
      <c r="M5" s="10">
        <v>10</v>
      </c>
      <c r="N5" s="11">
        <v>5</v>
      </c>
      <c r="O5" s="12">
        <f t="shared" ref="O5:O10" si="3">SUM(L5:N5)</f>
        <v>27</v>
      </c>
      <c r="P5" s="13">
        <f t="shared" ref="P5:P10" si="4">L5+M5/2</f>
        <v>17</v>
      </c>
      <c r="Q5" s="14">
        <f t="shared" ref="Q5:Q10" si="5">(N5-L5)/O5</f>
        <v>-0.25925925925925924</v>
      </c>
    </row>
    <row r="6" spans="2:17" ht="15" thickBot="1" x14ac:dyDescent="0.4">
      <c r="B6" s="15">
        <v>42561</v>
      </c>
      <c r="C6" s="16">
        <v>21</v>
      </c>
      <c r="D6" s="16">
        <v>16</v>
      </c>
      <c r="E6" s="17">
        <v>17</v>
      </c>
      <c r="F6" s="12">
        <f t="shared" si="0"/>
        <v>54</v>
      </c>
      <c r="G6" s="13">
        <f t="shared" si="1"/>
        <v>29</v>
      </c>
      <c r="H6" s="14">
        <f t="shared" si="2"/>
        <v>-7.407407407407407E-2</v>
      </c>
      <c r="K6" s="15">
        <v>42561</v>
      </c>
      <c r="L6" s="16">
        <v>17</v>
      </c>
      <c r="M6" s="16">
        <v>6</v>
      </c>
      <c r="N6" s="17">
        <v>11</v>
      </c>
      <c r="O6" s="12">
        <f t="shared" si="3"/>
        <v>34</v>
      </c>
      <c r="P6" s="13">
        <f t="shared" si="4"/>
        <v>20</v>
      </c>
      <c r="Q6" s="14">
        <f t="shared" si="5"/>
        <v>-0.17647058823529413</v>
      </c>
    </row>
    <row r="7" spans="2:17" ht="15" thickBot="1" x14ac:dyDescent="0.4">
      <c r="B7" s="15"/>
      <c r="C7" s="16">
        <v>20</v>
      </c>
      <c r="D7" s="16">
        <v>10</v>
      </c>
      <c r="E7" s="17">
        <v>22</v>
      </c>
      <c r="F7" s="12">
        <f t="shared" si="0"/>
        <v>52</v>
      </c>
      <c r="G7" s="13">
        <f t="shared" si="1"/>
        <v>25</v>
      </c>
      <c r="H7" s="14">
        <f t="shared" si="2"/>
        <v>3.8461538461538464E-2</v>
      </c>
      <c r="K7" s="15"/>
      <c r="L7" s="16">
        <v>13</v>
      </c>
      <c r="M7" s="16">
        <v>14</v>
      </c>
      <c r="N7" s="17">
        <v>6</v>
      </c>
      <c r="O7" s="12">
        <f t="shared" si="3"/>
        <v>33</v>
      </c>
      <c r="P7" s="13">
        <f t="shared" si="4"/>
        <v>20</v>
      </c>
      <c r="Q7" s="14">
        <f t="shared" si="5"/>
        <v>-0.21212121212121213</v>
      </c>
    </row>
    <row r="8" spans="2:17" ht="15" thickBot="1" x14ac:dyDescent="0.4">
      <c r="B8" s="15"/>
      <c r="C8" s="16">
        <v>8</v>
      </c>
      <c r="D8" s="16">
        <v>18</v>
      </c>
      <c r="E8" s="17">
        <v>10</v>
      </c>
      <c r="F8" s="12">
        <f t="shared" si="0"/>
        <v>36</v>
      </c>
      <c r="G8" s="13">
        <f t="shared" si="1"/>
        <v>17</v>
      </c>
      <c r="H8" s="14">
        <f t="shared" si="2"/>
        <v>5.5555555555555552E-2</v>
      </c>
      <c r="K8" s="15"/>
      <c r="L8" s="16">
        <v>20</v>
      </c>
      <c r="M8" s="16">
        <v>13</v>
      </c>
      <c r="N8" s="17">
        <v>14</v>
      </c>
      <c r="O8" s="12">
        <f t="shared" si="3"/>
        <v>47</v>
      </c>
      <c r="P8" s="13">
        <f t="shared" si="4"/>
        <v>26.5</v>
      </c>
      <c r="Q8" s="14">
        <f t="shared" si="5"/>
        <v>-0.1276595744680851</v>
      </c>
    </row>
    <row r="9" spans="2:17" ht="15" thickBot="1" x14ac:dyDescent="0.4">
      <c r="B9" s="15"/>
      <c r="C9" s="16">
        <v>14</v>
      </c>
      <c r="D9" s="16">
        <v>11</v>
      </c>
      <c r="E9" s="17">
        <v>18</v>
      </c>
      <c r="F9" s="12">
        <f t="shared" si="0"/>
        <v>43</v>
      </c>
      <c r="G9" s="13">
        <f t="shared" si="1"/>
        <v>19.5</v>
      </c>
      <c r="H9" s="14">
        <f t="shared" si="2"/>
        <v>9.3023255813953487E-2</v>
      </c>
      <c r="K9" s="15"/>
      <c r="L9" s="16">
        <v>18</v>
      </c>
      <c r="M9" s="16">
        <v>17</v>
      </c>
      <c r="N9" s="17">
        <v>8</v>
      </c>
      <c r="O9" s="12">
        <f t="shared" si="3"/>
        <v>43</v>
      </c>
      <c r="P9" s="13">
        <f t="shared" si="4"/>
        <v>26.5</v>
      </c>
      <c r="Q9" s="14">
        <f t="shared" si="5"/>
        <v>-0.23255813953488372</v>
      </c>
    </row>
    <row r="10" spans="2:17" ht="15" thickBot="1" x14ac:dyDescent="0.4">
      <c r="B10" s="18"/>
      <c r="C10" s="19">
        <v>19</v>
      </c>
      <c r="D10" s="19">
        <v>8</v>
      </c>
      <c r="E10" s="20">
        <v>15</v>
      </c>
      <c r="F10" s="12">
        <f t="shared" si="0"/>
        <v>42</v>
      </c>
      <c r="G10" s="13">
        <f t="shared" si="1"/>
        <v>23</v>
      </c>
      <c r="H10" s="14">
        <f t="shared" si="2"/>
        <v>-9.5238095238095233E-2</v>
      </c>
      <c r="K10" s="18"/>
      <c r="L10" s="19">
        <v>16</v>
      </c>
      <c r="M10" s="19">
        <v>12</v>
      </c>
      <c r="N10" s="20">
        <v>8</v>
      </c>
      <c r="O10" s="12">
        <f t="shared" si="3"/>
        <v>36</v>
      </c>
      <c r="P10" s="13">
        <f t="shared" si="4"/>
        <v>22</v>
      </c>
      <c r="Q10" s="14">
        <f t="shared" si="5"/>
        <v>-0.22222222222222221</v>
      </c>
    </row>
    <row r="11" spans="2:17" ht="15" thickBot="1" x14ac:dyDescent="0.4">
      <c r="B11" s="5"/>
      <c r="C11" s="5"/>
      <c r="D11" s="5"/>
      <c r="E11" s="5"/>
      <c r="F11" s="5"/>
      <c r="G11" s="21" t="s">
        <v>9</v>
      </c>
      <c r="H11" s="21">
        <f>AVERAGE(H5:H10)</f>
        <v>-5.817233071415036E-3</v>
      </c>
      <c r="K11" s="5"/>
      <c r="L11" s="5"/>
      <c r="M11" s="5"/>
      <c r="N11" s="5"/>
      <c r="O11" s="5"/>
      <c r="P11" s="21" t="s">
        <v>9</v>
      </c>
      <c r="Q11" s="21">
        <f>AVERAGE(Q5:Q10)</f>
        <v>-0.20504849930682609</v>
      </c>
    </row>
    <row r="12" spans="2:17" ht="15" thickBot="1" x14ac:dyDescent="0.4">
      <c r="B12" s="5"/>
      <c r="C12" s="5"/>
      <c r="D12" s="5"/>
      <c r="E12" s="5"/>
      <c r="F12" s="5"/>
      <c r="G12" s="21" t="s">
        <v>10</v>
      </c>
      <c r="H12" s="22">
        <f>STDEV(H5:H10)/SQRT(COUNT(H5:H10))</f>
        <v>3.180321836413471E-2</v>
      </c>
      <c r="K12" s="5"/>
      <c r="L12" s="5"/>
      <c r="M12" s="5"/>
      <c r="N12" s="5"/>
      <c r="O12" s="5"/>
      <c r="P12" s="21" t="s">
        <v>10</v>
      </c>
      <c r="Q12" s="22">
        <f>STDEV(Q5:Q10)/SQRT(COUNT(Q5:Q10))</f>
        <v>1.9014283678624171E-2</v>
      </c>
    </row>
    <row r="17" spans="2:17" ht="15" thickBot="1" x14ac:dyDescent="0.4"/>
    <row r="18" spans="2:17" ht="15" thickBot="1" x14ac:dyDescent="0.4">
      <c r="B18" s="1"/>
      <c r="C18" s="2" t="s">
        <v>0</v>
      </c>
      <c r="D18" s="3" t="s">
        <v>1</v>
      </c>
      <c r="E18" s="4" t="s">
        <v>16</v>
      </c>
      <c r="F18" s="5"/>
      <c r="G18" s="5"/>
      <c r="H18" s="5"/>
      <c r="K18" s="1"/>
      <c r="L18" s="2" t="s">
        <v>0</v>
      </c>
      <c r="M18" s="3" t="s">
        <v>1</v>
      </c>
      <c r="N18" s="4" t="s">
        <v>15</v>
      </c>
      <c r="O18" s="5"/>
      <c r="P18" s="5"/>
      <c r="Q18" s="5"/>
    </row>
    <row r="19" spans="2:17" ht="15" thickBot="1" x14ac:dyDescent="0.4">
      <c r="B19" s="6"/>
      <c r="C19" s="7" t="s">
        <v>3</v>
      </c>
      <c r="D19" s="7" t="s">
        <v>4</v>
      </c>
      <c r="E19" s="7" t="s">
        <v>5</v>
      </c>
      <c r="F19" s="8" t="s">
        <v>6</v>
      </c>
      <c r="G19" s="8" t="s">
        <v>7</v>
      </c>
      <c r="H19" s="8" t="s">
        <v>8</v>
      </c>
      <c r="K19" s="6"/>
      <c r="L19" s="7" t="s">
        <v>3</v>
      </c>
      <c r="M19" s="7" t="s">
        <v>4</v>
      </c>
      <c r="N19" s="7" t="s">
        <v>5</v>
      </c>
      <c r="O19" s="8" t="s">
        <v>6</v>
      </c>
      <c r="P19" s="8" t="s">
        <v>7</v>
      </c>
      <c r="Q19" s="8" t="s">
        <v>8</v>
      </c>
    </row>
    <row r="20" spans="2:17" ht="15" thickBot="1" x14ac:dyDescent="0.4">
      <c r="B20" s="9">
        <v>42500</v>
      </c>
      <c r="C20" s="10">
        <v>21</v>
      </c>
      <c r="D20" s="10">
        <v>9</v>
      </c>
      <c r="E20" s="11">
        <v>8</v>
      </c>
      <c r="F20" s="12">
        <f t="shared" ref="F20:F25" si="6">SUM(C20:E20)</f>
        <v>38</v>
      </c>
      <c r="G20" s="13">
        <f t="shared" ref="G20:G25" si="7">C20+D20/2</f>
        <v>25.5</v>
      </c>
      <c r="H20" s="14">
        <f t="shared" ref="H20:H25" si="8">(E20-C20)/F20</f>
        <v>-0.34210526315789475</v>
      </c>
      <c r="K20" s="9">
        <v>42500</v>
      </c>
      <c r="L20" s="10">
        <v>14</v>
      </c>
      <c r="M20" s="10">
        <v>7</v>
      </c>
      <c r="N20" s="11">
        <v>2</v>
      </c>
      <c r="O20" s="12">
        <f t="shared" ref="O20:O25" si="9">SUM(L20:N20)</f>
        <v>23</v>
      </c>
      <c r="P20" s="13">
        <f t="shared" ref="P20:P25" si="10">L20+M20/2</f>
        <v>17.5</v>
      </c>
      <c r="Q20" s="14">
        <f t="shared" ref="Q20:Q25" si="11">(N20-L20)/O20</f>
        <v>-0.52173913043478259</v>
      </c>
    </row>
    <row r="21" spans="2:17" ht="15" thickBot="1" x14ac:dyDescent="0.4">
      <c r="B21" s="15">
        <v>42561</v>
      </c>
      <c r="C21" s="16">
        <v>25</v>
      </c>
      <c r="D21" s="16">
        <v>12</v>
      </c>
      <c r="E21" s="17">
        <v>10</v>
      </c>
      <c r="F21" s="12">
        <f t="shared" si="6"/>
        <v>47</v>
      </c>
      <c r="G21" s="13">
        <f t="shared" si="7"/>
        <v>31</v>
      </c>
      <c r="H21" s="14">
        <f t="shared" si="8"/>
        <v>-0.31914893617021278</v>
      </c>
      <c r="K21" s="15">
        <v>42561</v>
      </c>
      <c r="L21" s="16">
        <v>20</v>
      </c>
      <c r="M21" s="16">
        <v>7</v>
      </c>
      <c r="N21" s="17">
        <v>2</v>
      </c>
      <c r="O21" s="12">
        <f t="shared" si="9"/>
        <v>29</v>
      </c>
      <c r="P21" s="13">
        <f t="shared" si="10"/>
        <v>23.5</v>
      </c>
      <c r="Q21" s="14">
        <f t="shared" si="11"/>
        <v>-0.62068965517241381</v>
      </c>
    </row>
    <row r="22" spans="2:17" ht="15" thickBot="1" x14ac:dyDescent="0.4">
      <c r="B22" s="15"/>
      <c r="C22" s="16">
        <v>30</v>
      </c>
      <c r="D22" s="16">
        <v>8</v>
      </c>
      <c r="E22" s="17">
        <v>10</v>
      </c>
      <c r="F22" s="12">
        <f t="shared" si="6"/>
        <v>48</v>
      </c>
      <c r="G22" s="13">
        <f t="shared" si="7"/>
        <v>34</v>
      </c>
      <c r="H22" s="14">
        <f t="shared" si="8"/>
        <v>-0.41666666666666669</v>
      </c>
      <c r="K22" s="15"/>
      <c r="L22" s="16">
        <v>21</v>
      </c>
      <c r="M22" s="16">
        <v>6</v>
      </c>
      <c r="N22" s="17">
        <v>4</v>
      </c>
      <c r="O22" s="12">
        <f t="shared" si="9"/>
        <v>31</v>
      </c>
      <c r="P22" s="13">
        <f t="shared" si="10"/>
        <v>24</v>
      </c>
      <c r="Q22" s="14">
        <f t="shared" si="11"/>
        <v>-0.54838709677419351</v>
      </c>
    </row>
    <row r="23" spans="2:17" ht="15" thickBot="1" x14ac:dyDescent="0.4">
      <c r="B23" s="15"/>
      <c r="C23" s="16">
        <v>16</v>
      </c>
      <c r="D23" s="16">
        <v>8</v>
      </c>
      <c r="E23" s="17">
        <v>7</v>
      </c>
      <c r="F23" s="12">
        <f t="shared" si="6"/>
        <v>31</v>
      </c>
      <c r="G23" s="13">
        <f t="shared" si="7"/>
        <v>20</v>
      </c>
      <c r="H23" s="14">
        <f t="shared" si="8"/>
        <v>-0.29032258064516131</v>
      </c>
      <c r="K23" s="15"/>
      <c r="L23" s="16">
        <v>18</v>
      </c>
      <c r="M23" s="16">
        <v>10</v>
      </c>
      <c r="N23" s="17">
        <v>3</v>
      </c>
      <c r="O23" s="12">
        <f t="shared" si="9"/>
        <v>31</v>
      </c>
      <c r="P23" s="13">
        <f t="shared" si="10"/>
        <v>23</v>
      </c>
      <c r="Q23" s="14">
        <f t="shared" si="11"/>
        <v>-0.4838709677419355</v>
      </c>
    </row>
    <row r="24" spans="2:17" ht="15" thickBot="1" x14ac:dyDescent="0.4">
      <c r="B24" s="15"/>
      <c r="C24" s="16">
        <v>24</v>
      </c>
      <c r="D24" s="16">
        <v>9</v>
      </c>
      <c r="E24" s="17">
        <v>6</v>
      </c>
      <c r="F24" s="12">
        <f t="shared" si="6"/>
        <v>39</v>
      </c>
      <c r="G24" s="13">
        <f t="shared" si="7"/>
        <v>28.5</v>
      </c>
      <c r="H24" s="14">
        <f t="shared" si="8"/>
        <v>-0.46153846153846156</v>
      </c>
      <c r="K24" s="15"/>
      <c r="L24" s="16">
        <v>24</v>
      </c>
      <c r="M24" s="16">
        <v>5</v>
      </c>
      <c r="N24" s="17">
        <v>4</v>
      </c>
      <c r="O24" s="12">
        <f t="shared" si="9"/>
        <v>33</v>
      </c>
      <c r="P24" s="13">
        <f t="shared" si="10"/>
        <v>26.5</v>
      </c>
      <c r="Q24" s="14">
        <f t="shared" si="11"/>
        <v>-0.60606060606060608</v>
      </c>
    </row>
    <row r="25" spans="2:17" ht="15" thickBot="1" x14ac:dyDescent="0.4">
      <c r="B25" s="18"/>
      <c r="C25" s="19">
        <v>21</v>
      </c>
      <c r="D25" s="19">
        <v>6</v>
      </c>
      <c r="E25" s="20">
        <v>8</v>
      </c>
      <c r="F25" s="12">
        <f t="shared" si="6"/>
        <v>35</v>
      </c>
      <c r="G25" s="13">
        <f t="shared" si="7"/>
        <v>24</v>
      </c>
      <c r="H25" s="14">
        <f t="shared" si="8"/>
        <v>-0.37142857142857144</v>
      </c>
      <c r="K25" s="18"/>
      <c r="L25" s="19">
        <v>28</v>
      </c>
      <c r="M25" s="19">
        <v>7</v>
      </c>
      <c r="N25" s="20">
        <v>4</v>
      </c>
      <c r="O25" s="12">
        <f t="shared" si="9"/>
        <v>39</v>
      </c>
      <c r="P25" s="13">
        <f t="shared" si="10"/>
        <v>31.5</v>
      </c>
      <c r="Q25" s="14">
        <f t="shared" si="11"/>
        <v>-0.61538461538461542</v>
      </c>
    </row>
    <row r="26" spans="2:17" ht="15" thickBot="1" x14ac:dyDescent="0.4">
      <c r="B26" s="5"/>
      <c r="C26" s="5"/>
      <c r="D26" s="5"/>
      <c r="E26" s="5"/>
      <c r="F26" s="5"/>
      <c r="G26" s="21" t="s">
        <v>9</v>
      </c>
      <c r="H26" s="21">
        <f>AVERAGE(H20:H25)</f>
        <v>-0.3668684132678281</v>
      </c>
      <c r="K26" s="5"/>
      <c r="L26" s="5"/>
      <c r="M26" s="5"/>
      <c r="N26" s="5"/>
      <c r="O26" s="5"/>
      <c r="P26" s="21" t="s">
        <v>9</v>
      </c>
      <c r="Q26" s="21">
        <f>AVERAGE(Q20:Q25)</f>
        <v>-0.5660220119280911</v>
      </c>
    </row>
    <row r="27" spans="2:17" ht="15" thickBot="1" x14ac:dyDescent="0.4">
      <c r="B27" s="5"/>
      <c r="C27" s="5"/>
      <c r="D27" s="5"/>
      <c r="E27" s="5"/>
      <c r="F27" s="5"/>
      <c r="G27" s="21" t="s">
        <v>10</v>
      </c>
      <c r="H27" s="22">
        <f>STDEV(H20:H25)/SQRT(COUNT(H20:H25))</f>
        <v>2.5956826792017766E-2</v>
      </c>
      <c r="K27" s="5"/>
      <c r="L27" s="5"/>
      <c r="M27" s="5"/>
      <c r="N27" s="5"/>
      <c r="O27" s="5"/>
      <c r="P27" s="21" t="s">
        <v>10</v>
      </c>
      <c r="Q27" s="22">
        <f>STDEV(Q20:Q25)/SQRT(COUNT(Q20:Q25))</f>
        <v>2.3129393092422561E-2</v>
      </c>
    </row>
    <row r="32" spans="2:17" ht="15" thickBot="1" x14ac:dyDescent="0.4"/>
    <row r="33" spans="2:8" ht="15" thickBot="1" x14ac:dyDescent="0.4">
      <c r="B33" s="1"/>
      <c r="C33" s="2" t="s">
        <v>0</v>
      </c>
      <c r="D33" s="3" t="s">
        <v>1</v>
      </c>
      <c r="E33" s="4" t="s">
        <v>11</v>
      </c>
      <c r="F33" s="5"/>
      <c r="G33" s="5"/>
      <c r="H33" s="5"/>
    </row>
    <row r="34" spans="2:8" ht="15" thickBot="1" x14ac:dyDescent="0.4">
      <c r="B34" s="6" t="s">
        <v>2</v>
      </c>
      <c r="C34" s="7" t="s">
        <v>3</v>
      </c>
      <c r="D34" s="7" t="s">
        <v>4</v>
      </c>
      <c r="E34" s="7" t="s">
        <v>5</v>
      </c>
      <c r="F34" s="8" t="s">
        <v>6</v>
      </c>
      <c r="G34" s="8" t="s">
        <v>7</v>
      </c>
      <c r="H34" s="8" t="s">
        <v>8</v>
      </c>
    </row>
    <row r="35" spans="2:8" ht="15" thickBot="1" x14ac:dyDescent="0.4">
      <c r="B35" s="9">
        <v>42500</v>
      </c>
      <c r="C35" s="10">
        <v>50</v>
      </c>
      <c r="D35" s="10">
        <v>0</v>
      </c>
      <c r="E35" s="11">
        <v>0</v>
      </c>
      <c r="F35" s="12">
        <f t="shared" ref="F35:F40" si="12">SUM(C35:E35)</f>
        <v>50</v>
      </c>
      <c r="G35" s="13">
        <f t="shared" ref="G35:G40" si="13">C35+D35/2</f>
        <v>50</v>
      </c>
      <c r="H35" s="14">
        <f t="shared" ref="H35:H40" si="14">(E35-C35)/F35</f>
        <v>-1</v>
      </c>
    </row>
    <row r="36" spans="2:8" ht="15" thickBot="1" x14ac:dyDescent="0.4">
      <c r="B36" s="15">
        <v>42561</v>
      </c>
      <c r="C36" s="16">
        <v>38</v>
      </c>
      <c r="D36" s="16">
        <v>2</v>
      </c>
      <c r="E36" s="17">
        <v>2</v>
      </c>
      <c r="F36" s="12">
        <f t="shared" si="12"/>
        <v>42</v>
      </c>
      <c r="G36" s="13">
        <f t="shared" si="13"/>
        <v>39</v>
      </c>
      <c r="H36" s="14">
        <f t="shared" si="14"/>
        <v>-0.8571428571428571</v>
      </c>
    </row>
    <row r="37" spans="2:8" ht="15" thickBot="1" x14ac:dyDescent="0.4">
      <c r="B37" s="15"/>
      <c r="C37" s="16">
        <v>37</v>
      </c>
      <c r="D37" s="16">
        <v>3</v>
      </c>
      <c r="E37" s="17">
        <v>1</v>
      </c>
      <c r="F37" s="12">
        <f t="shared" si="12"/>
        <v>41</v>
      </c>
      <c r="G37" s="13">
        <f t="shared" si="13"/>
        <v>38.5</v>
      </c>
      <c r="H37" s="14">
        <f t="shared" si="14"/>
        <v>-0.87804878048780488</v>
      </c>
    </row>
    <row r="38" spans="2:8" ht="15" thickBot="1" x14ac:dyDescent="0.4">
      <c r="B38" s="15"/>
      <c r="C38" s="16">
        <v>28</v>
      </c>
      <c r="D38" s="16">
        <v>2</v>
      </c>
      <c r="E38" s="17">
        <v>2</v>
      </c>
      <c r="F38" s="12">
        <f t="shared" si="12"/>
        <v>32</v>
      </c>
      <c r="G38" s="13">
        <f t="shared" si="13"/>
        <v>29</v>
      </c>
      <c r="H38" s="14">
        <f t="shared" si="14"/>
        <v>-0.8125</v>
      </c>
    </row>
    <row r="39" spans="2:8" ht="15" thickBot="1" x14ac:dyDescent="0.4">
      <c r="B39" s="15"/>
      <c r="C39" s="16">
        <v>30</v>
      </c>
      <c r="D39" s="16">
        <v>3</v>
      </c>
      <c r="E39" s="17">
        <v>1</v>
      </c>
      <c r="F39" s="12">
        <f t="shared" si="12"/>
        <v>34</v>
      </c>
      <c r="G39" s="13">
        <f t="shared" si="13"/>
        <v>31.5</v>
      </c>
      <c r="H39" s="14">
        <f t="shared" si="14"/>
        <v>-0.8529411764705882</v>
      </c>
    </row>
    <row r="40" spans="2:8" ht="15" thickBot="1" x14ac:dyDescent="0.4">
      <c r="B40" s="18"/>
      <c r="C40" s="19">
        <v>27</v>
      </c>
      <c r="D40" s="19">
        <v>2</v>
      </c>
      <c r="E40" s="20">
        <v>1</v>
      </c>
      <c r="F40" s="12">
        <f t="shared" si="12"/>
        <v>30</v>
      </c>
      <c r="G40" s="13">
        <f t="shared" si="13"/>
        <v>28</v>
      </c>
      <c r="H40" s="14">
        <f t="shared" si="14"/>
        <v>-0.8666666666666667</v>
      </c>
    </row>
    <row r="41" spans="2:8" ht="15" thickBot="1" x14ac:dyDescent="0.4">
      <c r="B41" s="5"/>
      <c r="C41" s="5"/>
      <c r="D41" s="5"/>
      <c r="E41" s="5"/>
      <c r="F41" s="5"/>
      <c r="G41" s="21" t="s">
        <v>9</v>
      </c>
      <c r="H41" s="21">
        <f>AVERAGE(H35:H40)</f>
        <v>-0.87788324679465291</v>
      </c>
    </row>
    <row r="42" spans="2:8" ht="15" thickBot="1" x14ac:dyDescent="0.4">
      <c r="B42" s="5"/>
      <c r="C42" s="5"/>
      <c r="D42" s="5"/>
      <c r="E42" s="5"/>
      <c r="F42" s="5"/>
      <c r="G42" s="21" t="s">
        <v>10</v>
      </c>
      <c r="H42" s="22">
        <f>STDEV(H35:H40)/SQRT(COUNT(H35:H40))</f>
        <v>2.6054801272802006E-2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behavoir KOH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2024-05-05T22:16:50Z</dcterms:created>
  <dcterms:modified xsi:type="dcterms:W3CDTF">2024-05-06T22:27:25Z</dcterms:modified>
</cp:coreProperties>
</file>