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8_{96AB1DF6-EF21-481D-A1C4-93632DDCD0D4}" xr6:coauthVersionLast="47" xr6:coauthVersionMax="47" xr10:uidLastSave="{00000000-0000-0000-0000-000000000000}"/>
  <bookViews>
    <workbookView xWindow="-110" yWindow="-110" windowWidth="19420" windowHeight="10300" xr2:uid="{0B843CBD-457A-4EE5-8B70-DC17C4785FD2}"/>
  </bookViews>
  <sheets>
    <sheet name="RNAi behaviou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I6" i="1" s="1"/>
  <c r="H6" i="1"/>
  <c r="G7" i="1"/>
  <c r="H7" i="1"/>
  <c r="I7" i="1"/>
  <c r="P7" i="1"/>
  <c r="Q7" i="1"/>
  <c r="G8" i="1"/>
  <c r="H8" i="1"/>
  <c r="I8" i="1"/>
  <c r="P8" i="1"/>
  <c r="Q8" i="1"/>
  <c r="G9" i="1"/>
  <c r="I9" i="1" s="1"/>
  <c r="H9" i="1"/>
  <c r="P9" i="1"/>
  <c r="Q9" i="1"/>
  <c r="G10" i="1"/>
  <c r="I10" i="1" s="1"/>
  <c r="H10" i="1"/>
  <c r="P10" i="1"/>
  <c r="Q10" i="1"/>
  <c r="G11" i="1"/>
  <c r="H11" i="1"/>
  <c r="I11" i="1"/>
  <c r="P11" i="1"/>
  <c r="Q11" i="1"/>
  <c r="P12" i="1"/>
  <c r="Q12" i="1"/>
  <c r="G21" i="1"/>
  <c r="H21" i="1"/>
  <c r="I21" i="1"/>
  <c r="P21" i="1"/>
  <c r="Q21" i="1"/>
  <c r="G22" i="1"/>
  <c r="I22" i="1" s="1"/>
  <c r="H22" i="1"/>
  <c r="P22" i="1"/>
  <c r="Q22" i="1"/>
  <c r="G23" i="1"/>
  <c r="I23" i="1" s="1"/>
  <c r="H23" i="1"/>
  <c r="P23" i="1"/>
  <c r="Q23" i="1"/>
  <c r="G24" i="1"/>
  <c r="H24" i="1"/>
  <c r="I24" i="1"/>
  <c r="P24" i="1"/>
  <c r="Q24" i="1"/>
  <c r="G25" i="1"/>
  <c r="H25" i="1"/>
  <c r="I25" i="1"/>
  <c r="P25" i="1"/>
  <c r="Q25" i="1"/>
  <c r="G26" i="1"/>
  <c r="H26" i="1"/>
  <c r="I26" i="1"/>
  <c r="P26" i="1"/>
  <c r="Q26" i="1"/>
  <c r="G34" i="1"/>
  <c r="H34" i="1"/>
  <c r="I34" i="1"/>
  <c r="P34" i="1"/>
  <c r="Q34" i="1"/>
  <c r="G35" i="1"/>
  <c r="H35" i="1"/>
  <c r="I35" i="1"/>
  <c r="P35" i="1"/>
  <c r="Q35" i="1"/>
  <c r="G36" i="1"/>
  <c r="H36" i="1"/>
  <c r="I36" i="1"/>
  <c r="P36" i="1"/>
  <c r="Q36" i="1"/>
  <c r="G37" i="1"/>
  <c r="I37" i="1" s="1"/>
  <c r="H37" i="1"/>
  <c r="P37" i="1"/>
  <c r="Q37" i="1"/>
  <c r="G38" i="1"/>
  <c r="I38" i="1" s="1"/>
  <c r="H38" i="1"/>
  <c r="P38" i="1"/>
  <c r="Q38" i="1"/>
  <c r="G39" i="1"/>
  <c r="H39" i="1"/>
  <c r="I39" i="1"/>
  <c r="P39" i="1"/>
  <c r="Q39" i="1"/>
  <c r="G50" i="1"/>
  <c r="I50" i="1" s="1"/>
  <c r="H50" i="1"/>
  <c r="P50" i="1"/>
  <c r="Q50" i="1"/>
  <c r="G51" i="1"/>
  <c r="H51" i="1"/>
  <c r="I51" i="1"/>
  <c r="P51" i="1"/>
  <c r="Q51" i="1"/>
  <c r="G52" i="1"/>
  <c r="H52" i="1"/>
  <c r="I52" i="1"/>
  <c r="P52" i="1"/>
  <c r="Q52" i="1"/>
  <c r="G53" i="1"/>
  <c r="H53" i="1"/>
  <c r="I53" i="1"/>
  <c r="P53" i="1"/>
  <c r="Q53" i="1"/>
  <c r="G54" i="1"/>
  <c r="H54" i="1"/>
  <c r="I54" i="1"/>
  <c r="P54" i="1"/>
  <c r="Q54" i="1"/>
  <c r="G55" i="1"/>
  <c r="I55" i="1" s="1"/>
  <c r="H55" i="1"/>
  <c r="P55" i="1"/>
  <c r="Q55" i="1"/>
  <c r="G63" i="1"/>
  <c r="H63" i="1"/>
  <c r="I63" i="1"/>
  <c r="I69" i="1" s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I27" i="1" l="1"/>
  <c r="I40" i="1"/>
  <c r="I56" i="1"/>
  <c r="I57" i="1"/>
  <c r="I12" i="1"/>
  <c r="I13" i="1"/>
  <c r="I70" i="1"/>
  <c r="I28" i="1"/>
  <c r="I41" i="1"/>
</calcChain>
</file>

<file path=xl/sharedStrings.xml><?xml version="1.0" encoding="utf-8"?>
<sst xmlns="http://schemas.openxmlformats.org/spreadsheetml/2006/main" count="143" uniqueCount="39">
  <si>
    <t>Ir94f</t>
  </si>
  <si>
    <t>Ir92a</t>
  </si>
  <si>
    <t>Ir52a</t>
  </si>
  <si>
    <t>Ir51b</t>
  </si>
  <si>
    <t>Ir47a</t>
  </si>
  <si>
    <t>Ir20a</t>
  </si>
  <si>
    <t>alka</t>
  </si>
  <si>
    <t>Prob</t>
  </si>
  <si>
    <t>F Value</t>
  </si>
  <si>
    <t>MeanDiff</t>
  </si>
  <si>
    <t xml:space="preserve">Scheffe test </t>
  </si>
  <si>
    <t>Data Mean</t>
  </si>
  <si>
    <t>Root MSE</t>
  </si>
  <si>
    <t>Coeff Var</t>
  </si>
  <si>
    <t>R-Square</t>
  </si>
  <si>
    <t xml:space="preserve">Fit statistics </t>
  </si>
  <si>
    <t>SE of Mean</t>
  </si>
  <si>
    <t>Standard Deviation</t>
  </si>
  <si>
    <t>Mean</t>
  </si>
  <si>
    <t>Sample Size</t>
  </si>
  <si>
    <t xml:space="preserve">Descriptive statistics </t>
  </si>
  <si>
    <t>One way ANOVA analysis</t>
  </si>
  <si>
    <t>SEM</t>
    <phoneticPr fontId="0" type="noConversion"/>
  </si>
  <si>
    <t>ave</t>
    <phoneticPr fontId="0" type="noConversion"/>
  </si>
  <si>
    <t>PI</t>
    <phoneticPr fontId="0" type="noConversion"/>
  </si>
  <si>
    <t>B-D</t>
    <phoneticPr fontId="0" type="noConversion"/>
  </si>
  <si>
    <t>sum</t>
    <phoneticPr fontId="0" type="noConversion"/>
  </si>
  <si>
    <t>Red</t>
    <phoneticPr fontId="0" type="noConversion"/>
  </si>
  <si>
    <t>puple</t>
    <phoneticPr fontId="0" type="noConversion"/>
  </si>
  <si>
    <t>Blue</t>
    <phoneticPr fontId="0" type="noConversion"/>
  </si>
  <si>
    <t>wt</t>
  </si>
  <si>
    <t>sucrose+ 100 mM  NaOH(red dye)</t>
  </si>
  <si>
    <t>both</t>
    <phoneticPr fontId="0" type="noConversion"/>
  </si>
  <si>
    <t xml:space="preserve">2mM Sucrose </t>
  </si>
  <si>
    <t>Ir76b</t>
  </si>
  <si>
    <t>Ir25a</t>
  </si>
  <si>
    <t>Ir47</t>
  </si>
  <si>
    <t>Ir20</t>
  </si>
  <si>
    <t>Gr33a-GAL4;UAS)Dcr2&gt;RNAi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</si>
</sst>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&quot;월&quot;\ dd&quot;일&quot;"/>
  </numFmts>
  <fonts count="6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9"/>
      <color theme="1"/>
      <name val="Aptos Narrow"/>
      <family val="3"/>
      <charset val="129"/>
      <scheme val="minor"/>
    </font>
    <font>
      <sz val="9"/>
      <name val="Aptos Narrow"/>
      <family val="3"/>
      <charset val="129"/>
      <scheme val="minor"/>
    </font>
    <font>
      <i/>
      <sz val="9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5">
    <xf numFmtId="0" fontId="0" fillId="0" borderId="0" xfId="0"/>
    <xf numFmtId="11" fontId="0" fillId="0" borderId="0" xfId="0" applyNumberFormat="1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1" fillId="2" borderId="7" xfId="1" applyNumberForma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1" fillId="2" borderId="10" xfId="1" applyNumberForma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1" fillId="2" borderId="12" xfId="1" applyNumberForma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1" fillId="2" borderId="14" xfId="1" applyNumberForma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58081-C83B-4759-A6D6-FE8D8DAFCF6D}">
  <dimension ref="C3:Q91"/>
  <sheetViews>
    <sheetView tabSelected="1" topLeftCell="A3" workbookViewId="0">
      <selection activeCell="I15" sqref="I15"/>
    </sheetView>
  </sheetViews>
  <sheetFormatPr defaultRowHeight="14.5" x14ac:dyDescent="0.35"/>
  <sheetData>
    <row r="3" spans="3:17" ht="15" thickBot="1" x14ac:dyDescent="0.4">
      <c r="C3" s="2" t="s">
        <v>38</v>
      </c>
    </row>
    <row r="4" spans="3:17" ht="15" thickBot="1" x14ac:dyDescent="0.4">
      <c r="C4" s="24" t="s">
        <v>37</v>
      </c>
      <c r="D4" s="23" t="s">
        <v>33</v>
      </c>
      <c r="E4" s="22" t="s">
        <v>32</v>
      </c>
      <c r="F4" s="21" t="s">
        <v>31</v>
      </c>
      <c r="G4" s="5"/>
      <c r="H4" s="5"/>
      <c r="I4" s="5"/>
    </row>
    <row r="5" spans="3:17" ht="15" thickBot="1" x14ac:dyDescent="0.4">
      <c r="C5" s="20" t="s">
        <v>30</v>
      </c>
      <c r="D5" s="19" t="s">
        <v>29</v>
      </c>
      <c r="E5" s="19" t="s">
        <v>28</v>
      </c>
      <c r="F5" s="19" t="s">
        <v>27</v>
      </c>
      <c r="G5" s="18" t="s">
        <v>26</v>
      </c>
      <c r="H5" s="18" t="s">
        <v>25</v>
      </c>
      <c r="I5" s="18" t="s">
        <v>24</v>
      </c>
      <c r="L5" s="24" t="s">
        <v>36</v>
      </c>
      <c r="M5" s="23" t="s">
        <v>33</v>
      </c>
      <c r="N5" s="22" t="s">
        <v>32</v>
      </c>
      <c r="O5" s="21" t="s">
        <v>31</v>
      </c>
      <c r="P5" s="5"/>
      <c r="Q5" s="5"/>
    </row>
    <row r="6" spans="3:17" ht="15" thickBot="1" x14ac:dyDescent="0.4">
      <c r="C6" s="17">
        <v>42500</v>
      </c>
      <c r="D6" s="16">
        <v>26</v>
      </c>
      <c r="E6" s="16">
        <v>18</v>
      </c>
      <c r="F6" s="15">
        <v>9</v>
      </c>
      <c r="G6" s="8">
        <f>SUM(D6:F6)</f>
        <v>53</v>
      </c>
      <c r="H6" s="7">
        <f>D6+E6/2</f>
        <v>35</v>
      </c>
      <c r="I6" s="6">
        <f>(F6-D6)/G6</f>
        <v>-0.32075471698113206</v>
      </c>
      <c r="L6" s="20" t="s">
        <v>30</v>
      </c>
      <c r="M6" s="19" t="s">
        <v>29</v>
      </c>
      <c r="N6" s="19" t="s">
        <v>28</v>
      </c>
      <c r="O6" s="19" t="s">
        <v>27</v>
      </c>
      <c r="P6" s="18" t="s">
        <v>26</v>
      </c>
      <c r="Q6" s="18" t="s">
        <v>25</v>
      </c>
    </row>
    <row r="7" spans="3:17" ht="15" thickBot="1" x14ac:dyDescent="0.4">
      <c r="C7" s="14">
        <v>42561</v>
      </c>
      <c r="D7" s="13">
        <v>27</v>
      </c>
      <c r="E7" s="13">
        <v>15</v>
      </c>
      <c r="F7" s="12">
        <v>3</v>
      </c>
      <c r="G7" s="8">
        <f>SUM(D7:F7)</f>
        <v>45</v>
      </c>
      <c r="H7" s="7">
        <f>D7+E7/2</f>
        <v>34.5</v>
      </c>
      <c r="I7" s="6">
        <f>(F7-D7)/G7</f>
        <v>-0.53333333333333333</v>
      </c>
      <c r="L7" s="17">
        <v>42500</v>
      </c>
      <c r="M7" s="16">
        <v>18</v>
      </c>
      <c r="N7" s="16">
        <v>12</v>
      </c>
      <c r="O7" s="15">
        <v>4</v>
      </c>
      <c r="P7" s="8">
        <f>SUM(M7:O7)</f>
        <v>34</v>
      </c>
      <c r="Q7" s="7">
        <f>M7+N7/2</f>
        <v>24</v>
      </c>
    </row>
    <row r="8" spans="3:17" ht="15" thickBot="1" x14ac:dyDescent="0.4">
      <c r="C8" s="14"/>
      <c r="D8" s="13">
        <v>24</v>
      </c>
      <c r="E8" s="13">
        <v>29</v>
      </c>
      <c r="F8" s="12">
        <v>3</v>
      </c>
      <c r="G8" s="8">
        <f>SUM(D8:F8)</f>
        <v>56</v>
      </c>
      <c r="H8" s="7">
        <f>D8+E8/2</f>
        <v>38.5</v>
      </c>
      <c r="I8" s="6">
        <f>(F8-D8)/G8</f>
        <v>-0.375</v>
      </c>
      <c r="L8" s="14">
        <v>42561</v>
      </c>
      <c r="M8" s="13">
        <v>20</v>
      </c>
      <c r="N8" s="13">
        <v>10</v>
      </c>
      <c r="O8" s="12">
        <v>7</v>
      </c>
      <c r="P8" s="8">
        <f>SUM(M8:O8)</f>
        <v>37</v>
      </c>
      <c r="Q8" s="7">
        <f>M8+N8/2</f>
        <v>25</v>
      </c>
    </row>
    <row r="9" spans="3:17" ht="15" thickBot="1" x14ac:dyDescent="0.4">
      <c r="C9" s="14"/>
      <c r="D9" s="13">
        <v>19</v>
      </c>
      <c r="E9" s="13">
        <v>31</v>
      </c>
      <c r="F9" s="12">
        <v>7</v>
      </c>
      <c r="G9" s="8">
        <f>SUM(D9:F9)</f>
        <v>57</v>
      </c>
      <c r="H9" s="7">
        <f>D9+E9/2</f>
        <v>34.5</v>
      </c>
      <c r="I9" s="6">
        <f>(F9-D9)/G9</f>
        <v>-0.21052631578947367</v>
      </c>
      <c r="L9" s="14"/>
      <c r="M9" s="13">
        <v>26</v>
      </c>
      <c r="N9" s="13">
        <v>20</v>
      </c>
      <c r="O9" s="12">
        <v>6</v>
      </c>
      <c r="P9" s="8">
        <f>SUM(M9:O9)</f>
        <v>52</v>
      </c>
      <c r="Q9" s="7">
        <f>M9+N9/2</f>
        <v>36</v>
      </c>
    </row>
    <row r="10" spans="3:17" ht="15" thickBot="1" x14ac:dyDescent="0.4">
      <c r="C10" s="14"/>
      <c r="D10" s="13">
        <v>16</v>
      </c>
      <c r="E10" s="13">
        <v>17</v>
      </c>
      <c r="F10" s="12">
        <v>2</v>
      </c>
      <c r="G10" s="8">
        <f>SUM(D10:F10)</f>
        <v>35</v>
      </c>
      <c r="H10" s="7">
        <f>D10+E10/2</f>
        <v>24.5</v>
      </c>
      <c r="I10" s="6">
        <f>(F10-D10)/G10</f>
        <v>-0.4</v>
      </c>
      <c r="L10" s="14"/>
      <c r="M10" s="13">
        <v>18</v>
      </c>
      <c r="N10" s="13">
        <v>16</v>
      </c>
      <c r="O10" s="12">
        <v>3</v>
      </c>
      <c r="P10" s="8">
        <f>SUM(M10:O10)</f>
        <v>37</v>
      </c>
      <c r="Q10" s="7">
        <f>M10+N10/2</f>
        <v>26</v>
      </c>
    </row>
    <row r="11" spans="3:17" ht="15" thickBot="1" x14ac:dyDescent="0.4">
      <c r="C11" s="11"/>
      <c r="D11" s="10">
        <v>22</v>
      </c>
      <c r="E11" s="10">
        <v>28</v>
      </c>
      <c r="F11" s="9">
        <v>4</v>
      </c>
      <c r="G11" s="8">
        <f>SUM(D11:F11)</f>
        <v>54</v>
      </c>
      <c r="H11" s="7">
        <f>D11+E11/2</f>
        <v>36</v>
      </c>
      <c r="I11" s="6">
        <f>(F11-D11)/G11</f>
        <v>-0.33333333333333331</v>
      </c>
      <c r="L11" s="14"/>
      <c r="M11" s="13">
        <v>16</v>
      </c>
      <c r="N11" s="13">
        <v>28</v>
      </c>
      <c r="O11" s="12">
        <v>10</v>
      </c>
      <c r="P11" s="8">
        <f>SUM(M11:O11)</f>
        <v>54</v>
      </c>
      <c r="Q11" s="7">
        <f>M11+N11/2</f>
        <v>30</v>
      </c>
    </row>
    <row r="12" spans="3:17" ht="15" thickBot="1" x14ac:dyDescent="0.4">
      <c r="C12" s="5"/>
      <c r="D12" s="5"/>
      <c r="E12" s="5"/>
      <c r="F12" s="5"/>
      <c r="G12" s="5"/>
      <c r="H12" s="4" t="s">
        <v>23</v>
      </c>
      <c r="I12" s="4">
        <f>AVERAGE(I6:I11)</f>
        <v>-0.36215794990621214</v>
      </c>
      <c r="L12" s="11"/>
      <c r="M12" s="10">
        <v>22</v>
      </c>
      <c r="N12" s="10">
        <v>13</v>
      </c>
      <c r="O12" s="9">
        <v>6</v>
      </c>
      <c r="P12" s="8">
        <f>SUM(M12:O12)</f>
        <v>41</v>
      </c>
      <c r="Q12" s="7">
        <f>M12+N12/2</f>
        <v>28.5</v>
      </c>
    </row>
    <row r="13" spans="3:17" ht="15" thickBot="1" x14ac:dyDescent="0.4">
      <c r="C13" s="5"/>
      <c r="D13" s="5"/>
      <c r="E13" s="5"/>
      <c r="F13" s="5"/>
      <c r="G13" s="5"/>
      <c r="H13" s="4" t="s">
        <v>22</v>
      </c>
      <c r="I13" s="3">
        <f>STDEV(I6:I11)/SQRT(COUNT(I6:I11))</f>
        <v>4.3372491120320399E-2</v>
      </c>
      <c r="L13" s="5"/>
      <c r="M13" s="5"/>
      <c r="N13" s="5"/>
      <c r="O13" s="5"/>
      <c r="P13" s="5"/>
      <c r="Q13" s="4" t="s">
        <v>23</v>
      </c>
    </row>
    <row r="14" spans="3:17" ht="15" thickBot="1" x14ac:dyDescent="0.4">
      <c r="L14" s="5"/>
      <c r="M14" s="5"/>
      <c r="N14" s="5"/>
      <c r="O14" s="5"/>
      <c r="P14" s="5"/>
      <c r="Q14" s="4" t="s">
        <v>22</v>
      </c>
    </row>
    <row r="18" spans="3:17" ht="15" thickBot="1" x14ac:dyDescent="0.4"/>
    <row r="19" spans="3:17" ht="15" thickBot="1" x14ac:dyDescent="0.4">
      <c r="C19" s="24" t="s">
        <v>3</v>
      </c>
      <c r="D19" s="23" t="s">
        <v>33</v>
      </c>
      <c r="E19" s="22" t="s">
        <v>32</v>
      </c>
      <c r="F19" s="21" t="s">
        <v>31</v>
      </c>
      <c r="G19" s="5"/>
      <c r="H19" s="5"/>
      <c r="I19" s="5"/>
      <c r="L19" s="24" t="s">
        <v>2</v>
      </c>
      <c r="M19" s="23" t="s">
        <v>33</v>
      </c>
      <c r="N19" s="22" t="s">
        <v>32</v>
      </c>
      <c r="O19" s="21" t="s">
        <v>31</v>
      </c>
      <c r="P19" s="5"/>
      <c r="Q19" s="5"/>
    </row>
    <row r="20" spans="3:17" ht="15" thickBot="1" x14ac:dyDescent="0.4">
      <c r="C20" s="20" t="s">
        <v>30</v>
      </c>
      <c r="D20" s="19" t="s">
        <v>29</v>
      </c>
      <c r="E20" s="19" t="s">
        <v>28</v>
      </c>
      <c r="F20" s="19" t="s">
        <v>27</v>
      </c>
      <c r="G20" s="18" t="s">
        <v>26</v>
      </c>
      <c r="H20" s="18" t="s">
        <v>25</v>
      </c>
      <c r="I20" s="18" t="s">
        <v>24</v>
      </c>
      <c r="L20" s="20" t="s">
        <v>30</v>
      </c>
      <c r="M20" s="19" t="s">
        <v>29</v>
      </c>
      <c r="N20" s="19" t="s">
        <v>28</v>
      </c>
      <c r="O20" s="19" t="s">
        <v>27</v>
      </c>
      <c r="P20" s="18" t="s">
        <v>26</v>
      </c>
      <c r="Q20" s="18" t="s">
        <v>25</v>
      </c>
    </row>
    <row r="21" spans="3:17" ht="15" thickBot="1" x14ac:dyDescent="0.4">
      <c r="C21" s="17">
        <v>42500</v>
      </c>
      <c r="D21" s="16">
        <v>12</v>
      </c>
      <c r="E21" s="16">
        <v>9</v>
      </c>
      <c r="F21" s="15">
        <v>9</v>
      </c>
      <c r="G21" s="8">
        <f>SUM(D21:F21)</f>
        <v>30</v>
      </c>
      <c r="H21" s="7">
        <f>D21+E21/2</f>
        <v>16.5</v>
      </c>
      <c r="I21" s="6">
        <f>(F21-D21)/G21</f>
        <v>-0.1</v>
      </c>
      <c r="L21" s="17">
        <v>42500</v>
      </c>
      <c r="M21" s="16">
        <v>18</v>
      </c>
      <c r="N21" s="16">
        <v>10</v>
      </c>
      <c r="O21" s="15">
        <v>7</v>
      </c>
      <c r="P21" s="8">
        <f>SUM(M21:O21)</f>
        <v>35</v>
      </c>
      <c r="Q21" s="7">
        <f>M21+N21/2</f>
        <v>23</v>
      </c>
    </row>
    <row r="22" spans="3:17" ht="15" thickBot="1" x14ac:dyDescent="0.4">
      <c r="C22" s="14">
        <v>42561</v>
      </c>
      <c r="D22" s="13">
        <v>11</v>
      </c>
      <c r="E22" s="13">
        <v>16</v>
      </c>
      <c r="F22" s="12">
        <v>4</v>
      </c>
      <c r="G22" s="8">
        <f>SUM(D22:F22)</f>
        <v>31</v>
      </c>
      <c r="H22" s="7">
        <f>D22+E22/2</f>
        <v>19</v>
      </c>
      <c r="I22" s="6">
        <f>(F22-D22)/G22</f>
        <v>-0.22580645161290322</v>
      </c>
      <c r="L22" s="14">
        <v>42561</v>
      </c>
      <c r="M22" s="13">
        <v>16</v>
      </c>
      <c r="N22" s="13">
        <v>18</v>
      </c>
      <c r="O22" s="12">
        <v>3</v>
      </c>
      <c r="P22" s="8">
        <f>SUM(M22:O22)</f>
        <v>37</v>
      </c>
      <c r="Q22" s="7">
        <f>M22+N22/2</f>
        <v>25</v>
      </c>
    </row>
    <row r="23" spans="3:17" ht="15" thickBot="1" x14ac:dyDescent="0.4">
      <c r="C23" s="14"/>
      <c r="D23" s="13">
        <v>14</v>
      </c>
      <c r="E23" s="13">
        <v>22</v>
      </c>
      <c r="F23" s="12">
        <v>3</v>
      </c>
      <c r="G23" s="8">
        <f>SUM(D23:F23)</f>
        <v>39</v>
      </c>
      <c r="H23" s="7">
        <f>D23+E23/2</f>
        <v>25</v>
      </c>
      <c r="I23" s="6">
        <f>(F23-D23)/G23</f>
        <v>-0.28205128205128205</v>
      </c>
      <c r="L23" s="14"/>
      <c r="M23" s="13">
        <v>22</v>
      </c>
      <c r="N23" s="13">
        <v>19</v>
      </c>
      <c r="O23" s="12">
        <v>10</v>
      </c>
      <c r="P23" s="8">
        <f>SUM(M23:O23)</f>
        <v>51</v>
      </c>
      <c r="Q23" s="7">
        <f>M23+N23/2</f>
        <v>31.5</v>
      </c>
    </row>
    <row r="24" spans="3:17" ht="15" thickBot="1" x14ac:dyDescent="0.4">
      <c r="C24" s="14"/>
      <c r="D24" s="13">
        <v>18</v>
      </c>
      <c r="E24" s="13">
        <v>22</v>
      </c>
      <c r="F24" s="12">
        <v>2</v>
      </c>
      <c r="G24" s="8">
        <f>SUM(D24:F24)</f>
        <v>42</v>
      </c>
      <c r="H24" s="7">
        <f>D24+E24/2</f>
        <v>29</v>
      </c>
      <c r="I24" s="6">
        <f>(F24-D24)/G24</f>
        <v>-0.38095238095238093</v>
      </c>
      <c r="L24" s="14"/>
      <c r="M24" s="13">
        <v>17</v>
      </c>
      <c r="N24" s="13">
        <v>30</v>
      </c>
      <c r="O24" s="12">
        <v>12</v>
      </c>
      <c r="P24" s="8">
        <f>SUM(M24:O24)</f>
        <v>59</v>
      </c>
      <c r="Q24" s="7">
        <f>M24+N24/2</f>
        <v>32</v>
      </c>
    </row>
    <row r="25" spans="3:17" ht="15" thickBot="1" x14ac:dyDescent="0.4">
      <c r="C25" s="14"/>
      <c r="D25" s="13">
        <v>14</v>
      </c>
      <c r="E25" s="13">
        <v>22</v>
      </c>
      <c r="F25" s="12">
        <v>6</v>
      </c>
      <c r="G25" s="8">
        <f>SUM(D25:F25)</f>
        <v>42</v>
      </c>
      <c r="H25" s="7">
        <f>D25+E25/2</f>
        <v>25</v>
      </c>
      <c r="I25" s="6">
        <f>(F25-D25)/G25</f>
        <v>-0.19047619047619047</v>
      </c>
      <c r="L25" s="14"/>
      <c r="M25" s="13">
        <v>20</v>
      </c>
      <c r="N25" s="13">
        <v>13</v>
      </c>
      <c r="O25" s="12">
        <v>5</v>
      </c>
      <c r="P25" s="8">
        <f>SUM(M25:O25)</f>
        <v>38</v>
      </c>
      <c r="Q25" s="7">
        <f>M25+N25/2</f>
        <v>26.5</v>
      </c>
    </row>
    <row r="26" spans="3:17" ht="15" thickBot="1" x14ac:dyDescent="0.4">
      <c r="C26" s="11"/>
      <c r="D26" s="10">
        <v>21</v>
      </c>
      <c r="E26" s="10">
        <v>29</v>
      </c>
      <c r="F26" s="9">
        <v>2</v>
      </c>
      <c r="G26" s="8">
        <f>SUM(D26:F26)</f>
        <v>52</v>
      </c>
      <c r="H26" s="7">
        <f>D26+E26/2</f>
        <v>35.5</v>
      </c>
      <c r="I26" s="6">
        <f>(F26-D26)/G26</f>
        <v>-0.36538461538461536</v>
      </c>
      <c r="L26" s="11"/>
      <c r="M26" s="10">
        <v>23</v>
      </c>
      <c r="N26" s="10">
        <v>37</v>
      </c>
      <c r="O26" s="9">
        <v>4</v>
      </c>
      <c r="P26" s="8">
        <f>SUM(M26:O26)</f>
        <v>64</v>
      </c>
      <c r="Q26" s="7">
        <f>M26+N26/2</f>
        <v>41.5</v>
      </c>
    </row>
    <row r="27" spans="3:17" ht="15" thickBot="1" x14ac:dyDescent="0.4">
      <c r="C27" s="5"/>
      <c r="D27" s="5"/>
      <c r="E27" s="5"/>
      <c r="F27" s="5"/>
      <c r="G27" s="5"/>
      <c r="H27" s="4" t="s">
        <v>23</v>
      </c>
      <c r="I27" s="4">
        <f>AVERAGE(I21:I26)</f>
        <v>-0.25744515341289537</v>
      </c>
      <c r="L27" s="5"/>
      <c r="M27" s="5"/>
      <c r="N27" s="5"/>
      <c r="O27" s="5"/>
      <c r="P27" s="5"/>
      <c r="Q27" s="4" t="s">
        <v>23</v>
      </c>
    </row>
    <row r="28" spans="3:17" ht="15" thickBot="1" x14ac:dyDescent="0.4">
      <c r="C28" s="5"/>
      <c r="D28" s="5"/>
      <c r="E28" s="5"/>
      <c r="F28" s="5"/>
      <c r="G28" s="5"/>
      <c r="H28" s="4" t="s">
        <v>22</v>
      </c>
      <c r="I28" s="3">
        <f>STDEV(I21:I26)/SQRT(COUNT(I21:I26))</f>
        <v>4.3888210282269115E-2</v>
      </c>
      <c r="L28" s="5"/>
      <c r="M28" s="5"/>
      <c r="N28" s="5"/>
      <c r="O28" s="5"/>
      <c r="P28" s="5"/>
      <c r="Q28" s="4" t="s">
        <v>22</v>
      </c>
    </row>
    <row r="31" spans="3:17" ht="15" thickBot="1" x14ac:dyDescent="0.4"/>
    <row r="32" spans="3:17" ht="15" thickBot="1" x14ac:dyDescent="0.4">
      <c r="C32" s="24" t="s">
        <v>1</v>
      </c>
      <c r="D32" s="23" t="s">
        <v>33</v>
      </c>
      <c r="E32" s="22" t="s">
        <v>32</v>
      </c>
      <c r="F32" s="21" t="s">
        <v>31</v>
      </c>
      <c r="G32" s="5"/>
      <c r="H32" s="5"/>
      <c r="I32" s="5"/>
      <c r="L32" s="24" t="s">
        <v>0</v>
      </c>
      <c r="M32" s="23" t="s">
        <v>33</v>
      </c>
      <c r="N32" s="22" t="s">
        <v>32</v>
      </c>
      <c r="O32" s="21" t="s">
        <v>31</v>
      </c>
      <c r="P32" s="5"/>
      <c r="Q32" s="5"/>
    </row>
    <row r="33" spans="3:17" ht="15" thickBot="1" x14ac:dyDescent="0.4">
      <c r="C33" s="20" t="s">
        <v>30</v>
      </c>
      <c r="D33" s="19" t="s">
        <v>29</v>
      </c>
      <c r="E33" s="19" t="s">
        <v>28</v>
      </c>
      <c r="F33" s="19" t="s">
        <v>27</v>
      </c>
      <c r="G33" s="18" t="s">
        <v>26</v>
      </c>
      <c r="H33" s="18" t="s">
        <v>25</v>
      </c>
      <c r="I33" s="18" t="s">
        <v>24</v>
      </c>
      <c r="L33" s="20" t="s">
        <v>30</v>
      </c>
      <c r="M33" s="19" t="s">
        <v>29</v>
      </c>
      <c r="N33" s="19" t="s">
        <v>28</v>
      </c>
      <c r="O33" s="19" t="s">
        <v>27</v>
      </c>
      <c r="P33" s="18" t="s">
        <v>26</v>
      </c>
      <c r="Q33" s="18" t="s">
        <v>25</v>
      </c>
    </row>
    <row r="34" spans="3:17" ht="15" thickBot="1" x14ac:dyDescent="0.4">
      <c r="C34" s="17">
        <v>42500</v>
      </c>
      <c r="D34" s="16">
        <v>22</v>
      </c>
      <c r="E34" s="16">
        <v>14</v>
      </c>
      <c r="F34" s="15">
        <v>4</v>
      </c>
      <c r="G34" s="8">
        <f>SUM(D34:F34)</f>
        <v>40</v>
      </c>
      <c r="H34" s="7">
        <f>D34+E34/2</f>
        <v>29</v>
      </c>
      <c r="I34" s="6">
        <f>(F34-D34)/G34</f>
        <v>-0.45</v>
      </c>
      <c r="L34" s="17">
        <v>42500</v>
      </c>
      <c r="M34" s="16">
        <v>16</v>
      </c>
      <c r="N34" s="16">
        <v>16</v>
      </c>
      <c r="O34" s="15">
        <v>8</v>
      </c>
      <c r="P34" s="8">
        <f>SUM(M34:O34)</f>
        <v>40</v>
      </c>
      <c r="Q34" s="7">
        <f>M34+N34/2</f>
        <v>24</v>
      </c>
    </row>
    <row r="35" spans="3:17" ht="15" thickBot="1" x14ac:dyDescent="0.4">
      <c r="C35" s="14">
        <v>42561</v>
      </c>
      <c r="D35" s="13">
        <v>23</v>
      </c>
      <c r="E35" s="13">
        <v>15</v>
      </c>
      <c r="F35" s="12">
        <v>7</v>
      </c>
      <c r="G35" s="8">
        <f>SUM(D35:F35)</f>
        <v>45</v>
      </c>
      <c r="H35" s="7">
        <f>D35+E35/2</f>
        <v>30.5</v>
      </c>
      <c r="I35" s="6">
        <f>(F35-D35)/G35</f>
        <v>-0.35555555555555557</v>
      </c>
      <c r="L35" s="14">
        <v>42561</v>
      </c>
      <c r="M35" s="13">
        <v>26</v>
      </c>
      <c r="N35" s="13">
        <v>14</v>
      </c>
      <c r="O35" s="12">
        <v>7</v>
      </c>
      <c r="P35" s="8">
        <f>SUM(M35:O35)</f>
        <v>47</v>
      </c>
      <c r="Q35" s="7">
        <f>M35+N35/2</f>
        <v>33</v>
      </c>
    </row>
    <row r="36" spans="3:17" ht="15" thickBot="1" x14ac:dyDescent="0.4">
      <c r="C36" s="14"/>
      <c r="D36" s="13">
        <v>22</v>
      </c>
      <c r="E36" s="13">
        <v>12</v>
      </c>
      <c r="F36" s="12">
        <v>3</v>
      </c>
      <c r="G36" s="8">
        <f>SUM(D36:F36)</f>
        <v>37</v>
      </c>
      <c r="H36" s="7">
        <f>D36+E36/2</f>
        <v>28</v>
      </c>
      <c r="I36" s="6">
        <f>(F36-D36)/G36</f>
        <v>-0.51351351351351349</v>
      </c>
      <c r="L36" s="14"/>
      <c r="M36" s="13">
        <v>18</v>
      </c>
      <c r="N36" s="13">
        <v>14</v>
      </c>
      <c r="O36" s="12">
        <v>7</v>
      </c>
      <c r="P36" s="8">
        <f>SUM(M36:O36)</f>
        <v>39</v>
      </c>
      <c r="Q36" s="7">
        <f>M36+N36/2</f>
        <v>25</v>
      </c>
    </row>
    <row r="37" spans="3:17" ht="15" thickBot="1" x14ac:dyDescent="0.4">
      <c r="C37" s="14"/>
      <c r="D37" s="13">
        <v>16</v>
      </c>
      <c r="E37" s="13">
        <v>18</v>
      </c>
      <c r="F37" s="12">
        <v>7</v>
      </c>
      <c r="G37" s="8">
        <f>SUM(D37:F37)</f>
        <v>41</v>
      </c>
      <c r="H37" s="7">
        <f>D37+E37/2</f>
        <v>25</v>
      </c>
      <c r="I37" s="6">
        <f>(F37-D37)/G37</f>
        <v>-0.21951219512195122</v>
      </c>
      <c r="L37" s="14"/>
      <c r="M37" s="13">
        <v>18</v>
      </c>
      <c r="N37" s="13">
        <v>20</v>
      </c>
      <c r="O37" s="12">
        <v>3</v>
      </c>
      <c r="P37" s="8">
        <f>SUM(M37:O37)</f>
        <v>41</v>
      </c>
      <c r="Q37" s="7">
        <f>M37+N37/2</f>
        <v>28</v>
      </c>
    </row>
    <row r="38" spans="3:17" ht="15" thickBot="1" x14ac:dyDescent="0.4">
      <c r="C38" s="14"/>
      <c r="D38" s="13">
        <v>20</v>
      </c>
      <c r="E38" s="13">
        <v>14</v>
      </c>
      <c r="F38" s="12">
        <v>4</v>
      </c>
      <c r="G38" s="8">
        <f>SUM(D38:F38)</f>
        <v>38</v>
      </c>
      <c r="H38" s="7">
        <f>D38+E38/2</f>
        <v>27</v>
      </c>
      <c r="I38" s="6">
        <f>(F38-D38)/G38</f>
        <v>-0.42105263157894735</v>
      </c>
      <c r="L38" s="14"/>
      <c r="M38" s="13">
        <v>5</v>
      </c>
      <c r="N38" s="13">
        <v>15</v>
      </c>
      <c r="O38" s="12">
        <v>0</v>
      </c>
      <c r="P38" s="8">
        <f>SUM(M38:O38)</f>
        <v>20</v>
      </c>
      <c r="Q38" s="7">
        <f>M38+N38/2</f>
        <v>12.5</v>
      </c>
    </row>
    <row r="39" spans="3:17" ht="15" thickBot="1" x14ac:dyDescent="0.4">
      <c r="C39" s="11"/>
      <c r="D39" s="10">
        <v>16</v>
      </c>
      <c r="E39" s="10">
        <v>22</v>
      </c>
      <c r="F39" s="9">
        <v>6</v>
      </c>
      <c r="G39" s="8">
        <f>SUM(D39:F39)</f>
        <v>44</v>
      </c>
      <c r="H39" s="7">
        <f>D39+E39/2</f>
        <v>27</v>
      </c>
      <c r="I39" s="6">
        <f>(F39-D39)/G39</f>
        <v>-0.22727272727272727</v>
      </c>
      <c r="L39" s="11"/>
      <c r="M39" s="10">
        <v>20</v>
      </c>
      <c r="N39" s="10">
        <v>12</v>
      </c>
      <c r="O39" s="9">
        <v>9</v>
      </c>
      <c r="P39" s="8">
        <f>SUM(M39:O39)</f>
        <v>41</v>
      </c>
      <c r="Q39" s="7">
        <f>M39+N39/2</f>
        <v>26</v>
      </c>
    </row>
    <row r="40" spans="3:17" ht="15" thickBot="1" x14ac:dyDescent="0.4">
      <c r="C40" s="5"/>
      <c r="D40" s="5"/>
      <c r="E40" s="5"/>
      <c r="F40" s="5"/>
      <c r="G40" s="5"/>
      <c r="H40" s="4" t="s">
        <v>23</v>
      </c>
      <c r="I40" s="4">
        <f>AVERAGE(I34:I39)</f>
        <v>-0.36448443717378248</v>
      </c>
      <c r="L40" s="5"/>
      <c r="M40" s="5"/>
      <c r="N40" s="5"/>
      <c r="O40" s="5"/>
      <c r="P40" s="5"/>
      <c r="Q40" s="4" t="s">
        <v>23</v>
      </c>
    </row>
    <row r="41" spans="3:17" ht="15" thickBot="1" x14ac:dyDescent="0.4">
      <c r="C41" s="5"/>
      <c r="D41" s="5"/>
      <c r="E41" s="5"/>
      <c r="F41" s="5"/>
      <c r="G41" s="5"/>
      <c r="H41" s="4" t="s">
        <v>22</v>
      </c>
      <c r="I41" s="3">
        <f>STDEV(I34:I39)/SQRT(COUNT(I34:I39))</f>
        <v>4.9209168158273475E-2</v>
      </c>
      <c r="L41" s="5"/>
      <c r="M41" s="5"/>
      <c r="N41" s="5"/>
      <c r="O41" s="5"/>
      <c r="P41" s="5"/>
      <c r="Q41" s="4" t="s">
        <v>22</v>
      </c>
    </row>
    <row r="47" spans="3:17" ht="15" thickBot="1" x14ac:dyDescent="0.4">
      <c r="C47" s="2"/>
    </row>
    <row r="48" spans="3:17" ht="15" thickBot="1" x14ac:dyDescent="0.4">
      <c r="C48" s="24" t="s">
        <v>35</v>
      </c>
      <c r="D48" s="23" t="s">
        <v>33</v>
      </c>
      <c r="E48" s="22" t="s">
        <v>32</v>
      </c>
      <c r="F48" s="21" t="s">
        <v>31</v>
      </c>
      <c r="G48" s="5"/>
      <c r="H48" s="5"/>
      <c r="I48" s="5"/>
      <c r="L48" s="24" t="s">
        <v>34</v>
      </c>
      <c r="M48" s="23" t="s">
        <v>33</v>
      </c>
      <c r="N48" s="22" t="s">
        <v>32</v>
      </c>
      <c r="O48" s="21" t="s">
        <v>31</v>
      </c>
      <c r="P48" s="5"/>
      <c r="Q48" s="5"/>
    </row>
    <row r="49" spans="3:17" ht="15" thickBot="1" x14ac:dyDescent="0.4">
      <c r="C49" s="20" t="s">
        <v>30</v>
      </c>
      <c r="D49" s="19" t="s">
        <v>29</v>
      </c>
      <c r="E49" s="19" t="s">
        <v>28</v>
      </c>
      <c r="F49" s="19" t="s">
        <v>27</v>
      </c>
      <c r="G49" s="18" t="s">
        <v>26</v>
      </c>
      <c r="H49" s="18" t="s">
        <v>25</v>
      </c>
      <c r="I49" s="18" t="s">
        <v>24</v>
      </c>
      <c r="L49" s="20" t="s">
        <v>30</v>
      </c>
      <c r="M49" s="19" t="s">
        <v>29</v>
      </c>
      <c r="N49" s="19" t="s">
        <v>28</v>
      </c>
      <c r="O49" s="19" t="s">
        <v>27</v>
      </c>
      <c r="P49" s="18" t="s">
        <v>26</v>
      </c>
      <c r="Q49" s="18" t="s">
        <v>25</v>
      </c>
    </row>
    <row r="50" spans="3:17" ht="15" thickBot="1" x14ac:dyDescent="0.4">
      <c r="C50" s="17">
        <v>42500</v>
      </c>
      <c r="D50" s="16">
        <v>37</v>
      </c>
      <c r="E50" s="16">
        <v>4</v>
      </c>
      <c r="F50" s="15">
        <v>2</v>
      </c>
      <c r="G50" s="8">
        <f>SUM(D50:F50)</f>
        <v>43</v>
      </c>
      <c r="H50" s="7">
        <f>D50+E50/2</f>
        <v>39</v>
      </c>
      <c r="I50" s="6">
        <f>(F50-D50)/G50</f>
        <v>-0.81395348837209303</v>
      </c>
      <c r="L50" s="17">
        <v>42500</v>
      </c>
      <c r="M50" s="16">
        <v>35</v>
      </c>
      <c r="N50" s="16">
        <v>5</v>
      </c>
      <c r="O50" s="15">
        <v>1</v>
      </c>
      <c r="P50" s="8">
        <f>SUM(M50:O50)</f>
        <v>41</v>
      </c>
      <c r="Q50" s="7">
        <f>M50+N50/2</f>
        <v>37.5</v>
      </c>
    </row>
    <row r="51" spans="3:17" ht="15" thickBot="1" x14ac:dyDescent="0.4">
      <c r="C51" s="14">
        <v>42561</v>
      </c>
      <c r="D51" s="13">
        <v>33</v>
      </c>
      <c r="E51" s="13">
        <v>8</v>
      </c>
      <c r="F51" s="12">
        <v>2</v>
      </c>
      <c r="G51" s="8">
        <f>SUM(D51:F51)</f>
        <v>43</v>
      </c>
      <c r="H51" s="7">
        <f>D51+E51/2</f>
        <v>37</v>
      </c>
      <c r="I51" s="6">
        <f>(F51-D51)/G51</f>
        <v>-0.72093023255813948</v>
      </c>
      <c r="L51" s="14">
        <v>42561</v>
      </c>
      <c r="M51" s="13">
        <v>40</v>
      </c>
      <c r="N51" s="13">
        <v>7</v>
      </c>
      <c r="O51" s="12">
        <v>3</v>
      </c>
      <c r="P51" s="8">
        <f>SUM(M51:O51)</f>
        <v>50</v>
      </c>
      <c r="Q51" s="7">
        <f>M51+N51/2</f>
        <v>43.5</v>
      </c>
    </row>
    <row r="52" spans="3:17" ht="15" thickBot="1" x14ac:dyDescent="0.4">
      <c r="C52" s="14"/>
      <c r="D52" s="13">
        <v>35</v>
      </c>
      <c r="E52" s="13">
        <v>8</v>
      </c>
      <c r="F52" s="12">
        <v>1</v>
      </c>
      <c r="G52" s="8">
        <f>SUM(D52:F52)</f>
        <v>44</v>
      </c>
      <c r="H52" s="7">
        <f>D52+E52/2</f>
        <v>39</v>
      </c>
      <c r="I52" s="6">
        <f>(F52-D52)/G52</f>
        <v>-0.77272727272727271</v>
      </c>
      <c r="L52" s="14"/>
      <c r="M52" s="13">
        <v>25</v>
      </c>
      <c r="N52" s="13">
        <v>7</v>
      </c>
      <c r="O52" s="12">
        <v>1</v>
      </c>
      <c r="P52" s="8">
        <f>SUM(M52:O52)</f>
        <v>33</v>
      </c>
      <c r="Q52" s="7">
        <f>M52+N52/2</f>
        <v>28.5</v>
      </c>
    </row>
    <row r="53" spans="3:17" ht="15" thickBot="1" x14ac:dyDescent="0.4">
      <c r="C53" s="14"/>
      <c r="D53" s="13">
        <v>36</v>
      </c>
      <c r="E53" s="13">
        <v>7</v>
      </c>
      <c r="F53" s="12">
        <v>3</v>
      </c>
      <c r="G53" s="8">
        <f>SUM(D53:F53)</f>
        <v>46</v>
      </c>
      <c r="H53" s="7">
        <f>D53+E53/2</f>
        <v>39.5</v>
      </c>
      <c r="I53" s="6">
        <f>(F53-D53)/G53</f>
        <v>-0.71739130434782605</v>
      </c>
      <c r="L53" s="14"/>
      <c r="M53" s="13">
        <v>39</v>
      </c>
      <c r="N53" s="13">
        <v>7</v>
      </c>
      <c r="O53" s="12">
        <v>4</v>
      </c>
      <c r="P53" s="8">
        <f>SUM(M53:O53)</f>
        <v>50</v>
      </c>
      <c r="Q53" s="7">
        <f>M53+N53/2</f>
        <v>42.5</v>
      </c>
    </row>
    <row r="54" spans="3:17" ht="15" thickBot="1" x14ac:dyDescent="0.4">
      <c r="C54" s="14"/>
      <c r="D54" s="13">
        <v>38</v>
      </c>
      <c r="E54" s="13">
        <v>9</v>
      </c>
      <c r="F54" s="12">
        <v>2</v>
      </c>
      <c r="G54" s="8">
        <f>SUM(D54:F54)</f>
        <v>49</v>
      </c>
      <c r="H54" s="7">
        <f>D54+E54/2</f>
        <v>42.5</v>
      </c>
      <c r="I54" s="6">
        <f>(F54-D54)/G54</f>
        <v>-0.73469387755102045</v>
      </c>
      <c r="L54" s="14"/>
      <c r="M54" s="13">
        <v>32</v>
      </c>
      <c r="N54" s="13">
        <v>10</v>
      </c>
      <c r="O54" s="12">
        <v>1</v>
      </c>
      <c r="P54" s="8">
        <f>SUM(M54:O54)</f>
        <v>43</v>
      </c>
      <c r="Q54" s="7">
        <f>M54+N54/2</f>
        <v>37</v>
      </c>
    </row>
    <row r="55" spans="3:17" ht="15" thickBot="1" x14ac:dyDescent="0.4">
      <c r="C55" s="11"/>
      <c r="D55" s="10">
        <v>30</v>
      </c>
      <c r="E55" s="10">
        <v>10</v>
      </c>
      <c r="F55" s="9">
        <v>1</v>
      </c>
      <c r="G55" s="8">
        <f>SUM(D55:F55)</f>
        <v>41</v>
      </c>
      <c r="H55" s="7">
        <f>D55+E55/2</f>
        <v>35</v>
      </c>
      <c r="I55" s="6">
        <f>(F55-D55)/G55</f>
        <v>-0.70731707317073167</v>
      </c>
      <c r="L55" s="11"/>
      <c r="M55" s="10">
        <v>29</v>
      </c>
      <c r="N55" s="10">
        <v>10</v>
      </c>
      <c r="O55" s="9">
        <v>0</v>
      </c>
      <c r="P55" s="8">
        <f>SUM(M55:O55)</f>
        <v>39</v>
      </c>
      <c r="Q55" s="7">
        <f>M55+N55/2</f>
        <v>34</v>
      </c>
    </row>
    <row r="56" spans="3:17" ht="15" thickBot="1" x14ac:dyDescent="0.4">
      <c r="C56" s="5"/>
      <c r="D56" s="5"/>
      <c r="E56" s="5"/>
      <c r="F56" s="5"/>
      <c r="G56" s="5"/>
      <c r="H56" s="4" t="s">
        <v>23</v>
      </c>
      <c r="I56" s="4">
        <f>AVERAGE(I50:I55)</f>
        <v>-0.74450220812118051</v>
      </c>
      <c r="L56" s="5"/>
      <c r="M56" s="5"/>
      <c r="N56" s="5"/>
      <c r="O56" s="5"/>
      <c r="P56" s="5"/>
      <c r="Q56" s="4" t="s">
        <v>23</v>
      </c>
    </row>
    <row r="57" spans="3:17" ht="15" thickBot="1" x14ac:dyDescent="0.4">
      <c r="C57" s="5"/>
      <c r="D57" s="5"/>
      <c r="E57" s="5"/>
      <c r="F57" s="5"/>
      <c r="G57" s="5"/>
      <c r="H57" s="4" t="s">
        <v>22</v>
      </c>
      <c r="I57" s="3">
        <f>STDEV(I50:I55)/SQRT(COUNT(I50:I55))</f>
        <v>1.6722949645839185E-2</v>
      </c>
      <c r="L57" s="5"/>
      <c r="M57" s="5"/>
      <c r="N57" s="5"/>
      <c r="O57" s="5"/>
      <c r="P57" s="5"/>
      <c r="Q57" s="4" t="s">
        <v>22</v>
      </c>
    </row>
    <row r="60" spans="3:17" ht="15" thickBot="1" x14ac:dyDescent="0.4"/>
    <row r="61" spans="3:17" ht="15" thickBot="1" x14ac:dyDescent="0.4">
      <c r="C61" s="24" t="s">
        <v>6</v>
      </c>
      <c r="D61" s="23" t="s">
        <v>33</v>
      </c>
      <c r="E61" s="22" t="s">
        <v>32</v>
      </c>
      <c r="F61" s="21" t="s">
        <v>31</v>
      </c>
      <c r="G61" s="5"/>
      <c r="H61" s="5"/>
      <c r="I61" s="5"/>
    </row>
    <row r="62" spans="3:17" ht="15" thickBot="1" x14ac:dyDescent="0.4">
      <c r="C62" s="20" t="s">
        <v>30</v>
      </c>
      <c r="D62" s="19" t="s">
        <v>29</v>
      </c>
      <c r="E62" s="19" t="s">
        <v>28</v>
      </c>
      <c r="F62" s="19" t="s">
        <v>27</v>
      </c>
      <c r="G62" s="18" t="s">
        <v>26</v>
      </c>
      <c r="H62" s="18" t="s">
        <v>25</v>
      </c>
      <c r="I62" s="18" t="s">
        <v>24</v>
      </c>
    </row>
    <row r="63" spans="3:17" ht="15" thickBot="1" x14ac:dyDescent="0.4">
      <c r="C63" s="17">
        <v>42500</v>
      </c>
      <c r="D63" s="16">
        <v>17</v>
      </c>
      <c r="E63" s="16">
        <v>25</v>
      </c>
      <c r="F63" s="15">
        <v>8</v>
      </c>
      <c r="G63" s="8">
        <f>SUM(D63:F63)</f>
        <v>50</v>
      </c>
      <c r="H63" s="7">
        <f>D63+E63/2</f>
        <v>29.5</v>
      </c>
      <c r="I63" s="6">
        <f>(F63-D63)/G63</f>
        <v>-0.18</v>
      </c>
    </row>
    <row r="64" spans="3:17" ht="15" thickBot="1" x14ac:dyDescent="0.4">
      <c r="C64" s="14">
        <v>42561</v>
      </c>
      <c r="D64" s="13">
        <v>16</v>
      </c>
      <c r="E64" s="13">
        <v>28</v>
      </c>
      <c r="F64" s="12">
        <v>10</v>
      </c>
      <c r="G64" s="8">
        <f>SUM(D64:F64)</f>
        <v>54</v>
      </c>
      <c r="H64" s="7">
        <f>D64+E64/2</f>
        <v>30</v>
      </c>
      <c r="I64" s="6">
        <f>(F64-D64)/G64</f>
        <v>-0.1111111111111111</v>
      </c>
    </row>
    <row r="65" spans="3:15" ht="15" thickBot="1" x14ac:dyDescent="0.4">
      <c r="C65" s="14"/>
      <c r="D65" s="13">
        <v>12</v>
      </c>
      <c r="E65" s="13">
        <v>30</v>
      </c>
      <c r="F65" s="12">
        <v>6</v>
      </c>
      <c r="G65" s="8">
        <f>SUM(D65:F65)</f>
        <v>48</v>
      </c>
      <c r="H65" s="7">
        <f>D65+E65/2</f>
        <v>27</v>
      </c>
      <c r="I65" s="6">
        <f>(F65-D65)/G65</f>
        <v>-0.125</v>
      </c>
    </row>
    <row r="66" spans="3:15" ht="15" thickBot="1" x14ac:dyDescent="0.4">
      <c r="C66" s="14"/>
      <c r="D66" s="13">
        <v>15</v>
      </c>
      <c r="E66" s="13">
        <v>18</v>
      </c>
      <c r="F66" s="12">
        <v>3</v>
      </c>
      <c r="G66" s="8">
        <f>SUM(D66:F66)</f>
        <v>36</v>
      </c>
      <c r="H66" s="7">
        <f>D66+E66/2</f>
        <v>24</v>
      </c>
      <c r="I66" s="6">
        <f>(F66-D66)/G66</f>
        <v>-0.33333333333333331</v>
      </c>
    </row>
    <row r="67" spans="3:15" ht="15" thickBot="1" x14ac:dyDescent="0.4">
      <c r="C67" s="14"/>
      <c r="D67" s="13">
        <v>16</v>
      </c>
      <c r="E67" s="13">
        <v>24</v>
      </c>
      <c r="F67" s="12">
        <v>1</v>
      </c>
      <c r="G67" s="8">
        <f>SUM(D67:F67)</f>
        <v>41</v>
      </c>
      <c r="H67" s="7">
        <f>D67+E67/2</f>
        <v>28</v>
      </c>
      <c r="I67" s="6">
        <f>(F67-D67)/G67</f>
        <v>-0.36585365853658536</v>
      </c>
    </row>
    <row r="68" spans="3:15" ht="15" thickBot="1" x14ac:dyDescent="0.4">
      <c r="C68" s="11"/>
      <c r="D68" s="10">
        <v>20</v>
      </c>
      <c r="E68" s="10">
        <v>20</v>
      </c>
      <c r="F68" s="9">
        <v>9</v>
      </c>
      <c r="G68" s="8">
        <f>SUM(D68:F68)</f>
        <v>49</v>
      </c>
      <c r="H68" s="7">
        <f>D68+E68/2</f>
        <v>30</v>
      </c>
      <c r="I68" s="6">
        <f>(F68-D68)/G68</f>
        <v>-0.22448979591836735</v>
      </c>
    </row>
    <row r="69" spans="3:15" ht="15" thickBot="1" x14ac:dyDescent="0.4">
      <c r="C69" s="5"/>
      <c r="D69" s="5"/>
      <c r="E69" s="5"/>
      <c r="F69" s="5"/>
      <c r="G69" s="5"/>
      <c r="H69" s="4" t="s">
        <v>23</v>
      </c>
      <c r="I69" s="4">
        <f>AVERAGE(I63:I68)</f>
        <v>-0.22329798314989949</v>
      </c>
    </row>
    <row r="70" spans="3:15" ht="15" thickBot="1" x14ac:dyDescent="0.4">
      <c r="C70" s="5"/>
      <c r="D70" s="5"/>
      <c r="E70" s="5"/>
      <c r="F70" s="5"/>
      <c r="G70" s="5"/>
      <c r="H70" s="4" t="s">
        <v>22</v>
      </c>
      <c r="I70" s="3">
        <f>STDEV(I63:I68)/SQRT(COUNT(I63:I68))</f>
        <v>4.3418284315349061E-2</v>
      </c>
    </row>
    <row r="75" spans="3:15" x14ac:dyDescent="0.35">
      <c r="E75" t="s">
        <v>21</v>
      </c>
    </row>
    <row r="76" spans="3:15" x14ac:dyDescent="0.35">
      <c r="E76" t="s">
        <v>20</v>
      </c>
    </row>
    <row r="77" spans="3:15" x14ac:dyDescent="0.35">
      <c r="E77" t="s">
        <v>19</v>
      </c>
      <c r="F77" t="s">
        <v>18</v>
      </c>
      <c r="G77" t="s">
        <v>17</v>
      </c>
      <c r="H77" t="s">
        <v>16</v>
      </c>
      <c r="K77" t="s">
        <v>15</v>
      </c>
    </row>
    <row r="78" spans="3:15" x14ac:dyDescent="0.35">
      <c r="D78" s="2" t="s">
        <v>6</v>
      </c>
      <c r="E78">
        <v>6</v>
      </c>
      <c r="F78">
        <v>-0.19882</v>
      </c>
      <c r="G78">
        <v>0.11277</v>
      </c>
      <c r="H78">
        <v>4.6039999999999998E-2</v>
      </c>
      <c r="L78" t="s">
        <v>14</v>
      </c>
      <c r="M78" t="s">
        <v>13</v>
      </c>
      <c r="N78" t="s">
        <v>12</v>
      </c>
      <c r="O78" t="s">
        <v>11</v>
      </c>
    </row>
    <row r="79" spans="3:15" x14ac:dyDescent="0.35">
      <c r="D79" s="2" t="s">
        <v>5</v>
      </c>
      <c r="E79">
        <v>6</v>
      </c>
      <c r="F79">
        <v>-0.35836000000000001</v>
      </c>
      <c r="G79">
        <v>0.10193000000000001</v>
      </c>
      <c r="H79">
        <v>4.1610000000000001E-2</v>
      </c>
      <c r="L79">
        <v>0.88083</v>
      </c>
      <c r="M79">
        <v>-0.20583000000000001</v>
      </c>
      <c r="N79">
        <v>0.12714</v>
      </c>
      <c r="O79">
        <v>-0.61768999999999996</v>
      </c>
    </row>
    <row r="80" spans="3:15" x14ac:dyDescent="0.35">
      <c r="D80" s="2" t="s">
        <v>4</v>
      </c>
      <c r="E80">
        <v>6</v>
      </c>
      <c r="F80">
        <v>-0.34322999999999998</v>
      </c>
      <c r="G80">
        <v>0.11848</v>
      </c>
      <c r="H80">
        <v>4.8370000000000003E-2</v>
      </c>
    </row>
    <row r="81" spans="4:15" x14ac:dyDescent="0.35">
      <c r="D81" s="2" t="s">
        <v>3</v>
      </c>
      <c r="E81">
        <v>6</v>
      </c>
      <c r="F81">
        <v>-0.25745000000000001</v>
      </c>
      <c r="G81">
        <v>0.1075</v>
      </c>
      <c r="H81">
        <v>4.3889999999999998E-2</v>
      </c>
    </row>
    <row r="82" spans="4:15" x14ac:dyDescent="0.35">
      <c r="D82" s="2" t="s">
        <v>2</v>
      </c>
      <c r="E82">
        <v>6</v>
      </c>
      <c r="F82">
        <v>-0.27955000000000002</v>
      </c>
      <c r="G82">
        <v>0.1094</v>
      </c>
      <c r="H82">
        <v>4.4659999999999998E-2</v>
      </c>
    </row>
    <row r="83" spans="4:15" x14ac:dyDescent="0.35">
      <c r="D83" s="2" t="s">
        <v>1</v>
      </c>
      <c r="E83">
        <v>6</v>
      </c>
      <c r="F83">
        <v>-0.36448000000000003</v>
      </c>
      <c r="G83">
        <v>0.12053999999999999</v>
      </c>
      <c r="H83">
        <v>4.9209999999999997E-2</v>
      </c>
      <c r="K83" t="s">
        <v>10</v>
      </c>
    </row>
    <row r="84" spans="4:15" x14ac:dyDescent="0.35">
      <c r="D84" s="2" t="s">
        <v>0</v>
      </c>
      <c r="E84">
        <v>6</v>
      </c>
      <c r="F84">
        <v>-0.29507</v>
      </c>
      <c r="G84">
        <v>7.6009999999999994E-2</v>
      </c>
      <c r="H84">
        <v>3.1029999999999999E-2</v>
      </c>
      <c r="M84" t="s">
        <v>9</v>
      </c>
      <c r="N84" t="s">
        <v>8</v>
      </c>
      <c r="O84" t="s">
        <v>7</v>
      </c>
    </row>
    <row r="85" spans="4:15" x14ac:dyDescent="0.35">
      <c r="L85" s="2" t="s">
        <v>6</v>
      </c>
      <c r="M85">
        <v>0.60368999999999995</v>
      </c>
      <c r="N85">
        <v>2.0497000000000001</v>
      </c>
      <c r="O85" s="1">
        <v>1.6900000000000001E-3</v>
      </c>
    </row>
    <row r="86" spans="4:15" x14ac:dyDescent="0.35">
      <c r="L86" s="2" t="s">
        <v>5</v>
      </c>
      <c r="M86">
        <v>0.73309999999999997</v>
      </c>
      <c r="N86">
        <v>3.02271</v>
      </c>
      <c r="O86" s="1">
        <v>1.6593599999999999E-6</v>
      </c>
    </row>
    <row r="87" spans="4:15" x14ac:dyDescent="0.35">
      <c r="L87" s="2" t="s">
        <v>4</v>
      </c>
      <c r="M87">
        <v>0.62705999999999995</v>
      </c>
      <c r="N87">
        <v>2.2115</v>
      </c>
      <c r="O87" s="1">
        <v>5.5824800000000001E-4</v>
      </c>
    </row>
    <row r="88" spans="4:15" x14ac:dyDescent="0.35">
      <c r="L88" s="2" t="s">
        <v>3</v>
      </c>
      <c r="M88">
        <v>0.71826000000000001</v>
      </c>
      <c r="N88">
        <v>2.9015200000000001</v>
      </c>
      <c r="O88" s="1">
        <v>4.0165999999999998E-6</v>
      </c>
    </row>
    <row r="89" spans="4:15" x14ac:dyDescent="0.35">
      <c r="L89" s="2" t="s">
        <v>2</v>
      </c>
      <c r="M89">
        <v>0.57504</v>
      </c>
      <c r="N89">
        <v>1.85978</v>
      </c>
      <c r="O89" s="1">
        <v>5.8900000000000003E-3</v>
      </c>
    </row>
    <row r="90" spans="4:15" x14ac:dyDescent="0.35">
      <c r="L90" s="2" t="s">
        <v>1</v>
      </c>
      <c r="M90">
        <v>0.78757999999999995</v>
      </c>
      <c r="N90">
        <v>3.4886400000000002</v>
      </c>
      <c r="O90" s="1">
        <v>5.5247999999999999E-8</v>
      </c>
    </row>
    <row r="91" spans="4:15" x14ac:dyDescent="0.35">
      <c r="L91" s="2" t="s">
        <v>0</v>
      </c>
      <c r="M91">
        <v>0.85238000000000003</v>
      </c>
      <c r="N91">
        <v>4.08629</v>
      </c>
      <c r="O91" s="1">
        <v>7.3513300000000005E-10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RNAi behaviour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2024-05-06T13:09:57Z</dcterms:created>
  <dcterms:modified xsi:type="dcterms:W3CDTF">2024-05-06T13:11:05Z</dcterms:modified>
</cp:coreProperties>
</file>