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cer\Desktop\iScience Excel Data\"/>
    </mc:Choice>
  </mc:AlternateContent>
  <xr:revisionPtr revIDLastSave="0" documentId="13_ncr:1_{5186C4B6-0FCF-4E97-8272-6D9EE43154EF}" xr6:coauthVersionLast="47" xr6:coauthVersionMax="47" xr10:uidLastSave="{00000000-0000-0000-0000-000000000000}"/>
  <bookViews>
    <workbookView xWindow="-110" yWindow="-110" windowWidth="19420" windowHeight="10300" xr2:uid="{DD5F0A48-CF70-4DDF-9716-FE274F0423F7}"/>
  </bookViews>
  <sheets>
    <sheet name="Behaviour analysis (A)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39" i="1" l="1"/>
  <c r="N239" i="1"/>
  <c r="P239" i="1" s="1"/>
  <c r="O238" i="1"/>
  <c r="N238" i="1"/>
  <c r="P238" i="1" s="1"/>
  <c r="G238" i="1"/>
  <c r="F238" i="1"/>
  <c r="H238" i="1" s="1"/>
  <c r="O237" i="1"/>
  <c r="N237" i="1"/>
  <c r="P237" i="1" s="1"/>
  <c r="G237" i="1"/>
  <c r="F237" i="1"/>
  <c r="H237" i="1" s="1"/>
  <c r="O236" i="1"/>
  <c r="N236" i="1"/>
  <c r="P236" i="1" s="1"/>
  <c r="G236" i="1"/>
  <c r="F236" i="1"/>
  <c r="H236" i="1" s="1"/>
  <c r="O235" i="1"/>
  <c r="N235" i="1"/>
  <c r="P235" i="1" s="1"/>
  <c r="G235" i="1"/>
  <c r="F235" i="1"/>
  <c r="H235" i="1" s="1"/>
  <c r="O234" i="1"/>
  <c r="N234" i="1"/>
  <c r="P234" i="1" s="1"/>
  <c r="G234" i="1"/>
  <c r="F234" i="1"/>
  <c r="H234" i="1" s="1"/>
  <c r="G233" i="1"/>
  <c r="F233" i="1"/>
  <c r="H233" i="1" s="1"/>
  <c r="O224" i="1"/>
  <c r="N224" i="1"/>
  <c r="P224" i="1" s="1"/>
  <c r="O223" i="1"/>
  <c r="N223" i="1"/>
  <c r="P223" i="1" s="1"/>
  <c r="O222" i="1"/>
  <c r="N222" i="1"/>
  <c r="P222" i="1" s="1"/>
  <c r="P221" i="1"/>
  <c r="O221" i="1"/>
  <c r="N221" i="1"/>
  <c r="O220" i="1"/>
  <c r="N220" i="1"/>
  <c r="P220" i="1" s="1"/>
  <c r="O219" i="1"/>
  <c r="N219" i="1"/>
  <c r="P219" i="1" s="1"/>
  <c r="G224" i="1"/>
  <c r="F224" i="1"/>
  <c r="H224" i="1" s="1"/>
  <c r="O211" i="1"/>
  <c r="N211" i="1"/>
  <c r="P211" i="1" s="1"/>
  <c r="H223" i="1"/>
  <c r="G223" i="1"/>
  <c r="F223" i="1"/>
  <c r="O210" i="1"/>
  <c r="N210" i="1"/>
  <c r="P210" i="1" s="1"/>
  <c r="G222" i="1"/>
  <c r="F222" i="1"/>
  <c r="H222" i="1" s="1"/>
  <c r="O209" i="1"/>
  <c r="N209" i="1"/>
  <c r="P209" i="1" s="1"/>
  <c r="G221" i="1"/>
  <c r="F221" i="1"/>
  <c r="H221" i="1" s="1"/>
  <c r="O208" i="1"/>
  <c r="N208" i="1"/>
  <c r="P208" i="1" s="1"/>
  <c r="G220" i="1"/>
  <c r="F220" i="1"/>
  <c r="H220" i="1" s="1"/>
  <c r="O207" i="1"/>
  <c r="N207" i="1"/>
  <c r="P207" i="1" s="1"/>
  <c r="H219" i="1"/>
  <c r="G219" i="1"/>
  <c r="F219" i="1"/>
  <c r="O206" i="1"/>
  <c r="N206" i="1"/>
  <c r="P206" i="1" s="1"/>
  <c r="G211" i="1"/>
  <c r="F211" i="1"/>
  <c r="H211" i="1" s="1"/>
  <c r="H210" i="1"/>
  <c r="G210" i="1"/>
  <c r="F210" i="1"/>
  <c r="G209" i="1"/>
  <c r="F209" i="1"/>
  <c r="H209" i="1" s="1"/>
  <c r="H208" i="1"/>
  <c r="G208" i="1"/>
  <c r="F208" i="1"/>
  <c r="G207" i="1"/>
  <c r="F207" i="1"/>
  <c r="H207" i="1" s="1"/>
  <c r="H206" i="1"/>
  <c r="G206" i="1"/>
  <c r="F206" i="1"/>
  <c r="O196" i="1"/>
  <c r="N196" i="1"/>
  <c r="P196" i="1" s="1"/>
  <c r="H196" i="1"/>
  <c r="G196" i="1"/>
  <c r="F196" i="1"/>
  <c r="O195" i="1"/>
  <c r="N195" i="1"/>
  <c r="P195" i="1" s="1"/>
  <c r="H195" i="1"/>
  <c r="G195" i="1"/>
  <c r="F195" i="1"/>
  <c r="O194" i="1"/>
  <c r="N194" i="1"/>
  <c r="P194" i="1" s="1"/>
  <c r="H194" i="1"/>
  <c r="G194" i="1"/>
  <c r="F194" i="1"/>
  <c r="O193" i="1"/>
  <c r="N193" i="1"/>
  <c r="P193" i="1" s="1"/>
  <c r="H193" i="1"/>
  <c r="G193" i="1"/>
  <c r="F193" i="1"/>
  <c r="O192" i="1"/>
  <c r="N192" i="1"/>
  <c r="P192" i="1" s="1"/>
  <c r="H192" i="1"/>
  <c r="G192" i="1"/>
  <c r="F192" i="1"/>
  <c r="O191" i="1"/>
  <c r="N191" i="1"/>
  <c r="P191" i="1" s="1"/>
  <c r="H191" i="1"/>
  <c r="H197" i="1" s="1"/>
  <c r="G191" i="1"/>
  <c r="F191" i="1"/>
  <c r="O184" i="1"/>
  <c r="N184" i="1"/>
  <c r="P184" i="1" s="1"/>
  <c r="G184" i="1"/>
  <c r="F184" i="1"/>
  <c r="H184" i="1" s="1"/>
  <c r="O183" i="1"/>
  <c r="N183" i="1"/>
  <c r="P183" i="1" s="1"/>
  <c r="G183" i="1"/>
  <c r="F183" i="1"/>
  <c r="H183" i="1" s="1"/>
  <c r="O182" i="1"/>
  <c r="N182" i="1"/>
  <c r="P182" i="1" s="1"/>
  <c r="G182" i="1"/>
  <c r="F182" i="1"/>
  <c r="H182" i="1" s="1"/>
  <c r="O181" i="1"/>
  <c r="N181" i="1"/>
  <c r="P181" i="1" s="1"/>
  <c r="G181" i="1"/>
  <c r="F181" i="1"/>
  <c r="H181" i="1" s="1"/>
  <c r="O180" i="1"/>
  <c r="N180" i="1"/>
  <c r="P180" i="1" s="1"/>
  <c r="G180" i="1"/>
  <c r="F180" i="1"/>
  <c r="H180" i="1" s="1"/>
  <c r="O179" i="1"/>
  <c r="N179" i="1"/>
  <c r="P179" i="1" s="1"/>
  <c r="G179" i="1"/>
  <c r="F179" i="1"/>
  <c r="H179" i="1" s="1"/>
  <c r="P171" i="1"/>
  <c r="O171" i="1"/>
  <c r="N171" i="1"/>
  <c r="G171" i="1"/>
  <c r="F171" i="1"/>
  <c r="H171" i="1" s="1"/>
  <c r="P170" i="1"/>
  <c r="O170" i="1"/>
  <c r="N170" i="1"/>
  <c r="G170" i="1"/>
  <c r="F170" i="1"/>
  <c r="H170" i="1" s="1"/>
  <c r="P169" i="1"/>
  <c r="O169" i="1"/>
  <c r="N169" i="1"/>
  <c r="G169" i="1"/>
  <c r="F169" i="1"/>
  <c r="H169" i="1" s="1"/>
  <c r="P168" i="1"/>
  <c r="O168" i="1"/>
  <c r="N168" i="1"/>
  <c r="G168" i="1"/>
  <c r="F168" i="1"/>
  <c r="H168" i="1" s="1"/>
  <c r="P167" i="1"/>
  <c r="O167" i="1"/>
  <c r="N167" i="1"/>
  <c r="G167" i="1"/>
  <c r="F167" i="1"/>
  <c r="H167" i="1" s="1"/>
  <c r="P166" i="1"/>
  <c r="P173" i="1" s="1"/>
  <c r="O166" i="1"/>
  <c r="N166" i="1"/>
  <c r="G166" i="1"/>
  <c r="F166" i="1"/>
  <c r="H166" i="1" s="1"/>
  <c r="O158" i="1"/>
  <c r="N158" i="1"/>
  <c r="P158" i="1" s="1"/>
  <c r="H158" i="1"/>
  <c r="G158" i="1"/>
  <c r="F158" i="1"/>
  <c r="O157" i="1"/>
  <c r="N157" i="1"/>
  <c r="P157" i="1" s="1"/>
  <c r="H157" i="1"/>
  <c r="G157" i="1"/>
  <c r="F157" i="1"/>
  <c r="O156" i="1"/>
  <c r="N156" i="1"/>
  <c r="P156" i="1" s="1"/>
  <c r="H156" i="1"/>
  <c r="G156" i="1"/>
  <c r="F156" i="1"/>
  <c r="O155" i="1"/>
  <c r="N155" i="1"/>
  <c r="P155" i="1" s="1"/>
  <c r="H155" i="1"/>
  <c r="G155" i="1"/>
  <c r="F155" i="1"/>
  <c r="O154" i="1"/>
  <c r="N154" i="1"/>
  <c r="P154" i="1" s="1"/>
  <c r="H154" i="1"/>
  <c r="G154" i="1"/>
  <c r="F154" i="1"/>
  <c r="O153" i="1"/>
  <c r="N153" i="1"/>
  <c r="P153" i="1" s="1"/>
  <c r="H153" i="1"/>
  <c r="H159" i="1" s="1"/>
  <c r="G153" i="1"/>
  <c r="F153" i="1"/>
  <c r="O145" i="1"/>
  <c r="N145" i="1"/>
  <c r="P145" i="1" s="1"/>
  <c r="G145" i="1"/>
  <c r="F145" i="1"/>
  <c r="H145" i="1" s="1"/>
  <c r="O144" i="1"/>
  <c r="N144" i="1"/>
  <c r="P144" i="1" s="1"/>
  <c r="G144" i="1"/>
  <c r="F144" i="1"/>
  <c r="H144" i="1" s="1"/>
  <c r="O143" i="1"/>
  <c r="N143" i="1"/>
  <c r="P143" i="1" s="1"/>
  <c r="G143" i="1"/>
  <c r="F143" i="1"/>
  <c r="H143" i="1" s="1"/>
  <c r="O142" i="1"/>
  <c r="N142" i="1"/>
  <c r="P142" i="1" s="1"/>
  <c r="G142" i="1"/>
  <c r="F142" i="1"/>
  <c r="H142" i="1" s="1"/>
  <c r="O141" i="1"/>
  <c r="N141" i="1"/>
  <c r="P141" i="1" s="1"/>
  <c r="G141" i="1"/>
  <c r="F141" i="1"/>
  <c r="H141" i="1" s="1"/>
  <c r="O140" i="1"/>
  <c r="N140" i="1"/>
  <c r="P140" i="1" s="1"/>
  <c r="G140" i="1"/>
  <c r="F140" i="1"/>
  <c r="H140" i="1" s="1"/>
  <c r="P132" i="1"/>
  <c r="O132" i="1"/>
  <c r="N132" i="1"/>
  <c r="G132" i="1"/>
  <c r="F132" i="1"/>
  <c r="H132" i="1" s="1"/>
  <c r="P131" i="1"/>
  <c r="O131" i="1"/>
  <c r="N131" i="1"/>
  <c r="G131" i="1"/>
  <c r="F131" i="1"/>
  <c r="H131" i="1" s="1"/>
  <c r="P130" i="1"/>
  <c r="O130" i="1"/>
  <c r="N130" i="1"/>
  <c r="G130" i="1"/>
  <c r="F130" i="1"/>
  <c r="H130" i="1" s="1"/>
  <c r="P129" i="1"/>
  <c r="O129" i="1"/>
  <c r="N129" i="1"/>
  <c r="G129" i="1"/>
  <c r="F129" i="1"/>
  <c r="H129" i="1" s="1"/>
  <c r="P128" i="1"/>
  <c r="O128" i="1"/>
  <c r="N128" i="1"/>
  <c r="G128" i="1"/>
  <c r="F128" i="1"/>
  <c r="H128" i="1" s="1"/>
  <c r="P127" i="1"/>
  <c r="P134" i="1" s="1"/>
  <c r="O127" i="1"/>
  <c r="N127" i="1"/>
  <c r="G127" i="1"/>
  <c r="F127" i="1"/>
  <c r="H127" i="1" s="1"/>
  <c r="O119" i="1"/>
  <c r="N119" i="1"/>
  <c r="P119" i="1" s="1"/>
  <c r="H119" i="1"/>
  <c r="G119" i="1"/>
  <c r="F119" i="1"/>
  <c r="O118" i="1"/>
  <c r="N118" i="1"/>
  <c r="P118" i="1" s="1"/>
  <c r="H118" i="1"/>
  <c r="G118" i="1"/>
  <c r="F118" i="1"/>
  <c r="O117" i="1"/>
  <c r="N117" i="1"/>
  <c r="P117" i="1" s="1"/>
  <c r="H117" i="1"/>
  <c r="G117" i="1"/>
  <c r="F117" i="1"/>
  <c r="O116" i="1"/>
  <c r="N116" i="1"/>
  <c r="P116" i="1" s="1"/>
  <c r="H116" i="1"/>
  <c r="G116" i="1"/>
  <c r="F116" i="1"/>
  <c r="O115" i="1"/>
  <c r="N115" i="1"/>
  <c r="P115" i="1" s="1"/>
  <c r="H115" i="1"/>
  <c r="G115" i="1"/>
  <c r="F115" i="1"/>
  <c r="O114" i="1"/>
  <c r="N114" i="1"/>
  <c r="P114" i="1" s="1"/>
  <c r="H114" i="1"/>
  <c r="H120" i="1" s="1"/>
  <c r="G114" i="1"/>
  <c r="F114" i="1"/>
  <c r="G105" i="1"/>
  <c r="F105" i="1"/>
  <c r="G104" i="1"/>
  <c r="F104" i="1"/>
  <c r="G103" i="1"/>
  <c r="F103" i="1"/>
  <c r="H103" i="1" s="1"/>
  <c r="G102" i="1"/>
  <c r="F102" i="1"/>
  <c r="H102" i="1" s="1"/>
  <c r="G101" i="1"/>
  <c r="F101" i="1"/>
  <c r="H101" i="1" s="1"/>
  <c r="G100" i="1"/>
  <c r="F100" i="1"/>
  <c r="H100" i="1" s="1"/>
  <c r="P92" i="1"/>
  <c r="O92" i="1"/>
  <c r="N92" i="1"/>
  <c r="F92" i="1"/>
  <c r="H92" i="1" s="1"/>
  <c r="O91" i="1"/>
  <c r="N91" i="1"/>
  <c r="P91" i="1" s="1"/>
  <c r="G91" i="1"/>
  <c r="F91" i="1"/>
  <c r="H91" i="1" s="1"/>
  <c r="O90" i="1"/>
  <c r="N90" i="1"/>
  <c r="P90" i="1" s="1"/>
  <c r="G90" i="1"/>
  <c r="F90" i="1"/>
  <c r="H90" i="1" s="1"/>
  <c r="O89" i="1"/>
  <c r="N89" i="1"/>
  <c r="P89" i="1" s="1"/>
  <c r="G89" i="1"/>
  <c r="F89" i="1"/>
  <c r="H89" i="1" s="1"/>
  <c r="O88" i="1"/>
  <c r="N88" i="1"/>
  <c r="P88" i="1" s="1"/>
  <c r="G88" i="1"/>
  <c r="F88" i="1"/>
  <c r="H88" i="1" s="1"/>
  <c r="O87" i="1"/>
  <c r="N87" i="1"/>
  <c r="P87" i="1" s="1"/>
  <c r="G87" i="1"/>
  <c r="F87" i="1"/>
  <c r="H87" i="1" s="1"/>
  <c r="O79" i="1"/>
  <c r="N79" i="1"/>
  <c r="P79" i="1" s="1"/>
  <c r="H79" i="1"/>
  <c r="G79" i="1"/>
  <c r="F79" i="1"/>
  <c r="O78" i="1"/>
  <c r="N78" i="1"/>
  <c r="P78" i="1" s="1"/>
  <c r="H78" i="1"/>
  <c r="G78" i="1"/>
  <c r="F78" i="1"/>
  <c r="O77" i="1"/>
  <c r="N77" i="1"/>
  <c r="P77" i="1" s="1"/>
  <c r="H77" i="1"/>
  <c r="G77" i="1"/>
  <c r="F77" i="1"/>
  <c r="O76" i="1"/>
  <c r="N76" i="1"/>
  <c r="P76" i="1" s="1"/>
  <c r="H76" i="1"/>
  <c r="G76" i="1"/>
  <c r="F76" i="1"/>
  <c r="O75" i="1"/>
  <c r="N75" i="1"/>
  <c r="P75" i="1" s="1"/>
  <c r="H75" i="1"/>
  <c r="G75" i="1"/>
  <c r="F75" i="1"/>
  <c r="O74" i="1"/>
  <c r="N74" i="1"/>
  <c r="P74" i="1" s="1"/>
  <c r="H74" i="1"/>
  <c r="H80" i="1" s="1"/>
  <c r="G74" i="1"/>
  <c r="F74" i="1"/>
  <c r="P65" i="1"/>
  <c r="O65" i="1"/>
  <c r="N65" i="1"/>
  <c r="H65" i="1"/>
  <c r="G65" i="1"/>
  <c r="F65" i="1"/>
  <c r="P64" i="1"/>
  <c r="O64" i="1"/>
  <c r="N64" i="1"/>
  <c r="H64" i="1"/>
  <c r="G64" i="1"/>
  <c r="F64" i="1"/>
  <c r="P63" i="1"/>
  <c r="O63" i="1"/>
  <c r="N63" i="1"/>
  <c r="H63" i="1"/>
  <c r="G63" i="1"/>
  <c r="F63" i="1"/>
  <c r="P62" i="1"/>
  <c r="O62" i="1"/>
  <c r="N62" i="1"/>
  <c r="H62" i="1"/>
  <c r="G62" i="1"/>
  <c r="F62" i="1"/>
  <c r="P61" i="1"/>
  <c r="O61" i="1"/>
  <c r="N61" i="1"/>
  <c r="H61" i="1"/>
  <c r="G61" i="1"/>
  <c r="F61" i="1"/>
  <c r="P60" i="1"/>
  <c r="P67" i="1" s="1"/>
  <c r="O60" i="1"/>
  <c r="N60" i="1"/>
  <c r="H60" i="1"/>
  <c r="H67" i="1" s="1"/>
  <c r="G60" i="1"/>
  <c r="F60" i="1"/>
  <c r="O51" i="1"/>
  <c r="N51" i="1"/>
  <c r="P51" i="1" s="1"/>
  <c r="G51" i="1"/>
  <c r="F51" i="1"/>
  <c r="H51" i="1" s="1"/>
  <c r="O50" i="1"/>
  <c r="N50" i="1"/>
  <c r="P50" i="1" s="1"/>
  <c r="G50" i="1"/>
  <c r="F50" i="1"/>
  <c r="H50" i="1" s="1"/>
  <c r="O49" i="1"/>
  <c r="N49" i="1"/>
  <c r="P49" i="1" s="1"/>
  <c r="G49" i="1"/>
  <c r="F49" i="1"/>
  <c r="H49" i="1" s="1"/>
  <c r="O48" i="1"/>
  <c r="N48" i="1"/>
  <c r="P48" i="1" s="1"/>
  <c r="G48" i="1"/>
  <c r="F48" i="1"/>
  <c r="H48" i="1" s="1"/>
  <c r="O47" i="1"/>
  <c r="N47" i="1"/>
  <c r="P47" i="1" s="1"/>
  <c r="G47" i="1"/>
  <c r="F47" i="1"/>
  <c r="H47" i="1" s="1"/>
  <c r="O46" i="1"/>
  <c r="N46" i="1"/>
  <c r="P46" i="1" s="1"/>
  <c r="G46" i="1"/>
  <c r="F46" i="1"/>
  <c r="H46" i="1" s="1"/>
  <c r="H39" i="1"/>
  <c r="H38" i="1"/>
  <c r="G38" i="1"/>
  <c r="F38" i="1"/>
  <c r="P37" i="1"/>
  <c r="O37" i="1"/>
  <c r="N37" i="1"/>
  <c r="H37" i="1"/>
  <c r="G37" i="1"/>
  <c r="F37" i="1"/>
  <c r="P36" i="1"/>
  <c r="O36" i="1"/>
  <c r="N36" i="1"/>
  <c r="H36" i="1"/>
  <c r="G36" i="1"/>
  <c r="F36" i="1"/>
  <c r="P35" i="1"/>
  <c r="O35" i="1"/>
  <c r="N35" i="1"/>
  <c r="H35" i="1"/>
  <c r="G35" i="1"/>
  <c r="F35" i="1"/>
  <c r="P34" i="1"/>
  <c r="O34" i="1"/>
  <c r="N34" i="1"/>
  <c r="H34" i="1"/>
  <c r="G34" i="1"/>
  <c r="F34" i="1"/>
  <c r="P33" i="1"/>
  <c r="O33" i="1"/>
  <c r="N33" i="1"/>
  <c r="H33" i="1"/>
  <c r="H40" i="1" s="1"/>
  <c r="G33" i="1"/>
  <c r="F33" i="1"/>
  <c r="P32" i="1"/>
  <c r="P38" i="1" s="1"/>
  <c r="O32" i="1"/>
  <c r="N32" i="1"/>
  <c r="P24" i="1"/>
  <c r="O24" i="1"/>
  <c r="N24" i="1"/>
  <c r="H24" i="1"/>
  <c r="G24" i="1"/>
  <c r="F24" i="1"/>
  <c r="P23" i="1"/>
  <c r="O23" i="1"/>
  <c r="N23" i="1"/>
  <c r="H23" i="1"/>
  <c r="G23" i="1"/>
  <c r="F23" i="1"/>
  <c r="P22" i="1"/>
  <c r="O22" i="1"/>
  <c r="N22" i="1"/>
  <c r="H22" i="1"/>
  <c r="G22" i="1"/>
  <c r="F22" i="1"/>
  <c r="P21" i="1"/>
  <c r="O21" i="1"/>
  <c r="N21" i="1"/>
  <c r="H21" i="1"/>
  <c r="G21" i="1"/>
  <c r="F21" i="1"/>
  <c r="P20" i="1"/>
  <c r="O20" i="1"/>
  <c r="N20" i="1"/>
  <c r="H20" i="1"/>
  <c r="G20" i="1"/>
  <c r="F20" i="1"/>
  <c r="P19" i="1"/>
  <c r="P26" i="1" s="1"/>
  <c r="O19" i="1"/>
  <c r="N19" i="1"/>
  <c r="G19" i="1"/>
  <c r="F19" i="1"/>
  <c r="H19" i="1" s="1"/>
  <c r="H26" i="1" s="1"/>
  <c r="O10" i="1"/>
  <c r="N10" i="1"/>
  <c r="P10" i="1" s="1"/>
  <c r="H10" i="1"/>
  <c r="G10" i="1"/>
  <c r="P9" i="1"/>
  <c r="O9" i="1"/>
  <c r="N9" i="1"/>
  <c r="H9" i="1"/>
  <c r="G9" i="1"/>
  <c r="P8" i="1"/>
  <c r="O8" i="1"/>
  <c r="N8" i="1"/>
  <c r="H8" i="1"/>
  <c r="G8" i="1"/>
  <c r="O7" i="1"/>
  <c r="N7" i="1"/>
  <c r="P7" i="1" s="1"/>
  <c r="H7" i="1"/>
  <c r="G7" i="1"/>
  <c r="P6" i="1"/>
  <c r="O6" i="1"/>
  <c r="N6" i="1"/>
  <c r="H6" i="1"/>
  <c r="H11" i="1" s="1"/>
  <c r="G6" i="1"/>
  <c r="P5" i="1"/>
  <c r="O5" i="1"/>
  <c r="N5" i="1"/>
  <c r="H5" i="1"/>
  <c r="H12" i="1" s="1"/>
  <c r="G5" i="1"/>
  <c r="H226" i="1" l="1"/>
  <c r="H225" i="1"/>
  <c r="P241" i="1"/>
  <c r="P240" i="1"/>
  <c r="H239" i="1"/>
  <c r="H240" i="1"/>
  <c r="P213" i="1"/>
  <c r="P212" i="1"/>
  <c r="P226" i="1"/>
  <c r="P225" i="1"/>
  <c r="H213" i="1"/>
  <c r="H212" i="1"/>
  <c r="H134" i="1"/>
  <c r="H133" i="1"/>
  <c r="H147" i="1"/>
  <c r="H146" i="1"/>
  <c r="H173" i="1"/>
  <c r="H172" i="1"/>
  <c r="H186" i="1"/>
  <c r="H185" i="1"/>
  <c r="P147" i="1"/>
  <c r="P146" i="1"/>
  <c r="P186" i="1"/>
  <c r="P185" i="1"/>
  <c r="P120" i="1"/>
  <c r="P121" i="1"/>
  <c r="P159" i="1"/>
  <c r="P160" i="1"/>
  <c r="P197" i="1"/>
  <c r="P198" i="1"/>
  <c r="H121" i="1"/>
  <c r="H160" i="1"/>
  <c r="H198" i="1"/>
  <c r="P133" i="1"/>
  <c r="P172" i="1"/>
  <c r="H107" i="1"/>
  <c r="H106" i="1"/>
  <c r="P81" i="1"/>
  <c r="P80" i="1"/>
  <c r="H53" i="1"/>
  <c r="H52" i="1"/>
  <c r="P52" i="1"/>
  <c r="P53" i="1"/>
  <c r="P94" i="1"/>
  <c r="P93" i="1"/>
  <c r="P12" i="1"/>
  <c r="H94" i="1"/>
  <c r="H93" i="1"/>
  <c r="P11" i="1"/>
  <c r="H25" i="1"/>
  <c r="P39" i="1"/>
  <c r="H66" i="1"/>
  <c r="H81" i="1"/>
  <c r="P25" i="1"/>
  <c r="P66" i="1"/>
</calcChain>
</file>

<file path=xl/sharedStrings.xml><?xml version="1.0" encoding="utf-8"?>
<sst xmlns="http://schemas.openxmlformats.org/spreadsheetml/2006/main" count="449" uniqueCount="63">
  <si>
    <t xml:space="preserve">2mM Sucrose </t>
  </si>
  <si>
    <t>both</t>
    <phoneticPr fontId="0" type="noConversion"/>
  </si>
  <si>
    <t>sucrose+ 100 mM NaOH(red dye)</t>
  </si>
  <si>
    <t>wt</t>
  </si>
  <si>
    <t>Blue</t>
    <phoneticPr fontId="0" type="noConversion"/>
  </si>
  <si>
    <t>puple</t>
    <phoneticPr fontId="0" type="noConversion"/>
  </si>
  <si>
    <t>Red</t>
    <phoneticPr fontId="0" type="noConversion"/>
  </si>
  <si>
    <t>sum</t>
    <phoneticPr fontId="0" type="noConversion"/>
  </si>
  <si>
    <t>B-D</t>
    <phoneticPr fontId="0" type="noConversion"/>
  </si>
  <si>
    <t>PI</t>
    <phoneticPr fontId="0" type="noConversion"/>
  </si>
  <si>
    <t>ave</t>
    <phoneticPr fontId="0" type="noConversion"/>
  </si>
  <si>
    <t>SEM</t>
    <phoneticPr fontId="0" type="noConversion"/>
  </si>
  <si>
    <t>sucrose+ 100mM NaOH (red dye)</t>
  </si>
  <si>
    <t>Ir8a1</t>
  </si>
  <si>
    <t xml:space="preserve">alka </t>
  </si>
  <si>
    <t>OtopLa</t>
  </si>
  <si>
    <t>alka</t>
  </si>
  <si>
    <t>Ir94f1</t>
  </si>
  <si>
    <t>Ir25a2</t>
  </si>
  <si>
    <t>Ir20a1</t>
  </si>
  <si>
    <t>Ir47a1</t>
  </si>
  <si>
    <t>Ir51b1</t>
  </si>
  <si>
    <t>Ir52a1</t>
  </si>
  <si>
    <t>Ir76b1</t>
  </si>
  <si>
    <t>Ir92a1</t>
  </si>
  <si>
    <t>Ir7a1</t>
  </si>
  <si>
    <t>Ir7g1</t>
  </si>
  <si>
    <t>Ir10a1</t>
  </si>
  <si>
    <t>Ir21a1</t>
  </si>
  <si>
    <t>Ir48a1</t>
  </si>
  <si>
    <t>Ir48b1</t>
  </si>
  <si>
    <t>Ir52c1</t>
  </si>
  <si>
    <t>Ir52b1</t>
  </si>
  <si>
    <t>Ir56a1</t>
  </si>
  <si>
    <t>Ir56b1</t>
  </si>
  <si>
    <t>Ir56d1</t>
  </si>
  <si>
    <t>Ir60b3</t>
  </si>
  <si>
    <t>Ir62a1</t>
  </si>
  <si>
    <t>Ir67a1</t>
  </si>
  <si>
    <t>Ir75d1</t>
  </si>
  <si>
    <t>Ir85a1</t>
  </si>
  <si>
    <t>Ir94a1</t>
  </si>
  <si>
    <t>Ir94b1</t>
  </si>
  <si>
    <t>Ir94c1</t>
  </si>
  <si>
    <t>Ir94g1</t>
  </si>
  <si>
    <t>Ir94h1</t>
  </si>
  <si>
    <t>Ir100a1</t>
  </si>
  <si>
    <t>Ir7c[GAL4]</t>
  </si>
  <si>
    <t>One way ANOVA analysis</t>
  </si>
  <si>
    <t xml:space="preserve">Descriptive statistics </t>
  </si>
  <si>
    <t>Sample Size</t>
  </si>
  <si>
    <t>Mean</t>
  </si>
  <si>
    <t>Standard Deviation</t>
  </si>
  <si>
    <t>SE of Mean</t>
  </si>
  <si>
    <t xml:space="preserve">Fit statistics </t>
  </si>
  <si>
    <t>R-Square</t>
  </si>
  <si>
    <t>Coeff Var</t>
  </si>
  <si>
    <t>Root MSE</t>
  </si>
  <si>
    <t>Data Mean</t>
  </si>
  <si>
    <t xml:space="preserve">Scheffe test </t>
  </si>
  <si>
    <t>MeanDiff</t>
  </si>
  <si>
    <t>F Value</t>
  </si>
  <si>
    <t>Prob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</si>
</sst>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&quot;월&quot;\ dd&quot;일&quot;"/>
  </numFmts>
  <fonts count="6" x14ac:knownFonts="1">
    <font>
      <sz val="11"/>
      <color theme="1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9"/>
      <color theme="1"/>
      <name val="Aptos Narrow"/>
      <family val="3"/>
      <charset val="129"/>
      <scheme val="minor"/>
    </font>
    <font>
      <sz val="9"/>
      <name val="Aptos Narrow"/>
      <family val="3"/>
      <charset val="129"/>
      <scheme val="minor"/>
    </font>
    <font>
      <i/>
      <sz val="11"/>
      <color rgb="FF006100"/>
      <name val="Aptos Narrow"/>
      <family val="2"/>
      <scheme val="minor"/>
    </font>
    <font>
      <i/>
      <sz val="11"/>
      <color theme="1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1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26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" fillId="2" borderId="3" xfId="1" applyNumberForma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164" fontId="1" fillId="2" borderId="4" xfId="1" applyNumberForma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6" borderId="7" xfId="0" applyFont="1" applyFill="1" applyBorder="1" applyAlignment="1">
      <alignment horizontal="center" vertical="center"/>
    </xf>
    <xf numFmtId="0" fontId="3" fillId="6" borderId="5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1" fillId="2" borderId="8" xfId="1" applyNumberForma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4" fontId="1" fillId="2" borderId="11" xfId="1" applyNumberForma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164" fontId="4" fillId="2" borderId="3" xfId="1" applyNumberFormat="1" applyFont="1" applyBorder="1" applyAlignment="1">
      <alignment horizontal="center" vertical="center"/>
    </xf>
    <xf numFmtId="0" fontId="5" fillId="0" borderId="0" xfId="0" applyFont="1"/>
    <xf numFmtId="11" fontId="0" fillId="0" borderId="0" xfId="0" applyNumberFormat="1"/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A41297-45EE-4DD8-8D88-163BBAA0F7EB}">
  <dimension ref="B2:P261"/>
  <sheetViews>
    <sheetView tabSelected="1" topLeftCell="A231" workbookViewId="0">
      <selection activeCell="F264" sqref="F264"/>
    </sheetView>
  </sheetViews>
  <sheetFormatPr defaultRowHeight="14.5" x14ac:dyDescent="0.35"/>
  <sheetData>
    <row r="2" spans="2:16" ht="15" thickBot="1" x14ac:dyDescent="0.4"/>
    <row r="3" spans="2:16" ht="15" thickBot="1" x14ac:dyDescent="0.4">
      <c r="B3" s="1"/>
      <c r="C3" s="2" t="s">
        <v>0</v>
      </c>
      <c r="D3" s="3" t="s">
        <v>1</v>
      </c>
      <c r="E3" s="4" t="s">
        <v>2</v>
      </c>
      <c r="F3" s="5"/>
      <c r="G3" s="5"/>
      <c r="H3" s="5"/>
      <c r="J3" s="1"/>
      <c r="K3" s="2" t="s">
        <v>0</v>
      </c>
      <c r="L3" s="3" t="s">
        <v>1</v>
      </c>
      <c r="M3" s="4" t="s">
        <v>2</v>
      </c>
      <c r="N3" s="5"/>
      <c r="O3" s="5"/>
      <c r="P3" s="5"/>
    </row>
    <row r="4" spans="2:16" ht="15" thickBot="1" x14ac:dyDescent="0.4">
      <c r="B4" s="6" t="s">
        <v>3</v>
      </c>
      <c r="C4" s="7" t="s">
        <v>4</v>
      </c>
      <c r="D4" s="7" t="s">
        <v>5</v>
      </c>
      <c r="E4" s="7" t="s">
        <v>6</v>
      </c>
      <c r="F4" s="8" t="s">
        <v>7</v>
      </c>
      <c r="G4" s="8" t="s">
        <v>8</v>
      </c>
      <c r="H4" s="8" t="s">
        <v>9</v>
      </c>
      <c r="J4" s="23" t="s">
        <v>25</v>
      </c>
      <c r="K4" s="7" t="s">
        <v>4</v>
      </c>
      <c r="L4" s="7" t="s">
        <v>5</v>
      </c>
      <c r="M4" s="7" t="s">
        <v>6</v>
      </c>
      <c r="N4" s="8" t="s">
        <v>7</v>
      </c>
      <c r="O4" s="8" t="s">
        <v>8</v>
      </c>
      <c r="P4" s="8" t="s">
        <v>9</v>
      </c>
    </row>
    <row r="5" spans="2:16" ht="15" thickBot="1" x14ac:dyDescent="0.4">
      <c r="B5" s="9">
        <v>42500</v>
      </c>
      <c r="C5" s="10">
        <v>40</v>
      </c>
      <c r="D5" s="10">
        <v>5</v>
      </c>
      <c r="E5" s="11">
        <v>6</v>
      </c>
      <c r="F5" s="12">
        <v>51</v>
      </c>
      <c r="G5" s="13">
        <f t="shared" ref="G5:G10" si="0">C5+D5/2</f>
        <v>42.5</v>
      </c>
      <c r="H5" s="14">
        <f t="shared" ref="H5:H10" si="1">(E5-C5)/F5</f>
        <v>-0.66666666666666663</v>
      </c>
      <c r="J5" s="9">
        <v>42500</v>
      </c>
      <c r="K5" s="10">
        <v>32</v>
      </c>
      <c r="L5" s="10">
        <v>1</v>
      </c>
      <c r="M5" s="11">
        <v>1</v>
      </c>
      <c r="N5" s="12">
        <f t="shared" ref="N5:N10" si="2">SUM(K5:M5)</f>
        <v>34</v>
      </c>
      <c r="O5" s="13">
        <f t="shared" ref="O5:O10" si="3">K5+L5/2</f>
        <v>32.5</v>
      </c>
      <c r="P5" s="14">
        <f t="shared" ref="P5:P10" si="4">(M5-K5)/N5</f>
        <v>-0.91176470588235292</v>
      </c>
    </row>
    <row r="6" spans="2:16" ht="15" thickBot="1" x14ac:dyDescent="0.4">
      <c r="B6" s="15">
        <v>42561</v>
      </c>
      <c r="C6" s="16">
        <v>33</v>
      </c>
      <c r="D6" s="16">
        <v>8</v>
      </c>
      <c r="E6" s="17">
        <v>7</v>
      </c>
      <c r="F6" s="12">
        <v>48</v>
      </c>
      <c r="G6" s="13">
        <f t="shared" si="0"/>
        <v>37</v>
      </c>
      <c r="H6" s="14">
        <f t="shared" si="1"/>
        <v>-0.54166666666666663</v>
      </c>
      <c r="J6" s="15">
        <v>42561</v>
      </c>
      <c r="K6" s="16">
        <v>38</v>
      </c>
      <c r="L6" s="16">
        <v>3</v>
      </c>
      <c r="M6" s="17">
        <v>2</v>
      </c>
      <c r="N6" s="12">
        <f t="shared" si="2"/>
        <v>43</v>
      </c>
      <c r="O6" s="13">
        <f t="shared" si="3"/>
        <v>39.5</v>
      </c>
      <c r="P6" s="14">
        <f t="shared" si="4"/>
        <v>-0.83720930232558144</v>
      </c>
    </row>
    <row r="7" spans="2:16" ht="15" thickBot="1" x14ac:dyDescent="0.4">
      <c r="B7" s="15"/>
      <c r="C7" s="16">
        <v>33</v>
      </c>
      <c r="D7" s="16">
        <v>3</v>
      </c>
      <c r="E7" s="17">
        <v>2</v>
      </c>
      <c r="F7" s="12">
        <v>38</v>
      </c>
      <c r="G7" s="13">
        <f t="shared" si="0"/>
        <v>34.5</v>
      </c>
      <c r="H7" s="14">
        <f t="shared" si="1"/>
        <v>-0.81578947368421051</v>
      </c>
      <c r="J7" s="15"/>
      <c r="K7" s="16">
        <v>38</v>
      </c>
      <c r="L7" s="16">
        <v>1</v>
      </c>
      <c r="M7" s="17">
        <v>1</v>
      </c>
      <c r="N7" s="12">
        <f t="shared" si="2"/>
        <v>40</v>
      </c>
      <c r="O7" s="13">
        <f t="shared" si="3"/>
        <v>38.5</v>
      </c>
      <c r="P7" s="14">
        <f t="shared" si="4"/>
        <v>-0.92500000000000004</v>
      </c>
    </row>
    <row r="8" spans="2:16" ht="15" thickBot="1" x14ac:dyDescent="0.4">
      <c r="B8" s="15"/>
      <c r="C8" s="16">
        <v>27</v>
      </c>
      <c r="D8" s="16">
        <v>2</v>
      </c>
      <c r="E8" s="17">
        <v>4</v>
      </c>
      <c r="F8" s="12">
        <v>33</v>
      </c>
      <c r="G8" s="13">
        <f t="shared" si="0"/>
        <v>28</v>
      </c>
      <c r="H8" s="14">
        <f t="shared" si="1"/>
        <v>-0.69696969696969702</v>
      </c>
      <c r="J8" s="15"/>
      <c r="K8" s="16">
        <v>41</v>
      </c>
      <c r="L8" s="16">
        <v>2</v>
      </c>
      <c r="M8" s="17">
        <v>2</v>
      </c>
      <c r="N8" s="12">
        <f t="shared" si="2"/>
        <v>45</v>
      </c>
      <c r="O8" s="13">
        <f t="shared" si="3"/>
        <v>42</v>
      </c>
      <c r="P8" s="14">
        <f t="shared" si="4"/>
        <v>-0.8666666666666667</v>
      </c>
    </row>
    <row r="9" spans="2:16" ht="15" thickBot="1" x14ac:dyDescent="0.4">
      <c r="B9" s="15"/>
      <c r="C9" s="16">
        <v>31</v>
      </c>
      <c r="D9" s="16">
        <v>3</v>
      </c>
      <c r="E9" s="17">
        <v>2</v>
      </c>
      <c r="F9" s="12">
        <v>36</v>
      </c>
      <c r="G9" s="13">
        <f t="shared" si="0"/>
        <v>32.5</v>
      </c>
      <c r="H9" s="14">
        <f t="shared" si="1"/>
        <v>-0.80555555555555558</v>
      </c>
      <c r="J9" s="15"/>
      <c r="K9" s="16">
        <v>35</v>
      </c>
      <c r="L9" s="16">
        <v>2</v>
      </c>
      <c r="M9" s="17">
        <v>2</v>
      </c>
      <c r="N9" s="12">
        <f t="shared" si="2"/>
        <v>39</v>
      </c>
      <c r="O9" s="13">
        <f t="shared" si="3"/>
        <v>36</v>
      </c>
      <c r="P9" s="14">
        <f t="shared" si="4"/>
        <v>-0.84615384615384615</v>
      </c>
    </row>
    <row r="10" spans="2:16" ht="15" thickBot="1" x14ac:dyDescent="0.4">
      <c r="B10" s="18"/>
      <c r="C10" s="19">
        <v>33</v>
      </c>
      <c r="D10" s="19">
        <v>3</v>
      </c>
      <c r="E10" s="20">
        <v>3</v>
      </c>
      <c r="F10" s="12">
        <v>39</v>
      </c>
      <c r="G10" s="13">
        <f t="shared" si="0"/>
        <v>34.5</v>
      </c>
      <c r="H10" s="14">
        <f t="shared" si="1"/>
        <v>-0.76923076923076927</v>
      </c>
      <c r="J10" s="18"/>
      <c r="K10" s="19">
        <v>28</v>
      </c>
      <c r="L10" s="19">
        <v>3</v>
      </c>
      <c r="M10" s="20">
        <v>2</v>
      </c>
      <c r="N10" s="12">
        <f t="shared" si="2"/>
        <v>33</v>
      </c>
      <c r="O10" s="13">
        <f t="shared" si="3"/>
        <v>29.5</v>
      </c>
      <c r="P10" s="14">
        <f t="shared" si="4"/>
        <v>-0.78787878787878785</v>
      </c>
    </row>
    <row r="11" spans="2:16" ht="15" thickBot="1" x14ac:dyDescent="0.4">
      <c r="B11" s="5"/>
      <c r="C11" s="5"/>
      <c r="D11" s="5"/>
      <c r="E11" s="5"/>
      <c r="F11" s="5"/>
      <c r="G11" s="21" t="s">
        <v>10</v>
      </c>
      <c r="H11" s="21">
        <f>AVERAGE(H5:H10)</f>
        <v>-0.7159798047955942</v>
      </c>
      <c r="J11" s="5"/>
      <c r="K11" s="5"/>
      <c r="L11" s="5"/>
      <c r="M11" s="5"/>
      <c r="N11" s="5"/>
      <c r="O11" s="21" t="s">
        <v>10</v>
      </c>
      <c r="P11" s="21">
        <f>AVERAGE(P5:P10)</f>
        <v>-0.86244555148453916</v>
      </c>
    </row>
    <row r="12" spans="2:16" ht="15" thickBot="1" x14ac:dyDescent="0.4">
      <c r="B12" s="5"/>
      <c r="C12" s="5"/>
      <c r="D12" s="5"/>
      <c r="E12" s="5"/>
      <c r="F12" s="5"/>
      <c r="G12" s="21" t="s">
        <v>11</v>
      </c>
      <c r="H12" s="22">
        <f>STDEV(H5:H10)/SQRT(COUNT(H5:H10))</f>
        <v>4.242628519254369E-2</v>
      </c>
      <c r="J12" s="5"/>
      <c r="K12" s="5"/>
      <c r="L12" s="5"/>
      <c r="M12" s="5"/>
      <c r="N12" s="5"/>
      <c r="O12" s="21" t="s">
        <v>11</v>
      </c>
      <c r="P12" s="22">
        <f>STDEV(P5:P10)/SQRT(COUNT(P5:P10))</f>
        <v>2.0676674460045352E-2</v>
      </c>
    </row>
    <row r="16" spans="2:16" ht="15" thickBot="1" x14ac:dyDescent="0.4"/>
    <row r="17" spans="2:16" ht="15" thickBot="1" x14ac:dyDescent="0.4">
      <c r="B17" s="1"/>
      <c r="C17" s="2" t="s">
        <v>0</v>
      </c>
      <c r="D17" s="3" t="s">
        <v>1</v>
      </c>
      <c r="E17" s="4" t="s">
        <v>2</v>
      </c>
      <c r="F17" s="5"/>
      <c r="G17" s="5"/>
      <c r="H17" s="5"/>
      <c r="J17" s="1"/>
      <c r="K17" s="2" t="s">
        <v>0</v>
      </c>
      <c r="L17" s="3" t="s">
        <v>1</v>
      </c>
      <c r="M17" s="4" t="s">
        <v>12</v>
      </c>
      <c r="N17" s="5"/>
      <c r="O17" s="5"/>
      <c r="P17" s="5"/>
    </row>
    <row r="18" spans="2:16" ht="15" thickBot="1" x14ac:dyDescent="0.4">
      <c r="B18" s="23" t="s">
        <v>26</v>
      </c>
      <c r="C18" s="7" t="s">
        <v>4</v>
      </c>
      <c r="D18" s="7" t="s">
        <v>5</v>
      </c>
      <c r="E18" s="7" t="s">
        <v>6</v>
      </c>
      <c r="F18" s="8" t="s">
        <v>7</v>
      </c>
      <c r="G18" s="8" t="s">
        <v>8</v>
      </c>
      <c r="H18" s="8" t="s">
        <v>9</v>
      </c>
      <c r="J18" s="23" t="s">
        <v>47</v>
      </c>
      <c r="K18" s="7" t="s">
        <v>4</v>
      </c>
      <c r="L18" s="7" t="s">
        <v>5</v>
      </c>
      <c r="M18" s="7" t="s">
        <v>6</v>
      </c>
      <c r="N18" s="8" t="s">
        <v>7</v>
      </c>
      <c r="O18" s="8" t="s">
        <v>8</v>
      </c>
      <c r="P18" s="8" t="s">
        <v>9</v>
      </c>
    </row>
    <row r="19" spans="2:16" ht="15" thickBot="1" x14ac:dyDescent="0.4">
      <c r="B19" s="9">
        <v>42500</v>
      </c>
      <c r="C19" s="10">
        <v>38</v>
      </c>
      <c r="D19" s="10">
        <v>2</v>
      </c>
      <c r="E19" s="11">
        <v>1</v>
      </c>
      <c r="F19" s="12">
        <f t="shared" ref="F19:F24" si="5">SUM(C19:E19)</f>
        <v>41</v>
      </c>
      <c r="G19" s="13">
        <f t="shared" ref="G19:G24" si="6">C19+D19/2</f>
        <v>39</v>
      </c>
      <c r="H19" s="14">
        <f t="shared" ref="H19:H24" si="7">(E19-C19)/F19</f>
        <v>-0.90243902439024393</v>
      </c>
      <c r="J19" s="9">
        <v>42500</v>
      </c>
      <c r="K19" s="10">
        <v>31</v>
      </c>
      <c r="L19" s="10">
        <v>4</v>
      </c>
      <c r="M19" s="11">
        <v>6</v>
      </c>
      <c r="N19" s="12">
        <f t="shared" ref="N19:N24" si="8">SUM(K19:M19)</f>
        <v>41</v>
      </c>
      <c r="O19" s="13">
        <f t="shared" ref="O19:O24" si="9">K19+L19/2</f>
        <v>33</v>
      </c>
      <c r="P19" s="14">
        <f t="shared" ref="P19:P24" si="10">(M19-K19)/N19</f>
        <v>-0.6097560975609756</v>
      </c>
    </row>
    <row r="20" spans="2:16" ht="15" thickBot="1" x14ac:dyDescent="0.4">
      <c r="B20" s="15">
        <v>42561</v>
      </c>
      <c r="C20" s="16">
        <v>36</v>
      </c>
      <c r="D20" s="16">
        <v>2</v>
      </c>
      <c r="E20" s="17">
        <v>1</v>
      </c>
      <c r="F20" s="12">
        <f t="shared" si="5"/>
        <v>39</v>
      </c>
      <c r="G20" s="13">
        <f t="shared" si="6"/>
        <v>37</v>
      </c>
      <c r="H20" s="14">
        <f t="shared" si="7"/>
        <v>-0.89743589743589747</v>
      </c>
      <c r="J20" s="15">
        <v>42561</v>
      </c>
      <c r="K20" s="16">
        <v>33</v>
      </c>
      <c r="L20" s="16">
        <v>5</v>
      </c>
      <c r="M20" s="17">
        <v>7</v>
      </c>
      <c r="N20" s="12">
        <f t="shared" si="8"/>
        <v>45</v>
      </c>
      <c r="O20" s="13">
        <f t="shared" si="9"/>
        <v>35.5</v>
      </c>
      <c r="P20" s="14">
        <f t="shared" si="10"/>
        <v>-0.57777777777777772</v>
      </c>
    </row>
    <row r="21" spans="2:16" ht="15" thickBot="1" x14ac:dyDescent="0.4">
      <c r="B21" s="15"/>
      <c r="C21" s="16">
        <v>35</v>
      </c>
      <c r="D21" s="16">
        <v>2</v>
      </c>
      <c r="E21" s="17">
        <v>2</v>
      </c>
      <c r="F21" s="12">
        <f t="shared" si="5"/>
        <v>39</v>
      </c>
      <c r="G21" s="13">
        <f t="shared" si="6"/>
        <v>36</v>
      </c>
      <c r="H21" s="14">
        <f t="shared" si="7"/>
        <v>-0.84615384615384615</v>
      </c>
      <c r="J21" s="15"/>
      <c r="K21" s="16">
        <v>42</v>
      </c>
      <c r="L21" s="16">
        <v>2</v>
      </c>
      <c r="M21" s="17">
        <v>1</v>
      </c>
      <c r="N21" s="12">
        <f t="shared" si="8"/>
        <v>45</v>
      </c>
      <c r="O21" s="13">
        <f t="shared" si="9"/>
        <v>43</v>
      </c>
      <c r="P21" s="14">
        <f t="shared" si="10"/>
        <v>-0.91111111111111109</v>
      </c>
    </row>
    <row r="22" spans="2:16" ht="15" thickBot="1" x14ac:dyDescent="0.4">
      <c r="B22" s="15"/>
      <c r="C22" s="16">
        <v>29</v>
      </c>
      <c r="D22" s="16">
        <v>2</v>
      </c>
      <c r="E22" s="17">
        <v>1</v>
      </c>
      <c r="F22" s="12">
        <f t="shared" si="5"/>
        <v>32</v>
      </c>
      <c r="G22" s="13">
        <f t="shared" si="6"/>
        <v>30</v>
      </c>
      <c r="H22" s="14">
        <f t="shared" si="7"/>
        <v>-0.875</v>
      </c>
      <c r="J22" s="15"/>
      <c r="K22" s="16">
        <v>38</v>
      </c>
      <c r="L22" s="16">
        <v>0</v>
      </c>
      <c r="M22" s="17">
        <v>0</v>
      </c>
      <c r="N22" s="12">
        <f t="shared" si="8"/>
        <v>38</v>
      </c>
      <c r="O22" s="13">
        <f t="shared" si="9"/>
        <v>38</v>
      </c>
      <c r="P22" s="14">
        <f t="shared" si="10"/>
        <v>-1</v>
      </c>
    </row>
    <row r="23" spans="2:16" ht="15" thickBot="1" x14ac:dyDescent="0.4">
      <c r="B23" s="15"/>
      <c r="C23" s="16">
        <v>39</v>
      </c>
      <c r="D23" s="16">
        <v>8</v>
      </c>
      <c r="E23" s="17">
        <v>4</v>
      </c>
      <c r="F23" s="12">
        <f t="shared" si="5"/>
        <v>51</v>
      </c>
      <c r="G23" s="13">
        <f t="shared" si="6"/>
        <v>43</v>
      </c>
      <c r="H23" s="14">
        <f t="shared" si="7"/>
        <v>-0.68627450980392157</v>
      </c>
      <c r="J23" s="15"/>
      <c r="K23" s="16">
        <v>34</v>
      </c>
      <c r="L23" s="16">
        <v>7</v>
      </c>
      <c r="M23" s="17">
        <v>0</v>
      </c>
      <c r="N23" s="12">
        <f t="shared" si="8"/>
        <v>41</v>
      </c>
      <c r="O23" s="13">
        <f t="shared" si="9"/>
        <v>37.5</v>
      </c>
      <c r="P23" s="14">
        <f t="shared" si="10"/>
        <v>-0.82926829268292679</v>
      </c>
    </row>
    <row r="24" spans="2:16" ht="15" thickBot="1" x14ac:dyDescent="0.4">
      <c r="B24" s="18"/>
      <c r="C24" s="19">
        <v>31</v>
      </c>
      <c r="D24" s="19">
        <v>6</v>
      </c>
      <c r="E24" s="20">
        <v>2</v>
      </c>
      <c r="F24" s="12">
        <f t="shared" si="5"/>
        <v>39</v>
      </c>
      <c r="G24" s="13">
        <f t="shared" si="6"/>
        <v>34</v>
      </c>
      <c r="H24" s="14">
        <f t="shared" si="7"/>
        <v>-0.74358974358974361</v>
      </c>
      <c r="J24" s="18"/>
      <c r="K24" s="19">
        <v>26</v>
      </c>
      <c r="L24" s="19">
        <v>5</v>
      </c>
      <c r="M24" s="20">
        <v>1</v>
      </c>
      <c r="N24" s="12">
        <f t="shared" si="8"/>
        <v>32</v>
      </c>
      <c r="O24" s="13">
        <f t="shared" si="9"/>
        <v>28.5</v>
      </c>
      <c r="P24" s="14">
        <f t="shared" si="10"/>
        <v>-0.78125</v>
      </c>
    </row>
    <row r="25" spans="2:16" ht="15" thickBot="1" x14ac:dyDescent="0.4">
      <c r="B25" s="5"/>
      <c r="C25" s="5"/>
      <c r="D25" s="5"/>
      <c r="E25" s="5"/>
      <c r="F25" s="5"/>
      <c r="G25" s="21" t="s">
        <v>10</v>
      </c>
      <c r="H25" s="21">
        <f>AVERAGE(H19:H24)</f>
        <v>-0.82514883689560881</v>
      </c>
      <c r="J25" s="5"/>
      <c r="K25" s="5"/>
      <c r="L25" s="5"/>
      <c r="M25" s="5"/>
      <c r="N25" s="5"/>
      <c r="O25" s="21" t="s">
        <v>10</v>
      </c>
      <c r="P25" s="21">
        <f>AVERAGE(P19:P24)</f>
        <v>-0.78486054652213177</v>
      </c>
    </row>
    <row r="26" spans="2:16" ht="15" thickBot="1" x14ac:dyDescent="0.4">
      <c r="B26" s="5"/>
      <c r="C26" s="5"/>
      <c r="D26" s="5"/>
      <c r="E26" s="5"/>
      <c r="F26" s="5"/>
      <c r="G26" s="21" t="s">
        <v>11</v>
      </c>
      <c r="H26" s="22">
        <f>STDEV(H19:H24)/SQRT(COUNT(H19:H24))</f>
        <v>3.6543811837005648E-2</v>
      </c>
      <c r="J26" s="5"/>
      <c r="K26" s="5"/>
      <c r="L26" s="5"/>
      <c r="M26" s="5"/>
      <c r="N26" s="5"/>
      <c r="O26" s="21" t="s">
        <v>11</v>
      </c>
      <c r="P26" s="22">
        <f>STDEV(P19:P24)/SQRT(COUNT(P19:P24))</f>
        <v>6.7762849857396126E-2</v>
      </c>
    </row>
    <row r="29" spans="2:16" ht="15" thickBot="1" x14ac:dyDescent="0.4"/>
    <row r="30" spans="2:16" ht="15" thickBot="1" x14ac:dyDescent="0.4">
      <c r="J30" s="1"/>
      <c r="K30" s="2" t="s">
        <v>0</v>
      </c>
      <c r="L30" s="3" t="s">
        <v>1</v>
      </c>
      <c r="M30" s="4" t="s">
        <v>2</v>
      </c>
      <c r="N30" s="5"/>
      <c r="O30" s="5"/>
      <c r="P30" s="5"/>
    </row>
    <row r="31" spans="2:16" ht="15" thickBot="1" x14ac:dyDescent="0.4">
      <c r="B31" s="1"/>
      <c r="C31" s="2" t="s">
        <v>0</v>
      </c>
      <c r="D31" s="3" t="s">
        <v>1</v>
      </c>
      <c r="E31" s="4" t="s">
        <v>2</v>
      </c>
      <c r="F31" s="5"/>
      <c r="G31" s="5"/>
      <c r="H31" s="5"/>
      <c r="J31" s="6" t="s">
        <v>27</v>
      </c>
      <c r="K31" s="7" t="s">
        <v>4</v>
      </c>
      <c r="L31" s="7" t="s">
        <v>5</v>
      </c>
      <c r="M31" s="7" t="s">
        <v>6</v>
      </c>
      <c r="N31" s="8" t="s">
        <v>7</v>
      </c>
      <c r="O31" s="8" t="s">
        <v>8</v>
      </c>
      <c r="P31" s="8" t="s">
        <v>9</v>
      </c>
    </row>
    <row r="32" spans="2:16" ht="15" thickBot="1" x14ac:dyDescent="0.4">
      <c r="B32" s="6" t="s">
        <v>13</v>
      </c>
      <c r="C32" s="7" t="s">
        <v>4</v>
      </c>
      <c r="D32" s="7" t="s">
        <v>5</v>
      </c>
      <c r="E32" s="7" t="s">
        <v>6</v>
      </c>
      <c r="F32" s="8" t="s">
        <v>7</v>
      </c>
      <c r="G32" s="8" t="s">
        <v>8</v>
      </c>
      <c r="H32" s="8" t="s">
        <v>9</v>
      </c>
      <c r="J32" s="9">
        <v>42500</v>
      </c>
      <c r="K32" s="10">
        <v>22</v>
      </c>
      <c r="L32" s="10">
        <v>11</v>
      </c>
      <c r="M32" s="11">
        <v>12</v>
      </c>
      <c r="N32" s="12">
        <f t="shared" ref="N32:N37" si="11">SUM(K32:M32)</f>
        <v>45</v>
      </c>
      <c r="O32" s="13">
        <f t="shared" ref="O32:O37" si="12">K32+L32/2</f>
        <v>27.5</v>
      </c>
      <c r="P32" s="14">
        <f t="shared" ref="P32:P37" si="13">(M32-K32)/N32</f>
        <v>-0.22222222222222221</v>
      </c>
    </row>
    <row r="33" spans="2:16" ht="15" thickBot="1" x14ac:dyDescent="0.4">
      <c r="B33" s="9">
        <v>42500</v>
      </c>
      <c r="C33" s="10">
        <v>41</v>
      </c>
      <c r="D33" s="10">
        <v>3</v>
      </c>
      <c r="E33" s="11">
        <v>3</v>
      </c>
      <c r="F33" s="12">
        <f t="shared" ref="F33:F38" si="14">SUM(C33:E33)</f>
        <v>47</v>
      </c>
      <c r="G33" s="13">
        <f t="shared" ref="G33:G38" si="15">C33+D33/2</f>
        <v>42.5</v>
      </c>
      <c r="H33" s="14">
        <f t="shared" ref="H33:H38" si="16">(E33-C33)/F33</f>
        <v>-0.80851063829787229</v>
      </c>
      <c r="J33" s="15">
        <v>42561</v>
      </c>
      <c r="K33" s="16">
        <v>38</v>
      </c>
      <c r="L33" s="16">
        <v>8</v>
      </c>
      <c r="M33" s="17">
        <v>2</v>
      </c>
      <c r="N33" s="12">
        <f t="shared" si="11"/>
        <v>48</v>
      </c>
      <c r="O33" s="13">
        <f t="shared" si="12"/>
        <v>42</v>
      </c>
      <c r="P33" s="14">
        <f t="shared" si="13"/>
        <v>-0.75</v>
      </c>
    </row>
    <row r="34" spans="2:16" ht="15" thickBot="1" x14ac:dyDescent="0.4">
      <c r="B34" s="15">
        <v>42561</v>
      </c>
      <c r="C34" s="16">
        <v>23</v>
      </c>
      <c r="D34" s="16">
        <v>1</v>
      </c>
      <c r="E34" s="17">
        <v>3</v>
      </c>
      <c r="F34" s="12">
        <f t="shared" si="14"/>
        <v>27</v>
      </c>
      <c r="G34" s="13">
        <f t="shared" si="15"/>
        <v>23.5</v>
      </c>
      <c r="H34" s="14">
        <f t="shared" si="16"/>
        <v>-0.7407407407407407</v>
      </c>
      <c r="J34" s="15"/>
      <c r="K34" s="16">
        <v>38</v>
      </c>
      <c r="L34" s="16">
        <v>4</v>
      </c>
      <c r="M34" s="17">
        <v>1</v>
      </c>
      <c r="N34" s="12">
        <f t="shared" si="11"/>
        <v>43</v>
      </c>
      <c r="O34" s="13">
        <f t="shared" si="12"/>
        <v>40</v>
      </c>
      <c r="P34" s="14">
        <f t="shared" si="13"/>
        <v>-0.86046511627906974</v>
      </c>
    </row>
    <row r="35" spans="2:16" ht="15" thickBot="1" x14ac:dyDescent="0.4">
      <c r="B35" s="15"/>
      <c r="C35" s="16">
        <v>32</v>
      </c>
      <c r="D35" s="16">
        <v>2</v>
      </c>
      <c r="E35" s="17">
        <v>2</v>
      </c>
      <c r="F35" s="12">
        <f t="shared" si="14"/>
        <v>36</v>
      </c>
      <c r="G35" s="13">
        <f t="shared" si="15"/>
        <v>33</v>
      </c>
      <c r="H35" s="14">
        <f t="shared" si="16"/>
        <v>-0.83333333333333337</v>
      </c>
      <c r="J35" s="15"/>
      <c r="K35" s="16">
        <v>26</v>
      </c>
      <c r="L35" s="16">
        <v>0</v>
      </c>
      <c r="M35" s="17">
        <v>0</v>
      </c>
      <c r="N35" s="12">
        <f t="shared" si="11"/>
        <v>26</v>
      </c>
      <c r="O35" s="13">
        <f t="shared" si="12"/>
        <v>26</v>
      </c>
      <c r="P35" s="14">
        <f t="shared" si="13"/>
        <v>-1</v>
      </c>
    </row>
    <row r="36" spans="2:16" ht="15" thickBot="1" x14ac:dyDescent="0.4">
      <c r="B36" s="15"/>
      <c r="C36" s="16">
        <v>35</v>
      </c>
      <c r="D36" s="16">
        <v>3</v>
      </c>
      <c r="E36" s="17">
        <v>6</v>
      </c>
      <c r="F36" s="12">
        <f t="shared" si="14"/>
        <v>44</v>
      </c>
      <c r="G36" s="13">
        <f t="shared" si="15"/>
        <v>36.5</v>
      </c>
      <c r="H36" s="14">
        <f t="shared" si="16"/>
        <v>-0.65909090909090906</v>
      </c>
      <c r="J36" s="15"/>
      <c r="K36" s="16">
        <v>28</v>
      </c>
      <c r="L36" s="16">
        <v>1</v>
      </c>
      <c r="M36" s="17">
        <v>3</v>
      </c>
      <c r="N36" s="12">
        <f t="shared" si="11"/>
        <v>32</v>
      </c>
      <c r="O36" s="13">
        <f t="shared" si="12"/>
        <v>28.5</v>
      </c>
      <c r="P36" s="14">
        <f t="shared" si="13"/>
        <v>-0.78125</v>
      </c>
    </row>
    <row r="37" spans="2:16" ht="15" thickBot="1" x14ac:dyDescent="0.4">
      <c r="B37" s="15"/>
      <c r="C37" s="16">
        <v>32</v>
      </c>
      <c r="D37" s="16">
        <v>2</v>
      </c>
      <c r="E37" s="17">
        <v>3</v>
      </c>
      <c r="F37" s="12">
        <f t="shared" si="14"/>
        <v>37</v>
      </c>
      <c r="G37" s="13">
        <f t="shared" si="15"/>
        <v>33</v>
      </c>
      <c r="H37" s="14">
        <f t="shared" si="16"/>
        <v>-0.78378378378378377</v>
      </c>
      <c r="J37" s="18"/>
      <c r="K37" s="19">
        <v>35</v>
      </c>
      <c r="L37" s="19">
        <v>2</v>
      </c>
      <c r="M37" s="20">
        <v>2</v>
      </c>
      <c r="N37" s="12">
        <f t="shared" si="11"/>
        <v>39</v>
      </c>
      <c r="O37" s="13">
        <f t="shared" si="12"/>
        <v>36</v>
      </c>
      <c r="P37" s="14">
        <f t="shared" si="13"/>
        <v>-0.84615384615384615</v>
      </c>
    </row>
    <row r="38" spans="2:16" ht="15" thickBot="1" x14ac:dyDescent="0.4">
      <c r="B38" s="18"/>
      <c r="C38" s="19">
        <v>33</v>
      </c>
      <c r="D38" s="19">
        <v>4</v>
      </c>
      <c r="E38" s="20">
        <v>2</v>
      </c>
      <c r="F38" s="12">
        <f t="shared" si="14"/>
        <v>39</v>
      </c>
      <c r="G38" s="13">
        <f t="shared" si="15"/>
        <v>35</v>
      </c>
      <c r="H38" s="14">
        <f t="shared" si="16"/>
        <v>-0.79487179487179482</v>
      </c>
      <c r="J38" s="5"/>
      <c r="K38" s="5"/>
      <c r="L38" s="5"/>
      <c r="M38" s="5"/>
      <c r="N38" s="5"/>
      <c r="O38" s="21" t="s">
        <v>10</v>
      </c>
      <c r="P38" s="21">
        <f>AVERAGE(P32:P37)</f>
        <v>-0.74334853077585628</v>
      </c>
    </row>
    <row r="39" spans="2:16" ht="15" thickBot="1" x14ac:dyDescent="0.4">
      <c r="B39" s="5"/>
      <c r="C39" s="5"/>
      <c r="D39" s="5"/>
      <c r="E39" s="5"/>
      <c r="F39" s="5"/>
      <c r="G39" s="21" t="s">
        <v>10</v>
      </c>
      <c r="H39" s="21">
        <f>AVERAGE(H33:H38)</f>
        <v>-0.77005520001973904</v>
      </c>
      <c r="J39" s="5"/>
      <c r="K39" s="5"/>
      <c r="L39" s="5"/>
      <c r="M39" s="5"/>
      <c r="N39" s="5"/>
      <c r="O39" s="21" t="s">
        <v>11</v>
      </c>
      <c r="P39" s="22">
        <f>STDEV(P32:P37)/SQRT(COUNT(P32:P37))</f>
        <v>0.11003160106741122</v>
      </c>
    </row>
    <row r="40" spans="2:16" ht="15" thickBot="1" x14ac:dyDescent="0.4">
      <c r="B40" s="5"/>
      <c r="C40" s="5"/>
      <c r="D40" s="5"/>
      <c r="E40" s="5"/>
      <c r="F40" s="5"/>
      <c r="G40" s="21" t="s">
        <v>11</v>
      </c>
      <c r="H40" s="22">
        <f>STDEV(H33:H38)/SQRT(COUNT(H33:H38))</f>
        <v>2.5468733553903489E-2</v>
      </c>
    </row>
    <row r="43" spans="2:16" ht="15" thickBot="1" x14ac:dyDescent="0.4"/>
    <row r="44" spans="2:16" ht="15" thickBot="1" x14ac:dyDescent="0.4">
      <c r="B44" s="1"/>
      <c r="C44" s="2" t="s">
        <v>0</v>
      </c>
      <c r="D44" s="3" t="s">
        <v>1</v>
      </c>
      <c r="E44" s="4" t="s">
        <v>2</v>
      </c>
      <c r="F44" s="5"/>
      <c r="G44" s="5"/>
      <c r="H44" s="5"/>
      <c r="J44" s="1"/>
      <c r="K44" s="2" t="s">
        <v>0</v>
      </c>
      <c r="L44" s="3" t="s">
        <v>1</v>
      </c>
      <c r="M44" s="4" t="s">
        <v>2</v>
      </c>
      <c r="N44" s="5"/>
      <c r="O44" s="5"/>
      <c r="P44" s="5"/>
    </row>
    <row r="45" spans="2:16" ht="15" thickBot="1" x14ac:dyDescent="0.4">
      <c r="B45" s="6" t="s">
        <v>19</v>
      </c>
      <c r="C45" s="7" t="s">
        <v>4</v>
      </c>
      <c r="D45" s="7" t="s">
        <v>5</v>
      </c>
      <c r="E45" s="7" t="s">
        <v>6</v>
      </c>
      <c r="F45" s="8" t="s">
        <v>7</v>
      </c>
      <c r="G45" s="8" t="s">
        <v>8</v>
      </c>
      <c r="H45" s="8" t="s">
        <v>9</v>
      </c>
      <c r="J45" s="6" t="s">
        <v>28</v>
      </c>
      <c r="K45" s="7" t="s">
        <v>4</v>
      </c>
      <c r="L45" s="7" t="s">
        <v>5</v>
      </c>
      <c r="M45" s="7" t="s">
        <v>6</v>
      </c>
      <c r="N45" s="8" t="s">
        <v>7</v>
      </c>
      <c r="O45" s="8" t="s">
        <v>8</v>
      </c>
      <c r="P45" s="8" t="s">
        <v>9</v>
      </c>
    </row>
    <row r="46" spans="2:16" ht="15" thickBot="1" x14ac:dyDescent="0.4">
      <c r="B46" s="9">
        <v>42500</v>
      </c>
      <c r="C46" s="10">
        <v>18</v>
      </c>
      <c r="D46" s="10">
        <v>5</v>
      </c>
      <c r="E46" s="11">
        <v>25</v>
      </c>
      <c r="F46" s="12">
        <f t="shared" ref="F46:F51" si="17">SUM(C46:E46)</f>
        <v>48</v>
      </c>
      <c r="G46" s="13">
        <f t="shared" ref="G46:G51" si="18">C46+D46/2</f>
        <v>20.5</v>
      </c>
      <c r="H46" s="14">
        <f t="shared" ref="H46:H51" si="19">(E46-C46)/F46</f>
        <v>0.14583333333333334</v>
      </c>
      <c r="J46" s="9">
        <v>42500</v>
      </c>
      <c r="K46" s="10">
        <v>47</v>
      </c>
      <c r="L46" s="10">
        <v>13</v>
      </c>
      <c r="M46" s="11">
        <v>3</v>
      </c>
      <c r="N46" s="12">
        <f t="shared" ref="N46:N51" si="20">SUM(K46:M46)</f>
        <v>63</v>
      </c>
      <c r="O46" s="13">
        <f t="shared" ref="O46:O51" si="21">K46+L46/2</f>
        <v>53.5</v>
      </c>
      <c r="P46" s="14">
        <f t="shared" ref="P46:P51" si="22">(M46-K46)/N46</f>
        <v>-0.69841269841269837</v>
      </c>
    </row>
    <row r="47" spans="2:16" ht="15" thickBot="1" x14ac:dyDescent="0.4">
      <c r="B47" s="15">
        <v>42561</v>
      </c>
      <c r="C47" s="16">
        <v>18</v>
      </c>
      <c r="D47" s="16">
        <v>14</v>
      </c>
      <c r="E47" s="17">
        <v>24</v>
      </c>
      <c r="F47" s="12">
        <f t="shared" si="17"/>
        <v>56</v>
      </c>
      <c r="G47" s="13">
        <f t="shared" si="18"/>
        <v>25</v>
      </c>
      <c r="H47" s="14">
        <f t="shared" si="19"/>
        <v>0.10714285714285714</v>
      </c>
      <c r="J47" s="15">
        <v>42561</v>
      </c>
      <c r="K47" s="16">
        <v>43</v>
      </c>
      <c r="L47" s="16">
        <v>20</v>
      </c>
      <c r="M47" s="17">
        <v>4</v>
      </c>
      <c r="N47" s="12">
        <f t="shared" si="20"/>
        <v>67</v>
      </c>
      <c r="O47" s="13">
        <f t="shared" si="21"/>
        <v>53</v>
      </c>
      <c r="P47" s="14">
        <f t="shared" si="22"/>
        <v>-0.58208955223880599</v>
      </c>
    </row>
    <row r="48" spans="2:16" ht="15" thickBot="1" x14ac:dyDescent="0.4">
      <c r="B48" s="15"/>
      <c r="C48" s="16">
        <v>14</v>
      </c>
      <c r="D48" s="16">
        <v>7</v>
      </c>
      <c r="E48" s="17">
        <v>17</v>
      </c>
      <c r="F48" s="12">
        <f t="shared" si="17"/>
        <v>38</v>
      </c>
      <c r="G48" s="13">
        <f t="shared" si="18"/>
        <v>17.5</v>
      </c>
      <c r="H48" s="14">
        <f t="shared" si="19"/>
        <v>7.8947368421052627E-2</v>
      </c>
      <c r="J48" s="15"/>
      <c r="K48" s="16">
        <v>38</v>
      </c>
      <c r="L48" s="16">
        <v>8</v>
      </c>
      <c r="M48" s="17">
        <v>4</v>
      </c>
      <c r="N48" s="12">
        <f t="shared" si="20"/>
        <v>50</v>
      </c>
      <c r="O48" s="13">
        <f t="shared" si="21"/>
        <v>42</v>
      </c>
      <c r="P48" s="14">
        <f t="shared" si="22"/>
        <v>-0.68</v>
      </c>
    </row>
    <row r="49" spans="2:16" ht="15" thickBot="1" x14ac:dyDescent="0.4">
      <c r="B49" s="15"/>
      <c r="C49" s="16">
        <v>17</v>
      </c>
      <c r="D49" s="16">
        <v>6</v>
      </c>
      <c r="E49" s="17">
        <v>19</v>
      </c>
      <c r="F49" s="12">
        <f t="shared" si="17"/>
        <v>42</v>
      </c>
      <c r="G49" s="13">
        <f t="shared" si="18"/>
        <v>20</v>
      </c>
      <c r="H49" s="14">
        <f t="shared" si="19"/>
        <v>4.7619047619047616E-2</v>
      </c>
      <c r="J49" s="15"/>
      <c r="K49" s="16">
        <v>43</v>
      </c>
      <c r="L49" s="16">
        <v>6</v>
      </c>
      <c r="M49" s="17">
        <v>5</v>
      </c>
      <c r="N49" s="12">
        <f t="shared" si="20"/>
        <v>54</v>
      </c>
      <c r="O49" s="13">
        <f t="shared" si="21"/>
        <v>46</v>
      </c>
      <c r="P49" s="14">
        <f t="shared" si="22"/>
        <v>-0.70370370370370372</v>
      </c>
    </row>
    <row r="50" spans="2:16" ht="15" thickBot="1" x14ac:dyDescent="0.4">
      <c r="B50" s="15"/>
      <c r="C50" s="16">
        <v>21</v>
      </c>
      <c r="D50" s="16">
        <v>7</v>
      </c>
      <c r="E50" s="17">
        <v>2</v>
      </c>
      <c r="F50" s="12">
        <f t="shared" si="17"/>
        <v>30</v>
      </c>
      <c r="G50" s="13">
        <f t="shared" si="18"/>
        <v>24.5</v>
      </c>
      <c r="H50" s="14">
        <f t="shared" si="19"/>
        <v>-0.6333333333333333</v>
      </c>
      <c r="J50" s="15"/>
      <c r="K50" s="16">
        <v>35</v>
      </c>
      <c r="L50" s="16">
        <v>4</v>
      </c>
      <c r="M50" s="17">
        <v>3</v>
      </c>
      <c r="N50" s="12">
        <f t="shared" si="20"/>
        <v>42</v>
      </c>
      <c r="O50" s="13">
        <f t="shared" si="21"/>
        <v>37</v>
      </c>
      <c r="P50" s="14">
        <f t="shared" si="22"/>
        <v>-0.76190476190476186</v>
      </c>
    </row>
    <row r="51" spans="2:16" ht="15" thickBot="1" x14ac:dyDescent="0.4">
      <c r="B51" s="18"/>
      <c r="C51" s="19">
        <v>32</v>
      </c>
      <c r="D51" s="19">
        <v>7</v>
      </c>
      <c r="E51" s="20">
        <v>7</v>
      </c>
      <c r="F51" s="12">
        <f t="shared" si="17"/>
        <v>46</v>
      </c>
      <c r="G51" s="13">
        <f t="shared" si="18"/>
        <v>35.5</v>
      </c>
      <c r="H51" s="14">
        <f t="shared" si="19"/>
        <v>-0.54347826086956519</v>
      </c>
      <c r="J51" s="18"/>
      <c r="K51" s="19">
        <v>29</v>
      </c>
      <c r="L51" s="19">
        <v>10</v>
      </c>
      <c r="M51" s="20">
        <v>4</v>
      </c>
      <c r="N51" s="12">
        <f t="shared" si="20"/>
        <v>43</v>
      </c>
      <c r="O51" s="13">
        <f t="shared" si="21"/>
        <v>34</v>
      </c>
      <c r="P51" s="14">
        <f t="shared" si="22"/>
        <v>-0.58139534883720934</v>
      </c>
    </row>
    <row r="52" spans="2:16" ht="15" thickBot="1" x14ac:dyDescent="0.4">
      <c r="B52" s="5"/>
      <c r="C52" s="5"/>
      <c r="D52" s="5"/>
      <c r="E52" s="5"/>
      <c r="F52" s="5"/>
      <c r="G52" s="21" t="s">
        <v>10</v>
      </c>
      <c r="H52" s="21">
        <f>AVERAGE(H46:H51)</f>
        <v>-0.13287816461443461</v>
      </c>
      <c r="J52" s="5"/>
      <c r="K52" s="5"/>
      <c r="L52" s="5"/>
      <c r="M52" s="5"/>
      <c r="N52" s="5"/>
      <c r="O52" s="21" t="s">
        <v>10</v>
      </c>
      <c r="P52" s="21">
        <f>AVERAGE(P46:P51)</f>
        <v>-0.66791767751619657</v>
      </c>
    </row>
    <row r="53" spans="2:16" ht="15" thickBot="1" x14ac:dyDescent="0.4">
      <c r="B53" s="5"/>
      <c r="C53" s="5"/>
      <c r="D53" s="5"/>
      <c r="E53" s="5"/>
      <c r="F53" s="5"/>
      <c r="G53" s="21" t="s">
        <v>11</v>
      </c>
      <c r="H53" s="22">
        <f>STDEV(H46:H51)/SQRT(COUNT(H46:H51))</f>
        <v>0.14511918147804284</v>
      </c>
      <c r="J53" s="5"/>
      <c r="K53" s="5"/>
      <c r="L53" s="5"/>
      <c r="M53" s="5"/>
      <c r="N53" s="5"/>
      <c r="O53" s="21" t="s">
        <v>11</v>
      </c>
      <c r="P53" s="22">
        <f>STDEV(P46:P51)/SQRT(COUNT(P46:P51))</f>
        <v>2.9463378945680518E-2</v>
      </c>
    </row>
    <row r="57" spans="2:16" ht="15" thickBot="1" x14ac:dyDescent="0.4"/>
    <row r="58" spans="2:16" ht="15" thickBot="1" x14ac:dyDescent="0.4">
      <c r="B58" s="1"/>
      <c r="C58" s="2" t="s">
        <v>0</v>
      </c>
      <c r="D58" s="3" t="s">
        <v>1</v>
      </c>
      <c r="E58" s="4" t="s">
        <v>2</v>
      </c>
      <c r="F58" s="5"/>
      <c r="G58" s="5"/>
      <c r="H58" s="5"/>
      <c r="J58" s="1"/>
      <c r="K58" s="2" t="s">
        <v>0</v>
      </c>
      <c r="L58" s="3" t="s">
        <v>1</v>
      </c>
      <c r="M58" s="4" t="s">
        <v>2</v>
      </c>
      <c r="N58" s="5"/>
      <c r="O58" s="5"/>
      <c r="P58" s="5"/>
    </row>
    <row r="59" spans="2:16" ht="15" thickBot="1" x14ac:dyDescent="0.4">
      <c r="B59" s="6" t="s">
        <v>18</v>
      </c>
      <c r="C59" s="7" t="s">
        <v>4</v>
      </c>
      <c r="D59" s="7" t="s">
        <v>5</v>
      </c>
      <c r="E59" s="7" t="s">
        <v>6</v>
      </c>
      <c r="F59" s="8" t="s">
        <v>7</v>
      </c>
      <c r="G59" s="8" t="s">
        <v>8</v>
      </c>
      <c r="H59" s="8" t="s">
        <v>9</v>
      </c>
      <c r="J59" s="6" t="s">
        <v>20</v>
      </c>
      <c r="K59" s="7" t="s">
        <v>4</v>
      </c>
      <c r="L59" s="7" t="s">
        <v>5</v>
      </c>
      <c r="M59" s="7" t="s">
        <v>6</v>
      </c>
      <c r="N59" s="8" t="s">
        <v>7</v>
      </c>
      <c r="O59" s="8" t="s">
        <v>8</v>
      </c>
      <c r="P59" s="8" t="s">
        <v>9</v>
      </c>
    </row>
    <row r="60" spans="2:16" ht="15" thickBot="1" x14ac:dyDescent="0.4">
      <c r="B60" s="9">
        <v>42500</v>
      </c>
      <c r="C60" s="10">
        <v>33</v>
      </c>
      <c r="D60" s="10">
        <v>4</v>
      </c>
      <c r="E60" s="11">
        <v>5</v>
      </c>
      <c r="F60" s="12">
        <f t="shared" ref="F60:F65" si="23">SUM(C60:E60)</f>
        <v>42</v>
      </c>
      <c r="G60" s="13">
        <f t="shared" ref="G60:G65" si="24">C60+D60/2</f>
        <v>35</v>
      </c>
      <c r="H60" s="14">
        <f t="shared" ref="H60:H65" si="25">(E60-C60)/F60</f>
        <v>-0.66666666666666663</v>
      </c>
      <c r="J60" s="9">
        <v>42500</v>
      </c>
      <c r="K60" s="10">
        <v>21</v>
      </c>
      <c r="L60" s="10">
        <v>11</v>
      </c>
      <c r="M60" s="11">
        <v>16</v>
      </c>
      <c r="N60" s="12">
        <f t="shared" ref="N60:N65" si="26">SUM(K60:M60)</f>
        <v>48</v>
      </c>
      <c r="O60" s="13">
        <f t="shared" ref="O60:O65" si="27">K60+L60/2</f>
        <v>26.5</v>
      </c>
      <c r="P60" s="14">
        <f t="shared" ref="P60:P65" si="28">(M60-K60)/N60</f>
        <v>-0.10416666666666667</v>
      </c>
    </row>
    <row r="61" spans="2:16" ht="15" thickBot="1" x14ac:dyDescent="0.4">
      <c r="B61" s="15">
        <v>42561</v>
      </c>
      <c r="C61" s="16">
        <v>41</v>
      </c>
      <c r="D61" s="16">
        <v>8</v>
      </c>
      <c r="E61" s="17">
        <v>5</v>
      </c>
      <c r="F61" s="12">
        <f t="shared" si="23"/>
        <v>54</v>
      </c>
      <c r="G61" s="13">
        <f t="shared" si="24"/>
        <v>45</v>
      </c>
      <c r="H61" s="14">
        <f t="shared" si="25"/>
        <v>-0.66666666666666663</v>
      </c>
      <c r="J61" s="15">
        <v>42561</v>
      </c>
      <c r="K61" s="16">
        <v>41</v>
      </c>
      <c r="L61" s="16">
        <v>7</v>
      </c>
      <c r="M61" s="17">
        <v>6</v>
      </c>
      <c r="N61" s="12">
        <f t="shared" si="26"/>
        <v>54</v>
      </c>
      <c r="O61" s="13">
        <f t="shared" si="27"/>
        <v>44.5</v>
      </c>
      <c r="P61" s="14">
        <f t="shared" si="28"/>
        <v>-0.64814814814814814</v>
      </c>
    </row>
    <row r="62" spans="2:16" ht="15" thickBot="1" x14ac:dyDescent="0.4">
      <c r="B62" s="15"/>
      <c r="C62" s="16">
        <v>28</v>
      </c>
      <c r="D62" s="16">
        <v>2</v>
      </c>
      <c r="E62" s="17">
        <v>3</v>
      </c>
      <c r="F62" s="12">
        <f t="shared" si="23"/>
        <v>33</v>
      </c>
      <c r="G62" s="13">
        <f t="shared" si="24"/>
        <v>29</v>
      </c>
      <c r="H62" s="14">
        <f t="shared" si="25"/>
        <v>-0.75757575757575757</v>
      </c>
      <c r="J62" s="15"/>
      <c r="K62" s="16">
        <v>23</v>
      </c>
      <c r="L62" s="16">
        <v>17</v>
      </c>
      <c r="M62" s="17">
        <v>12</v>
      </c>
      <c r="N62" s="12">
        <f t="shared" si="26"/>
        <v>52</v>
      </c>
      <c r="O62" s="13">
        <f t="shared" si="27"/>
        <v>31.5</v>
      </c>
      <c r="P62" s="14">
        <f t="shared" si="28"/>
        <v>-0.21153846153846154</v>
      </c>
    </row>
    <row r="63" spans="2:16" ht="15" thickBot="1" x14ac:dyDescent="0.4">
      <c r="B63" s="15"/>
      <c r="C63" s="16">
        <v>35</v>
      </c>
      <c r="D63" s="16">
        <v>4</v>
      </c>
      <c r="E63" s="17">
        <v>3</v>
      </c>
      <c r="F63" s="12">
        <f t="shared" si="23"/>
        <v>42</v>
      </c>
      <c r="G63" s="13">
        <f t="shared" si="24"/>
        <v>37</v>
      </c>
      <c r="H63" s="14">
        <f t="shared" si="25"/>
        <v>-0.76190476190476186</v>
      </c>
      <c r="J63" s="15"/>
      <c r="K63" s="16">
        <v>19</v>
      </c>
      <c r="L63" s="16">
        <v>28</v>
      </c>
      <c r="M63" s="17">
        <v>16</v>
      </c>
      <c r="N63" s="12">
        <f t="shared" si="26"/>
        <v>63</v>
      </c>
      <c r="O63" s="13">
        <f t="shared" si="27"/>
        <v>33</v>
      </c>
      <c r="P63" s="14">
        <f t="shared" si="28"/>
        <v>-4.7619047619047616E-2</v>
      </c>
    </row>
    <row r="64" spans="2:16" ht="15" thickBot="1" x14ac:dyDescent="0.4">
      <c r="B64" s="15"/>
      <c r="C64" s="16">
        <v>36</v>
      </c>
      <c r="D64" s="16">
        <v>5</v>
      </c>
      <c r="E64" s="17">
        <v>2</v>
      </c>
      <c r="F64" s="12">
        <f t="shared" si="23"/>
        <v>43</v>
      </c>
      <c r="G64" s="13">
        <f t="shared" si="24"/>
        <v>38.5</v>
      </c>
      <c r="H64" s="14">
        <f t="shared" si="25"/>
        <v>-0.79069767441860461</v>
      </c>
      <c r="J64" s="15"/>
      <c r="K64" s="16">
        <v>16</v>
      </c>
      <c r="L64" s="16">
        <v>24</v>
      </c>
      <c r="M64" s="17">
        <v>10</v>
      </c>
      <c r="N64" s="12">
        <f t="shared" si="26"/>
        <v>50</v>
      </c>
      <c r="O64" s="13">
        <f t="shared" si="27"/>
        <v>28</v>
      </c>
      <c r="P64" s="14">
        <f t="shared" si="28"/>
        <v>-0.12</v>
      </c>
    </row>
    <row r="65" spans="2:16" ht="15" thickBot="1" x14ac:dyDescent="0.4">
      <c r="B65" s="18"/>
      <c r="C65" s="19">
        <v>38</v>
      </c>
      <c r="D65" s="19">
        <v>7</v>
      </c>
      <c r="E65" s="20">
        <v>3</v>
      </c>
      <c r="F65" s="12">
        <f t="shared" si="23"/>
        <v>48</v>
      </c>
      <c r="G65" s="13">
        <f t="shared" si="24"/>
        <v>41.5</v>
      </c>
      <c r="H65" s="14">
        <f t="shared" si="25"/>
        <v>-0.72916666666666663</v>
      </c>
      <c r="J65" s="18"/>
      <c r="K65" s="19">
        <v>17</v>
      </c>
      <c r="L65" s="19">
        <v>20</v>
      </c>
      <c r="M65" s="20">
        <v>12</v>
      </c>
      <c r="N65" s="12">
        <f t="shared" si="26"/>
        <v>49</v>
      </c>
      <c r="O65" s="13">
        <f t="shared" si="27"/>
        <v>27</v>
      </c>
      <c r="P65" s="14">
        <f t="shared" si="28"/>
        <v>-0.10204081632653061</v>
      </c>
    </row>
    <row r="66" spans="2:16" ht="15" thickBot="1" x14ac:dyDescent="0.4">
      <c r="B66" s="5"/>
      <c r="C66" s="5"/>
      <c r="D66" s="5"/>
      <c r="E66" s="5"/>
      <c r="F66" s="5"/>
      <c r="G66" s="21" t="s">
        <v>10</v>
      </c>
      <c r="H66" s="21">
        <f>AVERAGE(H60:H65)</f>
        <v>-0.72877969898318729</v>
      </c>
      <c r="J66" s="5"/>
      <c r="K66" s="5"/>
      <c r="L66" s="5"/>
      <c r="M66" s="5"/>
      <c r="N66" s="5"/>
      <c r="O66" s="21" t="s">
        <v>10</v>
      </c>
      <c r="P66" s="21">
        <f>AVERAGE(P60:P65)</f>
        <v>-0.20558552338314243</v>
      </c>
    </row>
    <row r="67" spans="2:16" ht="15" thickBot="1" x14ac:dyDescent="0.4">
      <c r="B67" s="5"/>
      <c r="C67" s="5"/>
      <c r="D67" s="5"/>
      <c r="E67" s="5"/>
      <c r="F67" s="5"/>
      <c r="G67" s="21" t="s">
        <v>11</v>
      </c>
      <c r="H67" s="22">
        <f>STDEV(H60:H65)/SQRT(COUNT(H60:H65))</f>
        <v>2.119475231996535E-2</v>
      </c>
      <c r="J67" s="5"/>
      <c r="K67" s="5"/>
      <c r="L67" s="5"/>
      <c r="M67" s="5"/>
      <c r="N67" s="5"/>
      <c r="O67" s="21" t="s">
        <v>11</v>
      </c>
      <c r="P67" s="22">
        <f>STDEV(P60:P65)/SQRT(COUNT(P60:P65))</f>
        <v>9.1137751864377198E-2</v>
      </c>
    </row>
    <row r="71" spans="2:16" ht="15" thickBot="1" x14ac:dyDescent="0.4"/>
    <row r="72" spans="2:16" ht="15" thickBot="1" x14ac:dyDescent="0.4">
      <c r="B72" s="1"/>
      <c r="C72" s="2" t="s">
        <v>0</v>
      </c>
      <c r="D72" s="3" t="s">
        <v>1</v>
      </c>
      <c r="E72" s="4" t="s">
        <v>2</v>
      </c>
      <c r="F72" s="5"/>
      <c r="G72" s="5"/>
      <c r="H72" s="5"/>
      <c r="J72" s="1"/>
      <c r="K72" s="2" t="s">
        <v>0</v>
      </c>
      <c r="L72" s="3" t="s">
        <v>1</v>
      </c>
      <c r="M72" s="4" t="s">
        <v>2</v>
      </c>
      <c r="N72" s="5"/>
      <c r="O72" s="5"/>
      <c r="P72" s="5"/>
    </row>
    <row r="73" spans="2:16" ht="15" thickBot="1" x14ac:dyDescent="0.4">
      <c r="B73" s="6" t="s">
        <v>29</v>
      </c>
      <c r="C73" s="7" t="s">
        <v>4</v>
      </c>
      <c r="D73" s="7" t="s">
        <v>5</v>
      </c>
      <c r="E73" s="7" t="s">
        <v>6</v>
      </c>
      <c r="F73" s="8" t="s">
        <v>7</v>
      </c>
      <c r="G73" s="8" t="s">
        <v>8</v>
      </c>
      <c r="H73" s="8" t="s">
        <v>9</v>
      </c>
      <c r="J73" s="23" t="s">
        <v>30</v>
      </c>
      <c r="K73" s="7" t="s">
        <v>4</v>
      </c>
      <c r="L73" s="7" t="s">
        <v>5</v>
      </c>
      <c r="M73" s="7" t="s">
        <v>6</v>
      </c>
      <c r="N73" s="8" t="s">
        <v>7</v>
      </c>
      <c r="O73" s="8" t="s">
        <v>8</v>
      </c>
      <c r="P73" s="8" t="s">
        <v>9</v>
      </c>
    </row>
    <row r="74" spans="2:16" ht="15" thickBot="1" x14ac:dyDescent="0.4">
      <c r="B74" s="9">
        <v>42500</v>
      </c>
      <c r="C74" s="10">
        <v>26</v>
      </c>
      <c r="D74" s="10">
        <v>0</v>
      </c>
      <c r="E74" s="11">
        <v>2</v>
      </c>
      <c r="F74" s="12">
        <f t="shared" ref="F74:F79" si="29">SUM(C74:E74)</f>
        <v>28</v>
      </c>
      <c r="G74" s="13">
        <f t="shared" ref="G74:G79" si="30">C74+D74/2</f>
        <v>26</v>
      </c>
      <c r="H74" s="14">
        <f t="shared" ref="H74:H79" si="31">(E74-C74)/F74</f>
        <v>-0.8571428571428571</v>
      </c>
      <c r="J74" s="9">
        <v>42500</v>
      </c>
      <c r="K74" s="10">
        <v>42</v>
      </c>
      <c r="L74" s="10">
        <v>4</v>
      </c>
      <c r="M74" s="11">
        <v>4</v>
      </c>
      <c r="N74" s="12">
        <f t="shared" ref="N74:N79" si="32">SUM(K74:M74)</f>
        <v>50</v>
      </c>
      <c r="O74" s="13">
        <f t="shared" ref="O74:O79" si="33">K74+L74/2</f>
        <v>44</v>
      </c>
      <c r="P74" s="14">
        <f t="shared" ref="P74:P79" si="34">(M74-K74)/N74</f>
        <v>-0.76</v>
      </c>
    </row>
    <row r="75" spans="2:16" ht="15" thickBot="1" x14ac:dyDescent="0.4">
      <c r="B75" s="15">
        <v>42561</v>
      </c>
      <c r="C75" s="16">
        <v>38</v>
      </c>
      <c r="D75" s="16">
        <v>0</v>
      </c>
      <c r="E75" s="17">
        <v>1</v>
      </c>
      <c r="F75" s="12">
        <f t="shared" si="29"/>
        <v>39</v>
      </c>
      <c r="G75" s="13">
        <f t="shared" si="30"/>
        <v>38</v>
      </c>
      <c r="H75" s="14">
        <f t="shared" si="31"/>
        <v>-0.94871794871794868</v>
      </c>
      <c r="J75" s="15">
        <v>42561</v>
      </c>
      <c r="K75" s="16">
        <v>36</v>
      </c>
      <c r="L75" s="16">
        <v>8</v>
      </c>
      <c r="M75" s="17">
        <v>7</v>
      </c>
      <c r="N75" s="12">
        <f t="shared" si="32"/>
        <v>51</v>
      </c>
      <c r="O75" s="13">
        <f t="shared" si="33"/>
        <v>40</v>
      </c>
      <c r="P75" s="14">
        <f t="shared" si="34"/>
        <v>-0.56862745098039214</v>
      </c>
    </row>
    <row r="76" spans="2:16" ht="15" thickBot="1" x14ac:dyDescent="0.4">
      <c r="B76" s="15"/>
      <c r="C76" s="16">
        <v>29</v>
      </c>
      <c r="D76" s="16">
        <v>4</v>
      </c>
      <c r="E76" s="17">
        <v>3</v>
      </c>
      <c r="F76" s="12">
        <f t="shared" si="29"/>
        <v>36</v>
      </c>
      <c r="G76" s="13">
        <f t="shared" si="30"/>
        <v>31</v>
      </c>
      <c r="H76" s="14">
        <f t="shared" si="31"/>
        <v>-0.72222222222222221</v>
      </c>
      <c r="J76" s="15"/>
      <c r="K76" s="16">
        <v>44</v>
      </c>
      <c r="L76" s="16">
        <v>10</v>
      </c>
      <c r="M76" s="17">
        <v>5</v>
      </c>
      <c r="N76" s="12">
        <f t="shared" si="32"/>
        <v>59</v>
      </c>
      <c r="O76" s="13">
        <f t="shared" si="33"/>
        <v>49</v>
      </c>
      <c r="P76" s="14">
        <f t="shared" si="34"/>
        <v>-0.66101694915254239</v>
      </c>
    </row>
    <row r="77" spans="2:16" ht="15" thickBot="1" x14ac:dyDescent="0.4">
      <c r="B77" s="15"/>
      <c r="C77" s="16">
        <v>32</v>
      </c>
      <c r="D77" s="16">
        <v>2</v>
      </c>
      <c r="E77" s="17">
        <v>2</v>
      </c>
      <c r="F77" s="12">
        <f t="shared" si="29"/>
        <v>36</v>
      </c>
      <c r="G77" s="13">
        <f t="shared" si="30"/>
        <v>33</v>
      </c>
      <c r="H77" s="14">
        <f t="shared" si="31"/>
        <v>-0.83333333333333337</v>
      </c>
      <c r="J77" s="15"/>
      <c r="K77" s="16">
        <v>35</v>
      </c>
      <c r="L77" s="16">
        <v>11</v>
      </c>
      <c r="M77" s="17">
        <v>4</v>
      </c>
      <c r="N77" s="12">
        <f t="shared" si="32"/>
        <v>50</v>
      </c>
      <c r="O77" s="13">
        <f t="shared" si="33"/>
        <v>40.5</v>
      </c>
      <c r="P77" s="14">
        <f t="shared" si="34"/>
        <v>-0.62</v>
      </c>
    </row>
    <row r="78" spans="2:16" ht="15" thickBot="1" x14ac:dyDescent="0.4">
      <c r="B78" s="15"/>
      <c r="C78" s="16">
        <v>35</v>
      </c>
      <c r="D78" s="16">
        <v>3</v>
      </c>
      <c r="E78" s="17">
        <v>4</v>
      </c>
      <c r="F78" s="12">
        <f t="shared" si="29"/>
        <v>42</v>
      </c>
      <c r="G78" s="13">
        <f t="shared" si="30"/>
        <v>36.5</v>
      </c>
      <c r="H78" s="14">
        <f t="shared" si="31"/>
        <v>-0.73809523809523814</v>
      </c>
      <c r="J78" s="15"/>
      <c r="K78" s="16">
        <v>27</v>
      </c>
      <c r="L78" s="16">
        <v>5</v>
      </c>
      <c r="M78" s="17">
        <v>2</v>
      </c>
      <c r="N78" s="12">
        <f t="shared" si="32"/>
        <v>34</v>
      </c>
      <c r="O78" s="13">
        <f t="shared" si="33"/>
        <v>29.5</v>
      </c>
      <c r="P78" s="14">
        <f t="shared" si="34"/>
        <v>-0.73529411764705888</v>
      </c>
    </row>
    <row r="79" spans="2:16" ht="15" thickBot="1" x14ac:dyDescent="0.4">
      <c r="B79" s="18"/>
      <c r="C79" s="19">
        <v>27</v>
      </c>
      <c r="D79" s="19">
        <v>5</v>
      </c>
      <c r="E79" s="20">
        <v>3</v>
      </c>
      <c r="F79" s="12">
        <f t="shared" si="29"/>
        <v>35</v>
      </c>
      <c r="G79" s="13">
        <f t="shared" si="30"/>
        <v>29.5</v>
      </c>
      <c r="H79" s="14">
        <f t="shared" si="31"/>
        <v>-0.68571428571428572</v>
      </c>
      <c r="J79" s="18"/>
      <c r="K79" s="19">
        <v>36</v>
      </c>
      <c r="L79" s="19">
        <v>6</v>
      </c>
      <c r="M79" s="20">
        <v>1</v>
      </c>
      <c r="N79" s="12">
        <f t="shared" si="32"/>
        <v>43</v>
      </c>
      <c r="O79" s="13">
        <f t="shared" si="33"/>
        <v>39</v>
      </c>
      <c r="P79" s="14">
        <f t="shared" si="34"/>
        <v>-0.81395348837209303</v>
      </c>
    </row>
    <row r="80" spans="2:16" ht="15" thickBot="1" x14ac:dyDescent="0.4">
      <c r="B80" s="5"/>
      <c r="C80" s="5"/>
      <c r="D80" s="5"/>
      <c r="E80" s="5"/>
      <c r="F80" s="5"/>
      <c r="G80" s="21" t="s">
        <v>10</v>
      </c>
      <c r="H80" s="21">
        <f>AVERAGE(H74:H79)</f>
        <v>-0.79753764753764755</v>
      </c>
      <c r="J80" s="5"/>
      <c r="K80" s="5"/>
      <c r="L80" s="5"/>
      <c r="M80" s="5"/>
      <c r="N80" s="5"/>
      <c r="O80" s="21" t="s">
        <v>10</v>
      </c>
      <c r="P80" s="21">
        <f>AVERAGE(P74:P79)</f>
        <v>-0.69314866769201444</v>
      </c>
    </row>
    <row r="81" spans="2:16" ht="15" thickBot="1" x14ac:dyDescent="0.4">
      <c r="B81" s="5"/>
      <c r="C81" s="5"/>
      <c r="D81" s="5"/>
      <c r="E81" s="5"/>
      <c r="F81" s="5"/>
      <c r="G81" s="21" t="s">
        <v>11</v>
      </c>
      <c r="H81" s="22">
        <f>STDEV(H74:H79)/SQRT(COUNT(H74:H79))</f>
        <v>4.0579088694741978E-2</v>
      </c>
      <c r="J81" s="5"/>
      <c r="K81" s="5"/>
      <c r="L81" s="5"/>
      <c r="M81" s="5"/>
      <c r="N81" s="5"/>
      <c r="O81" s="21" t="s">
        <v>11</v>
      </c>
      <c r="P81" s="22">
        <f>STDEV(P74:P79)/SQRT(COUNT(P74:P79))</f>
        <v>3.7739392600469726E-2</v>
      </c>
    </row>
    <row r="84" spans="2:16" ht="15" thickBot="1" x14ac:dyDescent="0.4"/>
    <row r="85" spans="2:16" ht="15" thickBot="1" x14ac:dyDescent="0.4">
      <c r="B85" s="1"/>
      <c r="C85" s="2" t="s">
        <v>0</v>
      </c>
      <c r="D85" s="3" t="s">
        <v>1</v>
      </c>
      <c r="E85" s="4" t="s">
        <v>2</v>
      </c>
      <c r="F85" s="5"/>
      <c r="G85" s="5"/>
      <c r="H85" s="5"/>
      <c r="J85" s="1"/>
      <c r="K85" s="2" t="s">
        <v>0</v>
      </c>
      <c r="L85" s="3" t="s">
        <v>1</v>
      </c>
      <c r="M85" s="4" t="s">
        <v>2</v>
      </c>
      <c r="N85" s="5"/>
      <c r="O85" s="5"/>
      <c r="P85" s="5"/>
    </row>
    <row r="86" spans="2:16" ht="15" thickBot="1" x14ac:dyDescent="0.4">
      <c r="B86" s="23" t="s">
        <v>21</v>
      </c>
      <c r="C86" s="7" t="s">
        <v>4</v>
      </c>
      <c r="D86" s="7" t="s">
        <v>5</v>
      </c>
      <c r="E86" s="7" t="s">
        <v>6</v>
      </c>
      <c r="F86" s="8" t="s">
        <v>7</v>
      </c>
      <c r="G86" s="8" t="s">
        <v>8</v>
      </c>
      <c r="H86" s="8" t="s">
        <v>9</v>
      </c>
      <c r="J86" s="23" t="s">
        <v>22</v>
      </c>
      <c r="K86" s="7" t="s">
        <v>4</v>
      </c>
      <c r="L86" s="7" t="s">
        <v>5</v>
      </c>
      <c r="M86" s="7" t="s">
        <v>6</v>
      </c>
      <c r="N86" s="8" t="s">
        <v>7</v>
      </c>
      <c r="O86" s="8" t="s">
        <v>8</v>
      </c>
      <c r="P86" s="8" t="s">
        <v>9</v>
      </c>
    </row>
    <row r="87" spans="2:16" ht="15" thickBot="1" x14ac:dyDescent="0.4">
      <c r="B87" s="9">
        <v>42500</v>
      </c>
      <c r="C87" s="10">
        <v>12</v>
      </c>
      <c r="D87" s="10">
        <v>15</v>
      </c>
      <c r="E87" s="11">
        <v>9</v>
      </c>
      <c r="F87" s="12">
        <f t="shared" ref="F87:F92" si="35">SUM(C87:E87)</f>
        <v>36</v>
      </c>
      <c r="G87" s="13">
        <f>C87+D87/2</f>
        <v>19.5</v>
      </c>
      <c r="H87" s="14">
        <f t="shared" ref="H87:H92" si="36">(E87-C87)/F87</f>
        <v>-8.3333333333333329E-2</v>
      </c>
      <c r="J87" s="9">
        <v>42500</v>
      </c>
      <c r="K87" s="10">
        <v>18</v>
      </c>
      <c r="L87" s="10">
        <v>9</v>
      </c>
      <c r="M87" s="11">
        <v>15</v>
      </c>
      <c r="N87" s="12">
        <f t="shared" ref="N87:N92" si="37">SUM(K87:M87)</f>
        <v>42</v>
      </c>
      <c r="O87" s="13">
        <f t="shared" ref="O87:O92" si="38">K87+L87/2</f>
        <v>22.5</v>
      </c>
      <c r="P87" s="14">
        <f t="shared" ref="P87:P92" si="39">(M87-K87)/N87</f>
        <v>-7.1428571428571425E-2</v>
      </c>
    </row>
    <row r="88" spans="2:16" ht="15" thickBot="1" x14ac:dyDescent="0.4">
      <c r="B88" s="15">
        <v>42561</v>
      </c>
      <c r="C88" s="16">
        <v>22</v>
      </c>
      <c r="D88" s="16">
        <v>14</v>
      </c>
      <c r="E88" s="17">
        <v>12</v>
      </c>
      <c r="F88" s="12">
        <f t="shared" si="35"/>
        <v>48</v>
      </c>
      <c r="G88" s="13">
        <f>C88+D88/2</f>
        <v>29</v>
      </c>
      <c r="H88" s="14">
        <f t="shared" si="36"/>
        <v>-0.20833333333333334</v>
      </c>
      <c r="J88" s="15">
        <v>42561</v>
      </c>
      <c r="K88" s="16">
        <v>39</v>
      </c>
      <c r="L88" s="16">
        <v>10</v>
      </c>
      <c r="M88" s="17">
        <v>16</v>
      </c>
      <c r="N88" s="12">
        <f t="shared" si="37"/>
        <v>65</v>
      </c>
      <c r="O88" s="13">
        <f t="shared" si="38"/>
        <v>44</v>
      </c>
      <c r="P88" s="14">
        <f t="shared" si="39"/>
        <v>-0.35384615384615387</v>
      </c>
    </row>
    <row r="89" spans="2:16" ht="15" thickBot="1" x14ac:dyDescent="0.4">
      <c r="B89" s="15"/>
      <c r="C89" s="16">
        <v>14</v>
      </c>
      <c r="D89" s="16">
        <v>6</v>
      </c>
      <c r="E89" s="17">
        <v>12</v>
      </c>
      <c r="F89" s="12">
        <f t="shared" si="35"/>
        <v>32</v>
      </c>
      <c r="G89" s="13">
        <f>C89+D89/2</f>
        <v>17</v>
      </c>
      <c r="H89" s="14">
        <f t="shared" si="36"/>
        <v>-6.25E-2</v>
      </c>
      <c r="J89" s="15"/>
      <c r="K89" s="16">
        <v>43</v>
      </c>
      <c r="L89" s="16">
        <v>7</v>
      </c>
      <c r="M89" s="17">
        <v>15</v>
      </c>
      <c r="N89" s="12">
        <f t="shared" si="37"/>
        <v>65</v>
      </c>
      <c r="O89" s="13">
        <f t="shared" si="38"/>
        <v>46.5</v>
      </c>
      <c r="P89" s="14">
        <f t="shared" si="39"/>
        <v>-0.43076923076923079</v>
      </c>
    </row>
    <row r="90" spans="2:16" ht="15" thickBot="1" x14ac:dyDescent="0.4">
      <c r="B90" s="15"/>
      <c r="C90" s="16">
        <v>10</v>
      </c>
      <c r="D90" s="16">
        <v>6</v>
      </c>
      <c r="E90" s="17">
        <v>29</v>
      </c>
      <c r="F90" s="12">
        <f t="shared" si="35"/>
        <v>45</v>
      </c>
      <c r="G90" s="13">
        <f>C90+D90/2</f>
        <v>13</v>
      </c>
      <c r="H90" s="14">
        <f t="shared" si="36"/>
        <v>0.42222222222222222</v>
      </c>
      <c r="J90" s="15"/>
      <c r="K90" s="16">
        <v>27</v>
      </c>
      <c r="L90" s="16">
        <v>7</v>
      </c>
      <c r="M90" s="17">
        <v>15</v>
      </c>
      <c r="N90" s="12">
        <f t="shared" si="37"/>
        <v>49</v>
      </c>
      <c r="O90" s="13">
        <f t="shared" si="38"/>
        <v>30.5</v>
      </c>
      <c r="P90" s="14">
        <f t="shared" si="39"/>
        <v>-0.24489795918367346</v>
      </c>
    </row>
    <row r="91" spans="2:16" ht="15" thickBot="1" x14ac:dyDescent="0.4">
      <c r="B91" s="15"/>
      <c r="C91" s="16">
        <v>8</v>
      </c>
      <c r="D91" s="16">
        <v>8</v>
      </c>
      <c r="E91" s="17">
        <v>26</v>
      </c>
      <c r="F91" s="12">
        <f t="shared" si="35"/>
        <v>42</v>
      </c>
      <c r="G91" s="13">
        <f>C91+D91/2</f>
        <v>12</v>
      </c>
      <c r="H91" s="14">
        <f t="shared" si="36"/>
        <v>0.42857142857142855</v>
      </c>
      <c r="J91" s="15"/>
      <c r="K91" s="16">
        <v>13</v>
      </c>
      <c r="L91" s="16">
        <v>5</v>
      </c>
      <c r="M91" s="17">
        <v>9</v>
      </c>
      <c r="N91" s="12">
        <f t="shared" si="37"/>
        <v>27</v>
      </c>
      <c r="O91" s="13">
        <f t="shared" si="38"/>
        <v>15.5</v>
      </c>
      <c r="P91" s="14">
        <f t="shared" si="39"/>
        <v>-0.14814814814814814</v>
      </c>
    </row>
    <row r="92" spans="2:16" ht="15" thickBot="1" x14ac:dyDescent="0.4">
      <c r="B92" s="18"/>
      <c r="C92" s="19">
        <v>6</v>
      </c>
      <c r="D92" s="19">
        <v>6</v>
      </c>
      <c r="E92" s="20">
        <v>35</v>
      </c>
      <c r="F92" s="12">
        <f t="shared" si="35"/>
        <v>47</v>
      </c>
      <c r="G92" s="13"/>
      <c r="H92" s="14">
        <f t="shared" si="36"/>
        <v>0.61702127659574468</v>
      </c>
      <c r="J92" s="18"/>
      <c r="K92" s="19">
        <v>10</v>
      </c>
      <c r="L92" s="19">
        <v>6</v>
      </c>
      <c r="M92" s="20">
        <v>13</v>
      </c>
      <c r="N92" s="12">
        <f t="shared" si="37"/>
        <v>29</v>
      </c>
      <c r="O92" s="13">
        <f t="shared" si="38"/>
        <v>13</v>
      </c>
      <c r="P92" s="14">
        <f t="shared" si="39"/>
        <v>0.10344827586206896</v>
      </c>
    </row>
    <row r="93" spans="2:16" ht="15" thickBot="1" x14ac:dyDescent="0.4">
      <c r="B93" s="5"/>
      <c r="C93" s="5"/>
      <c r="D93" s="5"/>
      <c r="E93" s="5"/>
      <c r="F93" s="5"/>
      <c r="G93" s="21" t="s">
        <v>10</v>
      </c>
      <c r="H93" s="21">
        <f>AVERAGE(H87:H92)</f>
        <v>0.18560804345378812</v>
      </c>
      <c r="J93" s="5"/>
      <c r="K93" s="5"/>
      <c r="L93" s="5"/>
      <c r="M93" s="5"/>
      <c r="N93" s="5"/>
      <c r="O93" s="21" t="s">
        <v>10</v>
      </c>
      <c r="P93" s="21">
        <f>AVERAGE(P87:P92)</f>
        <v>-0.19094029791895148</v>
      </c>
    </row>
    <row r="94" spans="2:16" ht="15" thickBot="1" x14ac:dyDescent="0.4">
      <c r="B94" s="5"/>
      <c r="C94" s="5"/>
      <c r="D94" s="5"/>
      <c r="E94" s="5"/>
      <c r="F94" s="5"/>
      <c r="G94" s="21" t="s">
        <v>11</v>
      </c>
      <c r="H94" s="22">
        <f>STDEV(H87:H92)/SQRT(COUNT(H87:H92))</f>
        <v>0.14026305376584761</v>
      </c>
      <c r="J94" s="5"/>
      <c r="K94" s="5"/>
      <c r="L94" s="5"/>
      <c r="M94" s="5"/>
      <c r="N94" s="5"/>
      <c r="O94" s="21" t="s">
        <v>11</v>
      </c>
      <c r="P94" s="22">
        <f>STDEV(P87:P92)/SQRT(COUNT(P87:P92))</f>
        <v>7.9529138760619941E-2</v>
      </c>
    </row>
    <row r="97" spans="2:16" ht="15" thickBot="1" x14ac:dyDescent="0.4"/>
    <row r="98" spans="2:16" ht="15" thickBot="1" x14ac:dyDescent="0.4">
      <c r="B98" s="1"/>
      <c r="C98" s="2" t="s">
        <v>0</v>
      </c>
      <c r="D98" s="3" t="s">
        <v>1</v>
      </c>
      <c r="E98" s="4" t="s">
        <v>2</v>
      </c>
      <c r="F98" s="5"/>
      <c r="G98" s="5"/>
      <c r="H98" s="5"/>
    </row>
    <row r="99" spans="2:16" ht="15" thickBot="1" x14ac:dyDescent="0.4">
      <c r="B99" s="23" t="s">
        <v>31</v>
      </c>
      <c r="C99" s="7" t="s">
        <v>4</v>
      </c>
      <c r="D99" s="7" t="s">
        <v>5</v>
      </c>
      <c r="E99" s="7" t="s">
        <v>6</v>
      </c>
      <c r="F99" s="8" t="s">
        <v>7</v>
      </c>
      <c r="G99" s="8" t="s">
        <v>8</v>
      </c>
      <c r="H99" s="8" t="s">
        <v>9</v>
      </c>
    </row>
    <row r="100" spans="2:16" ht="15" thickBot="1" x14ac:dyDescent="0.4">
      <c r="B100" s="9">
        <v>42500</v>
      </c>
      <c r="C100">
        <v>38</v>
      </c>
      <c r="D100">
        <v>4</v>
      </c>
      <c r="E100">
        <v>4</v>
      </c>
      <c r="F100" s="12">
        <f t="shared" ref="F100:F105" si="40">SUM(C100:E100)</f>
        <v>46</v>
      </c>
      <c r="G100" s="13">
        <f t="shared" ref="G100:G105" si="41">C100+D100/2</f>
        <v>40</v>
      </c>
      <c r="H100" s="14">
        <f>(E100-C100)/F100</f>
        <v>-0.73913043478260865</v>
      </c>
    </row>
    <row r="101" spans="2:16" ht="15" thickBot="1" x14ac:dyDescent="0.4">
      <c r="B101" s="15">
        <v>42561</v>
      </c>
      <c r="C101">
        <v>31</v>
      </c>
      <c r="D101">
        <v>3</v>
      </c>
      <c r="E101">
        <v>2</v>
      </c>
      <c r="F101" s="12">
        <f t="shared" si="40"/>
        <v>36</v>
      </c>
      <c r="G101" s="13">
        <f t="shared" si="41"/>
        <v>32.5</v>
      </c>
      <c r="H101" s="14">
        <f>(E101-C101)/F101</f>
        <v>-0.80555555555555558</v>
      </c>
    </row>
    <row r="102" spans="2:16" ht="15" thickBot="1" x14ac:dyDescent="0.4">
      <c r="B102" s="15"/>
      <c r="C102">
        <v>35</v>
      </c>
      <c r="D102">
        <v>2</v>
      </c>
      <c r="E102">
        <v>3</v>
      </c>
      <c r="F102" s="12">
        <f t="shared" si="40"/>
        <v>40</v>
      </c>
      <c r="G102" s="13">
        <f t="shared" si="41"/>
        <v>36</v>
      </c>
      <c r="H102" s="14">
        <f>(E102-C102)/F102</f>
        <v>-0.8</v>
      </c>
    </row>
    <row r="103" spans="2:16" ht="15" thickBot="1" x14ac:dyDescent="0.4">
      <c r="B103" s="15"/>
      <c r="C103" s="16">
        <v>30</v>
      </c>
      <c r="D103" s="16">
        <v>5</v>
      </c>
      <c r="E103" s="17">
        <v>6</v>
      </c>
      <c r="F103" s="12">
        <f t="shared" si="40"/>
        <v>41</v>
      </c>
      <c r="G103" s="13">
        <f t="shared" si="41"/>
        <v>32.5</v>
      </c>
      <c r="H103" s="14">
        <f>(E103-C103)/F103</f>
        <v>-0.58536585365853655</v>
      </c>
    </row>
    <row r="104" spans="2:16" ht="15" thickBot="1" x14ac:dyDescent="0.4">
      <c r="B104" s="15"/>
      <c r="C104" s="16"/>
      <c r="D104" s="16"/>
      <c r="E104" s="17"/>
      <c r="F104" s="12">
        <f t="shared" si="40"/>
        <v>0</v>
      </c>
      <c r="G104" s="13">
        <f t="shared" si="41"/>
        <v>0</v>
      </c>
      <c r="H104" s="14"/>
    </row>
    <row r="105" spans="2:16" ht="15" thickBot="1" x14ac:dyDescent="0.4">
      <c r="B105" s="18"/>
      <c r="C105" s="19"/>
      <c r="D105" s="19"/>
      <c r="E105" s="20"/>
      <c r="F105" s="12">
        <f t="shared" si="40"/>
        <v>0</v>
      </c>
      <c r="G105" s="13">
        <f t="shared" si="41"/>
        <v>0</v>
      </c>
      <c r="H105" s="14"/>
    </row>
    <row r="106" spans="2:16" ht="15" thickBot="1" x14ac:dyDescent="0.4">
      <c r="B106" s="5"/>
      <c r="C106" s="5"/>
      <c r="D106" s="5"/>
      <c r="E106" s="5"/>
      <c r="F106" s="5"/>
      <c r="G106" s="21" t="s">
        <v>10</v>
      </c>
      <c r="H106" s="21">
        <f>AVERAGE(H100:H105)</f>
        <v>-0.73251296099917529</v>
      </c>
    </row>
    <row r="107" spans="2:16" ht="15" thickBot="1" x14ac:dyDescent="0.4">
      <c r="B107" s="5"/>
      <c r="C107" s="5"/>
      <c r="D107" s="5"/>
      <c r="E107" s="5"/>
      <c r="F107" s="5"/>
      <c r="G107" s="21" t="s">
        <v>11</v>
      </c>
      <c r="H107" s="22">
        <f>STDEV(H100:H105)/SQRT(COUNT(H100:H105))</f>
        <v>5.1304469599488346E-2</v>
      </c>
    </row>
    <row r="111" spans="2:16" ht="15" thickBot="1" x14ac:dyDescent="0.4"/>
    <row r="112" spans="2:16" ht="15" thickBot="1" x14ac:dyDescent="0.4">
      <c r="B112" s="1"/>
      <c r="C112" s="2" t="s">
        <v>0</v>
      </c>
      <c r="D112" s="3" t="s">
        <v>1</v>
      </c>
      <c r="E112" s="4" t="s">
        <v>2</v>
      </c>
      <c r="F112" s="5"/>
      <c r="G112" s="5"/>
      <c r="H112" s="5"/>
      <c r="J112" s="1"/>
      <c r="K112" s="2" t="s">
        <v>0</v>
      </c>
      <c r="L112" s="3" t="s">
        <v>1</v>
      </c>
      <c r="M112" s="4" t="s">
        <v>2</v>
      </c>
      <c r="N112" s="5"/>
      <c r="O112" s="5"/>
      <c r="P112" s="5"/>
    </row>
    <row r="113" spans="2:16" ht="15" thickBot="1" x14ac:dyDescent="0.4">
      <c r="B113" s="23" t="s">
        <v>32</v>
      </c>
      <c r="C113" s="7" t="s">
        <v>4</v>
      </c>
      <c r="D113" s="7" t="s">
        <v>5</v>
      </c>
      <c r="E113" s="7" t="s">
        <v>6</v>
      </c>
      <c r="F113" s="8" t="s">
        <v>7</v>
      </c>
      <c r="G113" s="8" t="s">
        <v>8</v>
      </c>
      <c r="H113" s="8" t="s">
        <v>9</v>
      </c>
      <c r="J113" s="23" t="s">
        <v>33</v>
      </c>
      <c r="K113" s="7" t="s">
        <v>4</v>
      </c>
      <c r="L113" s="7" t="s">
        <v>5</v>
      </c>
      <c r="M113" s="7" t="s">
        <v>6</v>
      </c>
      <c r="N113" s="8" t="s">
        <v>7</v>
      </c>
      <c r="O113" s="8" t="s">
        <v>8</v>
      </c>
      <c r="P113" s="8" t="s">
        <v>9</v>
      </c>
    </row>
    <row r="114" spans="2:16" ht="15" thickBot="1" x14ac:dyDescent="0.4">
      <c r="B114" s="9">
        <v>42500</v>
      </c>
      <c r="C114" s="10">
        <v>28</v>
      </c>
      <c r="D114" s="10">
        <v>2</v>
      </c>
      <c r="E114" s="11">
        <v>1</v>
      </c>
      <c r="F114" s="12">
        <f t="shared" ref="F114:F119" si="42">SUM(C114:E114)</f>
        <v>31</v>
      </c>
      <c r="G114" s="13">
        <f t="shared" ref="G114:G119" si="43">C114+D114/2</f>
        <v>29</v>
      </c>
      <c r="H114" s="14">
        <f t="shared" ref="H114:H119" si="44">(E114-C114)/F114</f>
        <v>-0.87096774193548387</v>
      </c>
      <c r="J114" s="9">
        <v>42500</v>
      </c>
      <c r="K114" s="10">
        <v>43</v>
      </c>
      <c r="L114" s="10">
        <v>2</v>
      </c>
      <c r="M114" s="11">
        <v>1</v>
      </c>
      <c r="N114" s="12">
        <f t="shared" ref="N114:N119" si="45">SUM(K114:M114)</f>
        <v>46</v>
      </c>
      <c r="O114" s="13">
        <f t="shared" ref="O114:O119" si="46">K114+L114/2</f>
        <v>44</v>
      </c>
      <c r="P114" s="14">
        <f t="shared" ref="P114:P119" si="47">(M114-K114)/N114</f>
        <v>-0.91304347826086951</v>
      </c>
    </row>
    <row r="115" spans="2:16" ht="15" thickBot="1" x14ac:dyDescent="0.4">
      <c r="B115" s="15">
        <v>42561</v>
      </c>
      <c r="C115" s="16">
        <v>29</v>
      </c>
      <c r="D115" s="16">
        <v>1</v>
      </c>
      <c r="E115" s="17">
        <v>1</v>
      </c>
      <c r="F115" s="12">
        <f t="shared" si="42"/>
        <v>31</v>
      </c>
      <c r="G115" s="13">
        <f t="shared" si="43"/>
        <v>29.5</v>
      </c>
      <c r="H115" s="14">
        <f t="shared" si="44"/>
        <v>-0.90322580645161288</v>
      </c>
      <c r="J115" s="15">
        <v>42561</v>
      </c>
      <c r="K115" s="16">
        <v>41</v>
      </c>
      <c r="L115" s="16">
        <v>2</v>
      </c>
      <c r="M115" s="17">
        <v>2</v>
      </c>
      <c r="N115" s="12">
        <f t="shared" si="45"/>
        <v>45</v>
      </c>
      <c r="O115" s="13">
        <f t="shared" si="46"/>
        <v>42</v>
      </c>
      <c r="P115" s="14">
        <f t="shared" si="47"/>
        <v>-0.8666666666666667</v>
      </c>
    </row>
    <row r="116" spans="2:16" ht="15" thickBot="1" x14ac:dyDescent="0.4">
      <c r="B116" s="15"/>
      <c r="C116" s="16">
        <v>37</v>
      </c>
      <c r="D116" s="16">
        <v>3</v>
      </c>
      <c r="E116" s="17">
        <v>2</v>
      </c>
      <c r="F116" s="12">
        <f t="shared" si="42"/>
        <v>42</v>
      </c>
      <c r="G116" s="13">
        <f t="shared" si="43"/>
        <v>38.5</v>
      </c>
      <c r="H116" s="14">
        <f t="shared" si="44"/>
        <v>-0.83333333333333337</v>
      </c>
      <c r="J116" s="15"/>
      <c r="K116" s="16">
        <v>24</v>
      </c>
      <c r="L116" s="16">
        <v>2</v>
      </c>
      <c r="M116" s="17">
        <v>0</v>
      </c>
      <c r="N116" s="12">
        <f t="shared" si="45"/>
        <v>26</v>
      </c>
      <c r="O116" s="13">
        <f t="shared" si="46"/>
        <v>25</v>
      </c>
      <c r="P116" s="14">
        <f t="shared" si="47"/>
        <v>-0.92307692307692313</v>
      </c>
    </row>
    <row r="117" spans="2:16" ht="15" thickBot="1" x14ac:dyDescent="0.4">
      <c r="B117" s="15"/>
      <c r="C117" s="16">
        <v>45</v>
      </c>
      <c r="D117" s="16">
        <v>4</v>
      </c>
      <c r="E117" s="17">
        <v>6</v>
      </c>
      <c r="F117" s="12">
        <f t="shared" si="42"/>
        <v>55</v>
      </c>
      <c r="G117" s="13">
        <f t="shared" si="43"/>
        <v>47</v>
      </c>
      <c r="H117" s="14">
        <f t="shared" si="44"/>
        <v>-0.70909090909090911</v>
      </c>
      <c r="J117" s="15"/>
      <c r="K117" s="16">
        <v>31</v>
      </c>
      <c r="L117" s="16">
        <v>3</v>
      </c>
      <c r="M117" s="17">
        <v>3</v>
      </c>
      <c r="N117" s="12">
        <f t="shared" si="45"/>
        <v>37</v>
      </c>
      <c r="O117" s="13">
        <f t="shared" si="46"/>
        <v>32.5</v>
      </c>
      <c r="P117" s="14">
        <f t="shared" si="47"/>
        <v>-0.7567567567567568</v>
      </c>
    </row>
    <row r="118" spans="2:16" ht="15" thickBot="1" x14ac:dyDescent="0.4">
      <c r="B118" s="15"/>
      <c r="C118" s="16">
        <v>31</v>
      </c>
      <c r="D118" s="16">
        <v>3</v>
      </c>
      <c r="E118" s="17">
        <v>4</v>
      </c>
      <c r="F118" s="12">
        <f t="shared" si="42"/>
        <v>38</v>
      </c>
      <c r="G118" s="13">
        <f t="shared" si="43"/>
        <v>32.5</v>
      </c>
      <c r="H118" s="14">
        <f t="shared" si="44"/>
        <v>-0.71052631578947367</v>
      </c>
      <c r="J118" s="15"/>
      <c r="K118" s="16">
        <v>40</v>
      </c>
      <c r="L118" s="16">
        <v>8</v>
      </c>
      <c r="M118" s="17">
        <v>1</v>
      </c>
      <c r="N118" s="12">
        <f t="shared" si="45"/>
        <v>49</v>
      </c>
      <c r="O118" s="13">
        <f t="shared" si="46"/>
        <v>44</v>
      </c>
      <c r="P118" s="14">
        <f t="shared" si="47"/>
        <v>-0.79591836734693877</v>
      </c>
    </row>
    <row r="119" spans="2:16" ht="15" thickBot="1" x14ac:dyDescent="0.4">
      <c r="B119" s="18"/>
      <c r="C119" s="19">
        <v>35</v>
      </c>
      <c r="D119" s="19">
        <v>8</v>
      </c>
      <c r="E119" s="20">
        <v>4</v>
      </c>
      <c r="F119" s="12">
        <f t="shared" si="42"/>
        <v>47</v>
      </c>
      <c r="G119" s="13">
        <f t="shared" si="43"/>
        <v>39</v>
      </c>
      <c r="H119" s="14">
        <f t="shared" si="44"/>
        <v>-0.65957446808510634</v>
      </c>
      <c r="J119" s="18"/>
      <c r="K119" s="19">
        <v>35</v>
      </c>
      <c r="L119" s="19">
        <v>4</v>
      </c>
      <c r="M119" s="20">
        <v>3</v>
      </c>
      <c r="N119" s="12">
        <f t="shared" si="45"/>
        <v>42</v>
      </c>
      <c r="O119" s="13">
        <f t="shared" si="46"/>
        <v>37</v>
      </c>
      <c r="P119" s="14">
        <f t="shared" si="47"/>
        <v>-0.76190476190476186</v>
      </c>
    </row>
    <row r="120" spans="2:16" ht="15" thickBot="1" x14ac:dyDescent="0.4">
      <c r="B120" s="5"/>
      <c r="C120" s="5"/>
      <c r="D120" s="5"/>
      <c r="E120" s="5"/>
      <c r="F120" s="5"/>
      <c r="G120" s="21" t="s">
        <v>10</v>
      </c>
      <c r="H120" s="21">
        <f>AVERAGE(H114:H119)</f>
        <v>-0.78111976244765324</v>
      </c>
      <c r="J120" s="5"/>
      <c r="K120" s="5"/>
      <c r="L120" s="5"/>
      <c r="M120" s="5"/>
      <c r="N120" s="5"/>
      <c r="O120" s="21" t="s">
        <v>10</v>
      </c>
      <c r="P120" s="21">
        <f>AVERAGE(P114:P119)</f>
        <v>-0.83622782566881959</v>
      </c>
    </row>
    <row r="121" spans="2:16" ht="15" thickBot="1" x14ac:dyDescent="0.4">
      <c r="B121" s="5"/>
      <c r="C121" s="5"/>
      <c r="D121" s="5"/>
      <c r="E121" s="5"/>
      <c r="F121" s="5"/>
      <c r="G121" s="21" t="s">
        <v>11</v>
      </c>
      <c r="H121" s="22">
        <f>STDEV(H114:H119)/SQRT(COUNT(H114:H119))</f>
        <v>4.1090814623880402E-2</v>
      </c>
      <c r="J121" s="5"/>
      <c r="K121" s="5"/>
      <c r="L121" s="5"/>
      <c r="M121" s="5"/>
      <c r="N121" s="5"/>
      <c r="O121" s="21" t="s">
        <v>11</v>
      </c>
      <c r="P121" s="22">
        <f>STDEV(P114:P119)/SQRT(COUNT(P114:P119))</f>
        <v>3.0460003434308439E-2</v>
      </c>
    </row>
    <row r="124" spans="2:16" ht="15" thickBot="1" x14ac:dyDescent="0.4"/>
    <row r="125" spans="2:16" ht="15" thickBot="1" x14ac:dyDescent="0.4">
      <c r="B125" s="1"/>
      <c r="C125" s="2" t="s">
        <v>0</v>
      </c>
      <c r="D125" s="3" t="s">
        <v>1</v>
      </c>
      <c r="E125" s="4" t="s">
        <v>2</v>
      </c>
      <c r="F125" s="5"/>
      <c r="G125" s="5"/>
      <c r="H125" s="5"/>
      <c r="J125" s="1"/>
      <c r="K125" s="2" t="s">
        <v>0</v>
      </c>
      <c r="L125" s="3" t="s">
        <v>1</v>
      </c>
      <c r="M125" s="4" t="s">
        <v>2</v>
      </c>
      <c r="N125" s="5"/>
      <c r="O125" s="5"/>
      <c r="P125" s="5"/>
    </row>
    <row r="126" spans="2:16" ht="15" thickBot="1" x14ac:dyDescent="0.4">
      <c r="B126" s="23" t="s">
        <v>34</v>
      </c>
      <c r="C126" s="7" t="s">
        <v>4</v>
      </c>
      <c r="D126" s="7" t="s">
        <v>5</v>
      </c>
      <c r="E126" s="7" t="s">
        <v>6</v>
      </c>
      <c r="F126" s="8" t="s">
        <v>7</v>
      </c>
      <c r="G126" s="8" t="s">
        <v>8</v>
      </c>
      <c r="H126" s="8" t="s">
        <v>9</v>
      </c>
      <c r="J126" s="23" t="s">
        <v>35</v>
      </c>
      <c r="K126" s="7" t="s">
        <v>4</v>
      </c>
      <c r="L126" s="7" t="s">
        <v>5</v>
      </c>
      <c r="M126" s="7" t="s">
        <v>6</v>
      </c>
      <c r="N126" s="8" t="s">
        <v>7</v>
      </c>
      <c r="O126" s="8" t="s">
        <v>8</v>
      </c>
      <c r="P126" s="8" t="s">
        <v>9</v>
      </c>
    </row>
    <row r="127" spans="2:16" ht="15" thickBot="1" x14ac:dyDescent="0.4">
      <c r="B127" s="9">
        <v>42500</v>
      </c>
      <c r="C127" s="10">
        <v>42</v>
      </c>
      <c r="D127" s="10">
        <v>1</v>
      </c>
      <c r="E127" s="11">
        <v>1</v>
      </c>
      <c r="F127" s="12">
        <f t="shared" ref="F127:F132" si="48">SUM(C127:E127)</f>
        <v>44</v>
      </c>
      <c r="G127" s="13">
        <f t="shared" ref="G127:G132" si="49">C127+D127/2</f>
        <v>42.5</v>
      </c>
      <c r="H127" s="14">
        <f t="shared" ref="H127:H132" si="50">(E127-C127)/F127</f>
        <v>-0.93181818181818177</v>
      </c>
      <c r="J127" s="9">
        <v>42500</v>
      </c>
      <c r="K127" s="10">
        <v>36</v>
      </c>
      <c r="L127" s="10">
        <v>3</v>
      </c>
      <c r="M127" s="11">
        <v>4</v>
      </c>
      <c r="N127" s="12">
        <f t="shared" ref="N127:N132" si="51">SUM(K127:M127)</f>
        <v>43</v>
      </c>
      <c r="O127" s="13">
        <f t="shared" ref="O127:O132" si="52">K127+L127/2</f>
        <v>37.5</v>
      </c>
      <c r="P127" s="14">
        <f t="shared" ref="P127:P132" si="53">(M127-K127)/N127</f>
        <v>-0.7441860465116279</v>
      </c>
    </row>
    <row r="128" spans="2:16" ht="15" thickBot="1" x14ac:dyDescent="0.4">
      <c r="B128" s="15">
        <v>42561</v>
      </c>
      <c r="C128" s="16">
        <v>38</v>
      </c>
      <c r="D128" s="16">
        <v>2</v>
      </c>
      <c r="E128" s="17">
        <v>2</v>
      </c>
      <c r="F128" s="12">
        <f t="shared" si="48"/>
        <v>42</v>
      </c>
      <c r="G128" s="13">
        <f t="shared" si="49"/>
        <v>39</v>
      </c>
      <c r="H128" s="14">
        <f t="shared" si="50"/>
        <v>-0.8571428571428571</v>
      </c>
      <c r="J128" s="15">
        <v>42561</v>
      </c>
      <c r="K128" s="16">
        <v>33</v>
      </c>
      <c r="L128" s="16">
        <v>4</v>
      </c>
      <c r="M128" s="17">
        <v>5</v>
      </c>
      <c r="N128" s="12">
        <f t="shared" si="51"/>
        <v>42</v>
      </c>
      <c r="O128" s="13">
        <f t="shared" si="52"/>
        <v>35</v>
      </c>
      <c r="P128" s="14">
        <f t="shared" si="53"/>
        <v>-0.66666666666666663</v>
      </c>
    </row>
    <row r="129" spans="2:16" ht="15" thickBot="1" x14ac:dyDescent="0.4">
      <c r="B129" s="15"/>
      <c r="C129" s="16">
        <v>48</v>
      </c>
      <c r="D129" s="16">
        <v>3</v>
      </c>
      <c r="E129" s="17">
        <v>4</v>
      </c>
      <c r="F129" s="12">
        <f t="shared" si="48"/>
        <v>55</v>
      </c>
      <c r="G129" s="13">
        <f t="shared" si="49"/>
        <v>49.5</v>
      </c>
      <c r="H129" s="14">
        <f t="shared" si="50"/>
        <v>-0.8</v>
      </c>
      <c r="J129" s="15"/>
      <c r="K129" s="16">
        <v>38</v>
      </c>
      <c r="L129" s="16">
        <v>6</v>
      </c>
      <c r="M129" s="17">
        <v>4</v>
      </c>
      <c r="N129" s="12">
        <f t="shared" si="51"/>
        <v>48</v>
      </c>
      <c r="O129" s="13">
        <f t="shared" si="52"/>
        <v>41</v>
      </c>
      <c r="P129" s="14">
        <f t="shared" si="53"/>
        <v>-0.70833333333333337</v>
      </c>
    </row>
    <row r="130" spans="2:16" ht="15" thickBot="1" x14ac:dyDescent="0.4">
      <c r="B130" s="15"/>
      <c r="C130" s="16">
        <v>36</v>
      </c>
      <c r="D130" s="16">
        <v>3</v>
      </c>
      <c r="E130" s="17">
        <v>2</v>
      </c>
      <c r="F130" s="12">
        <f t="shared" si="48"/>
        <v>41</v>
      </c>
      <c r="G130" s="13">
        <f t="shared" si="49"/>
        <v>37.5</v>
      </c>
      <c r="H130" s="14">
        <f t="shared" si="50"/>
        <v>-0.82926829268292679</v>
      </c>
      <c r="J130" s="15"/>
      <c r="K130" s="16">
        <v>37</v>
      </c>
      <c r="L130" s="16">
        <v>3</v>
      </c>
      <c r="M130" s="17">
        <v>3</v>
      </c>
      <c r="N130" s="12">
        <f t="shared" si="51"/>
        <v>43</v>
      </c>
      <c r="O130" s="13">
        <f t="shared" si="52"/>
        <v>38.5</v>
      </c>
      <c r="P130" s="14">
        <f t="shared" si="53"/>
        <v>-0.79069767441860461</v>
      </c>
    </row>
    <row r="131" spans="2:16" ht="15" thickBot="1" x14ac:dyDescent="0.4">
      <c r="B131" s="15"/>
      <c r="C131" s="16">
        <v>42</v>
      </c>
      <c r="D131" s="16">
        <v>7</v>
      </c>
      <c r="E131" s="17">
        <v>1</v>
      </c>
      <c r="F131" s="12">
        <f t="shared" si="48"/>
        <v>50</v>
      </c>
      <c r="G131" s="13">
        <f t="shared" si="49"/>
        <v>45.5</v>
      </c>
      <c r="H131" s="14">
        <f t="shared" si="50"/>
        <v>-0.82</v>
      </c>
      <c r="J131" s="15"/>
      <c r="K131" s="16">
        <v>24</v>
      </c>
      <c r="L131" s="16">
        <v>2</v>
      </c>
      <c r="M131" s="17">
        <v>0</v>
      </c>
      <c r="N131" s="12">
        <f t="shared" si="51"/>
        <v>26</v>
      </c>
      <c r="O131" s="13">
        <f t="shared" si="52"/>
        <v>25</v>
      </c>
      <c r="P131" s="14">
        <f t="shared" si="53"/>
        <v>-0.92307692307692313</v>
      </c>
    </row>
    <row r="132" spans="2:16" ht="15" thickBot="1" x14ac:dyDescent="0.4">
      <c r="B132" s="18"/>
      <c r="C132" s="19">
        <v>34</v>
      </c>
      <c r="D132" s="19">
        <v>4</v>
      </c>
      <c r="E132" s="20">
        <v>0</v>
      </c>
      <c r="F132" s="12">
        <f t="shared" si="48"/>
        <v>38</v>
      </c>
      <c r="G132" s="13">
        <f t="shared" si="49"/>
        <v>36</v>
      </c>
      <c r="H132" s="14">
        <f t="shared" si="50"/>
        <v>-0.89473684210526316</v>
      </c>
      <c r="J132" s="18"/>
      <c r="K132" s="19">
        <v>46</v>
      </c>
      <c r="L132" s="19">
        <v>7</v>
      </c>
      <c r="M132" s="20">
        <v>3</v>
      </c>
      <c r="N132" s="12">
        <f t="shared" si="51"/>
        <v>56</v>
      </c>
      <c r="O132" s="13">
        <f t="shared" si="52"/>
        <v>49.5</v>
      </c>
      <c r="P132" s="14">
        <f t="shared" si="53"/>
        <v>-0.7678571428571429</v>
      </c>
    </row>
    <row r="133" spans="2:16" ht="15" thickBot="1" x14ac:dyDescent="0.4">
      <c r="B133" s="5"/>
      <c r="C133" s="5"/>
      <c r="D133" s="5"/>
      <c r="E133" s="5"/>
      <c r="F133" s="5"/>
      <c r="G133" s="21" t="s">
        <v>10</v>
      </c>
      <c r="H133" s="21">
        <f>AVERAGE(H127:H132)</f>
        <v>-0.85549436229153819</v>
      </c>
      <c r="J133" s="5"/>
      <c r="K133" s="5"/>
      <c r="L133" s="5"/>
      <c r="M133" s="5"/>
      <c r="N133" s="5"/>
      <c r="O133" s="21" t="s">
        <v>10</v>
      </c>
      <c r="P133" s="21">
        <f>AVERAGE(P127:P132)</f>
        <v>-0.76680296447738316</v>
      </c>
    </row>
    <row r="134" spans="2:16" ht="15" thickBot="1" x14ac:dyDescent="0.4">
      <c r="B134" s="5"/>
      <c r="C134" s="5"/>
      <c r="D134" s="5"/>
      <c r="E134" s="5"/>
      <c r="F134" s="5"/>
      <c r="G134" s="21" t="s">
        <v>11</v>
      </c>
      <c r="H134" s="22">
        <f>STDEV(H127:H132)/SQRT(COUNT(H127:H132))</f>
        <v>2.0326744215510995E-2</v>
      </c>
      <c r="J134" s="5"/>
      <c r="K134" s="5"/>
      <c r="L134" s="5"/>
      <c r="M134" s="5"/>
      <c r="N134" s="5"/>
      <c r="O134" s="21" t="s">
        <v>11</v>
      </c>
      <c r="P134" s="22">
        <f>STDEV(P127:P132)/SQRT(COUNT(P127:P132))</f>
        <v>3.6032910639778711E-2</v>
      </c>
    </row>
    <row r="137" spans="2:16" ht="15" thickBot="1" x14ac:dyDescent="0.4"/>
    <row r="138" spans="2:16" ht="15" thickBot="1" x14ac:dyDescent="0.4">
      <c r="B138" s="1"/>
      <c r="C138" s="2" t="s">
        <v>0</v>
      </c>
      <c r="D138" s="3" t="s">
        <v>1</v>
      </c>
      <c r="E138" s="4" t="s">
        <v>2</v>
      </c>
      <c r="F138" s="5"/>
      <c r="G138" s="5"/>
      <c r="H138" s="5"/>
      <c r="J138" s="1"/>
      <c r="K138" s="2" t="s">
        <v>0</v>
      </c>
      <c r="L138" s="3" t="s">
        <v>1</v>
      </c>
      <c r="M138" s="4" t="s">
        <v>2</v>
      </c>
      <c r="N138" s="5"/>
      <c r="O138" s="5"/>
      <c r="P138" s="5"/>
    </row>
    <row r="139" spans="2:16" ht="15" thickBot="1" x14ac:dyDescent="0.4">
      <c r="B139" s="23" t="s">
        <v>36</v>
      </c>
      <c r="C139" s="7" t="s">
        <v>4</v>
      </c>
      <c r="D139" s="7" t="s">
        <v>5</v>
      </c>
      <c r="E139" s="7" t="s">
        <v>6</v>
      </c>
      <c r="F139" s="8" t="s">
        <v>7</v>
      </c>
      <c r="G139" s="8" t="s">
        <v>8</v>
      </c>
      <c r="H139" s="8" t="s">
        <v>9</v>
      </c>
      <c r="J139" s="23" t="s">
        <v>37</v>
      </c>
      <c r="K139" s="7" t="s">
        <v>4</v>
      </c>
      <c r="L139" s="7" t="s">
        <v>5</v>
      </c>
      <c r="M139" s="7" t="s">
        <v>6</v>
      </c>
      <c r="N139" s="8" t="s">
        <v>7</v>
      </c>
      <c r="O139" s="8" t="s">
        <v>8</v>
      </c>
      <c r="P139" s="8" t="s">
        <v>9</v>
      </c>
    </row>
    <row r="140" spans="2:16" ht="15" thickBot="1" x14ac:dyDescent="0.4">
      <c r="B140" s="9">
        <v>42500</v>
      </c>
      <c r="C140" s="10">
        <v>35</v>
      </c>
      <c r="D140" s="10">
        <v>3</v>
      </c>
      <c r="E140" s="11">
        <v>13</v>
      </c>
      <c r="F140" s="12">
        <f t="shared" ref="F140:F145" si="54">SUM(C140:E140)</f>
        <v>51</v>
      </c>
      <c r="G140" s="13">
        <f t="shared" ref="G140:G145" si="55">C140+D140/2</f>
        <v>36.5</v>
      </c>
      <c r="H140" s="14">
        <f t="shared" ref="H140:H145" si="56">(E140-C140)/F140</f>
        <v>-0.43137254901960786</v>
      </c>
      <c r="J140" s="9">
        <v>42500</v>
      </c>
      <c r="K140" s="10">
        <v>40</v>
      </c>
      <c r="L140" s="10">
        <v>3</v>
      </c>
      <c r="M140" s="11">
        <v>2</v>
      </c>
      <c r="N140" s="12">
        <f t="shared" ref="N140:N145" si="57">SUM(K140:M140)</f>
        <v>45</v>
      </c>
      <c r="O140" s="13">
        <f t="shared" ref="O140:O145" si="58">K140+L140/2</f>
        <v>41.5</v>
      </c>
      <c r="P140" s="14">
        <f t="shared" ref="P140:P145" si="59">(M140-K140)/N140</f>
        <v>-0.84444444444444444</v>
      </c>
    </row>
    <row r="141" spans="2:16" ht="15" thickBot="1" x14ac:dyDescent="0.4">
      <c r="B141" s="15">
        <v>42561</v>
      </c>
      <c r="C141" s="16">
        <v>22</v>
      </c>
      <c r="D141" s="16">
        <v>10</v>
      </c>
      <c r="E141" s="17">
        <v>5</v>
      </c>
      <c r="F141" s="12">
        <f t="shared" si="54"/>
        <v>37</v>
      </c>
      <c r="G141" s="13">
        <f t="shared" si="55"/>
        <v>27</v>
      </c>
      <c r="H141" s="14">
        <f t="shared" si="56"/>
        <v>-0.45945945945945948</v>
      </c>
      <c r="J141" s="15">
        <v>42561</v>
      </c>
      <c r="K141" s="16">
        <v>43</v>
      </c>
      <c r="L141" s="16">
        <v>6</v>
      </c>
      <c r="M141" s="17">
        <v>2</v>
      </c>
      <c r="N141" s="12">
        <f t="shared" si="57"/>
        <v>51</v>
      </c>
      <c r="O141" s="13">
        <f t="shared" si="58"/>
        <v>46</v>
      </c>
      <c r="P141" s="14">
        <f t="shared" si="59"/>
        <v>-0.80392156862745101</v>
      </c>
    </row>
    <row r="142" spans="2:16" ht="15" thickBot="1" x14ac:dyDescent="0.4">
      <c r="B142" s="15"/>
      <c r="C142" s="16">
        <v>31</v>
      </c>
      <c r="D142" s="16">
        <v>5</v>
      </c>
      <c r="E142" s="17">
        <v>3</v>
      </c>
      <c r="F142" s="12">
        <f t="shared" si="54"/>
        <v>39</v>
      </c>
      <c r="G142" s="13">
        <f t="shared" si="55"/>
        <v>33.5</v>
      </c>
      <c r="H142" s="14">
        <f t="shared" si="56"/>
        <v>-0.71794871794871795</v>
      </c>
      <c r="J142" s="15"/>
      <c r="K142" s="16">
        <v>56</v>
      </c>
      <c r="L142" s="16">
        <v>2</v>
      </c>
      <c r="M142" s="17">
        <v>10</v>
      </c>
      <c r="N142" s="12">
        <f t="shared" si="57"/>
        <v>68</v>
      </c>
      <c r="O142" s="13">
        <f t="shared" si="58"/>
        <v>57</v>
      </c>
      <c r="P142" s="14">
        <f t="shared" si="59"/>
        <v>-0.67647058823529416</v>
      </c>
    </row>
    <row r="143" spans="2:16" ht="15" thickBot="1" x14ac:dyDescent="0.4">
      <c r="B143" s="15"/>
      <c r="C143" s="16">
        <v>28</v>
      </c>
      <c r="D143" s="16">
        <v>0</v>
      </c>
      <c r="E143" s="17">
        <v>3</v>
      </c>
      <c r="F143" s="12">
        <f t="shared" si="54"/>
        <v>31</v>
      </c>
      <c r="G143" s="13">
        <f t="shared" si="55"/>
        <v>28</v>
      </c>
      <c r="H143" s="14">
        <f t="shared" si="56"/>
        <v>-0.80645161290322576</v>
      </c>
      <c r="J143" s="15"/>
      <c r="K143" s="16">
        <v>39</v>
      </c>
      <c r="L143" s="16">
        <v>12</v>
      </c>
      <c r="M143" s="17">
        <v>3</v>
      </c>
      <c r="N143" s="12">
        <f t="shared" si="57"/>
        <v>54</v>
      </c>
      <c r="O143" s="13">
        <f t="shared" si="58"/>
        <v>45</v>
      </c>
      <c r="P143" s="14">
        <f t="shared" si="59"/>
        <v>-0.66666666666666663</v>
      </c>
    </row>
    <row r="144" spans="2:16" ht="15" thickBot="1" x14ac:dyDescent="0.4">
      <c r="B144" s="15"/>
      <c r="C144" s="16">
        <v>25</v>
      </c>
      <c r="D144" s="16">
        <v>4</v>
      </c>
      <c r="E144" s="17">
        <v>2</v>
      </c>
      <c r="F144" s="12">
        <f t="shared" si="54"/>
        <v>31</v>
      </c>
      <c r="G144" s="13">
        <f t="shared" si="55"/>
        <v>27</v>
      </c>
      <c r="H144" s="14">
        <f t="shared" si="56"/>
        <v>-0.74193548387096775</v>
      </c>
      <c r="J144" s="15"/>
      <c r="K144" s="16">
        <v>26</v>
      </c>
      <c r="L144" s="16">
        <v>4</v>
      </c>
      <c r="M144" s="17">
        <v>2</v>
      </c>
      <c r="N144" s="12">
        <f t="shared" si="57"/>
        <v>32</v>
      </c>
      <c r="O144" s="13">
        <f t="shared" si="58"/>
        <v>28</v>
      </c>
      <c r="P144" s="14">
        <f t="shared" si="59"/>
        <v>-0.75</v>
      </c>
    </row>
    <row r="145" spans="2:16" ht="15" thickBot="1" x14ac:dyDescent="0.4">
      <c r="B145" s="18"/>
      <c r="C145" s="19">
        <v>33</v>
      </c>
      <c r="D145" s="19">
        <v>3</v>
      </c>
      <c r="E145" s="20">
        <v>2</v>
      </c>
      <c r="F145" s="12">
        <f t="shared" si="54"/>
        <v>38</v>
      </c>
      <c r="G145" s="13">
        <f t="shared" si="55"/>
        <v>34.5</v>
      </c>
      <c r="H145" s="14">
        <f t="shared" si="56"/>
        <v>-0.81578947368421051</v>
      </c>
      <c r="J145" s="18"/>
      <c r="K145" s="19">
        <v>23</v>
      </c>
      <c r="L145" s="19">
        <v>2</v>
      </c>
      <c r="M145" s="20">
        <v>0</v>
      </c>
      <c r="N145" s="12">
        <f t="shared" si="57"/>
        <v>25</v>
      </c>
      <c r="O145" s="13">
        <f t="shared" si="58"/>
        <v>24</v>
      </c>
      <c r="P145" s="14">
        <f t="shared" si="59"/>
        <v>-0.92</v>
      </c>
    </row>
    <row r="146" spans="2:16" ht="15" thickBot="1" x14ac:dyDescent="0.4">
      <c r="B146" s="5"/>
      <c r="C146" s="5"/>
      <c r="D146" s="5"/>
      <c r="E146" s="5"/>
      <c r="F146" s="5"/>
      <c r="G146" s="21" t="s">
        <v>10</v>
      </c>
      <c r="H146" s="21">
        <f>AVERAGE(H140:H145)</f>
        <v>-0.66215954948103162</v>
      </c>
      <c r="J146" s="5"/>
      <c r="K146" s="5"/>
      <c r="L146" s="5"/>
      <c r="M146" s="5"/>
      <c r="N146" s="5"/>
      <c r="O146" s="21" t="s">
        <v>10</v>
      </c>
      <c r="P146" s="21">
        <f>AVERAGE(P140:P145)</f>
        <v>-0.77691721132897607</v>
      </c>
    </row>
    <row r="147" spans="2:16" ht="15" thickBot="1" x14ac:dyDescent="0.4">
      <c r="B147" s="5"/>
      <c r="C147" s="5"/>
      <c r="D147" s="5"/>
      <c r="E147" s="5"/>
      <c r="F147" s="5"/>
      <c r="G147" s="21" t="s">
        <v>11</v>
      </c>
      <c r="H147" s="22">
        <f>STDEV(H140:H145)/SQRT(COUNT(H140:H145))</f>
        <v>7.0296740152050272E-2</v>
      </c>
      <c r="J147" s="5"/>
      <c r="K147" s="5"/>
      <c r="L147" s="5"/>
      <c r="M147" s="5"/>
      <c r="N147" s="5"/>
      <c r="O147" s="21" t="s">
        <v>11</v>
      </c>
      <c r="P147" s="22">
        <f>STDEV(P140:P145)/SQRT(COUNT(P140:P145))</f>
        <v>4.0303469616647221E-2</v>
      </c>
    </row>
    <row r="150" spans="2:16" ht="15" thickBot="1" x14ac:dyDescent="0.4"/>
    <row r="151" spans="2:16" ht="15" thickBot="1" x14ac:dyDescent="0.4">
      <c r="B151" s="1"/>
      <c r="C151" s="2" t="s">
        <v>0</v>
      </c>
      <c r="D151" s="3" t="s">
        <v>1</v>
      </c>
      <c r="E151" s="4" t="s">
        <v>2</v>
      </c>
      <c r="F151" s="5"/>
      <c r="G151" s="5"/>
      <c r="H151" s="5"/>
      <c r="J151" s="1"/>
      <c r="K151" s="2" t="s">
        <v>0</v>
      </c>
      <c r="L151" s="3" t="s">
        <v>1</v>
      </c>
      <c r="M151" s="4" t="s">
        <v>2</v>
      </c>
      <c r="N151" s="5"/>
      <c r="O151" s="5"/>
      <c r="P151" s="5"/>
    </row>
    <row r="152" spans="2:16" ht="15" thickBot="1" x14ac:dyDescent="0.4">
      <c r="B152" s="23" t="s">
        <v>38</v>
      </c>
      <c r="C152" s="7" t="s">
        <v>4</v>
      </c>
      <c r="D152" s="7" t="s">
        <v>5</v>
      </c>
      <c r="E152" s="7" t="s">
        <v>6</v>
      </c>
      <c r="F152" s="8" t="s">
        <v>7</v>
      </c>
      <c r="G152" s="8" t="s">
        <v>8</v>
      </c>
      <c r="H152" s="8" t="s">
        <v>9</v>
      </c>
      <c r="J152" s="23" t="s">
        <v>39</v>
      </c>
      <c r="K152" s="7" t="s">
        <v>4</v>
      </c>
      <c r="L152" s="7" t="s">
        <v>5</v>
      </c>
      <c r="M152" s="7" t="s">
        <v>6</v>
      </c>
      <c r="N152" s="8" t="s">
        <v>7</v>
      </c>
      <c r="O152" s="8" t="s">
        <v>8</v>
      </c>
      <c r="P152" s="8" t="s">
        <v>9</v>
      </c>
    </row>
    <row r="153" spans="2:16" ht="15" thickBot="1" x14ac:dyDescent="0.4">
      <c r="B153" s="9">
        <v>42500</v>
      </c>
      <c r="C153" s="10">
        <v>29</v>
      </c>
      <c r="D153" s="10">
        <v>2</v>
      </c>
      <c r="E153" s="11">
        <v>5</v>
      </c>
      <c r="F153" s="12">
        <f t="shared" ref="F153:F158" si="60">SUM(C153:E153)</f>
        <v>36</v>
      </c>
      <c r="G153" s="13">
        <f t="shared" ref="G153:G158" si="61">C153+D153/2</f>
        <v>30</v>
      </c>
      <c r="H153" s="14">
        <f t="shared" ref="H153:H158" si="62">(E153-C153)/F153</f>
        <v>-0.66666666666666663</v>
      </c>
      <c r="J153" s="9">
        <v>42500</v>
      </c>
      <c r="K153" s="10">
        <v>30</v>
      </c>
      <c r="L153" s="10">
        <v>2</v>
      </c>
      <c r="M153" s="11">
        <v>1</v>
      </c>
      <c r="N153" s="12">
        <f t="shared" ref="N153:N158" si="63">SUM(K153:M153)</f>
        <v>33</v>
      </c>
      <c r="O153" s="13">
        <f t="shared" ref="O153:O158" si="64">K153+L153/2</f>
        <v>31</v>
      </c>
      <c r="P153" s="14">
        <f t="shared" ref="P153:P158" si="65">(M153-K153)/N153</f>
        <v>-0.87878787878787878</v>
      </c>
    </row>
    <row r="154" spans="2:16" ht="15" thickBot="1" x14ac:dyDescent="0.4">
      <c r="B154" s="15">
        <v>42561</v>
      </c>
      <c r="C154" s="16">
        <v>30</v>
      </c>
      <c r="D154" s="16">
        <v>2</v>
      </c>
      <c r="E154" s="17">
        <v>1</v>
      </c>
      <c r="F154" s="12">
        <f t="shared" si="60"/>
        <v>33</v>
      </c>
      <c r="G154" s="13">
        <f t="shared" si="61"/>
        <v>31</v>
      </c>
      <c r="H154" s="14">
        <f t="shared" si="62"/>
        <v>-0.87878787878787878</v>
      </c>
      <c r="J154" s="15">
        <v>42561</v>
      </c>
      <c r="K154" s="16">
        <v>26</v>
      </c>
      <c r="L154" s="16">
        <v>2</v>
      </c>
      <c r="M154" s="17">
        <v>0</v>
      </c>
      <c r="N154" s="12">
        <f t="shared" si="63"/>
        <v>28</v>
      </c>
      <c r="O154" s="13">
        <f t="shared" si="64"/>
        <v>27</v>
      </c>
      <c r="P154" s="14">
        <f t="shared" si="65"/>
        <v>-0.9285714285714286</v>
      </c>
    </row>
    <row r="155" spans="2:16" ht="15" thickBot="1" x14ac:dyDescent="0.4">
      <c r="B155" s="15"/>
      <c r="C155" s="16">
        <v>40</v>
      </c>
      <c r="D155" s="16">
        <v>5</v>
      </c>
      <c r="E155" s="17">
        <v>3</v>
      </c>
      <c r="F155" s="12">
        <f t="shared" si="60"/>
        <v>48</v>
      </c>
      <c r="G155" s="13">
        <f t="shared" si="61"/>
        <v>42.5</v>
      </c>
      <c r="H155" s="14">
        <f t="shared" si="62"/>
        <v>-0.77083333333333337</v>
      </c>
      <c r="J155" s="15"/>
      <c r="K155" s="16">
        <v>35</v>
      </c>
      <c r="L155" s="16">
        <v>3</v>
      </c>
      <c r="M155" s="17">
        <v>1</v>
      </c>
      <c r="N155" s="12">
        <f t="shared" si="63"/>
        <v>39</v>
      </c>
      <c r="O155" s="13">
        <f t="shared" si="64"/>
        <v>36.5</v>
      </c>
      <c r="P155" s="14">
        <f t="shared" si="65"/>
        <v>-0.87179487179487181</v>
      </c>
    </row>
    <row r="156" spans="2:16" ht="15" thickBot="1" x14ac:dyDescent="0.4">
      <c r="B156" s="15"/>
      <c r="C156" s="16">
        <v>28</v>
      </c>
      <c r="D156" s="16">
        <v>7</v>
      </c>
      <c r="E156" s="17">
        <v>2</v>
      </c>
      <c r="F156" s="12">
        <f t="shared" si="60"/>
        <v>37</v>
      </c>
      <c r="G156" s="13">
        <f t="shared" si="61"/>
        <v>31.5</v>
      </c>
      <c r="H156" s="14">
        <f t="shared" si="62"/>
        <v>-0.70270270270270274</v>
      </c>
      <c r="J156" s="15"/>
      <c r="K156" s="16">
        <v>32</v>
      </c>
      <c r="L156" s="16">
        <v>3</v>
      </c>
      <c r="M156" s="17">
        <v>3</v>
      </c>
      <c r="N156" s="12">
        <f t="shared" si="63"/>
        <v>38</v>
      </c>
      <c r="O156" s="13">
        <f t="shared" si="64"/>
        <v>33.5</v>
      </c>
      <c r="P156" s="14">
        <f t="shared" si="65"/>
        <v>-0.76315789473684215</v>
      </c>
    </row>
    <row r="157" spans="2:16" ht="15" thickBot="1" x14ac:dyDescent="0.4">
      <c r="B157" s="15"/>
      <c r="C157" s="16">
        <v>26</v>
      </c>
      <c r="D157" s="16">
        <v>4</v>
      </c>
      <c r="E157" s="17">
        <v>0</v>
      </c>
      <c r="F157" s="12">
        <f t="shared" si="60"/>
        <v>30</v>
      </c>
      <c r="G157" s="13">
        <f t="shared" si="61"/>
        <v>28</v>
      </c>
      <c r="H157" s="14">
        <f t="shared" si="62"/>
        <v>-0.8666666666666667</v>
      </c>
      <c r="J157" s="15"/>
      <c r="K157" s="16">
        <v>33</v>
      </c>
      <c r="L157" s="16">
        <v>7</v>
      </c>
      <c r="M157" s="17">
        <v>2</v>
      </c>
      <c r="N157" s="12">
        <f t="shared" si="63"/>
        <v>42</v>
      </c>
      <c r="O157" s="13">
        <f t="shared" si="64"/>
        <v>36.5</v>
      </c>
      <c r="P157" s="14">
        <f t="shared" si="65"/>
        <v>-0.73809523809523814</v>
      </c>
    </row>
    <row r="158" spans="2:16" ht="15" thickBot="1" x14ac:dyDescent="0.4">
      <c r="B158" s="18"/>
      <c r="C158" s="19">
        <v>40</v>
      </c>
      <c r="D158" s="19">
        <v>8</v>
      </c>
      <c r="E158" s="20">
        <v>2</v>
      </c>
      <c r="F158" s="12">
        <f t="shared" si="60"/>
        <v>50</v>
      </c>
      <c r="G158" s="13">
        <f t="shared" si="61"/>
        <v>44</v>
      </c>
      <c r="H158" s="14">
        <f t="shared" si="62"/>
        <v>-0.76</v>
      </c>
      <c r="J158" s="18"/>
      <c r="K158" s="19">
        <v>38</v>
      </c>
      <c r="L158" s="19">
        <v>6</v>
      </c>
      <c r="M158" s="20">
        <v>3</v>
      </c>
      <c r="N158" s="12">
        <f t="shared" si="63"/>
        <v>47</v>
      </c>
      <c r="O158" s="13">
        <f t="shared" si="64"/>
        <v>41</v>
      </c>
      <c r="P158" s="14">
        <f t="shared" si="65"/>
        <v>-0.74468085106382975</v>
      </c>
    </row>
    <row r="159" spans="2:16" ht="15" thickBot="1" x14ac:dyDescent="0.4">
      <c r="B159" s="5"/>
      <c r="C159" s="5"/>
      <c r="D159" s="5"/>
      <c r="E159" s="5"/>
      <c r="F159" s="5"/>
      <c r="G159" s="21" t="s">
        <v>10</v>
      </c>
      <c r="H159" s="21">
        <f>AVERAGE(H153:H158)</f>
        <v>-0.77427620802620811</v>
      </c>
      <c r="J159" s="5"/>
      <c r="K159" s="5"/>
      <c r="L159" s="5"/>
      <c r="M159" s="5"/>
      <c r="N159" s="5"/>
      <c r="O159" s="21" t="s">
        <v>10</v>
      </c>
      <c r="P159" s="21">
        <f>AVERAGE(P153:P158)</f>
        <v>-0.82084802717501493</v>
      </c>
    </row>
    <row r="160" spans="2:16" ht="15" thickBot="1" x14ac:dyDescent="0.4">
      <c r="B160" s="5"/>
      <c r="C160" s="5"/>
      <c r="D160" s="5"/>
      <c r="E160" s="5"/>
      <c r="F160" s="5"/>
      <c r="G160" s="21" t="s">
        <v>11</v>
      </c>
      <c r="H160" s="22">
        <f>STDEV(H153:H158)/SQRT(COUNT(H153:H158))</f>
        <v>3.4821894324716884E-2</v>
      </c>
      <c r="J160" s="5"/>
      <c r="K160" s="5"/>
      <c r="L160" s="5"/>
      <c r="M160" s="5"/>
      <c r="N160" s="5"/>
      <c r="O160" s="21" t="s">
        <v>11</v>
      </c>
      <c r="P160" s="22">
        <f>STDEV(P153:P158)/SQRT(COUNT(P153:P158))</f>
        <v>3.3433791682478779E-2</v>
      </c>
    </row>
    <row r="163" spans="2:16" ht="15" thickBot="1" x14ac:dyDescent="0.4"/>
    <row r="164" spans="2:16" ht="15" thickBot="1" x14ac:dyDescent="0.4">
      <c r="B164" s="1"/>
      <c r="C164" s="2" t="s">
        <v>0</v>
      </c>
      <c r="D164" s="3" t="s">
        <v>1</v>
      </c>
      <c r="E164" s="4" t="s">
        <v>2</v>
      </c>
      <c r="F164" s="5"/>
      <c r="G164" s="5"/>
      <c r="H164" s="5"/>
      <c r="J164" s="1"/>
      <c r="K164" s="2" t="s">
        <v>0</v>
      </c>
      <c r="L164" s="3" t="s">
        <v>1</v>
      </c>
      <c r="M164" s="4" t="s">
        <v>2</v>
      </c>
      <c r="N164" s="5"/>
      <c r="O164" s="5"/>
      <c r="P164" s="5"/>
    </row>
    <row r="165" spans="2:16" ht="15" thickBot="1" x14ac:dyDescent="0.4">
      <c r="B165" s="23" t="s">
        <v>23</v>
      </c>
      <c r="C165" s="7" t="s">
        <v>4</v>
      </c>
      <c r="D165" s="7" t="s">
        <v>5</v>
      </c>
      <c r="E165" s="7" t="s">
        <v>6</v>
      </c>
      <c r="F165" s="8" t="s">
        <v>7</v>
      </c>
      <c r="G165" s="8" t="s">
        <v>8</v>
      </c>
      <c r="H165" s="8" t="s">
        <v>9</v>
      </c>
      <c r="J165" s="23" t="s">
        <v>40</v>
      </c>
      <c r="K165" s="7" t="s">
        <v>4</v>
      </c>
      <c r="L165" s="7" t="s">
        <v>5</v>
      </c>
      <c r="M165" s="7" t="s">
        <v>6</v>
      </c>
      <c r="N165" s="8" t="s">
        <v>7</v>
      </c>
      <c r="O165" s="8" t="s">
        <v>8</v>
      </c>
      <c r="P165" s="8" t="s">
        <v>9</v>
      </c>
    </row>
    <row r="166" spans="2:16" ht="15" thickBot="1" x14ac:dyDescent="0.4">
      <c r="B166" s="9">
        <v>42500</v>
      </c>
      <c r="C166" s="10">
        <v>38</v>
      </c>
      <c r="D166" s="10">
        <v>2</v>
      </c>
      <c r="E166" s="11">
        <v>2</v>
      </c>
      <c r="F166" s="12">
        <f t="shared" ref="F166:F171" si="66">SUM(C166:E166)</f>
        <v>42</v>
      </c>
      <c r="G166" s="13">
        <f t="shared" ref="G166:G171" si="67">C166+D166/2</f>
        <v>39</v>
      </c>
      <c r="H166" s="14">
        <f t="shared" ref="H166:H171" si="68">(E166-C166)/F166</f>
        <v>-0.8571428571428571</v>
      </c>
      <c r="J166" s="9">
        <v>42500</v>
      </c>
      <c r="K166" s="10">
        <v>48</v>
      </c>
      <c r="L166" s="10">
        <v>4</v>
      </c>
      <c r="M166" s="11">
        <v>10</v>
      </c>
      <c r="N166" s="12">
        <f t="shared" ref="N166:N171" si="69">SUM(K166:M166)</f>
        <v>62</v>
      </c>
      <c r="O166" s="13">
        <f t="shared" ref="O166:O171" si="70">K166+L166/2</f>
        <v>50</v>
      </c>
      <c r="P166" s="14">
        <f t="shared" ref="P166:P171" si="71">(M166-K166)/N166</f>
        <v>-0.61290322580645162</v>
      </c>
    </row>
    <row r="167" spans="2:16" ht="15" thickBot="1" x14ac:dyDescent="0.4">
      <c r="B167" s="15">
        <v>42561</v>
      </c>
      <c r="C167" s="16">
        <v>27</v>
      </c>
      <c r="D167" s="16">
        <v>4</v>
      </c>
      <c r="E167" s="17">
        <v>1</v>
      </c>
      <c r="F167" s="12">
        <f t="shared" si="66"/>
        <v>32</v>
      </c>
      <c r="G167" s="13">
        <f t="shared" si="67"/>
        <v>29</v>
      </c>
      <c r="H167" s="14">
        <f t="shared" si="68"/>
        <v>-0.8125</v>
      </c>
      <c r="J167" s="15">
        <v>42561</v>
      </c>
      <c r="K167" s="16">
        <v>38</v>
      </c>
      <c r="L167" s="16">
        <v>5</v>
      </c>
      <c r="M167" s="17">
        <v>6</v>
      </c>
      <c r="N167" s="12">
        <f t="shared" si="69"/>
        <v>49</v>
      </c>
      <c r="O167" s="13">
        <f t="shared" si="70"/>
        <v>40.5</v>
      </c>
      <c r="P167" s="14">
        <f t="shared" si="71"/>
        <v>-0.65306122448979587</v>
      </c>
    </row>
    <row r="168" spans="2:16" ht="15" thickBot="1" x14ac:dyDescent="0.4">
      <c r="B168" s="15"/>
      <c r="C168" s="16">
        <v>26</v>
      </c>
      <c r="D168" s="16">
        <v>2</v>
      </c>
      <c r="E168" s="17">
        <v>1</v>
      </c>
      <c r="F168" s="12">
        <f t="shared" si="66"/>
        <v>29</v>
      </c>
      <c r="G168" s="13">
        <f t="shared" si="67"/>
        <v>27</v>
      </c>
      <c r="H168" s="14">
        <f t="shared" si="68"/>
        <v>-0.86206896551724133</v>
      </c>
      <c r="J168" s="15"/>
      <c r="K168" s="16">
        <v>41</v>
      </c>
      <c r="L168" s="16">
        <v>2</v>
      </c>
      <c r="M168" s="17">
        <v>1</v>
      </c>
      <c r="N168" s="12">
        <f t="shared" si="69"/>
        <v>44</v>
      </c>
      <c r="O168" s="13">
        <f t="shared" si="70"/>
        <v>42</v>
      </c>
      <c r="P168" s="14">
        <f t="shared" si="71"/>
        <v>-0.90909090909090906</v>
      </c>
    </row>
    <row r="169" spans="2:16" ht="15" thickBot="1" x14ac:dyDescent="0.4">
      <c r="B169" s="15"/>
      <c r="C169" s="16">
        <v>32</v>
      </c>
      <c r="D169" s="16">
        <v>3</v>
      </c>
      <c r="E169" s="17">
        <v>3</v>
      </c>
      <c r="F169" s="12">
        <f t="shared" si="66"/>
        <v>38</v>
      </c>
      <c r="G169" s="13">
        <f t="shared" si="67"/>
        <v>33.5</v>
      </c>
      <c r="H169" s="14">
        <f t="shared" si="68"/>
        <v>-0.76315789473684215</v>
      </c>
      <c r="J169" s="15"/>
      <c r="K169" s="16">
        <v>36</v>
      </c>
      <c r="L169" s="16">
        <v>3</v>
      </c>
      <c r="M169" s="17">
        <v>2</v>
      </c>
      <c r="N169" s="12">
        <f t="shared" si="69"/>
        <v>41</v>
      </c>
      <c r="O169" s="13">
        <f t="shared" si="70"/>
        <v>37.5</v>
      </c>
      <c r="P169" s="14">
        <f t="shared" si="71"/>
        <v>-0.82926829268292679</v>
      </c>
    </row>
    <row r="170" spans="2:16" ht="15" thickBot="1" x14ac:dyDescent="0.4">
      <c r="B170" s="15"/>
      <c r="C170" s="16">
        <v>36</v>
      </c>
      <c r="D170" s="16">
        <v>2</v>
      </c>
      <c r="E170" s="17">
        <v>1</v>
      </c>
      <c r="F170" s="12">
        <f t="shared" si="66"/>
        <v>39</v>
      </c>
      <c r="G170" s="13">
        <f t="shared" si="67"/>
        <v>37</v>
      </c>
      <c r="H170" s="14">
        <f t="shared" si="68"/>
        <v>-0.89743589743589747</v>
      </c>
      <c r="J170" s="15"/>
      <c r="K170" s="16">
        <v>29</v>
      </c>
      <c r="L170" s="16">
        <v>4</v>
      </c>
      <c r="M170" s="17">
        <v>0</v>
      </c>
      <c r="N170" s="12">
        <f t="shared" si="69"/>
        <v>33</v>
      </c>
      <c r="O170" s="13">
        <f t="shared" si="70"/>
        <v>31</v>
      </c>
      <c r="P170" s="14">
        <f t="shared" si="71"/>
        <v>-0.87878787878787878</v>
      </c>
    </row>
    <row r="171" spans="2:16" ht="15" thickBot="1" x14ac:dyDescent="0.4">
      <c r="B171" s="18"/>
      <c r="C171" s="19">
        <v>41</v>
      </c>
      <c r="D171" s="19">
        <v>4</v>
      </c>
      <c r="E171" s="20">
        <v>5</v>
      </c>
      <c r="F171" s="12">
        <f t="shared" si="66"/>
        <v>50</v>
      </c>
      <c r="G171" s="13">
        <f t="shared" si="67"/>
        <v>43</v>
      </c>
      <c r="H171" s="14">
        <f t="shared" si="68"/>
        <v>-0.72</v>
      </c>
      <c r="J171" s="18"/>
      <c r="K171" s="19">
        <v>30</v>
      </c>
      <c r="L171" s="19">
        <v>7</v>
      </c>
      <c r="M171" s="20">
        <v>1</v>
      </c>
      <c r="N171" s="12">
        <f t="shared" si="69"/>
        <v>38</v>
      </c>
      <c r="O171" s="13">
        <f t="shared" si="70"/>
        <v>33.5</v>
      </c>
      <c r="P171" s="14">
        <f t="shared" si="71"/>
        <v>-0.76315789473684215</v>
      </c>
    </row>
    <row r="172" spans="2:16" ht="15" thickBot="1" x14ac:dyDescent="0.4">
      <c r="B172" s="5"/>
      <c r="C172" s="5"/>
      <c r="D172" s="5"/>
      <c r="E172" s="5"/>
      <c r="F172" s="5"/>
      <c r="G172" s="21" t="s">
        <v>10</v>
      </c>
      <c r="H172" s="21">
        <f>AVERAGE(H166:H171)</f>
        <v>-0.81871760247213965</v>
      </c>
      <c r="J172" s="5"/>
      <c r="K172" s="5"/>
      <c r="L172" s="5"/>
      <c r="M172" s="5"/>
      <c r="N172" s="5"/>
      <c r="O172" s="21" t="s">
        <v>10</v>
      </c>
      <c r="P172" s="21">
        <f>AVERAGE(P166:P171)</f>
        <v>-0.77437823759913404</v>
      </c>
    </row>
    <row r="173" spans="2:16" ht="15" thickBot="1" x14ac:dyDescent="0.4">
      <c r="B173" s="5"/>
      <c r="C173" s="5"/>
      <c r="D173" s="5"/>
      <c r="E173" s="5"/>
      <c r="F173" s="5"/>
      <c r="G173" s="21" t="s">
        <v>11</v>
      </c>
      <c r="H173" s="22">
        <f>STDEV(H166:H171)/SQRT(COUNT(H166:H171))</f>
        <v>2.7339297466199036E-2</v>
      </c>
      <c r="J173" s="5"/>
      <c r="K173" s="5"/>
      <c r="L173" s="5"/>
      <c r="M173" s="5"/>
      <c r="N173" s="5"/>
      <c r="O173" s="21" t="s">
        <v>11</v>
      </c>
      <c r="P173" s="22">
        <f>STDEV(P166:P171)/SQRT(COUNT(P166:P171))</f>
        <v>4.9321965484585943E-2</v>
      </c>
    </row>
    <row r="176" spans="2:16" ht="15" thickBot="1" x14ac:dyDescent="0.4"/>
    <row r="177" spans="2:16" ht="15" thickBot="1" x14ac:dyDescent="0.4">
      <c r="B177" s="1"/>
      <c r="C177" s="2" t="s">
        <v>0</v>
      </c>
      <c r="D177" s="3" t="s">
        <v>1</v>
      </c>
      <c r="E177" s="4" t="s">
        <v>2</v>
      </c>
      <c r="F177" s="5"/>
      <c r="G177" s="5"/>
      <c r="H177" s="5"/>
      <c r="J177" s="1"/>
      <c r="K177" s="2" t="s">
        <v>0</v>
      </c>
      <c r="L177" s="3" t="s">
        <v>1</v>
      </c>
      <c r="M177" s="4" t="s">
        <v>2</v>
      </c>
      <c r="N177" s="5"/>
      <c r="O177" s="5"/>
      <c r="P177" s="5"/>
    </row>
    <row r="178" spans="2:16" ht="15" thickBot="1" x14ac:dyDescent="0.4">
      <c r="B178" s="23" t="s">
        <v>24</v>
      </c>
      <c r="C178" s="7" t="s">
        <v>4</v>
      </c>
      <c r="D178" s="7" t="s">
        <v>5</v>
      </c>
      <c r="E178" s="7" t="s">
        <v>6</v>
      </c>
      <c r="F178" s="8" t="s">
        <v>7</v>
      </c>
      <c r="G178" s="8" t="s">
        <v>8</v>
      </c>
      <c r="H178" s="8" t="s">
        <v>9</v>
      </c>
      <c r="J178" s="23" t="s">
        <v>41</v>
      </c>
      <c r="K178" s="7" t="s">
        <v>4</v>
      </c>
      <c r="L178" s="7" t="s">
        <v>5</v>
      </c>
      <c r="M178" s="7" t="s">
        <v>6</v>
      </c>
      <c r="N178" s="8" t="s">
        <v>7</v>
      </c>
      <c r="O178" s="8" t="s">
        <v>8</v>
      </c>
      <c r="P178" s="8" t="s">
        <v>9</v>
      </c>
    </row>
    <row r="179" spans="2:16" ht="15" thickBot="1" x14ac:dyDescent="0.4">
      <c r="B179" s="9">
        <v>42500</v>
      </c>
      <c r="C179" s="10">
        <v>10</v>
      </c>
      <c r="D179" s="10">
        <v>8</v>
      </c>
      <c r="E179" s="11">
        <v>28</v>
      </c>
      <c r="F179" s="12">
        <f t="shared" ref="F179:F184" si="72">SUM(C179:E179)</f>
        <v>46</v>
      </c>
      <c r="G179" s="13">
        <f t="shared" ref="G179:G184" si="73">C179+D179/2</f>
        <v>14</v>
      </c>
      <c r="H179" s="14">
        <f t="shared" ref="H179:H184" si="74">(E179-C179)/F179</f>
        <v>0.39130434782608697</v>
      </c>
      <c r="J179" s="9">
        <v>42500</v>
      </c>
      <c r="K179" s="10">
        <v>15</v>
      </c>
      <c r="L179" s="10">
        <v>5</v>
      </c>
      <c r="M179" s="11">
        <v>9</v>
      </c>
      <c r="N179" s="12">
        <f t="shared" ref="N179:N184" si="75">SUM(K179:M179)</f>
        <v>29</v>
      </c>
      <c r="O179" s="13">
        <f t="shared" ref="O179:O184" si="76">K179+L179/2</f>
        <v>17.5</v>
      </c>
      <c r="P179" s="14">
        <f t="shared" ref="P179:P184" si="77">(M179-K179)/N179</f>
        <v>-0.20689655172413793</v>
      </c>
    </row>
    <row r="180" spans="2:16" ht="15" thickBot="1" x14ac:dyDescent="0.4">
      <c r="B180" s="15">
        <v>42561</v>
      </c>
      <c r="C180" s="16">
        <v>27</v>
      </c>
      <c r="D180" s="16">
        <v>10</v>
      </c>
      <c r="E180" s="17">
        <v>14</v>
      </c>
      <c r="F180" s="12">
        <f t="shared" si="72"/>
        <v>51</v>
      </c>
      <c r="G180" s="13">
        <f t="shared" si="73"/>
        <v>32</v>
      </c>
      <c r="H180" s="14">
        <f t="shared" si="74"/>
        <v>-0.25490196078431371</v>
      </c>
      <c r="J180" s="15">
        <v>42561</v>
      </c>
      <c r="K180" s="16">
        <v>15</v>
      </c>
      <c r="L180" s="16">
        <v>4</v>
      </c>
      <c r="M180" s="17">
        <v>3</v>
      </c>
      <c r="N180" s="12">
        <f t="shared" si="75"/>
        <v>22</v>
      </c>
      <c r="O180" s="13">
        <f t="shared" si="76"/>
        <v>17</v>
      </c>
      <c r="P180" s="14">
        <f t="shared" si="77"/>
        <v>-0.54545454545454541</v>
      </c>
    </row>
    <row r="181" spans="2:16" ht="15" thickBot="1" x14ac:dyDescent="0.4">
      <c r="B181" s="15"/>
      <c r="C181" s="16">
        <v>22</v>
      </c>
      <c r="D181" s="16">
        <v>10</v>
      </c>
      <c r="E181" s="17">
        <v>20</v>
      </c>
      <c r="F181" s="12">
        <f t="shared" si="72"/>
        <v>52</v>
      </c>
      <c r="G181" s="13">
        <f t="shared" si="73"/>
        <v>27</v>
      </c>
      <c r="H181" s="14">
        <f t="shared" si="74"/>
        <v>-3.8461538461538464E-2</v>
      </c>
      <c r="J181" s="15"/>
      <c r="K181" s="16">
        <v>31</v>
      </c>
      <c r="L181" s="16">
        <v>2</v>
      </c>
      <c r="M181" s="17">
        <v>2</v>
      </c>
      <c r="N181" s="12">
        <f t="shared" si="75"/>
        <v>35</v>
      </c>
      <c r="O181" s="13">
        <f t="shared" si="76"/>
        <v>32</v>
      </c>
      <c r="P181" s="14">
        <f t="shared" si="77"/>
        <v>-0.82857142857142863</v>
      </c>
    </row>
    <row r="182" spans="2:16" ht="15" thickBot="1" x14ac:dyDescent="0.4">
      <c r="B182" s="15"/>
      <c r="C182" s="16">
        <v>10</v>
      </c>
      <c r="D182" s="16">
        <v>10</v>
      </c>
      <c r="E182" s="17">
        <v>19</v>
      </c>
      <c r="F182" s="12">
        <f t="shared" si="72"/>
        <v>39</v>
      </c>
      <c r="G182" s="13">
        <f t="shared" si="73"/>
        <v>15</v>
      </c>
      <c r="H182" s="14">
        <f t="shared" si="74"/>
        <v>0.23076923076923078</v>
      </c>
      <c r="J182" s="15"/>
      <c r="K182" s="16">
        <v>28</v>
      </c>
      <c r="L182" s="16">
        <v>1</v>
      </c>
      <c r="M182" s="17">
        <v>3</v>
      </c>
      <c r="N182" s="12">
        <f t="shared" si="75"/>
        <v>32</v>
      </c>
      <c r="O182" s="13">
        <f t="shared" si="76"/>
        <v>28.5</v>
      </c>
      <c r="P182" s="14">
        <f t="shared" si="77"/>
        <v>-0.78125</v>
      </c>
    </row>
    <row r="183" spans="2:16" ht="15" thickBot="1" x14ac:dyDescent="0.4">
      <c r="B183" s="15"/>
      <c r="C183" s="16">
        <v>10</v>
      </c>
      <c r="D183" s="16">
        <v>1</v>
      </c>
      <c r="E183" s="17">
        <v>25</v>
      </c>
      <c r="F183" s="12">
        <f t="shared" si="72"/>
        <v>36</v>
      </c>
      <c r="G183" s="13">
        <f t="shared" si="73"/>
        <v>10.5</v>
      </c>
      <c r="H183" s="14">
        <f t="shared" si="74"/>
        <v>0.41666666666666669</v>
      </c>
      <c r="J183" s="15"/>
      <c r="K183" s="16">
        <v>28</v>
      </c>
      <c r="L183" s="16">
        <v>3</v>
      </c>
      <c r="M183" s="17">
        <v>5</v>
      </c>
      <c r="N183" s="12">
        <f t="shared" si="75"/>
        <v>36</v>
      </c>
      <c r="O183" s="13">
        <f t="shared" si="76"/>
        <v>29.5</v>
      </c>
      <c r="P183" s="14">
        <f t="shared" si="77"/>
        <v>-0.63888888888888884</v>
      </c>
    </row>
    <row r="184" spans="2:16" ht="15" thickBot="1" x14ac:dyDescent="0.4">
      <c r="B184" s="18"/>
      <c r="C184" s="19">
        <v>31</v>
      </c>
      <c r="D184" s="19">
        <v>13</v>
      </c>
      <c r="E184" s="20">
        <v>13</v>
      </c>
      <c r="F184" s="12">
        <f t="shared" si="72"/>
        <v>57</v>
      </c>
      <c r="G184" s="13">
        <f t="shared" si="73"/>
        <v>37.5</v>
      </c>
      <c r="H184" s="14">
        <f t="shared" si="74"/>
        <v>-0.31578947368421051</v>
      </c>
      <c r="J184" s="18"/>
      <c r="K184" s="19">
        <v>36</v>
      </c>
      <c r="L184" s="19">
        <v>18</v>
      </c>
      <c r="M184" s="20">
        <v>2</v>
      </c>
      <c r="N184" s="12">
        <f t="shared" si="75"/>
        <v>56</v>
      </c>
      <c r="O184" s="13">
        <f t="shared" si="76"/>
        <v>45</v>
      </c>
      <c r="P184" s="14">
        <f t="shared" si="77"/>
        <v>-0.6071428571428571</v>
      </c>
    </row>
    <row r="185" spans="2:16" ht="15" thickBot="1" x14ac:dyDescent="0.4">
      <c r="B185" s="5"/>
      <c r="C185" s="5"/>
      <c r="D185" s="5"/>
      <c r="E185" s="5"/>
      <c r="F185" s="5"/>
      <c r="G185" s="21" t="s">
        <v>10</v>
      </c>
      <c r="H185" s="21">
        <f>AVERAGE(H179:H184)</f>
        <v>7.159787872198696E-2</v>
      </c>
      <c r="J185" s="5"/>
      <c r="K185" s="5"/>
      <c r="L185" s="5"/>
      <c r="M185" s="5"/>
      <c r="N185" s="5"/>
      <c r="O185" s="21" t="s">
        <v>10</v>
      </c>
      <c r="P185" s="21">
        <f>AVERAGE(P179:P184)</f>
        <v>-0.60136737863030965</v>
      </c>
    </row>
    <row r="186" spans="2:16" ht="15" thickBot="1" x14ac:dyDescent="0.4">
      <c r="B186" s="5"/>
      <c r="C186" s="5"/>
      <c r="D186" s="5"/>
      <c r="E186" s="5"/>
      <c r="F186" s="5"/>
      <c r="G186" s="21" t="s">
        <v>11</v>
      </c>
      <c r="H186" s="22">
        <f>STDEV(H179:H184)/SQRT(COUNT(H179:H184))</f>
        <v>0.13107305792646962</v>
      </c>
      <c r="J186" s="5"/>
      <c r="K186" s="5"/>
      <c r="L186" s="5"/>
      <c r="M186" s="5"/>
      <c r="N186" s="5"/>
      <c r="O186" s="21" t="s">
        <v>11</v>
      </c>
      <c r="P186" s="22">
        <f>STDEV(P179:P184)/SQRT(COUNT(P179:P184))</f>
        <v>9.0213475685618646E-2</v>
      </c>
    </row>
    <row r="188" spans="2:16" ht="15" thickBot="1" x14ac:dyDescent="0.4"/>
    <row r="189" spans="2:16" ht="15" thickBot="1" x14ac:dyDescent="0.4">
      <c r="B189" s="1"/>
      <c r="C189" s="2" t="s">
        <v>0</v>
      </c>
      <c r="D189" s="3" t="s">
        <v>1</v>
      </c>
      <c r="E189" s="4" t="s">
        <v>2</v>
      </c>
      <c r="F189" s="5"/>
      <c r="G189" s="5"/>
      <c r="H189" s="5"/>
      <c r="J189" s="1"/>
      <c r="K189" s="2" t="s">
        <v>0</v>
      </c>
      <c r="L189" s="3" t="s">
        <v>1</v>
      </c>
      <c r="M189" s="4" t="s">
        <v>2</v>
      </c>
      <c r="N189" s="5"/>
      <c r="O189" s="5"/>
      <c r="P189" s="5"/>
    </row>
    <row r="190" spans="2:16" ht="15" thickBot="1" x14ac:dyDescent="0.4">
      <c r="B190" s="23" t="s">
        <v>42</v>
      </c>
      <c r="C190" s="7" t="s">
        <v>4</v>
      </c>
      <c r="D190" s="7" t="s">
        <v>5</v>
      </c>
      <c r="E190" s="7" t="s">
        <v>6</v>
      </c>
      <c r="F190" s="8" t="s">
        <v>7</v>
      </c>
      <c r="G190" s="8" t="s">
        <v>8</v>
      </c>
      <c r="H190" s="8" t="s">
        <v>9</v>
      </c>
      <c r="J190" s="23" t="s">
        <v>43</v>
      </c>
      <c r="K190" s="7" t="s">
        <v>4</v>
      </c>
      <c r="L190" s="7" t="s">
        <v>5</v>
      </c>
      <c r="M190" s="7" t="s">
        <v>6</v>
      </c>
      <c r="N190" s="8" t="s">
        <v>7</v>
      </c>
      <c r="O190" s="8" t="s">
        <v>8</v>
      </c>
      <c r="P190" s="8" t="s">
        <v>9</v>
      </c>
    </row>
    <row r="191" spans="2:16" ht="15" thickBot="1" x14ac:dyDescent="0.4">
      <c r="B191" s="9">
        <v>42500</v>
      </c>
      <c r="C191" s="10">
        <v>38</v>
      </c>
      <c r="D191" s="10">
        <v>1</v>
      </c>
      <c r="E191" s="11">
        <v>1</v>
      </c>
      <c r="F191" s="12">
        <f t="shared" ref="F191:F196" si="78">SUM(C191:E191)</f>
        <v>40</v>
      </c>
      <c r="G191" s="13">
        <f t="shared" ref="G191:G196" si="79">C191+D191/2</f>
        <v>38.5</v>
      </c>
      <c r="H191" s="14">
        <f t="shared" ref="H191:H196" si="80">(E191-C191)/F191</f>
        <v>-0.92500000000000004</v>
      </c>
      <c r="J191" s="9">
        <v>42500</v>
      </c>
      <c r="K191" s="10">
        <v>40</v>
      </c>
      <c r="L191" s="10">
        <v>2</v>
      </c>
      <c r="M191" s="11">
        <v>2</v>
      </c>
      <c r="N191" s="12">
        <f t="shared" ref="N191:N196" si="81">SUM(K191:M191)</f>
        <v>44</v>
      </c>
      <c r="O191" s="13">
        <f t="shared" ref="O191:O196" si="82">K191+L191/2</f>
        <v>41</v>
      </c>
      <c r="P191" s="14">
        <f t="shared" ref="P191:P196" si="83">(M191-K191)/N191</f>
        <v>-0.86363636363636365</v>
      </c>
    </row>
    <row r="192" spans="2:16" ht="15" thickBot="1" x14ac:dyDescent="0.4">
      <c r="B192" s="15">
        <v>42561</v>
      </c>
      <c r="C192" s="16">
        <v>42</v>
      </c>
      <c r="D192" s="16">
        <v>2</v>
      </c>
      <c r="E192" s="17">
        <v>1</v>
      </c>
      <c r="F192" s="12">
        <f t="shared" si="78"/>
        <v>45</v>
      </c>
      <c r="G192" s="13">
        <f t="shared" si="79"/>
        <v>43</v>
      </c>
      <c r="H192" s="14">
        <f t="shared" si="80"/>
        <v>-0.91111111111111109</v>
      </c>
      <c r="J192" s="15">
        <v>42561</v>
      </c>
      <c r="K192" s="16">
        <v>38</v>
      </c>
      <c r="L192" s="16">
        <v>3</v>
      </c>
      <c r="M192" s="17">
        <v>0</v>
      </c>
      <c r="N192" s="12">
        <f t="shared" si="81"/>
        <v>41</v>
      </c>
      <c r="O192" s="13">
        <f t="shared" si="82"/>
        <v>39.5</v>
      </c>
      <c r="P192" s="14">
        <f t="shared" si="83"/>
        <v>-0.92682926829268297</v>
      </c>
    </row>
    <row r="193" spans="2:16" ht="15" thickBot="1" x14ac:dyDescent="0.4">
      <c r="B193" s="15"/>
      <c r="C193" s="16">
        <v>31</v>
      </c>
      <c r="D193" s="16">
        <v>2</v>
      </c>
      <c r="E193" s="17">
        <v>2</v>
      </c>
      <c r="F193" s="12">
        <f t="shared" si="78"/>
        <v>35</v>
      </c>
      <c r="G193" s="13">
        <f t="shared" si="79"/>
        <v>32</v>
      </c>
      <c r="H193" s="14">
        <f t="shared" si="80"/>
        <v>-0.82857142857142863</v>
      </c>
      <c r="J193" s="15"/>
      <c r="K193" s="16">
        <v>35</v>
      </c>
      <c r="L193" s="16">
        <v>2</v>
      </c>
      <c r="M193" s="17">
        <v>1</v>
      </c>
      <c r="N193" s="12">
        <f t="shared" si="81"/>
        <v>38</v>
      </c>
      <c r="O193" s="13">
        <f t="shared" si="82"/>
        <v>36</v>
      </c>
      <c r="P193" s="14">
        <f t="shared" si="83"/>
        <v>-0.89473684210526316</v>
      </c>
    </row>
    <row r="194" spans="2:16" ht="15" thickBot="1" x14ac:dyDescent="0.4">
      <c r="B194" s="15"/>
      <c r="C194" s="16">
        <v>28</v>
      </c>
      <c r="D194" s="16">
        <v>1</v>
      </c>
      <c r="E194" s="17">
        <v>3</v>
      </c>
      <c r="F194" s="12">
        <f t="shared" si="78"/>
        <v>32</v>
      </c>
      <c r="G194" s="13">
        <f t="shared" si="79"/>
        <v>28.5</v>
      </c>
      <c r="H194" s="14">
        <f t="shared" si="80"/>
        <v>-0.78125</v>
      </c>
      <c r="J194" s="15"/>
      <c r="K194" s="16">
        <v>29</v>
      </c>
      <c r="L194" s="16">
        <v>2</v>
      </c>
      <c r="M194" s="17">
        <v>2</v>
      </c>
      <c r="N194" s="12">
        <f t="shared" si="81"/>
        <v>33</v>
      </c>
      <c r="O194" s="13">
        <f t="shared" si="82"/>
        <v>30</v>
      </c>
      <c r="P194" s="14">
        <f t="shared" si="83"/>
        <v>-0.81818181818181823</v>
      </c>
    </row>
    <row r="195" spans="2:16" ht="15" thickBot="1" x14ac:dyDescent="0.4">
      <c r="B195" s="15"/>
      <c r="C195" s="16">
        <v>40</v>
      </c>
      <c r="D195" s="16">
        <v>1</v>
      </c>
      <c r="E195" s="17">
        <v>1</v>
      </c>
      <c r="F195" s="12">
        <f t="shared" si="78"/>
        <v>42</v>
      </c>
      <c r="G195" s="13">
        <f t="shared" si="79"/>
        <v>40.5</v>
      </c>
      <c r="H195" s="14">
        <f t="shared" si="80"/>
        <v>-0.9285714285714286</v>
      </c>
      <c r="J195" s="15"/>
      <c r="K195" s="16">
        <v>36</v>
      </c>
      <c r="L195" s="16">
        <v>2</v>
      </c>
      <c r="M195" s="17">
        <v>6</v>
      </c>
      <c r="N195" s="12">
        <f t="shared" si="81"/>
        <v>44</v>
      </c>
      <c r="O195" s="13">
        <f t="shared" si="82"/>
        <v>37</v>
      </c>
      <c r="P195" s="14">
        <f t="shared" si="83"/>
        <v>-0.68181818181818177</v>
      </c>
    </row>
    <row r="196" spans="2:16" ht="15" thickBot="1" x14ac:dyDescent="0.4">
      <c r="B196" s="18"/>
      <c r="C196" s="19">
        <v>35</v>
      </c>
      <c r="D196" s="19">
        <v>2</v>
      </c>
      <c r="E196" s="20">
        <v>1</v>
      </c>
      <c r="F196" s="12">
        <f t="shared" si="78"/>
        <v>38</v>
      </c>
      <c r="G196" s="13">
        <f t="shared" si="79"/>
        <v>36</v>
      </c>
      <c r="H196" s="14">
        <f t="shared" si="80"/>
        <v>-0.89473684210526316</v>
      </c>
      <c r="J196" s="18"/>
      <c r="K196" s="19">
        <v>43</v>
      </c>
      <c r="L196" s="19">
        <v>6</v>
      </c>
      <c r="M196" s="20">
        <v>0</v>
      </c>
      <c r="N196" s="12">
        <f t="shared" si="81"/>
        <v>49</v>
      </c>
      <c r="O196" s="13">
        <f t="shared" si="82"/>
        <v>46</v>
      </c>
      <c r="P196" s="14">
        <f t="shared" si="83"/>
        <v>-0.87755102040816324</v>
      </c>
    </row>
    <row r="197" spans="2:16" ht="15" thickBot="1" x14ac:dyDescent="0.4">
      <c r="B197" s="5"/>
      <c r="C197" s="5"/>
      <c r="D197" s="5"/>
      <c r="E197" s="5"/>
      <c r="F197" s="5"/>
      <c r="G197" s="21" t="s">
        <v>10</v>
      </c>
      <c r="H197" s="21">
        <f>AVERAGE(H191:H196)</f>
        <v>-0.87820680172653853</v>
      </c>
      <c r="J197" s="5"/>
      <c r="K197" s="5"/>
      <c r="L197" s="5"/>
      <c r="M197" s="5"/>
      <c r="N197" s="5"/>
      <c r="O197" s="21" t="s">
        <v>10</v>
      </c>
      <c r="P197" s="21">
        <f>AVERAGE(P191:P196)</f>
        <v>-0.84379224907374561</v>
      </c>
    </row>
    <row r="198" spans="2:16" ht="15" thickBot="1" x14ac:dyDescent="0.4">
      <c r="B198" s="5"/>
      <c r="C198" s="5"/>
      <c r="D198" s="5"/>
      <c r="E198" s="5"/>
      <c r="F198" s="5"/>
      <c r="G198" s="21" t="s">
        <v>11</v>
      </c>
      <c r="H198" s="22">
        <f>STDEV(H191:H196)/SQRT(COUNT(H191:H196))</f>
        <v>2.4458418129667033E-2</v>
      </c>
      <c r="J198" s="5"/>
      <c r="K198" s="5"/>
      <c r="L198" s="5"/>
      <c r="M198" s="5"/>
      <c r="N198" s="5"/>
      <c r="O198" s="21" t="s">
        <v>11</v>
      </c>
      <c r="P198" s="22">
        <f>STDEV(P191:P196)/SQRT(COUNT(P191:P196))</f>
        <v>3.5550637255646604E-2</v>
      </c>
    </row>
    <row r="203" spans="2:16" ht="15" thickBot="1" x14ac:dyDescent="0.4"/>
    <row r="204" spans="2:16" ht="15" thickBot="1" x14ac:dyDescent="0.4">
      <c r="B204" s="1"/>
      <c r="C204" s="2" t="s">
        <v>0</v>
      </c>
      <c r="D204" s="3" t="s">
        <v>1</v>
      </c>
      <c r="E204" s="4" t="s">
        <v>2</v>
      </c>
      <c r="F204" s="5"/>
      <c r="G204" s="5"/>
      <c r="H204" s="5"/>
      <c r="J204" s="1"/>
      <c r="K204" s="2" t="s">
        <v>0</v>
      </c>
      <c r="L204" s="3" t="s">
        <v>1</v>
      </c>
      <c r="M204" s="4" t="s">
        <v>2</v>
      </c>
      <c r="N204" s="5"/>
      <c r="O204" s="5"/>
      <c r="P204" s="5"/>
    </row>
    <row r="205" spans="2:16" ht="15" thickBot="1" x14ac:dyDescent="0.4">
      <c r="B205" s="23" t="s">
        <v>17</v>
      </c>
      <c r="C205" s="7" t="s">
        <v>4</v>
      </c>
      <c r="D205" s="7" t="s">
        <v>5</v>
      </c>
      <c r="E205" s="7" t="s">
        <v>6</v>
      </c>
      <c r="F205" s="8" t="s">
        <v>7</v>
      </c>
      <c r="G205" s="8" t="s">
        <v>8</v>
      </c>
      <c r="H205" s="8" t="s">
        <v>9</v>
      </c>
      <c r="J205" s="23" t="s">
        <v>44</v>
      </c>
      <c r="K205" s="7" t="s">
        <v>4</v>
      </c>
      <c r="L205" s="7" t="s">
        <v>5</v>
      </c>
      <c r="M205" s="7" t="s">
        <v>6</v>
      </c>
      <c r="N205" s="8" t="s">
        <v>7</v>
      </c>
      <c r="O205" s="8" t="s">
        <v>8</v>
      </c>
      <c r="P205" s="8" t="s">
        <v>9</v>
      </c>
    </row>
    <row r="206" spans="2:16" ht="15" thickBot="1" x14ac:dyDescent="0.4">
      <c r="B206" s="9">
        <v>42500</v>
      </c>
      <c r="C206" s="10">
        <v>18</v>
      </c>
      <c r="D206" s="10">
        <v>4</v>
      </c>
      <c r="E206" s="11">
        <v>26</v>
      </c>
      <c r="F206" s="12">
        <f t="shared" ref="F206:F211" si="84">SUM(C206:E206)</f>
        <v>48</v>
      </c>
      <c r="G206" s="13">
        <f t="shared" ref="G206:G211" si="85">C206+D206/2</f>
        <v>20</v>
      </c>
      <c r="H206" s="14">
        <f t="shared" ref="H206:H211" si="86">(E206-C206)/F206</f>
        <v>0.16666666666666666</v>
      </c>
      <c r="J206" s="9">
        <v>42500</v>
      </c>
      <c r="K206" s="10">
        <v>38</v>
      </c>
      <c r="L206" s="10">
        <v>0</v>
      </c>
      <c r="M206" s="11">
        <v>1</v>
      </c>
      <c r="N206" s="12">
        <f t="shared" ref="N206:N211" si="87">SUM(K206:M206)</f>
        <v>39</v>
      </c>
      <c r="O206" s="13">
        <f t="shared" ref="O206:O211" si="88">K206+L206/2</f>
        <v>38</v>
      </c>
      <c r="P206" s="14">
        <f t="shared" ref="P206:P211" si="89">(M206-K206)/N206</f>
        <v>-0.94871794871794868</v>
      </c>
    </row>
    <row r="207" spans="2:16" ht="15" thickBot="1" x14ac:dyDescent="0.4">
      <c r="B207" s="15">
        <v>42561</v>
      </c>
      <c r="C207" s="16">
        <v>23</v>
      </c>
      <c r="D207" s="16">
        <v>8</v>
      </c>
      <c r="E207" s="17">
        <v>19</v>
      </c>
      <c r="F207" s="12">
        <f t="shared" si="84"/>
        <v>50</v>
      </c>
      <c r="G207" s="13">
        <f t="shared" si="85"/>
        <v>27</v>
      </c>
      <c r="H207" s="14">
        <f t="shared" si="86"/>
        <v>-0.08</v>
      </c>
      <c r="J207" s="15">
        <v>42561</v>
      </c>
      <c r="K207" s="16">
        <v>40</v>
      </c>
      <c r="L207" s="16">
        <v>2</v>
      </c>
      <c r="M207" s="17">
        <v>1</v>
      </c>
      <c r="N207" s="12">
        <f t="shared" si="87"/>
        <v>43</v>
      </c>
      <c r="O207" s="13">
        <f t="shared" si="88"/>
        <v>41</v>
      </c>
      <c r="P207" s="14">
        <f t="shared" si="89"/>
        <v>-0.90697674418604646</v>
      </c>
    </row>
    <row r="208" spans="2:16" ht="15" thickBot="1" x14ac:dyDescent="0.4">
      <c r="B208" s="15"/>
      <c r="C208" s="16">
        <v>10</v>
      </c>
      <c r="D208" s="16">
        <v>6</v>
      </c>
      <c r="E208" s="17">
        <v>24</v>
      </c>
      <c r="F208" s="12">
        <f t="shared" si="84"/>
        <v>40</v>
      </c>
      <c r="G208" s="13">
        <f t="shared" si="85"/>
        <v>13</v>
      </c>
      <c r="H208" s="14">
        <f t="shared" si="86"/>
        <v>0.35</v>
      </c>
      <c r="J208" s="15"/>
      <c r="K208" s="16">
        <v>33</v>
      </c>
      <c r="L208" s="16">
        <v>3</v>
      </c>
      <c r="M208" s="17">
        <v>8</v>
      </c>
      <c r="N208" s="12">
        <f t="shared" si="87"/>
        <v>44</v>
      </c>
      <c r="O208" s="13">
        <f t="shared" si="88"/>
        <v>34.5</v>
      </c>
      <c r="P208" s="14">
        <f t="shared" si="89"/>
        <v>-0.56818181818181823</v>
      </c>
    </row>
    <row r="209" spans="2:16" ht="15" thickBot="1" x14ac:dyDescent="0.4">
      <c r="B209" s="15"/>
      <c r="C209" s="16">
        <v>8</v>
      </c>
      <c r="D209" s="16">
        <v>24</v>
      </c>
      <c r="E209" s="17">
        <v>14</v>
      </c>
      <c r="F209" s="12">
        <f t="shared" si="84"/>
        <v>46</v>
      </c>
      <c r="G209" s="13">
        <f t="shared" si="85"/>
        <v>20</v>
      </c>
      <c r="H209" s="14">
        <f t="shared" si="86"/>
        <v>0.13043478260869565</v>
      </c>
      <c r="J209" s="15"/>
      <c r="K209" s="16">
        <v>49</v>
      </c>
      <c r="L209" s="16">
        <v>8</v>
      </c>
      <c r="M209" s="17">
        <v>6</v>
      </c>
      <c r="N209" s="12">
        <f t="shared" si="87"/>
        <v>63</v>
      </c>
      <c r="O209" s="13">
        <f t="shared" si="88"/>
        <v>53</v>
      </c>
      <c r="P209" s="14">
        <f t="shared" si="89"/>
        <v>-0.68253968253968256</v>
      </c>
    </row>
    <row r="210" spans="2:16" ht="15" thickBot="1" x14ac:dyDescent="0.4">
      <c r="B210" s="15"/>
      <c r="C210" s="16">
        <v>10</v>
      </c>
      <c r="D210" s="16">
        <v>12</v>
      </c>
      <c r="E210" s="17">
        <v>16</v>
      </c>
      <c r="F210" s="12">
        <f t="shared" si="84"/>
        <v>38</v>
      </c>
      <c r="G210" s="13">
        <f t="shared" si="85"/>
        <v>16</v>
      </c>
      <c r="H210" s="14">
        <f t="shared" si="86"/>
        <v>0.15789473684210525</v>
      </c>
      <c r="J210" s="15"/>
      <c r="K210" s="16">
        <v>45</v>
      </c>
      <c r="L210" s="16">
        <v>7</v>
      </c>
      <c r="M210" s="17">
        <v>3</v>
      </c>
      <c r="N210" s="12">
        <f t="shared" si="87"/>
        <v>55</v>
      </c>
      <c r="O210" s="13">
        <f t="shared" si="88"/>
        <v>48.5</v>
      </c>
      <c r="P210" s="14">
        <f t="shared" si="89"/>
        <v>-0.76363636363636367</v>
      </c>
    </row>
    <row r="211" spans="2:16" ht="15" thickBot="1" x14ac:dyDescent="0.4">
      <c r="B211" s="18"/>
      <c r="C211" s="19">
        <v>8</v>
      </c>
      <c r="D211" s="19">
        <v>11</v>
      </c>
      <c r="E211" s="20">
        <v>10</v>
      </c>
      <c r="F211" s="12">
        <f t="shared" si="84"/>
        <v>29</v>
      </c>
      <c r="G211" s="13">
        <f t="shared" si="85"/>
        <v>13.5</v>
      </c>
      <c r="H211" s="14">
        <f t="shared" si="86"/>
        <v>6.8965517241379309E-2</v>
      </c>
      <c r="J211" s="18"/>
      <c r="K211" s="19">
        <v>32</v>
      </c>
      <c r="L211" s="19">
        <v>5</v>
      </c>
      <c r="M211" s="20">
        <v>0</v>
      </c>
      <c r="N211" s="12">
        <f t="shared" si="87"/>
        <v>37</v>
      </c>
      <c r="O211" s="13">
        <f t="shared" si="88"/>
        <v>34.5</v>
      </c>
      <c r="P211" s="14">
        <f t="shared" si="89"/>
        <v>-0.86486486486486491</v>
      </c>
    </row>
    <row r="212" spans="2:16" ht="15" thickBot="1" x14ac:dyDescent="0.4">
      <c r="B212" s="5"/>
      <c r="C212" s="5"/>
      <c r="D212" s="5"/>
      <c r="E212" s="5"/>
      <c r="F212" s="5"/>
      <c r="G212" s="21" t="s">
        <v>10</v>
      </c>
      <c r="H212" s="21">
        <f>AVERAGE(H206:H211)</f>
        <v>0.13232695055980784</v>
      </c>
      <c r="J212" s="5"/>
      <c r="K212" s="5"/>
      <c r="L212" s="5"/>
      <c r="M212" s="5"/>
      <c r="N212" s="5"/>
      <c r="O212" s="21" t="s">
        <v>10</v>
      </c>
      <c r="P212" s="21">
        <f>AVERAGE(P206:P211)</f>
        <v>-0.78915290368778745</v>
      </c>
    </row>
    <row r="213" spans="2:16" ht="15" thickBot="1" x14ac:dyDescent="0.4">
      <c r="B213" s="5"/>
      <c r="C213" s="5"/>
      <c r="D213" s="5"/>
      <c r="E213" s="5"/>
      <c r="F213" s="5"/>
      <c r="G213" s="21" t="s">
        <v>11</v>
      </c>
      <c r="H213" s="22">
        <f>STDEV(H206:H211)/SQRT(COUNT(H206:H211))</f>
        <v>5.7246679588140642E-2</v>
      </c>
      <c r="J213" s="5"/>
      <c r="K213" s="5"/>
      <c r="L213" s="5"/>
      <c r="M213" s="5"/>
      <c r="N213" s="5"/>
      <c r="O213" s="21" t="s">
        <v>11</v>
      </c>
      <c r="P213" s="22">
        <f>STDEV(P206:P211)/SQRT(COUNT(P206:P211))</f>
        <v>5.9419821445926148E-2</v>
      </c>
    </row>
    <row r="216" spans="2:16" ht="15" thickBot="1" x14ac:dyDescent="0.4"/>
    <row r="217" spans="2:16" ht="15" thickBot="1" x14ac:dyDescent="0.4">
      <c r="B217" s="1"/>
      <c r="C217" s="2" t="s">
        <v>0</v>
      </c>
      <c r="D217" s="3" t="s">
        <v>1</v>
      </c>
      <c r="E217" s="4" t="s">
        <v>2</v>
      </c>
      <c r="F217" s="5"/>
      <c r="G217" s="5"/>
      <c r="H217" s="5"/>
      <c r="J217" s="1"/>
      <c r="K217" s="2" t="s">
        <v>0</v>
      </c>
      <c r="L217" s="3" t="s">
        <v>1</v>
      </c>
      <c r="M217" s="4" t="s">
        <v>2</v>
      </c>
      <c r="N217" s="5"/>
      <c r="O217" s="5"/>
      <c r="P217" s="5"/>
    </row>
    <row r="218" spans="2:16" ht="15" thickBot="1" x14ac:dyDescent="0.4">
      <c r="B218" s="23" t="s">
        <v>45</v>
      </c>
      <c r="C218" s="7" t="s">
        <v>4</v>
      </c>
      <c r="D218" s="7" t="s">
        <v>5</v>
      </c>
      <c r="E218" s="7" t="s">
        <v>6</v>
      </c>
      <c r="F218" s="8" t="s">
        <v>7</v>
      </c>
      <c r="G218" s="8" t="s">
        <v>8</v>
      </c>
      <c r="H218" s="8" t="s">
        <v>9</v>
      </c>
      <c r="J218" s="23" t="s">
        <v>46</v>
      </c>
      <c r="K218" s="7" t="s">
        <v>4</v>
      </c>
      <c r="L218" s="7" t="s">
        <v>5</v>
      </c>
      <c r="M218" s="7" t="s">
        <v>6</v>
      </c>
      <c r="N218" s="8" t="s">
        <v>7</v>
      </c>
      <c r="O218" s="8" t="s">
        <v>8</v>
      </c>
      <c r="P218" s="8" t="s">
        <v>9</v>
      </c>
    </row>
    <row r="219" spans="2:16" ht="15" thickBot="1" x14ac:dyDescent="0.4">
      <c r="B219" s="9">
        <v>42500</v>
      </c>
      <c r="C219" s="10">
        <v>17</v>
      </c>
      <c r="D219" s="10">
        <v>2</v>
      </c>
      <c r="E219" s="11">
        <v>2</v>
      </c>
      <c r="F219" s="12">
        <f t="shared" ref="F219:F224" si="90">SUM(C219:E219)</f>
        <v>21</v>
      </c>
      <c r="G219" s="13">
        <f t="shared" ref="G219:G224" si="91">C219+D219/2</f>
        <v>18</v>
      </c>
      <c r="H219" s="14">
        <f t="shared" ref="H219:H224" si="92">(E219-C219)/F219</f>
        <v>-0.7142857142857143</v>
      </c>
      <c r="J219" s="9">
        <v>42500</v>
      </c>
      <c r="K219" s="10">
        <v>33</v>
      </c>
      <c r="L219" s="10">
        <v>2</v>
      </c>
      <c r="M219" s="11">
        <v>0</v>
      </c>
      <c r="N219" s="12">
        <f t="shared" ref="N219:N224" si="93">SUM(K219:M219)</f>
        <v>35</v>
      </c>
      <c r="O219" s="13">
        <f t="shared" ref="O219:O224" si="94">K219+L219/2</f>
        <v>34</v>
      </c>
      <c r="P219" s="14">
        <f t="shared" ref="P219:P224" si="95">(M219-K219)/N219</f>
        <v>-0.94285714285714284</v>
      </c>
    </row>
    <row r="220" spans="2:16" ht="15" thickBot="1" x14ac:dyDescent="0.4">
      <c r="B220" s="15">
        <v>42561</v>
      </c>
      <c r="C220" s="16">
        <v>18</v>
      </c>
      <c r="D220" s="16">
        <v>2</v>
      </c>
      <c r="E220" s="17">
        <v>1</v>
      </c>
      <c r="F220" s="12">
        <f t="shared" si="90"/>
        <v>21</v>
      </c>
      <c r="G220" s="13">
        <f t="shared" si="91"/>
        <v>19</v>
      </c>
      <c r="H220" s="14">
        <f t="shared" si="92"/>
        <v>-0.80952380952380953</v>
      </c>
      <c r="J220" s="15">
        <v>42561</v>
      </c>
      <c r="K220" s="16">
        <v>31</v>
      </c>
      <c r="L220" s="16">
        <v>6</v>
      </c>
      <c r="M220" s="17">
        <v>1</v>
      </c>
      <c r="N220" s="12">
        <f t="shared" si="93"/>
        <v>38</v>
      </c>
      <c r="O220" s="13">
        <f t="shared" si="94"/>
        <v>34</v>
      </c>
      <c r="P220" s="14">
        <f t="shared" si="95"/>
        <v>-0.78947368421052633</v>
      </c>
    </row>
    <row r="221" spans="2:16" ht="15" thickBot="1" x14ac:dyDescent="0.4">
      <c r="B221" s="15"/>
      <c r="C221" s="16">
        <v>32</v>
      </c>
      <c r="D221" s="16">
        <v>2</v>
      </c>
      <c r="E221" s="17">
        <v>3</v>
      </c>
      <c r="F221" s="12">
        <f t="shared" si="90"/>
        <v>37</v>
      </c>
      <c r="G221" s="13">
        <f t="shared" si="91"/>
        <v>33</v>
      </c>
      <c r="H221" s="14">
        <f t="shared" si="92"/>
        <v>-0.78378378378378377</v>
      </c>
      <c r="J221" s="15"/>
      <c r="K221" s="16">
        <v>31</v>
      </c>
      <c r="L221" s="16">
        <v>3</v>
      </c>
      <c r="M221" s="17">
        <v>3</v>
      </c>
      <c r="N221" s="12">
        <f t="shared" si="93"/>
        <v>37</v>
      </c>
      <c r="O221" s="13">
        <f t="shared" si="94"/>
        <v>32.5</v>
      </c>
      <c r="P221" s="14">
        <f t="shared" si="95"/>
        <v>-0.7567567567567568</v>
      </c>
    </row>
    <row r="222" spans="2:16" ht="15" thickBot="1" x14ac:dyDescent="0.4">
      <c r="B222" s="15"/>
      <c r="C222" s="16">
        <v>24</v>
      </c>
      <c r="D222" s="16">
        <v>1</v>
      </c>
      <c r="E222" s="17">
        <v>1</v>
      </c>
      <c r="F222" s="12">
        <f t="shared" si="90"/>
        <v>26</v>
      </c>
      <c r="G222" s="13">
        <f t="shared" si="91"/>
        <v>24.5</v>
      </c>
      <c r="H222" s="14">
        <f t="shared" si="92"/>
        <v>-0.88461538461538458</v>
      </c>
      <c r="J222" s="15"/>
      <c r="K222" s="16">
        <v>36</v>
      </c>
      <c r="L222" s="16">
        <v>2</v>
      </c>
      <c r="M222" s="17">
        <v>1</v>
      </c>
      <c r="N222" s="12">
        <f t="shared" si="93"/>
        <v>39</v>
      </c>
      <c r="O222" s="13">
        <f t="shared" si="94"/>
        <v>37</v>
      </c>
      <c r="P222" s="14">
        <f t="shared" si="95"/>
        <v>-0.89743589743589747</v>
      </c>
    </row>
    <row r="223" spans="2:16" ht="15" thickBot="1" x14ac:dyDescent="0.4">
      <c r="B223" s="15"/>
      <c r="C223" s="16">
        <v>30</v>
      </c>
      <c r="D223" s="16">
        <v>3</v>
      </c>
      <c r="E223" s="17">
        <v>2</v>
      </c>
      <c r="F223" s="12">
        <f t="shared" si="90"/>
        <v>35</v>
      </c>
      <c r="G223" s="13">
        <f t="shared" si="91"/>
        <v>31.5</v>
      </c>
      <c r="H223" s="14">
        <f t="shared" si="92"/>
        <v>-0.8</v>
      </c>
      <c r="J223" s="15"/>
      <c r="K223" s="16">
        <v>38</v>
      </c>
      <c r="L223" s="16">
        <v>1</v>
      </c>
      <c r="M223" s="17">
        <v>1</v>
      </c>
      <c r="N223" s="12">
        <f t="shared" si="93"/>
        <v>40</v>
      </c>
      <c r="O223" s="13">
        <f t="shared" si="94"/>
        <v>38.5</v>
      </c>
      <c r="P223" s="14">
        <f t="shared" si="95"/>
        <v>-0.92500000000000004</v>
      </c>
    </row>
    <row r="224" spans="2:16" ht="15" thickBot="1" x14ac:dyDescent="0.4">
      <c r="B224" s="18"/>
      <c r="C224" s="19">
        <v>31</v>
      </c>
      <c r="D224" s="19">
        <v>7</v>
      </c>
      <c r="E224" s="20">
        <v>14</v>
      </c>
      <c r="F224" s="12">
        <f t="shared" si="90"/>
        <v>52</v>
      </c>
      <c r="G224" s="13">
        <f t="shared" si="91"/>
        <v>34.5</v>
      </c>
      <c r="H224" s="14">
        <f t="shared" si="92"/>
        <v>-0.32692307692307693</v>
      </c>
      <c r="J224" s="18"/>
      <c r="K224" s="19">
        <v>31</v>
      </c>
      <c r="L224" s="19">
        <v>2</v>
      </c>
      <c r="M224" s="20">
        <v>0</v>
      </c>
      <c r="N224" s="12">
        <f t="shared" si="93"/>
        <v>33</v>
      </c>
      <c r="O224" s="13">
        <f t="shared" si="94"/>
        <v>32</v>
      </c>
      <c r="P224" s="14">
        <f t="shared" si="95"/>
        <v>-0.93939393939393945</v>
      </c>
    </row>
    <row r="225" spans="2:16" ht="15" thickBot="1" x14ac:dyDescent="0.4">
      <c r="B225" s="5"/>
      <c r="C225" s="5"/>
      <c r="D225" s="5"/>
      <c r="E225" s="5"/>
      <c r="F225" s="5"/>
      <c r="G225" s="21" t="s">
        <v>10</v>
      </c>
      <c r="H225" s="21">
        <f>AVERAGE(H219:H224)</f>
        <v>-0.71985529485529476</v>
      </c>
      <c r="J225" s="5"/>
      <c r="K225" s="5"/>
      <c r="L225" s="5"/>
      <c r="M225" s="5"/>
      <c r="N225" s="5"/>
      <c r="O225" s="21" t="s">
        <v>10</v>
      </c>
      <c r="P225" s="21">
        <f>AVERAGE(P219:P224)</f>
        <v>-0.87515290344237717</v>
      </c>
    </row>
    <row r="226" spans="2:16" ht="15" thickBot="1" x14ac:dyDescent="0.4">
      <c r="B226" s="5"/>
      <c r="C226" s="5"/>
      <c r="D226" s="5"/>
      <c r="E226" s="5"/>
      <c r="F226" s="5"/>
      <c r="G226" s="21" t="s">
        <v>11</v>
      </c>
      <c r="H226" s="22">
        <f>STDEV(H219:H224)/SQRT(COUNT(H219:H224))</f>
        <v>8.1674782578401856E-2</v>
      </c>
      <c r="J226" s="5"/>
      <c r="K226" s="5"/>
      <c r="L226" s="5"/>
      <c r="M226" s="5"/>
      <c r="N226" s="5"/>
      <c r="O226" s="21" t="s">
        <v>11</v>
      </c>
      <c r="P226" s="22">
        <f>STDEV(P219:P224)/SQRT(COUNT(P219:P224))</f>
        <v>3.3191673528956307E-2</v>
      </c>
    </row>
    <row r="230" spans="2:16" ht="15" thickBot="1" x14ac:dyDescent="0.4"/>
    <row r="231" spans="2:16" ht="15" thickBot="1" x14ac:dyDescent="0.4">
      <c r="B231" s="1"/>
      <c r="C231" s="2" t="s">
        <v>0</v>
      </c>
      <c r="D231" s="3" t="s">
        <v>1</v>
      </c>
      <c r="E231" s="4" t="s">
        <v>2</v>
      </c>
      <c r="F231" s="5"/>
      <c r="G231" s="5"/>
      <c r="H231" s="5"/>
    </row>
    <row r="232" spans="2:16" ht="15" thickBot="1" x14ac:dyDescent="0.4">
      <c r="B232" s="23" t="s">
        <v>14</v>
      </c>
      <c r="C232" s="7" t="s">
        <v>4</v>
      </c>
      <c r="D232" s="7" t="s">
        <v>5</v>
      </c>
      <c r="E232" s="7" t="s">
        <v>6</v>
      </c>
      <c r="F232" s="8" t="s">
        <v>7</v>
      </c>
      <c r="G232" s="8" t="s">
        <v>8</v>
      </c>
      <c r="H232" s="8" t="s">
        <v>9</v>
      </c>
      <c r="J232" s="1"/>
      <c r="K232" s="2" t="s">
        <v>0</v>
      </c>
      <c r="L232" s="3" t="s">
        <v>1</v>
      </c>
      <c r="M232" s="4" t="s">
        <v>2</v>
      </c>
      <c r="N232" s="5"/>
      <c r="O232" s="5"/>
      <c r="P232" s="5"/>
    </row>
    <row r="233" spans="2:16" ht="15" thickBot="1" x14ac:dyDescent="0.4">
      <c r="B233" s="9">
        <v>42500</v>
      </c>
      <c r="C233" s="5">
        <v>22</v>
      </c>
      <c r="D233" s="5">
        <v>5</v>
      </c>
      <c r="E233" s="5">
        <v>6</v>
      </c>
      <c r="F233" s="12">
        <f t="shared" ref="F233:F238" si="96">SUM(C233:E233)</f>
        <v>33</v>
      </c>
      <c r="G233" s="13">
        <f t="shared" ref="G233:G238" si="97">C233+D233/2</f>
        <v>24.5</v>
      </c>
      <c r="H233" s="14">
        <f t="shared" ref="H233:H238" si="98">(E233-C233)/F233</f>
        <v>-0.48484848484848486</v>
      </c>
      <c r="J233" s="23" t="s">
        <v>15</v>
      </c>
      <c r="K233" s="7" t="s">
        <v>4</v>
      </c>
      <c r="L233" s="7" t="s">
        <v>5</v>
      </c>
      <c r="M233" s="7" t="s">
        <v>6</v>
      </c>
      <c r="N233" s="8" t="s">
        <v>7</v>
      </c>
      <c r="O233" s="8" t="s">
        <v>8</v>
      </c>
      <c r="P233" s="8" t="s">
        <v>9</v>
      </c>
    </row>
    <row r="234" spans="2:16" ht="15" thickBot="1" x14ac:dyDescent="0.4">
      <c r="B234" s="15">
        <v>42561</v>
      </c>
      <c r="C234" s="19">
        <v>18</v>
      </c>
      <c r="D234" s="19">
        <v>8</v>
      </c>
      <c r="E234" s="20">
        <v>13</v>
      </c>
      <c r="F234" s="12">
        <f t="shared" si="96"/>
        <v>39</v>
      </c>
      <c r="G234" s="13">
        <f t="shared" si="97"/>
        <v>22</v>
      </c>
      <c r="H234" s="14">
        <f t="shared" si="98"/>
        <v>-0.12820512820512819</v>
      </c>
      <c r="J234" s="9">
        <v>42500</v>
      </c>
      <c r="K234" s="5">
        <v>26</v>
      </c>
      <c r="L234" s="5">
        <v>8</v>
      </c>
      <c r="M234" s="5">
        <v>4</v>
      </c>
      <c r="N234" s="12">
        <f t="shared" ref="N234:N239" si="99">SUM(K234:M234)</f>
        <v>38</v>
      </c>
      <c r="O234" s="13">
        <f t="shared" ref="O234:O239" si="100">K234+L234/2</f>
        <v>30</v>
      </c>
      <c r="P234" s="14">
        <f t="shared" ref="P234:P239" si="101">(M234-K234)/N234</f>
        <v>-0.57894736842105265</v>
      </c>
    </row>
    <row r="235" spans="2:16" ht="15" thickBot="1" x14ac:dyDescent="0.4">
      <c r="B235" s="15"/>
      <c r="C235" s="5">
        <v>17</v>
      </c>
      <c r="D235" s="5">
        <v>11</v>
      </c>
      <c r="E235" s="5">
        <v>7</v>
      </c>
      <c r="F235" s="12">
        <f t="shared" si="96"/>
        <v>35</v>
      </c>
      <c r="G235" s="13">
        <f t="shared" si="97"/>
        <v>22.5</v>
      </c>
      <c r="H235" s="14">
        <f t="shared" si="98"/>
        <v>-0.2857142857142857</v>
      </c>
      <c r="J235" s="15">
        <v>42561</v>
      </c>
      <c r="K235" s="19">
        <v>22</v>
      </c>
      <c r="L235" s="19">
        <v>10</v>
      </c>
      <c r="M235" s="20">
        <v>6</v>
      </c>
      <c r="N235" s="12">
        <f t="shared" si="99"/>
        <v>38</v>
      </c>
      <c r="O235" s="13">
        <f t="shared" si="100"/>
        <v>27</v>
      </c>
      <c r="P235" s="14">
        <f t="shared" si="101"/>
        <v>-0.42105263157894735</v>
      </c>
    </row>
    <row r="236" spans="2:16" ht="15" thickBot="1" x14ac:dyDescent="0.4">
      <c r="B236" s="15"/>
      <c r="C236" s="19">
        <v>12</v>
      </c>
      <c r="D236" s="19">
        <v>10</v>
      </c>
      <c r="E236" s="20">
        <v>12</v>
      </c>
      <c r="F236" s="12">
        <f t="shared" si="96"/>
        <v>34</v>
      </c>
      <c r="G236" s="13">
        <f t="shared" si="97"/>
        <v>17</v>
      </c>
      <c r="H236" s="14">
        <f t="shared" si="98"/>
        <v>0</v>
      </c>
      <c r="J236" s="15"/>
      <c r="K236" s="5">
        <v>28</v>
      </c>
      <c r="L236" s="5">
        <v>12</v>
      </c>
      <c r="M236" s="5">
        <v>5</v>
      </c>
      <c r="N236" s="12">
        <f t="shared" si="99"/>
        <v>45</v>
      </c>
      <c r="O236" s="13">
        <f t="shared" si="100"/>
        <v>34</v>
      </c>
      <c r="P236" s="14">
        <f t="shared" si="101"/>
        <v>-0.51111111111111107</v>
      </c>
    </row>
    <row r="237" spans="2:16" ht="15" thickBot="1" x14ac:dyDescent="0.4">
      <c r="B237" s="15"/>
      <c r="C237" s="5">
        <v>15</v>
      </c>
      <c r="D237" s="5">
        <v>6</v>
      </c>
      <c r="E237" s="5">
        <v>11</v>
      </c>
      <c r="F237" s="12">
        <f t="shared" si="96"/>
        <v>32</v>
      </c>
      <c r="G237" s="13">
        <f t="shared" si="97"/>
        <v>18</v>
      </c>
      <c r="H237" s="14">
        <f t="shared" si="98"/>
        <v>-0.125</v>
      </c>
      <c r="J237" s="15"/>
      <c r="K237" s="19">
        <v>36</v>
      </c>
      <c r="L237" s="19">
        <v>10</v>
      </c>
      <c r="M237" s="20">
        <v>8</v>
      </c>
      <c r="N237" s="12">
        <f t="shared" si="99"/>
        <v>54</v>
      </c>
      <c r="O237" s="13">
        <f t="shared" si="100"/>
        <v>41</v>
      </c>
      <c r="P237" s="14">
        <f t="shared" si="101"/>
        <v>-0.51851851851851849</v>
      </c>
    </row>
    <row r="238" spans="2:16" ht="15" thickBot="1" x14ac:dyDescent="0.4">
      <c r="B238" s="18"/>
      <c r="C238" s="5">
        <v>18</v>
      </c>
      <c r="D238" s="5">
        <v>10</v>
      </c>
      <c r="E238" s="5">
        <v>12</v>
      </c>
      <c r="F238" s="12">
        <f t="shared" si="96"/>
        <v>40</v>
      </c>
      <c r="G238" s="13">
        <f t="shared" si="97"/>
        <v>23</v>
      </c>
      <c r="H238" s="14">
        <f t="shared" si="98"/>
        <v>-0.15</v>
      </c>
      <c r="J238" s="15"/>
      <c r="K238" s="5">
        <v>29</v>
      </c>
      <c r="L238" s="5">
        <v>4</v>
      </c>
      <c r="M238" s="5">
        <v>3</v>
      </c>
      <c r="N238" s="12">
        <f t="shared" si="99"/>
        <v>36</v>
      </c>
      <c r="O238" s="13">
        <f t="shared" si="100"/>
        <v>31</v>
      </c>
      <c r="P238" s="14">
        <f t="shared" si="101"/>
        <v>-0.72222222222222221</v>
      </c>
    </row>
    <row r="239" spans="2:16" ht="15" thickBot="1" x14ac:dyDescent="0.4">
      <c r="B239" s="5"/>
      <c r="C239" s="5"/>
      <c r="D239" s="5"/>
      <c r="E239" s="5"/>
      <c r="F239" s="5"/>
      <c r="G239" s="21" t="s">
        <v>10</v>
      </c>
      <c r="H239" s="21">
        <f>AVERAGE(H233:H238)</f>
        <v>-0.1956279831279831</v>
      </c>
      <c r="J239" s="18"/>
      <c r="K239" s="5">
        <v>31</v>
      </c>
      <c r="L239" s="5">
        <v>5</v>
      </c>
      <c r="M239" s="5">
        <v>5</v>
      </c>
      <c r="N239" s="12">
        <f t="shared" si="99"/>
        <v>41</v>
      </c>
      <c r="O239" s="13">
        <f t="shared" si="100"/>
        <v>33.5</v>
      </c>
      <c r="P239" s="14">
        <f t="shared" si="101"/>
        <v>-0.63414634146341464</v>
      </c>
    </row>
    <row r="240" spans="2:16" ht="15" thickBot="1" x14ac:dyDescent="0.4">
      <c r="B240" s="5"/>
      <c r="C240" s="5"/>
      <c r="D240" s="5"/>
      <c r="E240" s="5"/>
      <c r="F240" s="5"/>
      <c r="G240" s="21" t="s">
        <v>11</v>
      </c>
      <c r="H240" s="22">
        <f>STDEV(H233:H238)/SQRT(COUNT(H233:H238))</f>
        <v>6.8714485256713934E-2</v>
      </c>
      <c r="J240" s="5"/>
      <c r="K240" s="5"/>
      <c r="L240" s="5"/>
      <c r="M240" s="5"/>
      <c r="N240" s="5"/>
      <c r="O240" s="21" t="s">
        <v>10</v>
      </c>
      <c r="P240" s="21">
        <f>AVERAGE(P234:P239)</f>
        <v>-0.56433303221921116</v>
      </c>
    </row>
    <row r="241" spans="3:16" ht="15" thickBot="1" x14ac:dyDescent="0.4">
      <c r="J241" s="5"/>
      <c r="K241" s="5"/>
      <c r="L241" s="5"/>
      <c r="M241" s="5"/>
      <c r="N241" s="5"/>
      <c r="O241" s="21" t="s">
        <v>11</v>
      </c>
      <c r="P241" s="22">
        <f>STDEV(P234:P239)/SQRT(COUNT(P234:P239))</f>
        <v>4.3002825120277824E-2</v>
      </c>
    </row>
    <row r="245" spans="3:16" x14ac:dyDescent="0.35">
      <c r="D245" t="s">
        <v>48</v>
      </c>
    </row>
    <row r="246" spans="3:16" x14ac:dyDescent="0.35">
      <c r="D246" t="s">
        <v>49</v>
      </c>
    </row>
    <row r="247" spans="3:16" x14ac:dyDescent="0.35">
      <c r="D247" t="s">
        <v>50</v>
      </c>
      <c r="E247" t="s">
        <v>51</v>
      </c>
      <c r="F247" t="s">
        <v>52</v>
      </c>
      <c r="G247" t="s">
        <v>53</v>
      </c>
      <c r="J247" t="s">
        <v>54</v>
      </c>
    </row>
    <row r="248" spans="3:16" x14ac:dyDescent="0.35">
      <c r="C248" s="24" t="s">
        <v>16</v>
      </c>
      <c r="D248">
        <v>6</v>
      </c>
      <c r="E248">
        <v>-0.11229</v>
      </c>
      <c r="F248">
        <v>6.3899999999999998E-2</v>
      </c>
      <c r="G248">
        <v>2.6089999999999999E-2</v>
      </c>
      <c r="K248" t="s">
        <v>55</v>
      </c>
      <c r="L248" t="s">
        <v>56</v>
      </c>
      <c r="M248" t="s">
        <v>57</v>
      </c>
      <c r="N248" t="s">
        <v>58</v>
      </c>
    </row>
    <row r="249" spans="3:16" x14ac:dyDescent="0.35">
      <c r="C249" s="24" t="s">
        <v>19</v>
      </c>
      <c r="D249">
        <v>6</v>
      </c>
      <c r="E249">
        <v>1.712E-2</v>
      </c>
      <c r="F249">
        <v>0.13844000000000001</v>
      </c>
      <c r="G249">
        <v>5.6520000000000001E-2</v>
      </c>
      <c r="K249">
        <v>0.88083</v>
      </c>
      <c r="L249">
        <v>-0.20583000000000001</v>
      </c>
      <c r="M249">
        <v>0.12714</v>
      </c>
      <c r="N249">
        <v>-0.61768999999999996</v>
      </c>
    </row>
    <row r="250" spans="3:16" x14ac:dyDescent="0.35">
      <c r="C250" s="24" t="s">
        <v>20</v>
      </c>
      <c r="D250">
        <v>6</v>
      </c>
      <c r="E250">
        <v>-8.8919999999999999E-2</v>
      </c>
      <c r="F250">
        <v>5.0139999999999997E-2</v>
      </c>
      <c r="G250">
        <v>2.0469999999999999E-2</v>
      </c>
    </row>
    <row r="251" spans="3:16" x14ac:dyDescent="0.35">
      <c r="C251" s="24" t="s">
        <v>21</v>
      </c>
      <c r="D251">
        <v>6</v>
      </c>
      <c r="E251">
        <v>2.2799999999999999E-3</v>
      </c>
      <c r="F251">
        <v>0.15518999999999999</v>
      </c>
      <c r="G251">
        <v>6.336E-2</v>
      </c>
    </row>
    <row r="252" spans="3:16" x14ac:dyDescent="0.35">
      <c r="C252" s="24" t="s">
        <v>22</v>
      </c>
      <c r="D252">
        <v>6</v>
      </c>
      <c r="E252">
        <v>-0.14094000000000001</v>
      </c>
      <c r="F252">
        <v>0.15547</v>
      </c>
      <c r="G252">
        <v>6.3469999999999999E-2</v>
      </c>
    </row>
    <row r="253" spans="3:16" x14ac:dyDescent="0.35">
      <c r="C253" s="24" t="s">
        <v>24</v>
      </c>
      <c r="D253">
        <v>6</v>
      </c>
      <c r="E253">
        <v>7.1599999999999997E-2</v>
      </c>
      <c r="F253">
        <v>0.32106000000000001</v>
      </c>
      <c r="G253">
        <v>0.13106999999999999</v>
      </c>
      <c r="J253" t="s">
        <v>59</v>
      </c>
    </row>
    <row r="254" spans="3:16" x14ac:dyDescent="0.35">
      <c r="C254" s="24" t="s">
        <v>17</v>
      </c>
      <c r="D254">
        <v>6</v>
      </c>
      <c r="E254">
        <v>0.13639000000000001</v>
      </c>
      <c r="F254">
        <v>0.14051</v>
      </c>
      <c r="G254">
        <v>5.7360000000000001E-2</v>
      </c>
      <c r="L254" t="s">
        <v>60</v>
      </c>
      <c r="M254" t="s">
        <v>61</v>
      </c>
      <c r="N254" t="s">
        <v>62</v>
      </c>
    </row>
    <row r="255" spans="3:16" x14ac:dyDescent="0.35">
      <c r="K255" s="24" t="s">
        <v>16</v>
      </c>
      <c r="L255">
        <v>0.60368999999999995</v>
      </c>
      <c r="M255">
        <v>2.0497000000000001</v>
      </c>
      <c r="N255" s="25">
        <v>1.6900000000000001E-3</v>
      </c>
    </row>
    <row r="256" spans="3:16" x14ac:dyDescent="0.35">
      <c r="K256" s="24" t="s">
        <v>19</v>
      </c>
      <c r="L256">
        <v>0.73309999999999997</v>
      </c>
      <c r="M256">
        <v>3.02271</v>
      </c>
      <c r="N256" s="25">
        <v>1.6593599999999999E-6</v>
      </c>
    </row>
    <row r="257" spans="11:14" x14ac:dyDescent="0.35">
      <c r="K257" s="24" t="s">
        <v>20</v>
      </c>
      <c r="L257">
        <v>0.62705999999999995</v>
      </c>
      <c r="M257">
        <v>2.2115</v>
      </c>
      <c r="N257" s="25">
        <v>5.5824800000000001E-4</v>
      </c>
    </row>
    <row r="258" spans="11:14" x14ac:dyDescent="0.35">
      <c r="K258" s="24" t="s">
        <v>21</v>
      </c>
      <c r="L258">
        <v>0.71826000000000001</v>
      </c>
      <c r="M258">
        <v>2.9015200000000001</v>
      </c>
      <c r="N258" s="25">
        <v>4.0165999999999998E-6</v>
      </c>
    </row>
    <row r="259" spans="11:14" x14ac:dyDescent="0.35">
      <c r="K259" s="24" t="s">
        <v>22</v>
      </c>
      <c r="L259">
        <v>0.57504</v>
      </c>
      <c r="M259">
        <v>1.85978</v>
      </c>
      <c r="N259" s="25">
        <v>5.8900000000000003E-3</v>
      </c>
    </row>
    <row r="260" spans="11:14" x14ac:dyDescent="0.35">
      <c r="K260" s="24" t="s">
        <v>24</v>
      </c>
      <c r="L260">
        <v>0.78757999999999995</v>
      </c>
      <c r="M260">
        <v>3.4886400000000002</v>
      </c>
      <c r="N260" s="25">
        <v>5.5247999999999999E-8</v>
      </c>
    </row>
    <row r="261" spans="11:14" x14ac:dyDescent="0.35">
      <c r="K261" s="24" t="s">
        <v>17</v>
      </c>
      <c r="L261">
        <v>0.85238000000000003</v>
      </c>
      <c r="M261">
        <v>4.08629</v>
      </c>
      <c r="N261" s="25">
        <v>7.3513300000000005E-10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Behaviour analysis (A)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프라카시판디(대학원생-바이오발효융합전공)</dc:creator>
  <cp:lastModifiedBy>프라카시판디(대학원생-바이오발효융합전공)</cp:lastModifiedBy>
  <dcterms:created xsi:type="dcterms:W3CDTF">2024-05-05T21:05:21Z</dcterms:created>
  <dcterms:modified xsi:type="dcterms:W3CDTF">2024-05-06T13:14:50Z</dcterms:modified>
</cp:coreProperties>
</file>