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D:\Anew zmieniana\Sonata 17\Raport roczny 22_23\Metadane\Repository data\"/>
    </mc:Choice>
  </mc:AlternateContent>
  <xr:revisionPtr revIDLastSave="0" documentId="13_ncr:1_{080C47B0-C374-4B13-9C9C-BBDD4B4C90FB}" xr6:coauthVersionLast="47" xr6:coauthVersionMax="47" xr10:uidLastSave="{00000000-0000-0000-0000-000000000000}"/>
  <bookViews>
    <workbookView xWindow="-110" yWindow="-110" windowWidth="25820" windowHeight="15500" xr2:uid="{65F34022-8987-47AB-AA50-FEA61DA38E6B}"/>
  </bookViews>
  <sheets>
    <sheet name="Water absorptivity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5" l="1"/>
  <c r="G11" i="5"/>
  <c r="H9" i="5"/>
  <c r="G9" i="5"/>
  <c r="H6" i="5"/>
  <c r="G6" i="5"/>
  <c r="H4" i="5"/>
  <c r="G4" i="5"/>
  <c r="F5" i="5"/>
  <c r="F6" i="5"/>
  <c r="F7" i="5"/>
  <c r="F8" i="5"/>
  <c r="F9" i="5"/>
  <c r="F10" i="5"/>
  <c r="F11" i="5"/>
  <c r="F12" i="5"/>
  <c r="F13" i="5"/>
  <c r="F4" i="5"/>
  <c r="E8" i="5"/>
  <c r="E5" i="5"/>
  <c r="E10" i="5"/>
</calcChain>
</file>

<file path=xl/sharedStrings.xml><?xml version="1.0" encoding="utf-8"?>
<sst xmlns="http://schemas.openxmlformats.org/spreadsheetml/2006/main" count="20" uniqueCount="20">
  <si>
    <t>Sample</t>
  </si>
  <si>
    <t>Time [days]</t>
  </si>
  <si>
    <t>Material type</t>
  </si>
  <si>
    <t>Plaster</t>
  </si>
  <si>
    <t>Mean value</t>
  </si>
  <si>
    <t>Standard deviation</t>
  </si>
  <si>
    <t>Plaster Sample No.1</t>
  </si>
  <si>
    <t>Plaster Sample No.2</t>
  </si>
  <si>
    <t>Plaster Sample No.3</t>
  </si>
  <si>
    <t>Brick Sample No.1</t>
  </si>
  <si>
    <t>Brick Sample No.2</t>
  </si>
  <si>
    <t>Brick Sample No.3</t>
  </si>
  <si>
    <t>Plaster Control No.1</t>
  </si>
  <si>
    <t>Plaster Control No.2</t>
  </si>
  <si>
    <t>Brick</t>
  </si>
  <si>
    <t>Brick Control No.1</t>
  </si>
  <si>
    <t>Brick Control No.2</t>
  </si>
  <si>
    <t>Mass of wet sample</t>
  </si>
  <si>
    <t>Mass of dry sample</t>
  </si>
  <si>
    <t>Absorptivity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</si>
</sst>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E8182-2196-44D9-8740-BB4AE92933F4}">
  <dimension ref="A3:H13"/>
  <sheetViews>
    <sheetView tabSelected="1" workbookViewId="0">
      <selection activeCell="F25" sqref="F25"/>
    </sheetView>
  </sheetViews>
  <sheetFormatPr defaultRowHeight="14.5" x14ac:dyDescent="0.35"/>
  <cols>
    <col min="1" max="1" width="18.1796875" customWidth="1"/>
    <col min="2" max="2" width="22" customWidth="1"/>
    <col min="3" max="3" width="25.54296875" customWidth="1"/>
    <col min="4" max="4" width="26" customWidth="1"/>
    <col min="5" max="5" width="24" customWidth="1"/>
    <col min="6" max="6" width="22.54296875" customWidth="1"/>
    <col min="7" max="7" width="15.81640625" customWidth="1"/>
    <col min="8" max="8" width="20.7265625" customWidth="1"/>
  </cols>
  <sheetData>
    <row r="3" spans="1:8" x14ac:dyDescent="0.35">
      <c r="A3" s="3" t="s">
        <v>2</v>
      </c>
      <c r="B3" s="3" t="s">
        <v>1</v>
      </c>
      <c r="C3" s="3" t="s">
        <v>0</v>
      </c>
      <c r="D3" s="3" t="s">
        <v>17</v>
      </c>
      <c r="E3" s="3" t="s">
        <v>18</v>
      </c>
      <c r="F3" s="3" t="s">
        <v>19</v>
      </c>
      <c r="G3" s="3" t="s">
        <v>4</v>
      </c>
      <c r="H3" s="3" t="s">
        <v>5</v>
      </c>
    </row>
    <row r="4" spans="1:8" x14ac:dyDescent="0.35">
      <c r="A4" s="5" t="s">
        <v>3</v>
      </c>
      <c r="B4" s="4">
        <v>28</v>
      </c>
      <c r="C4" t="s">
        <v>12</v>
      </c>
      <c r="D4" s="2">
        <v>10.74</v>
      </c>
      <c r="E4" s="2">
        <v>8.7889999999999997</v>
      </c>
      <c r="F4" s="2">
        <f>((D4-E4)/E4)*100</f>
        <v>22.198202298327459</v>
      </c>
      <c r="G4" s="6">
        <f>AVERAGE(F4:F5)</f>
        <v>20.568798118860698</v>
      </c>
      <c r="H4" s="6">
        <f>STDEVA(F4:F5)</f>
        <v>2.3043254891892975</v>
      </c>
    </row>
    <row r="5" spans="1:8" x14ac:dyDescent="0.35">
      <c r="A5" s="5"/>
      <c r="B5" s="4"/>
      <c r="C5" t="s">
        <v>13</v>
      </c>
      <c r="D5" s="2">
        <v>12.56</v>
      </c>
      <c r="E5" s="2">
        <f>D5-2</f>
        <v>10.56</v>
      </c>
      <c r="F5" s="2">
        <f t="shared" ref="F5:F13" si="0">((D5-E5)/E5)*100</f>
        <v>18.939393939393938</v>
      </c>
      <c r="G5" s="6"/>
      <c r="H5" s="6"/>
    </row>
    <row r="6" spans="1:8" x14ac:dyDescent="0.35">
      <c r="A6" s="5"/>
      <c r="B6" s="4"/>
      <c r="C6" s="1" t="s">
        <v>6</v>
      </c>
      <c r="D6" s="2">
        <v>4.7489999999999997</v>
      </c>
      <c r="E6" s="2">
        <v>3.8780000000000001</v>
      </c>
      <c r="F6" s="2">
        <f t="shared" si="0"/>
        <v>22.460030943785444</v>
      </c>
      <c r="G6" s="6">
        <f>AVERAGE(F6:F8)</f>
        <v>25.218657413884291</v>
      </c>
      <c r="H6" s="6">
        <f>STDEVA(F6:F8)</f>
        <v>2.9428322985258029</v>
      </c>
    </row>
    <row r="7" spans="1:8" x14ac:dyDescent="0.35">
      <c r="A7" s="5"/>
      <c r="B7" s="4"/>
      <c r="C7" s="1" t="s">
        <v>7</v>
      </c>
      <c r="D7" s="2">
        <v>7.0419999999999998</v>
      </c>
      <c r="E7" s="2">
        <v>5.4880000000000004</v>
      </c>
      <c r="F7" s="2">
        <f t="shared" si="0"/>
        <v>28.31632653061223</v>
      </c>
      <c r="G7" s="6"/>
      <c r="H7" s="6"/>
    </row>
    <row r="8" spans="1:8" x14ac:dyDescent="0.35">
      <c r="A8" s="5"/>
      <c r="B8" s="4"/>
      <c r="C8" s="1" t="s">
        <v>8</v>
      </c>
      <c r="D8" s="2">
        <v>7.78</v>
      </c>
      <c r="E8" s="2">
        <f>D8-1.55</f>
        <v>6.23</v>
      </c>
      <c r="F8" s="2">
        <f t="shared" si="0"/>
        <v>24.879614767255212</v>
      </c>
      <c r="G8" s="6"/>
      <c r="H8" s="6"/>
    </row>
    <row r="9" spans="1:8" x14ac:dyDescent="0.35">
      <c r="A9" s="5" t="s">
        <v>14</v>
      </c>
      <c r="B9" s="4">
        <v>28</v>
      </c>
      <c r="C9" t="s">
        <v>15</v>
      </c>
      <c r="D9" s="2">
        <v>70.239999999999995</v>
      </c>
      <c r="E9" s="2">
        <v>59.265000000000001</v>
      </c>
      <c r="F9" s="2">
        <f t="shared" si="0"/>
        <v>18.518518518518508</v>
      </c>
      <c r="G9" s="6">
        <f>AVERAGE(F9:F10)</f>
        <v>19.64742931471212</v>
      </c>
      <c r="H9" s="6">
        <f>STDEVA(F9:F10)</f>
        <v>1.5965209586864146</v>
      </c>
    </row>
    <row r="10" spans="1:8" x14ac:dyDescent="0.35">
      <c r="A10" s="5"/>
      <c r="B10" s="4"/>
      <c r="C10" t="s">
        <v>16</v>
      </c>
      <c r="D10" s="2">
        <v>65.34</v>
      </c>
      <c r="E10" s="2">
        <f>D10-11.24</f>
        <v>54.1</v>
      </c>
      <c r="F10" s="2">
        <f t="shared" si="0"/>
        <v>20.776340110905732</v>
      </c>
      <c r="G10" s="6"/>
      <c r="H10" s="6"/>
    </row>
    <row r="11" spans="1:8" x14ac:dyDescent="0.35">
      <c r="A11" s="5"/>
      <c r="B11" s="4"/>
      <c r="C11" s="1" t="s">
        <v>9</v>
      </c>
      <c r="D11" s="2">
        <v>60.484999999999999</v>
      </c>
      <c r="E11" s="2">
        <v>48.557000000000002</v>
      </c>
      <c r="F11" s="2">
        <f t="shared" si="0"/>
        <v>24.564944292275051</v>
      </c>
      <c r="G11" s="6">
        <f>AVERAGE(F11:F13)</f>
        <v>24.411524662801895</v>
      </c>
      <c r="H11" s="6">
        <f>STDEVA(F11:F13)</f>
        <v>0.60208310310901558</v>
      </c>
    </row>
    <row r="12" spans="1:8" x14ac:dyDescent="0.35">
      <c r="A12" s="5"/>
      <c r="B12" s="4"/>
      <c r="C12" s="1" t="s">
        <v>10</v>
      </c>
      <c r="D12" s="2">
        <v>61.302999999999997</v>
      </c>
      <c r="E12" s="2">
        <v>49.073</v>
      </c>
      <c r="F12" s="2">
        <f t="shared" si="0"/>
        <v>24.922054897805303</v>
      </c>
      <c r="G12" s="6"/>
      <c r="H12" s="6"/>
    </row>
    <row r="13" spans="1:8" x14ac:dyDescent="0.35">
      <c r="A13" s="5"/>
      <c r="B13" s="4"/>
      <c r="C13" s="1" t="s">
        <v>11</v>
      </c>
      <c r="D13" s="2">
        <v>60.593000000000004</v>
      </c>
      <c r="E13" s="2">
        <v>48.965000000000003</v>
      </c>
      <c r="F13" s="2">
        <f t="shared" si="0"/>
        <v>23.747574798325331</v>
      </c>
      <c r="G13" s="6"/>
      <c r="H13" s="6"/>
    </row>
  </sheetData>
  <mergeCells count="12">
    <mergeCell ref="G11:G13"/>
    <mergeCell ref="H11:H13"/>
    <mergeCell ref="A4:A8"/>
    <mergeCell ref="B4:B8"/>
    <mergeCell ref="A9:A13"/>
    <mergeCell ref="B9:B13"/>
    <mergeCell ref="G4:G5"/>
    <mergeCell ref="H4:H5"/>
    <mergeCell ref="G6:G8"/>
    <mergeCell ref="H6:H8"/>
    <mergeCell ref="G9:G10"/>
    <mergeCell ref="H9:H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 absorptivity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Komar</dc:creator>
  <cp:lastModifiedBy>Paulina Nowicka-Krawczyk</cp:lastModifiedBy>
  <dcterms:created xsi:type="dcterms:W3CDTF">2024-04-18T14:54:35Z</dcterms:created>
  <dcterms:modified xsi:type="dcterms:W3CDTF">2024-04-22T06:31:18Z</dcterms:modified>
</cp:coreProperties>
</file>