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User\Desktop\rev 2\"/>
    </mc:Choice>
  </mc:AlternateContent>
  <xr:revisionPtr revIDLastSave="0" documentId="13_ncr:1_{57B49FDA-42A0-4FCE-ACDC-F7FFD5DDEC33}" xr6:coauthVersionLast="47" xr6:coauthVersionMax="47" xr10:uidLastSave="{00000000-0000-0000-0000-000000000000}"/>
  <bookViews>
    <workbookView xWindow="-120" yWindow="-120" windowWidth="28215" windowHeight="15840" tabRatio="570" activeTab="7" xr2:uid="{00000000-000D-0000-FFFF-FFFF00000000}"/>
  </bookViews>
  <sheets>
    <sheet name="olivine" sheetId="14" r:id="rId1"/>
    <sheet name="bulk analysis" sheetId="21" r:id="rId2"/>
    <sheet name="Glass" sheetId="15" r:id="rId3"/>
    <sheet name="Fe-Ni alloy" sheetId="16" r:id="rId4"/>
    <sheet name="magnetite" sheetId="17" r:id="rId5"/>
    <sheet name="sulfide" sheetId="18" r:id="rId6"/>
    <sheet name="Cu-Al alloy" sheetId="19" r:id="rId7"/>
    <sheet name="quasicrystal EPMA-WDS" sheetId="20" r:id="rId8"/>
  </sheets>
  <definedNames>
    <definedName name="_Hlk151379574" localSheetId="7">'quasicrystal EPMA-WDS'!$A$10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5" i="16" l="1"/>
  <c r="K25" i="16"/>
  <c r="J25" i="16"/>
  <c r="I25" i="16"/>
  <c r="F25" i="16"/>
  <c r="E25" i="16"/>
  <c r="D25" i="16"/>
  <c r="C25" i="16"/>
  <c r="B25" i="16"/>
  <c r="M18" i="16"/>
  <c r="L18" i="16"/>
  <c r="K18" i="16"/>
  <c r="J18" i="16"/>
  <c r="I18" i="16"/>
  <c r="H18" i="16"/>
  <c r="G18" i="16"/>
  <c r="F18" i="16"/>
  <c r="E18" i="16"/>
  <c r="D18" i="16"/>
  <c r="C18" i="16"/>
  <c r="B18" i="16"/>
  <c r="D29" i="14"/>
  <c r="E31" i="14"/>
  <c r="F31" i="14"/>
  <c r="G31" i="14"/>
  <c r="H31" i="14"/>
  <c r="I31" i="14"/>
  <c r="J31" i="14"/>
  <c r="K31" i="14"/>
  <c r="L31" i="14"/>
  <c r="D31" i="14"/>
  <c r="E30" i="14"/>
  <c r="F30" i="14"/>
  <c r="G30" i="14"/>
  <c r="H30" i="14"/>
  <c r="I30" i="14"/>
  <c r="J30" i="14"/>
  <c r="K30" i="14"/>
  <c r="L30" i="14"/>
  <c r="D30" i="14"/>
  <c r="E29" i="14"/>
  <c r="F29" i="14"/>
  <c r="G29" i="14"/>
  <c r="H29" i="14"/>
  <c r="I29" i="14"/>
  <c r="J29" i="14"/>
  <c r="K29" i="14"/>
  <c r="L29" i="14"/>
  <c r="E28" i="14"/>
  <c r="F28" i="14"/>
  <c r="G28" i="14"/>
  <c r="H28" i="14"/>
  <c r="I28" i="14"/>
  <c r="J28" i="14"/>
  <c r="K28" i="14"/>
  <c r="L28" i="14"/>
  <c r="D28" i="14"/>
  <c r="M25" i="14"/>
  <c r="M26" i="14"/>
  <c r="M27" i="14"/>
  <c r="M24" i="14"/>
  <c r="E21" i="14"/>
  <c r="F21" i="14"/>
  <c r="G21" i="14"/>
  <c r="H21" i="14"/>
  <c r="I21" i="14"/>
  <c r="J21" i="14"/>
  <c r="K21" i="14"/>
  <c r="L21" i="14"/>
  <c r="D21" i="14"/>
  <c r="E20" i="14"/>
  <c r="F20" i="14"/>
  <c r="G20" i="14"/>
  <c r="H20" i="14"/>
  <c r="I20" i="14"/>
  <c r="J20" i="14"/>
  <c r="K20" i="14"/>
  <c r="L20" i="14"/>
  <c r="D20" i="14"/>
  <c r="E19" i="14"/>
  <c r="F19" i="14"/>
  <c r="G19" i="14"/>
  <c r="H19" i="14"/>
  <c r="I19" i="14"/>
  <c r="J19" i="14"/>
  <c r="K19" i="14"/>
  <c r="L19" i="14"/>
  <c r="D19" i="14"/>
  <c r="E18" i="14"/>
  <c r="F18" i="14"/>
  <c r="G18" i="14"/>
  <c r="H18" i="14"/>
  <c r="I18" i="14"/>
  <c r="J18" i="14"/>
  <c r="K18" i="14"/>
  <c r="L18" i="14"/>
  <c r="D18" i="14"/>
  <c r="M17" i="14"/>
  <c r="E12" i="14"/>
  <c r="F12" i="14"/>
  <c r="G12" i="14"/>
  <c r="H12" i="14"/>
  <c r="I12" i="14"/>
  <c r="J12" i="14"/>
  <c r="K12" i="14"/>
  <c r="L12" i="14"/>
  <c r="D12" i="14"/>
  <c r="E11" i="14"/>
  <c r="F11" i="14"/>
  <c r="G11" i="14"/>
  <c r="H11" i="14"/>
  <c r="I11" i="14"/>
  <c r="J11" i="14"/>
  <c r="K11" i="14"/>
  <c r="L11" i="14"/>
  <c r="D11" i="14"/>
  <c r="E10" i="14"/>
  <c r="F10" i="14"/>
  <c r="G10" i="14"/>
  <c r="H10" i="14"/>
  <c r="I10" i="14"/>
  <c r="J10" i="14"/>
  <c r="K10" i="14"/>
  <c r="L10" i="14"/>
  <c r="D10" i="14"/>
  <c r="E9" i="14"/>
  <c r="F9" i="14"/>
  <c r="G9" i="14"/>
  <c r="H9" i="14"/>
  <c r="I9" i="14"/>
  <c r="J9" i="14"/>
  <c r="K9" i="14"/>
  <c r="L9" i="14"/>
  <c r="D9" i="14"/>
</calcChain>
</file>

<file path=xl/sharedStrings.xml><?xml version="1.0" encoding="utf-8"?>
<sst xmlns="http://schemas.openxmlformats.org/spreadsheetml/2006/main" count="612" uniqueCount="326">
  <si>
    <t>Total</t>
  </si>
  <si>
    <t>AVG [3]</t>
  </si>
  <si>
    <t>Ranges</t>
  </si>
  <si>
    <t>SD</t>
  </si>
  <si>
    <t>0.09-0.11</t>
  </si>
  <si>
    <t>SF-ol3</t>
  </si>
  <si>
    <t>SF-ol4</t>
  </si>
  <si>
    <t>SF-ol5</t>
  </si>
  <si>
    <t>SF-ol6</t>
  </si>
  <si>
    <t>SF-ol8newcore</t>
  </si>
  <si>
    <t>SF-ol7rim ricr</t>
  </si>
  <si>
    <t>SF-ol8new int</t>
  </si>
  <si>
    <t>SF-ol8new irim</t>
  </si>
  <si>
    <t>AVG [5]</t>
  </si>
  <si>
    <t>MIN</t>
  </si>
  <si>
    <t>MAX</t>
  </si>
  <si>
    <t>39.87-40.99</t>
  </si>
  <si>
    <t>0.03-0.06</t>
  </si>
  <si>
    <t>0.02-0.06</t>
  </si>
  <si>
    <t>0.04-0.13</t>
  </si>
  <si>
    <t>8.07-13.39</t>
  </si>
  <si>
    <t>0.04-0.32</t>
  </si>
  <si>
    <t>46.50-51.36</t>
  </si>
  <si>
    <t>0.17-0.28</t>
  </si>
  <si>
    <t>Oxide wt%</t>
  </si>
  <si>
    <t>FeO</t>
  </si>
  <si>
    <t>MnO</t>
  </si>
  <si>
    <t>NiO</t>
  </si>
  <si>
    <t>MgO</t>
  </si>
  <si>
    <t>CaO</t>
  </si>
  <si>
    <t>39.00-40.20</t>
  </si>
  <si>
    <t>0.06-0.28</t>
  </si>
  <si>
    <t>0.05-1.38</t>
  </si>
  <si>
    <t>0.13-0.43</t>
  </si>
  <si>
    <t>10.86-47.58</t>
  </si>
  <si>
    <t>0.14-0.26</t>
  </si>
  <si>
    <t>0.04-0.19</t>
  </si>
  <si>
    <t>10.92-49.50</t>
  </si>
  <si>
    <t>0.20-0.81</t>
  </si>
  <si>
    <t>AVG [4]</t>
  </si>
  <si>
    <t>37.34-39.67</t>
  </si>
  <si>
    <t>0.03-0.25</t>
  </si>
  <si>
    <t>0.03-0.11</t>
  </si>
  <si>
    <t>0.1-0.57</t>
  </si>
  <si>
    <t>14.96-23.05</t>
  </si>
  <si>
    <t>0.10-0.20</t>
  </si>
  <si>
    <t>38.47-46.10</t>
  </si>
  <si>
    <t>0.21-0.64</t>
  </si>
  <si>
    <t>end</t>
  </si>
  <si>
    <t>mole</t>
  </si>
  <si>
    <t>member</t>
  </si>
  <si>
    <t>%*</t>
  </si>
  <si>
    <t>Te</t>
  </si>
  <si>
    <t>Fo</t>
  </si>
  <si>
    <t>Fa</t>
  </si>
  <si>
    <t>Ca-Ol</t>
  </si>
  <si>
    <r>
      <t>SiO</t>
    </r>
    <r>
      <rPr>
        <sz val="8"/>
        <color theme="1"/>
        <rFont val="Calibri"/>
        <family val="2"/>
        <scheme val="minor"/>
      </rPr>
      <t>2</t>
    </r>
  </si>
  <si>
    <r>
      <t>TiO</t>
    </r>
    <r>
      <rPr>
        <sz val="8"/>
        <color theme="1"/>
        <rFont val="Calibri"/>
        <family val="2"/>
        <scheme val="minor"/>
      </rPr>
      <t>2</t>
    </r>
  </si>
  <si>
    <r>
      <t>Al</t>
    </r>
    <r>
      <rPr>
        <sz val="8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>O</t>
    </r>
    <r>
      <rPr>
        <sz val="8"/>
        <color theme="1"/>
        <rFont val="Calibri"/>
        <family val="2"/>
        <scheme val="minor"/>
      </rPr>
      <t>3</t>
    </r>
  </si>
  <si>
    <r>
      <t>Cr</t>
    </r>
    <r>
      <rPr>
        <sz val="8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>O</t>
    </r>
    <r>
      <rPr>
        <sz val="8"/>
        <color theme="1"/>
        <rFont val="Calibri"/>
        <family val="2"/>
        <scheme val="minor"/>
      </rPr>
      <t>3</t>
    </r>
  </si>
  <si>
    <t xml:space="preserve">SF-ol </t>
  </si>
  <si>
    <t>SF-ol</t>
  </si>
  <si>
    <t>dusty olivine</t>
  </si>
  <si>
    <t>relict ol core</t>
  </si>
  <si>
    <t>relict ol rim</t>
  </si>
  <si>
    <t xml:space="preserve">Point </t>
  </si>
  <si>
    <t>Al</t>
  </si>
  <si>
    <t>Fe</t>
  </si>
  <si>
    <t>Si</t>
  </si>
  <si>
    <t>Cu</t>
  </si>
  <si>
    <t>total</t>
  </si>
  <si>
    <t>32.29</t>
  </si>
  <si>
    <t>13.23</t>
  </si>
  <si>
    <t>4.37</t>
  </si>
  <si>
    <t>46.29</t>
  </si>
  <si>
    <t>96.18</t>
  </si>
  <si>
    <t>33.51</t>
  </si>
  <si>
    <t>14.33</t>
  </si>
  <si>
    <t>4.59</t>
  </si>
  <si>
    <t>46.5</t>
  </si>
  <si>
    <t>98.93</t>
  </si>
  <si>
    <t>32.86</t>
  </si>
  <si>
    <t>14.07</t>
  </si>
  <si>
    <t>4.47</t>
  </si>
  <si>
    <t>45.93</t>
  </si>
  <si>
    <t>97.33</t>
  </si>
  <si>
    <t>33.18</t>
  </si>
  <si>
    <t>14.32</t>
  </si>
  <si>
    <t>5.94</t>
  </si>
  <si>
    <t>44.58</t>
  </si>
  <si>
    <t>98.02</t>
  </si>
  <si>
    <t>34.1</t>
  </si>
  <si>
    <t>13.78</t>
  </si>
  <si>
    <t>4.46</t>
  </si>
  <si>
    <t>45.81</t>
  </si>
  <si>
    <t>98.15</t>
  </si>
  <si>
    <t>31.58</t>
  </si>
  <si>
    <t>12.33</t>
  </si>
  <si>
    <t>4.09</t>
  </si>
  <si>
    <t>48.83</t>
  </si>
  <si>
    <t>96.83</t>
  </si>
  <si>
    <t>33.41</t>
  </si>
  <si>
    <t>13.52</t>
  </si>
  <si>
    <t>5.45</t>
  </si>
  <si>
    <t>44.97</t>
  </si>
  <si>
    <t>97.35</t>
  </si>
  <si>
    <t>- EPMA-WDS chemical data (wt% of elements) of icosahedral quasicrystal</t>
  </si>
  <si>
    <t>O</t>
  </si>
  <si>
    <t>Na</t>
  </si>
  <si>
    <t>Mg</t>
  </si>
  <si>
    <t>P</t>
  </si>
  <si>
    <t>S</t>
  </si>
  <si>
    <t>Ca</t>
  </si>
  <si>
    <t>Cr</t>
  </si>
  <si>
    <t>Ni</t>
  </si>
  <si>
    <t>-</t>
  </si>
  <si>
    <t>2.11</t>
  </si>
  <si>
    <t>0.78</t>
  </si>
  <si>
    <t>96.65</t>
  </si>
  <si>
    <t>2.57</t>
  </si>
  <si>
    <t>0.00</t>
  </si>
  <si>
    <t>97.42</t>
  </si>
  <si>
    <t>5.19</t>
  </si>
  <si>
    <t>94.81</t>
  </si>
  <si>
    <t>8.65</t>
  </si>
  <si>
    <t>0.45</t>
  </si>
  <si>
    <t>90.89</t>
  </si>
  <si>
    <t>13.49</t>
  </si>
  <si>
    <t>1.17</t>
  </si>
  <si>
    <t>85.33</t>
  </si>
  <si>
    <t>27.09</t>
  </si>
  <si>
    <t>1.15</t>
  </si>
  <si>
    <t>71.76</t>
  </si>
  <si>
    <t>33.76</t>
  </si>
  <si>
    <t>1.34</t>
  </si>
  <si>
    <t>64.90</t>
  </si>
  <si>
    <t>34.13</t>
  </si>
  <si>
    <t>0.93</t>
  </si>
  <si>
    <t>64.94</t>
  </si>
  <si>
    <t>50.75</t>
  </si>
  <si>
    <t>2.00</t>
  </si>
  <si>
    <t>47.25</t>
  </si>
  <si>
    <t>0.77</t>
  </si>
  <si>
    <t>51.80</t>
  </si>
  <si>
    <t>0.33</t>
  </si>
  <si>
    <t>47.10</t>
  </si>
  <si>
    <t>52.41</t>
  </si>
  <si>
    <t>1.56</t>
  </si>
  <si>
    <t>46.03</t>
  </si>
  <si>
    <t>52.51</t>
  </si>
  <si>
    <t>1.51</t>
  </si>
  <si>
    <t>45.98</t>
  </si>
  <si>
    <t>0.87</t>
  </si>
  <si>
    <t>55.54</t>
  </si>
  <si>
    <t>0.59</t>
  </si>
  <si>
    <t>42.99</t>
  </si>
  <si>
    <t>0.34</t>
  </si>
  <si>
    <t>62.14</t>
  </si>
  <si>
    <t>36.75</t>
  </si>
  <si>
    <t>69.29</t>
  </si>
  <si>
    <t>2.86</t>
  </si>
  <si>
    <t>27.85</t>
  </si>
  <si>
    <t>74.85</t>
  </si>
  <si>
    <t>2.90</t>
  </si>
  <si>
    <t>22.25</t>
  </si>
  <si>
    <t>74.91</t>
  </si>
  <si>
    <t>2.97</t>
  </si>
  <si>
    <t>22.12</t>
  </si>
  <si>
    <t>1.20</t>
  </si>
  <si>
    <t>82.47</t>
  </si>
  <si>
    <t>2.71</t>
  </si>
  <si>
    <t>13.63</t>
  </si>
  <si>
    <t>SEM-EDS chemical data (wt% of elements) of Cu Al alloy</t>
  </si>
  <si>
    <t>Element wt%</t>
  </si>
  <si>
    <t>Average</t>
  </si>
  <si>
    <t>Total:</t>
  </si>
  <si>
    <t xml:space="preserve">SEM-EDS chemical data (wt% of elements) of magnetite </t>
  </si>
  <si>
    <t>Spectrum 43</t>
  </si>
  <si>
    <t>Element</t>
  </si>
  <si>
    <t>Line Type</t>
  </si>
  <si>
    <t>Apparent Concentration</t>
  </si>
  <si>
    <t>k Ratio</t>
  </si>
  <si>
    <t>Wt%</t>
  </si>
  <si>
    <t>Wt% Sigma</t>
  </si>
  <si>
    <t>Atomic %</t>
  </si>
  <si>
    <t>K series</t>
  </si>
  <si>
    <t>0.00000</t>
  </si>
  <si>
    <t>0.10</t>
  </si>
  <si>
    <t>0.07</t>
  </si>
  <si>
    <t>0.06</t>
  </si>
  <si>
    <t>0.05</t>
  </si>
  <si>
    <t>23.95</t>
  </si>
  <si>
    <t>0.20628</t>
  </si>
  <si>
    <t>25.91</t>
  </si>
  <si>
    <t>0.23</t>
  </si>
  <si>
    <t>39.01</t>
  </si>
  <si>
    <t>2.04</t>
  </si>
  <si>
    <t>0.02045</t>
  </si>
  <si>
    <t>1.95</t>
  </si>
  <si>
    <t>0.15</t>
  </si>
  <si>
    <t>1.68</t>
  </si>
  <si>
    <t>65.87</t>
  </si>
  <si>
    <t>0.65868</t>
  </si>
  <si>
    <t>72.14</t>
  </si>
  <si>
    <t>0.26</t>
  </si>
  <si>
    <t>59.31</t>
  </si>
  <si>
    <t>100.00</t>
  </si>
  <si>
    <t>Spectrum 44</t>
  </si>
  <si>
    <t>23.74</t>
  </si>
  <si>
    <t>0.20449</t>
  </si>
  <si>
    <t>25.42</t>
  </si>
  <si>
    <t>0.22</t>
  </si>
  <si>
    <t>38.38</t>
  </si>
  <si>
    <t>2.45</t>
  </si>
  <si>
    <t>0.02445</t>
  </si>
  <si>
    <t>2.30</t>
  </si>
  <si>
    <t>66.79</t>
  </si>
  <si>
    <t>0.66790</t>
  </si>
  <si>
    <t>72.28</t>
  </si>
  <si>
    <t>0.25</t>
  </si>
  <si>
    <t>59.62</t>
  </si>
  <si>
    <t>Spectrum 45</t>
  </si>
  <si>
    <t>0.09</t>
  </si>
  <si>
    <t>0.00080</t>
  </si>
  <si>
    <t>0.13</t>
  </si>
  <si>
    <t>22.44</t>
  </si>
  <si>
    <t>0.19333</t>
  </si>
  <si>
    <t>24.90</t>
  </si>
  <si>
    <t>37.70</t>
  </si>
  <si>
    <t>2.08</t>
  </si>
  <si>
    <t>0.02082</t>
  </si>
  <si>
    <t>2.02</t>
  </si>
  <si>
    <t>1.76</t>
  </si>
  <si>
    <t>65.21</t>
  </si>
  <si>
    <t>0.65214</t>
  </si>
  <si>
    <t>72.94</t>
  </si>
  <si>
    <t>60.31</t>
  </si>
  <si>
    <t>bulk analysis</t>
  </si>
  <si>
    <t>57.73</t>
  </si>
  <si>
    <t xml:space="preserve"> -</t>
  </si>
  <si>
    <t>13.7</t>
  </si>
  <si>
    <t>5.15</t>
  </si>
  <si>
    <t>12.35</t>
  </si>
  <si>
    <t>0.17</t>
  </si>
  <si>
    <t>1.06</t>
  </si>
  <si>
    <t>0.2</t>
  </si>
  <si>
    <t>7.87</t>
  </si>
  <si>
    <t>0.27</t>
  </si>
  <si>
    <t>1.4</t>
  </si>
  <si>
    <t>FB-01 bulk analysis (wt% of elements) by SEM-EDS wide beam</t>
  </si>
  <si>
    <t>AVG</t>
  </si>
  <si>
    <t>point</t>
  </si>
  <si>
    <r>
      <t>SiO</t>
    </r>
    <r>
      <rPr>
        <vertAlign val="subscript"/>
        <sz val="10"/>
        <color rgb="FF000000"/>
        <rFont val="Times New Roman"/>
        <family val="1"/>
      </rPr>
      <t>2</t>
    </r>
  </si>
  <si>
    <r>
      <t>TiO</t>
    </r>
    <r>
      <rPr>
        <vertAlign val="subscript"/>
        <sz val="10"/>
        <color rgb="FF000000"/>
        <rFont val="Times New Roman"/>
        <family val="1"/>
      </rPr>
      <t>2</t>
    </r>
  </si>
  <si>
    <r>
      <t>Al</t>
    </r>
    <r>
      <rPr>
        <vertAlign val="subscript"/>
        <sz val="10"/>
        <color rgb="FF000000"/>
        <rFont val="Times New Roman"/>
        <family val="1"/>
      </rPr>
      <t>2</t>
    </r>
    <r>
      <rPr>
        <sz val="10"/>
        <color rgb="FF000000"/>
        <rFont val="Times New Roman"/>
        <family val="1"/>
      </rPr>
      <t>O</t>
    </r>
    <r>
      <rPr>
        <vertAlign val="subscript"/>
        <sz val="10"/>
        <color rgb="FF000000"/>
        <rFont val="Times New Roman"/>
        <family val="1"/>
      </rPr>
      <t>3</t>
    </r>
  </si>
  <si>
    <r>
      <t>Na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</si>
  <si>
    <r>
      <t>K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</si>
  <si>
    <r>
      <t>P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5</t>
    </r>
  </si>
  <si>
    <r>
      <t>SO</t>
    </r>
    <r>
      <rPr>
        <vertAlign val="subscript"/>
        <sz val="10"/>
        <color theme="1"/>
        <rFont val="Times New Roman"/>
        <family val="1"/>
      </rPr>
      <t>3</t>
    </r>
  </si>
  <si>
    <r>
      <t>ClO</t>
    </r>
    <r>
      <rPr>
        <vertAlign val="superscript"/>
        <sz val="10"/>
        <color theme="1"/>
        <rFont val="Times New Roman"/>
        <family val="1"/>
      </rPr>
      <t>-</t>
    </r>
  </si>
  <si>
    <t>Glass</t>
  </si>
  <si>
    <t>AVG [9] (SD)</t>
  </si>
  <si>
    <t>40.92</t>
  </si>
  <si>
    <t>(0.84)</t>
  </si>
  <si>
    <t>0.47</t>
  </si>
  <si>
    <t>(0.10)</t>
  </si>
  <si>
    <t>13.89</t>
  </si>
  <si>
    <t>(2.46)</t>
  </si>
  <si>
    <t>27.32</t>
  </si>
  <si>
    <t>(5.49)</t>
  </si>
  <si>
    <t>0.53</t>
  </si>
  <si>
    <t>(0.44)</t>
  </si>
  <si>
    <t>6.88</t>
  </si>
  <si>
    <t>(2.61)</t>
  </si>
  <si>
    <t>8.63</t>
  </si>
  <si>
    <t>(0.02)</t>
  </si>
  <si>
    <t>0.73</t>
  </si>
  <si>
    <t>(0.08)</t>
  </si>
  <si>
    <t>0.08</t>
  </si>
  <si>
    <t>0.43</t>
  </si>
  <si>
    <t>(0.05)</t>
  </si>
  <si>
    <t>(0.26)</t>
  </si>
  <si>
    <t>100.24</t>
  </si>
  <si>
    <t>Co</t>
  </si>
  <si>
    <t>Zn</t>
  </si>
  <si>
    <t>Mn</t>
  </si>
  <si>
    <t>kamacite</t>
  </si>
  <si>
    <t>0.03</t>
  </si>
  <si>
    <t>0.31</t>
  </si>
  <si>
    <t>0.82</t>
  </si>
  <si>
    <t>90.09</t>
  </si>
  <si>
    <t>2.36</t>
  </si>
  <si>
    <t>0.02</t>
  </si>
  <si>
    <t>4.08</t>
  </si>
  <si>
    <t>0.01</t>
  </si>
  <si>
    <t>97.78</t>
  </si>
  <si>
    <t>taenite</t>
  </si>
  <si>
    <t>1.07</t>
  </si>
  <si>
    <t>2.15</t>
  </si>
  <si>
    <t>76.62</t>
  </si>
  <si>
    <t>15.58</t>
  </si>
  <si>
    <t>96.34</t>
  </si>
  <si>
    <t>awaruite</t>
  </si>
  <si>
    <t>1.04</t>
  </si>
  <si>
    <t>0.97</t>
  </si>
  <si>
    <t>21.71</t>
  </si>
  <si>
    <t>72.47</t>
  </si>
  <si>
    <t>96.33</t>
  </si>
  <si>
    <t>SEM-EDS chemical data (wt% of elements) of  heazlewoodite</t>
  </si>
  <si>
    <t>KAMACITE</t>
  </si>
  <si>
    <t xml:space="preserve"> </t>
  </si>
  <si>
    <t/>
  </si>
  <si>
    <t>Point</t>
  </si>
  <si>
    <t>avg</t>
  </si>
  <si>
    <t>TAENITE</t>
  </si>
  <si>
    <t>AWARUITE</t>
  </si>
  <si>
    <t>SiO2</t>
  </si>
  <si>
    <t>TiO2</t>
  </si>
  <si>
    <t>Al2O3</t>
  </si>
  <si>
    <t>Na2O</t>
  </si>
  <si>
    <t>K2O</t>
  </si>
  <si>
    <t>P2O5</t>
  </si>
  <si>
    <t>SO3</t>
  </si>
  <si>
    <t>ClO-</t>
  </si>
  <si>
    <t>nd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</si>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</sst>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theme="1"/>
      <name val="Arial"/>
      <family val="2"/>
    </font>
    <font>
      <sz val="10"/>
      <color rgb="FF7F7F7F"/>
      <name val="Times New Roman"/>
      <family val="1"/>
    </font>
    <font>
      <sz val="10"/>
      <color rgb="FF000000"/>
      <name val="Times New Roman"/>
      <family val="1"/>
    </font>
    <font>
      <vertAlign val="subscript"/>
      <sz val="10"/>
      <color rgb="FF000000"/>
      <name val="Times New Roman"/>
      <family val="1"/>
    </font>
    <font>
      <vertAlign val="subscript"/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0" fontId="3" fillId="0" borderId="0" xfId="0" applyFont="1"/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/>
    </xf>
    <xf numFmtId="0" fontId="0" fillId="0" borderId="0" xfId="0" applyAlignment="1">
      <alignment horizontal="right"/>
    </xf>
    <xf numFmtId="2" fontId="6" fillId="0" borderId="0" xfId="0" applyNumberFormat="1" applyFont="1" applyAlignment="1">
      <alignment horizontal="right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/>
    <xf numFmtId="0" fontId="8" fillId="0" borderId="2" xfId="0" applyFont="1" applyBorder="1" applyAlignment="1">
      <alignment vertical="top"/>
    </xf>
    <xf numFmtId="0" fontId="8" fillId="0" borderId="3" xfId="0" applyFont="1" applyBorder="1" applyAlignment="1">
      <alignment vertical="top"/>
    </xf>
    <xf numFmtId="0" fontId="9" fillId="0" borderId="0" xfId="0" applyFont="1" applyAlignment="1">
      <alignment vertical="center"/>
    </xf>
    <xf numFmtId="0" fontId="8" fillId="0" borderId="1" xfId="0" applyFont="1" applyBorder="1" applyAlignment="1">
      <alignment vertical="top"/>
    </xf>
    <xf numFmtId="0" fontId="10" fillId="0" borderId="0" xfId="0" applyFont="1" applyAlignment="1">
      <alignment vertical="center"/>
    </xf>
    <xf numFmtId="0" fontId="8" fillId="0" borderId="4" xfId="0" applyFont="1" applyBorder="1" applyAlignment="1">
      <alignment vertical="top"/>
    </xf>
    <xf numFmtId="0" fontId="11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2" fontId="18" fillId="0" borderId="0" xfId="0" applyNumberFormat="1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7" fillId="0" borderId="0" xfId="0" applyFont="1" applyAlignment="1">
      <alignment horizontal="center"/>
    </xf>
    <xf numFmtId="2" fontId="18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center"/>
    </xf>
    <xf numFmtId="164" fontId="18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2" fontId="3" fillId="0" borderId="0" xfId="0" applyNumberFormat="1" applyFont="1"/>
    <xf numFmtId="2" fontId="0" fillId="0" borderId="0" xfId="0" applyNumberFormat="1"/>
    <xf numFmtId="2" fontId="0" fillId="0" borderId="0" xfId="0" applyNumberFormat="1" applyAlignment="1">
      <alignment horizontal="right"/>
    </xf>
    <xf numFmtId="2" fontId="5" fillId="0" borderId="0" xfId="0" applyNumberFormat="1" applyFont="1" applyAlignment="1">
      <alignment horizontal="center" wrapText="1"/>
    </xf>
    <xf numFmtId="0" fontId="9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A1702-8AC5-468E-8FBE-FDD401289CED}">
  <dimension ref="A3:AG34"/>
  <sheetViews>
    <sheetView workbookViewId="0">
      <selection activeCell="H16" sqref="H16"/>
    </sheetView>
  </sheetViews>
  <sheetFormatPr defaultRowHeight="15" x14ac:dyDescent="0.25"/>
  <cols>
    <col min="3" max="3" width="11.28515625" customWidth="1"/>
    <col min="5" max="7" width="8.85546875" style="12"/>
    <col min="8" max="8" width="12" style="12" customWidth="1"/>
    <col min="9" max="13" width="8.85546875" style="12"/>
  </cols>
  <sheetData>
    <row r="3" spans="1:33" x14ac:dyDescent="0.25">
      <c r="B3" t="s">
        <v>63</v>
      </c>
      <c r="C3" s="2" t="s">
        <v>24</v>
      </c>
      <c r="D3" s="2" t="s">
        <v>56</v>
      </c>
      <c r="E3" s="2" t="s">
        <v>57</v>
      </c>
      <c r="F3" s="2" t="s">
        <v>58</v>
      </c>
      <c r="G3" s="2" t="s">
        <v>59</v>
      </c>
      <c r="H3" s="2" t="s">
        <v>25</v>
      </c>
      <c r="I3" s="2" t="s">
        <v>26</v>
      </c>
      <c r="J3" s="2" t="s">
        <v>27</v>
      </c>
      <c r="K3" s="2" t="s">
        <v>28</v>
      </c>
      <c r="L3" s="2" t="s">
        <v>29</v>
      </c>
      <c r="M3" s="2" t="s">
        <v>0</v>
      </c>
      <c r="S3" s="4" t="s">
        <v>48</v>
      </c>
      <c r="T3" s="4" t="s">
        <v>49</v>
      </c>
    </row>
    <row r="4" spans="1:33" x14ac:dyDescent="0.25">
      <c r="A4" s="1"/>
      <c r="B4" s="11">
        <v>10</v>
      </c>
      <c r="C4" s="2" t="s">
        <v>5</v>
      </c>
      <c r="D4" s="52">
        <v>40.985999999999997</v>
      </c>
      <c r="E4" s="5">
        <v>3.4000000000000002E-2</v>
      </c>
      <c r="F4" s="5">
        <v>6.2E-2</v>
      </c>
      <c r="G4" s="5">
        <v>0.04</v>
      </c>
      <c r="H4" s="5">
        <v>8.3810000000000002</v>
      </c>
      <c r="I4" s="5">
        <v>0.1</v>
      </c>
      <c r="J4" s="5">
        <v>0.32100000000000001</v>
      </c>
      <c r="K4" s="5">
        <v>50.424999999999997</v>
      </c>
      <c r="L4" s="5">
        <v>0.28299999999999997</v>
      </c>
      <c r="M4" s="5">
        <v>100.63200000000001</v>
      </c>
      <c r="N4" s="3"/>
      <c r="Q4" s="4"/>
      <c r="R4" s="4"/>
      <c r="S4" s="4" t="s">
        <v>50</v>
      </c>
      <c r="T4" s="4" t="s">
        <v>51</v>
      </c>
      <c r="U4" s="4"/>
      <c r="V4" s="4"/>
      <c r="W4" s="4"/>
      <c r="X4" s="4"/>
      <c r="Y4" s="4"/>
      <c r="Z4" s="4"/>
      <c r="AA4" s="4"/>
      <c r="AB4" s="4"/>
      <c r="AC4" s="5"/>
      <c r="AD4" s="6"/>
      <c r="AE4" s="6"/>
      <c r="AF4" s="6"/>
      <c r="AG4" s="6"/>
    </row>
    <row r="5" spans="1:33" x14ac:dyDescent="0.25">
      <c r="A5" s="3"/>
      <c r="B5" s="11">
        <v>11</v>
      </c>
      <c r="C5" s="2" t="s">
        <v>6</v>
      </c>
      <c r="D5" s="5">
        <v>40.918999999999997</v>
      </c>
      <c r="E5" s="5">
        <v>3.5000000000000003E-2</v>
      </c>
      <c r="F5" s="5">
        <v>2.4E-2</v>
      </c>
      <c r="G5" s="5">
        <v>5.2999999999999999E-2</v>
      </c>
      <c r="H5" s="5">
        <v>8.07</v>
      </c>
      <c r="I5" s="5">
        <v>9.2999999999999999E-2</v>
      </c>
      <c r="J5" s="5">
        <v>0.14399999999999999</v>
      </c>
      <c r="K5" s="5">
        <v>50.942999999999998</v>
      </c>
      <c r="L5" s="5">
        <v>0.16600000000000001</v>
      </c>
      <c r="M5" s="5">
        <v>100.447</v>
      </c>
      <c r="N5" s="2"/>
      <c r="Q5" s="5"/>
      <c r="R5" s="5"/>
      <c r="S5" s="5" t="s">
        <v>52</v>
      </c>
      <c r="T5" s="5">
        <v>0.10243826293440923</v>
      </c>
      <c r="U5" s="5"/>
      <c r="V5" s="5"/>
      <c r="W5" s="5"/>
      <c r="X5" s="4"/>
      <c r="Y5" s="4"/>
      <c r="Z5" s="4"/>
      <c r="AA5" s="4"/>
      <c r="AB5" s="4"/>
      <c r="AC5" s="5"/>
      <c r="AD5" s="5"/>
      <c r="AE5" s="5"/>
      <c r="AF5" s="5"/>
      <c r="AG5" s="5"/>
    </row>
    <row r="6" spans="1:33" x14ac:dyDescent="0.25">
      <c r="A6" s="4"/>
      <c r="B6" s="11">
        <v>12</v>
      </c>
      <c r="C6" s="10" t="s">
        <v>7</v>
      </c>
      <c r="D6" s="5">
        <v>40.98</v>
      </c>
      <c r="E6" s="5">
        <v>0.04</v>
      </c>
      <c r="F6" s="5">
        <v>2.1999999999999999E-2</v>
      </c>
      <c r="G6" s="5">
        <v>4.7E-2</v>
      </c>
      <c r="H6" s="5">
        <v>8.7650000000000006</v>
      </c>
      <c r="I6" s="5">
        <v>9.9000000000000005E-2</v>
      </c>
      <c r="J6" s="5">
        <v>9.8000000000000004E-2</v>
      </c>
      <c r="K6" s="5">
        <v>50.798000000000002</v>
      </c>
      <c r="L6" s="5">
        <v>0.22500000000000001</v>
      </c>
      <c r="M6" s="5">
        <v>101.074</v>
      </c>
      <c r="N6" s="2"/>
      <c r="Q6" s="5"/>
      <c r="R6" s="5"/>
      <c r="S6" s="5" t="s">
        <v>53</v>
      </c>
      <c r="T6" s="5">
        <v>90.165805394572033</v>
      </c>
      <c r="U6" s="5"/>
      <c r="V6" s="5"/>
      <c r="W6" s="5"/>
      <c r="X6" s="4"/>
      <c r="Y6" s="4"/>
      <c r="Z6" s="4"/>
      <c r="AA6" s="4"/>
      <c r="AB6" s="4"/>
      <c r="AC6" s="5"/>
      <c r="AD6" s="5"/>
      <c r="AE6" s="5"/>
      <c r="AF6" s="5"/>
      <c r="AG6" s="5"/>
    </row>
    <row r="7" spans="1:33" x14ac:dyDescent="0.25">
      <c r="A7" s="4"/>
      <c r="B7" s="11">
        <v>13</v>
      </c>
      <c r="C7" s="10" t="s">
        <v>8</v>
      </c>
      <c r="D7" s="5">
        <v>39.874000000000002</v>
      </c>
      <c r="E7" s="5">
        <v>6.4000000000000001E-2</v>
      </c>
      <c r="F7" s="5">
        <v>6.2E-2</v>
      </c>
      <c r="G7" s="5">
        <v>0.126</v>
      </c>
      <c r="H7" s="5">
        <v>13.393000000000001</v>
      </c>
      <c r="I7" s="5">
        <v>9.7000000000000003E-2</v>
      </c>
      <c r="J7" s="5">
        <v>0.16700000000000001</v>
      </c>
      <c r="K7" s="5">
        <v>46.503</v>
      </c>
      <c r="L7" s="5">
        <v>0.191</v>
      </c>
      <c r="M7" s="5">
        <v>100.477</v>
      </c>
      <c r="N7" s="2"/>
      <c r="Q7" s="5"/>
      <c r="R7" s="5"/>
      <c r="S7" s="5" t="s">
        <v>54</v>
      </c>
      <c r="T7" s="5">
        <v>9.4466828774995797</v>
      </c>
      <c r="U7" s="5"/>
      <c r="V7" s="5"/>
      <c r="W7" s="5"/>
      <c r="X7" s="4"/>
      <c r="Y7" s="4"/>
      <c r="Z7" s="4"/>
      <c r="AA7" s="4"/>
      <c r="AB7" s="4"/>
      <c r="AC7" s="5"/>
      <c r="AD7" s="5"/>
      <c r="AE7" s="5"/>
      <c r="AF7" s="5"/>
      <c r="AG7" s="5"/>
    </row>
    <row r="8" spans="1:33" x14ac:dyDescent="0.25">
      <c r="A8" s="4"/>
      <c r="B8" s="11">
        <v>15</v>
      </c>
      <c r="C8" s="10" t="s">
        <v>9</v>
      </c>
      <c r="D8" s="5">
        <v>40.994</v>
      </c>
      <c r="E8" s="5">
        <v>5.0999999999999997E-2</v>
      </c>
      <c r="F8" s="5">
        <v>3.1E-2</v>
      </c>
      <c r="G8" s="5">
        <v>3.5000000000000003E-2</v>
      </c>
      <c r="H8" s="5">
        <v>8.1029999999999998</v>
      </c>
      <c r="I8" s="5">
        <v>0.106</v>
      </c>
      <c r="J8" s="5">
        <v>4.3999999999999997E-2</v>
      </c>
      <c r="K8" s="5">
        <v>51.357999999999997</v>
      </c>
      <c r="L8" s="5">
        <v>0.22900000000000001</v>
      </c>
      <c r="M8" s="5">
        <v>100.95099999999999</v>
      </c>
      <c r="N8" s="7"/>
      <c r="Q8" s="5"/>
      <c r="R8" s="5"/>
      <c r="S8" s="5" t="s">
        <v>55</v>
      </c>
      <c r="T8" s="5">
        <v>0.2850734649939799</v>
      </c>
      <c r="U8" s="5"/>
      <c r="V8" s="5"/>
      <c r="W8" s="5"/>
      <c r="Y8" s="3"/>
      <c r="Z8" s="1"/>
      <c r="AA8" s="3"/>
      <c r="AB8" s="1"/>
      <c r="AC8" s="7"/>
      <c r="AD8" s="5"/>
      <c r="AE8" s="5"/>
      <c r="AF8" s="5"/>
      <c r="AG8" s="5"/>
    </row>
    <row r="9" spans="1:33" x14ac:dyDescent="0.25">
      <c r="A9" s="4"/>
      <c r="B9" s="11"/>
      <c r="C9" s="10" t="s">
        <v>13</v>
      </c>
      <c r="D9" s="5">
        <f>AVERAGE(D4:D8)</f>
        <v>40.750599999999999</v>
      </c>
      <c r="E9" s="5">
        <f t="shared" ref="E9:L9" si="0">AVERAGE(E4:E8)</f>
        <v>4.48E-2</v>
      </c>
      <c r="F9" s="5">
        <f t="shared" si="0"/>
        <v>4.02E-2</v>
      </c>
      <c r="G9" s="5">
        <f t="shared" si="0"/>
        <v>6.020000000000001E-2</v>
      </c>
      <c r="H9" s="5">
        <f t="shared" si="0"/>
        <v>9.3424000000000014</v>
      </c>
      <c r="I9" s="5">
        <f t="shared" si="0"/>
        <v>9.9000000000000005E-2</v>
      </c>
      <c r="J9" s="5">
        <f t="shared" si="0"/>
        <v>0.15479999999999999</v>
      </c>
      <c r="K9" s="5">
        <f t="shared" si="0"/>
        <v>50.005399999999995</v>
      </c>
      <c r="L9" s="5">
        <f t="shared" si="0"/>
        <v>0.21880000000000002</v>
      </c>
      <c r="M9" s="5"/>
      <c r="N9" s="7"/>
      <c r="O9" s="5"/>
      <c r="P9" s="5"/>
      <c r="Q9" s="5"/>
      <c r="R9" s="5"/>
      <c r="S9" s="5"/>
      <c r="T9" s="5"/>
      <c r="U9" s="5"/>
      <c r="V9" s="5"/>
      <c r="W9" s="5"/>
      <c r="Y9" s="3"/>
      <c r="Z9" s="1"/>
      <c r="AA9" s="3"/>
      <c r="AB9" s="1"/>
      <c r="AC9" s="7"/>
      <c r="AD9" s="5"/>
      <c r="AE9" s="5"/>
      <c r="AF9" s="5"/>
      <c r="AG9" s="5"/>
    </row>
    <row r="10" spans="1:33" x14ac:dyDescent="0.25">
      <c r="A10" s="4"/>
      <c r="B10" s="11"/>
      <c r="C10" s="10" t="s">
        <v>3</v>
      </c>
      <c r="D10" s="5">
        <f>STDEV(D4:D8)</f>
        <v>0.49093461886487288</v>
      </c>
      <c r="E10" s="5">
        <f t="shared" ref="E10:L10" si="1">STDEV(E4:E8)</f>
        <v>1.2676750372236558E-2</v>
      </c>
      <c r="F10" s="5">
        <f t="shared" si="1"/>
        <v>2.0179197209007099E-2</v>
      </c>
      <c r="G10" s="5">
        <f t="shared" si="1"/>
        <v>3.7412564734324194E-2</v>
      </c>
      <c r="H10" s="5">
        <f t="shared" si="1"/>
        <v>2.2814554126697275</v>
      </c>
      <c r="I10" s="5">
        <f t="shared" si="1"/>
        <v>4.743416490252568E-3</v>
      </c>
      <c r="J10" s="5">
        <f t="shared" si="1"/>
        <v>0.10415229234155145</v>
      </c>
      <c r="K10" s="5">
        <f t="shared" si="1"/>
        <v>1.9861838535241387</v>
      </c>
      <c r="L10" s="5">
        <f t="shared" si="1"/>
        <v>4.4228949795354529E-2</v>
      </c>
      <c r="M10" s="5"/>
      <c r="N10" s="7"/>
      <c r="O10" s="5"/>
      <c r="P10" s="5"/>
      <c r="Q10" s="5"/>
      <c r="R10" s="5"/>
      <c r="S10" s="5"/>
      <c r="T10" s="5"/>
      <c r="U10" s="5"/>
      <c r="V10" s="5"/>
      <c r="W10" s="5"/>
      <c r="Y10" s="3"/>
      <c r="Z10" s="1"/>
      <c r="AA10" s="3"/>
      <c r="AB10" s="1"/>
      <c r="AC10" s="7"/>
      <c r="AD10" s="5"/>
      <c r="AE10" s="5"/>
      <c r="AF10" s="5"/>
      <c r="AG10" s="5"/>
    </row>
    <row r="11" spans="1:33" x14ac:dyDescent="0.25">
      <c r="A11" s="4"/>
      <c r="B11" s="11"/>
      <c r="C11" s="10" t="s">
        <v>14</v>
      </c>
      <c r="D11" s="5">
        <f>MIN(D4:D8)</f>
        <v>39.874000000000002</v>
      </c>
      <c r="E11" s="5">
        <f t="shared" ref="E11:L11" si="2">MIN(E4:E8)</f>
        <v>3.4000000000000002E-2</v>
      </c>
      <c r="F11" s="5">
        <f t="shared" si="2"/>
        <v>2.1999999999999999E-2</v>
      </c>
      <c r="G11" s="5">
        <f t="shared" si="2"/>
        <v>3.5000000000000003E-2</v>
      </c>
      <c r="H11" s="5">
        <f t="shared" si="2"/>
        <v>8.07</v>
      </c>
      <c r="I11" s="5">
        <f t="shared" si="2"/>
        <v>9.2999999999999999E-2</v>
      </c>
      <c r="J11" s="5">
        <f t="shared" si="2"/>
        <v>4.3999999999999997E-2</v>
      </c>
      <c r="K11" s="5">
        <f t="shared" si="2"/>
        <v>46.503</v>
      </c>
      <c r="L11" s="5">
        <f t="shared" si="2"/>
        <v>0.16600000000000001</v>
      </c>
      <c r="M11" s="5"/>
      <c r="N11" s="7"/>
      <c r="O11" s="5"/>
      <c r="P11" s="5"/>
      <c r="Q11" s="5"/>
      <c r="R11" s="5"/>
      <c r="S11" s="5"/>
      <c r="T11" s="5"/>
      <c r="U11" s="5"/>
      <c r="V11" s="5"/>
      <c r="W11" s="5"/>
      <c r="Y11" s="3"/>
      <c r="Z11" s="1"/>
      <c r="AA11" s="3"/>
      <c r="AB11" s="1"/>
      <c r="AC11" s="7"/>
      <c r="AD11" s="5"/>
      <c r="AE11" s="5"/>
      <c r="AF11" s="5"/>
      <c r="AG11" s="5"/>
    </row>
    <row r="12" spans="1:33" x14ac:dyDescent="0.25">
      <c r="A12" s="4"/>
      <c r="B12" s="11"/>
      <c r="C12" s="10" t="s">
        <v>15</v>
      </c>
      <c r="D12" s="5">
        <f>MAX(D4:D8)</f>
        <v>40.994</v>
      </c>
      <c r="E12" s="5">
        <f t="shared" ref="E12:L12" si="3">MAX(E4:E8)</f>
        <v>6.4000000000000001E-2</v>
      </c>
      <c r="F12" s="5">
        <f t="shared" si="3"/>
        <v>6.2E-2</v>
      </c>
      <c r="G12" s="5">
        <f t="shared" si="3"/>
        <v>0.126</v>
      </c>
      <c r="H12" s="5">
        <f t="shared" si="3"/>
        <v>13.393000000000001</v>
      </c>
      <c r="I12" s="5">
        <f t="shared" si="3"/>
        <v>0.106</v>
      </c>
      <c r="J12" s="5">
        <f t="shared" si="3"/>
        <v>0.32100000000000001</v>
      </c>
      <c r="K12" s="5">
        <f t="shared" si="3"/>
        <v>51.357999999999997</v>
      </c>
      <c r="L12" s="5">
        <f t="shared" si="3"/>
        <v>0.28299999999999997</v>
      </c>
      <c r="M12" s="5"/>
      <c r="N12" s="7"/>
      <c r="O12" s="5"/>
      <c r="P12" s="5"/>
      <c r="Q12" s="5"/>
      <c r="R12" s="5"/>
      <c r="S12" s="5"/>
      <c r="T12" s="5"/>
      <c r="U12" s="5"/>
      <c r="V12" s="5"/>
      <c r="W12" s="5"/>
      <c r="Y12" s="3"/>
      <c r="Z12" s="1"/>
      <c r="AA12" s="3"/>
      <c r="AB12" s="1"/>
      <c r="AC12" s="7"/>
      <c r="AD12" s="5"/>
      <c r="AE12" s="5"/>
      <c r="AF12" s="5"/>
      <c r="AG12" s="5"/>
    </row>
    <row r="13" spans="1:33" x14ac:dyDescent="0.25">
      <c r="A13" s="4"/>
      <c r="B13" s="11"/>
      <c r="C13" s="10" t="s">
        <v>2</v>
      </c>
      <c r="D13" s="5" t="s">
        <v>16</v>
      </c>
      <c r="E13" s="5" t="s">
        <v>17</v>
      </c>
      <c r="F13" s="5" t="s">
        <v>18</v>
      </c>
      <c r="G13" s="5" t="s">
        <v>19</v>
      </c>
      <c r="H13" s="5" t="s">
        <v>20</v>
      </c>
      <c r="I13" s="5" t="s">
        <v>4</v>
      </c>
      <c r="J13" s="5" t="s">
        <v>21</v>
      </c>
      <c r="K13" s="5" t="s">
        <v>22</v>
      </c>
      <c r="L13" s="5" t="s">
        <v>23</v>
      </c>
      <c r="M13" s="5"/>
      <c r="N13" s="7"/>
      <c r="O13" s="5"/>
      <c r="P13" s="5"/>
      <c r="Q13" s="5"/>
      <c r="R13" s="5"/>
      <c r="S13" s="5"/>
      <c r="T13" s="5"/>
      <c r="U13" s="5"/>
      <c r="V13" s="5"/>
      <c r="W13" s="5"/>
      <c r="Y13" s="3"/>
      <c r="Z13" s="1"/>
      <c r="AA13" s="3"/>
      <c r="AB13" s="1"/>
      <c r="AC13" s="7"/>
      <c r="AD13" s="5"/>
      <c r="AE13" s="5"/>
      <c r="AF13" s="5"/>
      <c r="AG13" s="5"/>
    </row>
    <row r="14" spans="1:33" x14ac:dyDescent="0.25">
      <c r="A14" s="4"/>
      <c r="B14" s="11" t="s">
        <v>64</v>
      </c>
      <c r="C14" s="10"/>
      <c r="D14" s="5"/>
      <c r="E14" s="5"/>
      <c r="F14" s="5"/>
      <c r="G14" s="5"/>
      <c r="H14" s="5"/>
      <c r="I14" s="5"/>
      <c r="J14" s="5"/>
      <c r="K14" s="5"/>
      <c r="L14" s="5"/>
      <c r="M14" s="5"/>
      <c r="N14" s="7"/>
      <c r="O14" s="5"/>
      <c r="P14" s="5"/>
      <c r="Q14" s="5"/>
      <c r="R14" s="5"/>
      <c r="S14" s="5" t="s">
        <v>48</v>
      </c>
      <c r="T14" s="5" t="s">
        <v>49</v>
      </c>
      <c r="U14" s="5"/>
      <c r="V14" s="5"/>
      <c r="W14" s="5"/>
      <c r="X14" s="9"/>
      <c r="Y14" s="3"/>
      <c r="Z14" s="1"/>
      <c r="AA14" s="3"/>
      <c r="AB14" s="1"/>
      <c r="AC14" s="7"/>
      <c r="AD14" s="5"/>
      <c r="AE14" s="5"/>
      <c r="AF14" s="5"/>
      <c r="AG14" s="5"/>
    </row>
    <row r="15" spans="1:33" x14ac:dyDescent="0.25">
      <c r="A15" s="4"/>
      <c r="B15" s="11">
        <v>14</v>
      </c>
      <c r="C15" s="10" t="s">
        <v>10</v>
      </c>
      <c r="D15" s="5">
        <v>39.003999999999998</v>
      </c>
      <c r="E15" s="5">
        <v>6.5000000000000002E-2</v>
      </c>
      <c r="F15" s="5">
        <v>1.383</v>
      </c>
      <c r="G15" s="5">
        <v>0.434</v>
      </c>
      <c r="H15" s="5">
        <v>17.798999999999999</v>
      </c>
      <c r="I15" s="5">
        <v>0.13800000000000001</v>
      </c>
      <c r="J15" s="5">
        <v>0.193</v>
      </c>
      <c r="K15" s="5">
        <v>39.837000000000003</v>
      </c>
      <c r="L15" s="5">
        <v>0.80600000000000005</v>
      </c>
      <c r="M15" s="5">
        <v>99.659000000000006</v>
      </c>
      <c r="N15" s="7"/>
      <c r="O15" s="5"/>
      <c r="P15" s="5"/>
      <c r="Q15" s="5"/>
      <c r="R15" s="5"/>
      <c r="S15" s="5" t="s">
        <v>50</v>
      </c>
      <c r="T15" s="5" t="s">
        <v>51</v>
      </c>
      <c r="U15" s="5"/>
      <c r="V15" s="5"/>
      <c r="W15" s="5"/>
      <c r="Y15" s="3"/>
      <c r="Z15" s="1"/>
      <c r="AA15" s="3"/>
      <c r="AB15" s="1"/>
      <c r="AC15" s="7"/>
      <c r="AD15" s="5"/>
      <c r="AE15" s="5"/>
      <c r="AF15" s="5"/>
      <c r="AG15" s="5"/>
    </row>
    <row r="16" spans="1:33" x14ac:dyDescent="0.25">
      <c r="A16" s="4"/>
      <c r="B16" s="11">
        <v>16</v>
      </c>
      <c r="C16" s="10" t="s">
        <v>11</v>
      </c>
      <c r="D16" s="5">
        <v>40.195999999999998</v>
      </c>
      <c r="E16" s="5">
        <v>0.06</v>
      </c>
      <c r="F16" s="5">
        <v>5.2999999999999999E-2</v>
      </c>
      <c r="G16" s="5">
        <v>0.13100000000000001</v>
      </c>
      <c r="H16" s="5">
        <v>10.864000000000001</v>
      </c>
      <c r="I16" s="5">
        <v>0.13900000000000001</v>
      </c>
      <c r="J16" s="5">
        <v>3.7999999999999999E-2</v>
      </c>
      <c r="K16" s="5">
        <v>49.494999999999997</v>
      </c>
      <c r="L16" s="5">
        <v>0.26200000000000001</v>
      </c>
      <c r="M16" s="5">
        <v>101.238</v>
      </c>
      <c r="N16" s="2"/>
      <c r="O16" s="55"/>
      <c r="P16" s="55"/>
      <c r="Q16" s="55"/>
      <c r="R16" s="5"/>
      <c r="S16" s="5" t="s">
        <v>52</v>
      </c>
      <c r="T16" s="5">
        <v>0.21271475686884064</v>
      </c>
      <c r="U16" s="5"/>
      <c r="V16" s="5"/>
      <c r="W16" s="5"/>
      <c r="X16" s="5"/>
      <c r="Y16" s="5"/>
      <c r="Z16" s="5"/>
      <c r="AA16" s="5"/>
      <c r="AB16" s="5"/>
      <c r="AC16" s="5"/>
    </row>
    <row r="17" spans="1:31" ht="14.45" customHeight="1" x14ac:dyDescent="0.25">
      <c r="A17" s="4"/>
      <c r="B17" s="11">
        <v>17</v>
      </c>
      <c r="C17" s="10" t="s">
        <v>12</v>
      </c>
      <c r="D17" s="13">
        <v>39.799207317073176</v>
      </c>
      <c r="E17" s="13">
        <v>0.28371951219512193</v>
      </c>
      <c r="F17" s="13">
        <v>7.0000000000000007E-2</v>
      </c>
      <c r="G17" s="13">
        <v>0.42739024390243902</v>
      </c>
      <c r="H17" s="13">
        <v>47.581573170731708</v>
      </c>
      <c r="I17" s="13">
        <v>0.25595121951219513</v>
      </c>
      <c r="J17" s="13">
        <v>3.7426829268292681E-2</v>
      </c>
      <c r="K17" s="13">
        <v>10.915353658536587</v>
      </c>
      <c r="L17" s="13">
        <v>0.2</v>
      </c>
      <c r="M17" s="13">
        <f>SUM(D17:L17)</f>
        <v>99.570621951219522</v>
      </c>
      <c r="O17" s="55"/>
      <c r="P17" s="55"/>
      <c r="Q17" s="55"/>
      <c r="R17" s="5"/>
      <c r="S17" s="5" t="s">
        <v>53</v>
      </c>
      <c r="T17" s="5">
        <v>69.511132855689766</v>
      </c>
      <c r="U17" s="5"/>
      <c r="V17" s="5"/>
      <c r="W17" s="5"/>
      <c r="X17" s="5"/>
      <c r="Y17" s="5"/>
      <c r="Z17" s="5"/>
      <c r="AA17" s="5"/>
      <c r="AB17" s="5"/>
      <c r="AC17" s="5"/>
    </row>
    <row r="18" spans="1:31" x14ac:dyDescent="0.25">
      <c r="A18" s="4"/>
      <c r="B18" s="11"/>
      <c r="C18" s="10" t="s">
        <v>1</v>
      </c>
      <c r="D18" s="13">
        <f>AVERAGE(D15:D17)</f>
        <v>39.666402439024388</v>
      </c>
      <c r="E18" s="13">
        <f t="shared" ref="E18:L18" si="4">AVERAGE(E15:E17)</f>
        <v>0.13623983739837398</v>
      </c>
      <c r="F18" s="13">
        <f t="shared" si="4"/>
        <v>0.502</v>
      </c>
      <c r="G18" s="13">
        <f t="shared" si="4"/>
        <v>0.33079674796747965</v>
      </c>
      <c r="H18" s="13">
        <f t="shared" si="4"/>
        <v>25.414857723577239</v>
      </c>
      <c r="I18" s="13">
        <f t="shared" si="4"/>
        <v>0.17765040650406505</v>
      </c>
      <c r="J18" s="13">
        <f t="shared" si="4"/>
        <v>8.9475609756097571E-2</v>
      </c>
      <c r="K18" s="13">
        <f t="shared" si="4"/>
        <v>33.41578455284553</v>
      </c>
      <c r="L18" s="13">
        <f t="shared" si="4"/>
        <v>0.42266666666666669</v>
      </c>
      <c r="M18" s="53"/>
      <c r="O18" s="55"/>
      <c r="P18" s="55"/>
      <c r="Q18" s="55"/>
      <c r="R18" s="8"/>
      <c r="S18" s="5" t="s">
        <v>54</v>
      </c>
      <c r="T18" s="5">
        <v>29.64831624465484</v>
      </c>
      <c r="U18" s="8"/>
      <c r="V18" s="8"/>
      <c r="W18" s="8"/>
      <c r="X18" s="8"/>
      <c r="Y18" s="8"/>
      <c r="Z18" s="8"/>
      <c r="AA18" s="8"/>
      <c r="AB18" s="8"/>
      <c r="AC18" s="8"/>
      <c r="AD18" s="9"/>
      <c r="AE18" s="9"/>
    </row>
    <row r="19" spans="1:31" x14ac:dyDescent="0.25">
      <c r="A19" s="4"/>
      <c r="B19" s="11"/>
      <c r="C19" s="10" t="s">
        <v>3</v>
      </c>
      <c r="D19" s="5">
        <f>STDEV(D15:D17)</f>
        <v>0.60699575923161497</v>
      </c>
      <c r="E19" s="5">
        <f t="shared" ref="E19:L19" si="5">STDEV(E15:E17)</f>
        <v>0.12774560993872119</v>
      </c>
      <c r="F19" s="5">
        <f t="shared" si="5"/>
        <v>0.7630157272297865</v>
      </c>
      <c r="G19" s="5">
        <f t="shared" si="5"/>
        <v>0.17306061826048919</v>
      </c>
      <c r="H19" s="5">
        <f t="shared" si="5"/>
        <v>19.507588562821837</v>
      </c>
      <c r="I19" s="5">
        <f t="shared" si="5"/>
        <v>6.7812336549485014E-2</v>
      </c>
      <c r="J19" s="5">
        <f t="shared" si="5"/>
        <v>8.9655209902719968E-2</v>
      </c>
      <c r="K19" s="5">
        <f t="shared" si="5"/>
        <v>20.075390004236016</v>
      </c>
      <c r="L19" s="5">
        <f t="shared" si="5"/>
        <v>0.33342065522899655</v>
      </c>
      <c r="M19" s="5"/>
      <c r="Q19" s="8"/>
      <c r="R19" s="8"/>
      <c r="S19" s="5" t="s">
        <v>55</v>
      </c>
      <c r="T19" s="5">
        <v>0.6278361427865603</v>
      </c>
      <c r="U19" s="8"/>
      <c r="V19" s="8"/>
      <c r="W19" s="8"/>
      <c r="X19" s="8"/>
      <c r="Y19" s="8"/>
      <c r="Z19" s="8"/>
      <c r="AA19" s="8"/>
      <c r="AB19" s="8"/>
      <c r="AC19" s="8"/>
      <c r="AD19" s="9"/>
      <c r="AE19" s="9"/>
    </row>
    <row r="20" spans="1:31" x14ac:dyDescent="0.25">
      <c r="A20" s="4"/>
      <c r="B20" s="11"/>
      <c r="C20" s="10" t="s">
        <v>14</v>
      </c>
      <c r="D20" s="5">
        <f>MIN(D15:D17)</f>
        <v>39.003999999999998</v>
      </c>
      <c r="E20" s="5">
        <f t="shared" ref="E20:L20" si="6">MIN(E15:E17)</f>
        <v>0.06</v>
      </c>
      <c r="F20" s="5">
        <f t="shared" si="6"/>
        <v>5.2999999999999999E-2</v>
      </c>
      <c r="G20" s="5">
        <f t="shared" si="6"/>
        <v>0.13100000000000001</v>
      </c>
      <c r="H20" s="5">
        <f t="shared" si="6"/>
        <v>10.864000000000001</v>
      </c>
      <c r="I20" s="5">
        <f t="shared" si="6"/>
        <v>0.13800000000000001</v>
      </c>
      <c r="J20" s="5">
        <f t="shared" si="6"/>
        <v>3.7426829268292681E-2</v>
      </c>
      <c r="K20" s="5">
        <f t="shared" si="6"/>
        <v>10.915353658536587</v>
      </c>
      <c r="L20" s="5">
        <f t="shared" si="6"/>
        <v>0.2</v>
      </c>
      <c r="M20" s="5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9"/>
      <c r="AE20" s="9"/>
    </row>
    <row r="21" spans="1:31" x14ac:dyDescent="0.25">
      <c r="A21" s="4"/>
      <c r="B21" s="11"/>
      <c r="C21" s="10" t="s">
        <v>15</v>
      </c>
      <c r="D21" s="5">
        <f>MAX(D15:D17)</f>
        <v>40.195999999999998</v>
      </c>
      <c r="E21" s="5">
        <f t="shared" ref="E21:L21" si="7">MAX(E15:E17)</f>
        <v>0.28371951219512193</v>
      </c>
      <c r="F21" s="5">
        <f t="shared" si="7"/>
        <v>1.383</v>
      </c>
      <c r="G21" s="5">
        <f t="shared" si="7"/>
        <v>0.434</v>
      </c>
      <c r="H21" s="5">
        <f t="shared" si="7"/>
        <v>47.581573170731708</v>
      </c>
      <c r="I21" s="5">
        <f t="shared" si="7"/>
        <v>0.25595121951219513</v>
      </c>
      <c r="J21" s="5">
        <f t="shared" si="7"/>
        <v>0.193</v>
      </c>
      <c r="K21" s="5">
        <f t="shared" si="7"/>
        <v>49.494999999999997</v>
      </c>
      <c r="L21" s="5">
        <f t="shared" si="7"/>
        <v>0.80600000000000005</v>
      </c>
      <c r="M21" s="5"/>
      <c r="N21" s="2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9"/>
      <c r="AE21" s="9"/>
    </row>
    <row r="22" spans="1:31" x14ac:dyDescent="0.25">
      <c r="A22" s="4"/>
      <c r="B22" s="11"/>
      <c r="C22" s="10" t="s">
        <v>2</v>
      </c>
      <c r="D22" s="5" t="s">
        <v>30</v>
      </c>
      <c r="E22" s="5" t="s">
        <v>31</v>
      </c>
      <c r="F22" s="5" t="s">
        <v>32</v>
      </c>
      <c r="G22" s="5" t="s">
        <v>33</v>
      </c>
      <c r="H22" s="5" t="s">
        <v>34</v>
      </c>
      <c r="I22" s="5" t="s">
        <v>35</v>
      </c>
      <c r="J22" s="5" t="s">
        <v>36</v>
      </c>
      <c r="K22" s="5" t="s">
        <v>37</v>
      </c>
      <c r="L22" s="5" t="s">
        <v>38</v>
      </c>
      <c r="M22" s="5"/>
      <c r="N22" s="2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9"/>
      <c r="AE22" s="9"/>
    </row>
    <row r="23" spans="1:31" ht="14.45" customHeight="1" x14ac:dyDescent="0.25">
      <c r="A23" s="4"/>
      <c r="B23" s="11" t="s">
        <v>62</v>
      </c>
      <c r="C23" s="10"/>
      <c r="D23" s="5"/>
      <c r="E23" s="5"/>
      <c r="F23" s="5"/>
      <c r="G23" s="5"/>
      <c r="H23" s="5"/>
      <c r="I23" s="5"/>
      <c r="J23" s="5"/>
      <c r="K23" s="5"/>
      <c r="L23" s="5"/>
      <c r="M23" s="5"/>
      <c r="N23" s="2"/>
      <c r="O23" s="55"/>
      <c r="P23" s="55"/>
      <c r="Q23" s="55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9"/>
      <c r="AE23" s="9"/>
    </row>
    <row r="24" spans="1:31" x14ac:dyDescent="0.25">
      <c r="A24" s="4"/>
      <c r="B24" s="11">
        <v>18</v>
      </c>
      <c r="C24" s="10" t="s">
        <v>60</v>
      </c>
      <c r="D24" s="5">
        <v>39.67</v>
      </c>
      <c r="E24" s="5">
        <v>0.254</v>
      </c>
      <c r="F24" s="13">
        <v>0.03</v>
      </c>
      <c r="G24" s="13">
        <v>0.56599999999999995</v>
      </c>
      <c r="H24" s="13">
        <v>17.699000000000002</v>
      </c>
      <c r="I24" s="13">
        <v>0.16300000000000001</v>
      </c>
      <c r="J24" s="13">
        <v>6.0999999999999999E-2</v>
      </c>
      <c r="K24" s="13">
        <v>41.480000000000004</v>
      </c>
      <c r="L24" s="13">
        <v>0.34</v>
      </c>
      <c r="M24" s="5">
        <f>SUM(D24:L24)</f>
        <v>100.26300000000001</v>
      </c>
      <c r="O24" s="55"/>
      <c r="P24" s="55"/>
      <c r="Q24" s="55"/>
      <c r="S24" s="5" t="s">
        <v>48</v>
      </c>
      <c r="T24" s="5" t="s">
        <v>49</v>
      </c>
    </row>
    <row r="25" spans="1:31" x14ac:dyDescent="0.25">
      <c r="A25" s="4"/>
      <c r="B25" s="11">
        <v>19</v>
      </c>
      <c r="C25" s="2" t="s">
        <v>60</v>
      </c>
      <c r="D25" s="5">
        <v>39.465000000000003</v>
      </c>
      <c r="E25" s="5">
        <v>0.17100000000000001</v>
      </c>
      <c r="F25" s="13">
        <v>0.05</v>
      </c>
      <c r="G25" s="13">
        <v>0.57399999999999995</v>
      </c>
      <c r="H25" s="13">
        <v>17.475999999999999</v>
      </c>
      <c r="I25" s="13">
        <v>0.17499999999999999</v>
      </c>
      <c r="J25" s="13">
        <v>5.2999999999999999E-2</v>
      </c>
      <c r="K25" s="13">
        <v>41.457999999999998</v>
      </c>
      <c r="L25" s="13">
        <v>0.21</v>
      </c>
      <c r="M25" s="5">
        <f>SUM(D25:L25)</f>
        <v>99.631999999999991</v>
      </c>
      <c r="O25" s="55"/>
      <c r="P25" s="55"/>
      <c r="Q25" s="55"/>
      <c r="S25" s="5" t="s">
        <v>50</v>
      </c>
      <c r="T25" s="5" t="s">
        <v>51</v>
      </c>
    </row>
    <row r="26" spans="1:31" x14ac:dyDescent="0.25">
      <c r="A26" s="4"/>
      <c r="B26" s="11">
        <v>20</v>
      </c>
      <c r="C26" s="2" t="s">
        <v>61</v>
      </c>
      <c r="D26" s="5">
        <v>39.106000000000002</v>
      </c>
      <c r="E26" s="5">
        <v>7.3999999999999996E-2</v>
      </c>
      <c r="F26" s="13">
        <v>0.03</v>
      </c>
      <c r="G26" s="13">
        <v>0.51600000000000001</v>
      </c>
      <c r="H26" s="13">
        <v>14.964</v>
      </c>
      <c r="I26" s="13">
        <v>0.10299999999999999</v>
      </c>
      <c r="J26" s="13">
        <v>0.108</v>
      </c>
      <c r="K26" s="13">
        <v>46.101999999999997</v>
      </c>
      <c r="L26" s="13">
        <v>0.64</v>
      </c>
      <c r="M26" s="5">
        <f>SUM(D26:L26)</f>
        <v>101.64299999999999</v>
      </c>
      <c r="S26" s="5" t="s">
        <v>52</v>
      </c>
      <c r="T26" s="5">
        <v>0.17322743956232389</v>
      </c>
    </row>
    <row r="27" spans="1:31" x14ac:dyDescent="0.25">
      <c r="A27" s="4"/>
      <c r="B27" s="11">
        <v>21</v>
      </c>
      <c r="C27" s="2" t="s">
        <v>60</v>
      </c>
      <c r="D27" s="5">
        <v>37.343000000000004</v>
      </c>
      <c r="E27" s="5">
        <v>3.3000000000000002E-2</v>
      </c>
      <c r="F27" s="13">
        <v>0.105</v>
      </c>
      <c r="G27" s="13">
        <v>9.5000000000000001E-2</v>
      </c>
      <c r="H27" s="13">
        <v>23.053999999999998</v>
      </c>
      <c r="I27" s="13">
        <v>0.20300000000000001</v>
      </c>
      <c r="J27" s="13">
        <v>3.1E-2</v>
      </c>
      <c r="K27" s="13">
        <v>38.465000000000003</v>
      </c>
      <c r="L27" s="13">
        <v>0.20499999999999999</v>
      </c>
      <c r="M27" s="5">
        <f>SUM(D27:L27)</f>
        <v>99.534000000000006</v>
      </c>
      <c r="S27" s="5" t="s">
        <v>53</v>
      </c>
      <c r="T27" s="5">
        <v>79.785224387488626</v>
      </c>
    </row>
    <row r="28" spans="1:31" x14ac:dyDescent="0.25">
      <c r="A28" s="4"/>
      <c r="B28" s="4"/>
      <c r="C28" s="2" t="s">
        <v>39</v>
      </c>
      <c r="D28" s="5">
        <f>AVERAGE(D24:D27)</f>
        <v>38.896000000000001</v>
      </c>
      <c r="E28" s="5">
        <f t="shared" ref="E28:L28" si="8">AVERAGE(E24:E27)</f>
        <v>0.13300000000000001</v>
      </c>
      <c r="F28" s="5">
        <f t="shared" si="8"/>
        <v>5.3749999999999999E-2</v>
      </c>
      <c r="G28" s="5">
        <f t="shared" si="8"/>
        <v>0.43774999999999997</v>
      </c>
      <c r="H28" s="5">
        <f t="shared" si="8"/>
        <v>18.298249999999999</v>
      </c>
      <c r="I28" s="5">
        <f t="shared" si="8"/>
        <v>0.16099999999999998</v>
      </c>
      <c r="J28" s="5">
        <f t="shared" si="8"/>
        <v>6.3250000000000001E-2</v>
      </c>
      <c r="K28" s="5">
        <f t="shared" si="8"/>
        <v>41.876249999999999</v>
      </c>
      <c r="L28" s="5">
        <f t="shared" si="8"/>
        <v>0.34875</v>
      </c>
      <c r="M28" s="54"/>
      <c r="S28" s="5" t="s">
        <v>54</v>
      </c>
      <c r="T28" s="5">
        <v>19.562215915925645</v>
      </c>
    </row>
    <row r="29" spans="1:31" x14ac:dyDescent="0.25">
      <c r="A29" s="4"/>
      <c r="B29" s="4"/>
      <c r="C29" s="2" t="s">
        <v>3</v>
      </c>
      <c r="D29" s="5">
        <f>STDEV(D24:D27)</f>
        <v>1.0612486356489064</v>
      </c>
      <c r="E29" s="5">
        <f t="shared" ref="E29:L29" si="9">STDEV(E24:E27)</f>
        <v>9.9274031515463962E-2</v>
      </c>
      <c r="F29" s="5">
        <f t="shared" si="9"/>
        <v>3.544361719689456E-2</v>
      </c>
      <c r="G29" s="5">
        <f t="shared" si="9"/>
        <v>0.22993676667002741</v>
      </c>
      <c r="H29" s="5">
        <f t="shared" si="9"/>
        <v>3.4043881853670452</v>
      </c>
      <c r="I29" s="5">
        <f t="shared" si="9"/>
        <v>4.2142615011411061E-2</v>
      </c>
      <c r="J29" s="5">
        <f t="shared" si="9"/>
        <v>3.2417844880045101E-2</v>
      </c>
      <c r="K29" s="5">
        <f t="shared" si="9"/>
        <v>3.1530692322455143</v>
      </c>
      <c r="L29" s="5">
        <f t="shared" si="9"/>
        <v>0.2039761015413325</v>
      </c>
      <c r="M29" s="54"/>
      <c r="S29" s="5" t="s">
        <v>55</v>
      </c>
      <c r="T29" s="5">
        <v>0.47933225702340537</v>
      </c>
    </row>
    <row r="30" spans="1:31" x14ac:dyDescent="0.25">
      <c r="A30" s="5"/>
      <c r="B30" s="5"/>
      <c r="C30" s="10" t="s">
        <v>14</v>
      </c>
      <c r="D30" s="5">
        <f>MIN(D24:D27)</f>
        <v>37.343000000000004</v>
      </c>
      <c r="E30" s="5">
        <f t="shared" ref="E30:L30" si="10">MIN(E24:E27)</f>
        <v>3.3000000000000002E-2</v>
      </c>
      <c r="F30" s="5">
        <f t="shared" si="10"/>
        <v>0.03</v>
      </c>
      <c r="G30" s="5">
        <f t="shared" si="10"/>
        <v>9.5000000000000001E-2</v>
      </c>
      <c r="H30" s="5">
        <f t="shared" si="10"/>
        <v>14.964</v>
      </c>
      <c r="I30" s="5">
        <f t="shared" si="10"/>
        <v>0.10299999999999999</v>
      </c>
      <c r="J30" s="5">
        <f t="shared" si="10"/>
        <v>3.1E-2</v>
      </c>
      <c r="K30" s="5">
        <f t="shared" si="10"/>
        <v>38.465000000000003</v>
      </c>
      <c r="L30" s="5">
        <f t="shared" si="10"/>
        <v>0.20499999999999999</v>
      </c>
      <c r="M30" s="54"/>
    </row>
    <row r="31" spans="1:31" x14ac:dyDescent="0.25">
      <c r="A31" s="6"/>
      <c r="B31" s="5"/>
      <c r="C31" s="10" t="s">
        <v>15</v>
      </c>
      <c r="D31" s="5">
        <f>MAX(D24:D27)</f>
        <v>39.67</v>
      </c>
      <c r="E31" s="5">
        <f t="shared" ref="E31:L31" si="11">MAX(E24:E27)</f>
        <v>0.254</v>
      </c>
      <c r="F31" s="5">
        <f t="shared" si="11"/>
        <v>0.105</v>
      </c>
      <c r="G31" s="5">
        <f t="shared" si="11"/>
        <v>0.57399999999999995</v>
      </c>
      <c r="H31" s="5">
        <f t="shared" si="11"/>
        <v>23.053999999999998</v>
      </c>
      <c r="I31" s="5">
        <f t="shared" si="11"/>
        <v>0.20300000000000001</v>
      </c>
      <c r="J31" s="5">
        <f t="shared" si="11"/>
        <v>0.108</v>
      </c>
      <c r="K31" s="5">
        <f t="shared" si="11"/>
        <v>46.101999999999997</v>
      </c>
      <c r="L31" s="5">
        <f t="shared" si="11"/>
        <v>0.64</v>
      </c>
      <c r="M31" s="54"/>
    </row>
    <row r="32" spans="1:31" x14ac:dyDescent="0.25">
      <c r="A32" s="6"/>
      <c r="B32" s="5"/>
      <c r="C32" s="10" t="s">
        <v>2</v>
      </c>
      <c r="D32" s="5" t="s">
        <v>40</v>
      </c>
      <c r="E32" s="5" t="s">
        <v>41</v>
      </c>
      <c r="F32" s="5" t="s">
        <v>42</v>
      </c>
      <c r="G32" s="5" t="s">
        <v>43</v>
      </c>
      <c r="H32" s="5" t="s">
        <v>44</v>
      </c>
      <c r="I32" s="5" t="s">
        <v>45</v>
      </c>
      <c r="J32" s="5" t="s">
        <v>42</v>
      </c>
      <c r="K32" s="5" t="s">
        <v>46</v>
      </c>
      <c r="L32" s="5" t="s">
        <v>47</v>
      </c>
      <c r="M32" s="54"/>
    </row>
    <row r="33" spans="1:12" x14ac:dyDescent="0.25">
      <c r="A33" s="6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 x14ac:dyDescent="0.25">
      <c r="A34" s="6"/>
      <c r="B34" s="5"/>
      <c r="C34" s="5"/>
      <c r="D34" s="5"/>
      <c r="E34" s="5"/>
      <c r="F34" s="5"/>
      <c r="G34" s="5"/>
    </row>
  </sheetData>
  <mergeCells count="2">
    <mergeCell ref="O16:Q18"/>
    <mergeCell ref="O23:Q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81407-6D64-4535-AD75-C25F0A4BB460}">
  <dimension ref="A1:N11"/>
  <sheetViews>
    <sheetView workbookViewId="0">
      <selection activeCell="L15" sqref="L15"/>
    </sheetView>
  </sheetViews>
  <sheetFormatPr defaultRowHeight="15" x14ac:dyDescent="0.25"/>
  <sheetData>
    <row r="1" spans="1:14" ht="16.5" thickBot="1" x14ac:dyDescent="0.3">
      <c r="A1" s="22"/>
      <c r="B1" s="15" t="s">
        <v>107</v>
      </c>
      <c r="C1" s="15" t="s">
        <v>108</v>
      </c>
      <c r="D1" s="15" t="s">
        <v>109</v>
      </c>
      <c r="E1" s="15" t="s">
        <v>66</v>
      </c>
      <c r="F1" s="15" t="s">
        <v>68</v>
      </c>
      <c r="G1" s="15" t="s">
        <v>110</v>
      </c>
      <c r="H1" s="15" t="s">
        <v>111</v>
      </c>
      <c r="I1" s="15" t="s">
        <v>112</v>
      </c>
      <c r="J1" s="15" t="s">
        <v>113</v>
      </c>
      <c r="K1" s="15" t="s">
        <v>67</v>
      </c>
      <c r="L1" s="15" t="s">
        <v>114</v>
      </c>
      <c r="M1" s="15" t="s">
        <v>69</v>
      </c>
      <c r="N1" s="15" t="s">
        <v>0</v>
      </c>
    </row>
    <row r="2" spans="1:14" ht="15.75" thickBot="1" x14ac:dyDescent="0.3">
      <c r="A2" s="16" t="s">
        <v>237</v>
      </c>
      <c r="B2" s="17" t="s">
        <v>238</v>
      </c>
      <c r="C2" s="17" t="s">
        <v>239</v>
      </c>
      <c r="D2" s="17" t="s">
        <v>240</v>
      </c>
      <c r="E2" s="17" t="s">
        <v>241</v>
      </c>
      <c r="F2" s="17" t="s">
        <v>242</v>
      </c>
      <c r="G2" s="17" t="s">
        <v>243</v>
      </c>
      <c r="H2" s="17" t="s">
        <v>222</v>
      </c>
      <c r="I2" s="17" t="s">
        <v>244</v>
      </c>
      <c r="J2" s="17" t="s">
        <v>245</v>
      </c>
      <c r="K2" s="17" t="s">
        <v>246</v>
      </c>
      <c r="L2" s="17" t="s">
        <v>247</v>
      </c>
      <c r="M2" s="17" t="s">
        <v>248</v>
      </c>
      <c r="N2" s="17">
        <v>100</v>
      </c>
    </row>
    <row r="3" spans="1:14" ht="15.75" x14ac:dyDescent="0.25">
      <c r="A3" s="23"/>
    </row>
    <row r="4" spans="1:14" x14ac:dyDescent="0.25">
      <c r="A4" s="18" t="s">
        <v>249</v>
      </c>
    </row>
    <row r="11" spans="1:14" ht="15.75" x14ac:dyDescent="0.25">
      <c r="A11" s="2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AF5DA-A170-4C3C-A138-D3DC705BB99F}">
  <dimension ref="A1:O17"/>
  <sheetViews>
    <sheetView workbookViewId="0">
      <selection activeCell="K25" sqref="K25"/>
    </sheetView>
  </sheetViews>
  <sheetFormatPr defaultRowHeight="15" x14ac:dyDescent="0.25"/>
  <sheetData>
    <row r="1" spans="1:15" ht="16.5" thickBot="1" x14ac:dyDescent="0.3">
      <c r="A1" s="24"/>
      <c r="B1" s="25"/>
      <c r="C1" s="26" t="s">
        <v>252</v>
      </c>
      <c r="D1" s="26" t="s">
        <v>253</v>
      </c>
      <c r="E1" s="26" t="s">
        <v>254</v>
      </c>
      <c r="F1" s="27" t="s">
        <v>25</v>
      </c>
      <c r="G1" s="27" t="s">
        <v>26</v>
      </c>
      <c r="H1" s="27" t="s">
        <v>28</v>
      </c>
      <c r="I1" s="27" t="s">
        <v>29</v>
      </c>
      <c r="J1" s="27" t="s">
        <v>255</v>
      </c>
      <c r="K1" s="27" t="s">
        <v>256</v>
      </c>
      <c r="L1" s="27" t="s">
        <v>257</v>
      </c>
      <c r="M1" s="27" t="s">
        <v>258</v>
      </c>
      <c r="N1" s="27" t="s">
        <v>259</v>
      </c>
      <c r="O1" s="27" t="s">
        <v>0</v>
      </c>
    </row>
    <row r="2" spans="1:15" x14ac:dyDescent="0.25">
      <c r="A2" s="28"/>
      <c r="B2" s="29"/>
      <c r="C2" s="31" t="s">
        <v>262</v>
      </c>
      <c r="D2" s="31" t="s">
        <v>264</v>
      </c>
      <c r="E2" s="31" t="s">
        <v>266</v>
      </c>
      <c r="F2" s="31" t="s">
        <v>268</v>
      </c>
      <c r="G2" s="31" t="s">
        <v>270</v>
      </c>
      <c r="H2" s="31" t="s">
        <v>272</v>
      </c>
      <c r="I2" s="31" t="s">
        <v>274</v>
      </c>
      <c r="J2" s="31" t="s">
        <v>276</v>
      </c>
      <c r="K2" s="56" t="s">
        <v>278</v>
      </c>
      <c r="L2" s="31" t="s">
        <v>279</v>
      </c>
      <c r="M2" s="31" t="s">
        <v>156</v>
      </c>
      <c r="N2" s="56"/>
      <c r="O2" s="31"/>
    </row>
    <row r="3" spans="1:15" ht="26.25" thickBot="1" x14ac:dyDescent="0.3">
      <c r="A3" s="16" t="s">
        <v>260</v>
      </c>
      <c r="B3" s="30" t="s">
        <v>261</v>
      </c>
      <c r="C3" s="32" t="s">
        <v>263</v>
      </c>
      <c r="D3" s="32" t="s">
        <v>265</v>
      </c>
      <c r="E3" s="32" t="s">
        <v>267</v>
      </c>
      <c r="F3" s="32" t="s">
        <v>269</v>
      </c>
      <c r="G3" s="32" t="s">
        <v>271</v>
      </c>
      <c r="H3" s="32" t="s">
        <v>273</v>
      </c>
      <c r="I3" s="32" t="s">
        <v>275</v>
      </c>
      <c r="J3" s="32" t="s">
        <v>277</v>
      </c>
      <c r="K3" s="57"/>
      <c r="L3" s="32" t="s">
        <v>280</v>
      </c>
      <c r="M3" s="32" t="s">
        <v>281</v>
      </c>
      <c r="N3" s="57"/>
      <c r="O3" s="32" t="s">
        <v>282</v>
      </c>
    </row>
    <row r="6" spans="1:15" s="48" customFormat="1" x14ac:dyDescent="0.25">
      <c r="B6" s="49" t="s">
        <v>251</v>
      </c>
      <c r="C6" s="49" t="s">
        <v>316</v>
      </c>
      <c r="D6" s="49" t="s">
        <v>317</v>
      </c>
      <c r="E6" s="49" t="s">
        <v>318</v>
      </c>
      <c r="F6" s="49" t="s">
        <v>25</v>
      </c>
      <c r="G6" s="49" t="s">
        <v>26</v>
      </c>
      <c r="H6" s="49" t="s">
        <v>28</v>
      </c>
      <c r="I6" s="49" t="s">
        <v>29</v>
      </c>
      <c r="J6" s="49" t="s">
        <v>319</v>
      </c>
      <c r="K6" s="49" t="s">
        <v>320</v>
      </c>
      <c r="L6" s="49" t="s">
        <v>321</v>
      </c>
      <c r="M6" s="49" t="s">
        <v>322</v>
      </c>
      <c r="N6" s="49" t="s">
        <v>323</v>
      </c>
      <c r="O6" s="49" t="s">
        <v>0</v>
      </c>
    </row>
    <row r="7" spans="1:15" x14ac:dyDescent="0.25">
      <c r="B7" s="34">
        <v>1</v>
      </c>
      <c r="C7" s="50">
        <v>41.074433247123871</v>
      </c>
      <c r="D7" s="50">
        <v>0.51711373665480431</v>
      </c>
      <c r="E7" s="50">
        <v>14.500833650749776</v>
      </c>
      <c r="F7" s="50">
        <v>27.017412073451823</v>
      </c>
      <c r="G7" s="50">
        <v>1.240780821917808</v>
      </c>
      <c r="H7" s="50">
        <v>6.2732307225326434</v>
      </c>
      <c r="I7" s="50">
        <v>8.6248009837649793</v>
      </c>
      <c r="J7" s="50">
        <v>0.77428969672625025</v>
      </c>
      <c r="K7" s="50">
        <v>7.9856287425149705E-2</v>
      </c>
      <c r="L7" s="50">
        <v>0.43870943113772454</v>
      </c>
      <c r="M7" s="50">
        <v>0.320813583815029</v>
      </c>
      <c r="N7" s="48"/>
      <c r="O7" s="50">
        <v>98.982214545118353</v>
      </c>
    </row>
    <row r="8" spans="1:15" x14ac:dyDescent="0.25">
      <c r="B8" s="34">
        <v>2</v>
      </c>
      <c r="C8" s="50">
        <v>41.105162311602605</v>
      </c>
      <c r="D8" s="50">
        <v>0.52132868327402138</v>
      </c>
      <c r="E8" s="50">
        <v>11.53503309515583</v>
      </c>
      <c r="F8" s="50">
        <v>30.452864990011779</v>
      </c>
      <c r="G8" s="50">
        <v>1.0970273972602738</v>
      </c>
      <c r="H8" s="50">
        <v>5.6765866318862912</v>
      </c>
      <c r="I8" s="50">
        <v>8.6300250193274071</v>
      </c>
      <c r="J8" s="50">
        <v>0.7854794135368548</v>
      </c>
      <c r="K8" s="50">
        <v>8.0143712574850298E-2</v>
      </c>
      <c r="L8" s="50">
        <v>0.45748008982035926</v>
      </c>
      <c r="M8" s="50">
        <v>0.3645910404624278</v>
      </c>
      <c r="N8" s="48"/>
      <c r="O8" s="50">
        <v>99.669818502887267</v>
      </c>
    </row>
    <row r="9" spans="1:15" x14ac:dyDescent="0.25">
      <c r="B9" s="34">
        <v>3</v>
      </c>
      <c r="C9" s="50">
        <v>39.462812003924014</v>
      </c>
      <c r="D9" s="50">
        <v>0.48255117437722422</v>
      </c>
      <c r="E9" s="50">
        <v>11.155116495059083</v>
      </c>
      <c r="F9" s="50">
        <v>33.884684429134865</v>
      </c>
      <c r="G9" s="50">
        <v>1.0011917808219177</v>
      </c>
      <c r="H9" s="50">
        <v>5.787745471684131</v>
      </c>
      <c r="I9" s="50">
        <v>8.6359245767298045</v>
      </c>
      <c r="J9" s="50">
        <v>0.61319999999999997</v>
      </c>
      <c r="K9" s="50" t="s">
        <v>324</v>
      </c>
      <c r="L9" s="50">
        <v>0.37840000000000001</v>
      </c>
      <c r="M9" s="50">
        <v>0.28676445086705205</v>
      </c>
      <c r="N9" s="48"/>
      <c r="O9" s="50">
        <v>100.5281677971449</v>
      </c>
    </row>
    <row r="10" spans="1:15" x14ac:dyDescent="0.25">
      <c r="B10" s="34">
        <v>4</v>
      </c>
      <c r="C10" s="50">
        <v>41.556170427182735</v>
      </c>
      <c r="D10" s="50">
        <v>0.56179217081850541</v>
      </c>
      <c r="E10" s="50">
        <v>13.20563410407021</v>
      </c>
      <c r="F10" s="50">
        <v>28.240077230958356</v>
      </c>
      <c r="G10" s="50">
        <v>0.23849999999999993</v>
      </c>
      <c r="H10" s="50">
        <v>6.7320064288360921</v>
      </c>
      <c r="I10" s="50">
        <v>8.6102847700038669</v>
      </c>
      <c r="J10" s="50">
        <v>0.72720843542880098</v>
      </c>
      <c r="K10" s="50" t="s">
        <v>324</v>
      </c>
      <c r="L10" s="50">
        <v>0.4201125748502994</v>
      </c>
      <c r="M10" s="50">
        <v>0.25028323699421973</v>
      </c>
      <c r="N10" s="48"/>
      <c r="O10" s="50">
        <v>99.213194735458927</v>
      </c>
    </row>
    <row r="11" spans="1:15" x14ac:dyDescent="0.25">
      <c r="B11" s="34">
        <v>5</v>
      </c>
      <c r="C11" s="50">
        <v>42.307850619816286</v>
      </c>
      <c r="D11" s="50">
        <v>0.54493238434163704</v>
      </c>
      <c r="E11" s="50">
        <v>14.340868766498515</v>
      </c>
      <c r="F11" s="50">
        <v>26.168995091942833</v>
      </c>
      <c r="G11" s="50">
        <v>0.23849999999999993</v>
      </c>
      <c r="H11" s="50">
        <v>5.9110807214951606</v>
      </c>
      <c r="I11" s="50">
        <v>8.6460123695400082</v>
      </c>
      <c r="J11" s="50">
        <v>0.61319999999999997</v>
      </c>
      <c r="K11" s="50" t="s">
        <v>324</v>
      </c>
      <c r="L11" s="50">
        <v>0.46530119760479038</v>
      </c>
      <c r="M11" s="50">
        <v>0.311085260115607</v>
      </c>
      <c r="N11" s="48"/>
      <c r="O11" s="50">
        <v>99.016106659669418</v>
      </c>
    </row>
    <row r="12" spans="1:15" x14ac:dyDescent="0.25">
      <c r="B12" s="34">
        <v>6</v>
      </c>
      <c r="C12" s="50">
        <v>41.229969588870063</v>
      </c>
      <c r="D12" s="50">
        <v>0.5870818505338079</v>
      </c>
      <c r="E12" s="50">
        <v>13.250785482689517</v>
      </c>
      <c r="F12" s="50">
        <v>28.554978608820363</v>
      </c>
      <c r="G12" s="50">
        <v>0.23849999999999993</v>
      </c>
      <c r="H12" s="50">
        <v>5.3808177047916876</v>
      </c>
      <c r="I12" s="50">
        <v>8.6524673560108241</v>
      </c>
      <c r="J12" s="50">
        <v>0.82854926692106845</v>
      </c>
      <c r="K12" s="50" t="s">
        <v>324</v>
      </c>
      <c r="L12" s="50">
        <v>0.43401676646706583</v>
      </c>
      <c r="M12" s="50">
        <v>0.1894812138728324</v>
      </c>
      <c r="N12" s="48"/>
      <c r="O12" s="50">
        <v>99.424679441907628</v>
      </c>
    </row>
    <row r="13" spans="1:15" x14ac:dyDescent="0.25">
      <c r="B13" s="34">
        <v>7</v>
      </c>
      <c r="C13" s="50">
        <v>40.81867287969321</v>
      </c>
      <c r="D13" s="50">
        <v>0.33840000000000003</v>
      </c>
      <c r="E13" s="50">
        <v>13.940956555870361</v>
      </c>
      <c r="F13" s="50">
        <v>27.246926731547404</v>
      </c>
      <c r="G13" s="50">
        <v>0.23849999999999993</v>
      </c>
      <c r="H13" s="50">
        <v>7.3211875585066162</v>
      </c>
      <c r="I13" s="50">
        <v>8.6261970622342492</v>
      </c>
      <c r="J13" s="50">
        <v>0.73143097007431213</v>
      </c>
      <c r="K13" s="50" t="s">
        <v>324</v>
      </c>
      <c r="L13" s="50">
        <v>0.37840000000000001</v>
      </c>
      <c r="M13" s="50">
        <v>0.26244364161849715</v>
      </c>
      <c r="N13" s="48"/>
      <c r="O13" s="50">
        <v>98.727881259179071</v>
      </c>
    </row>
    <row r="14" spans="1:15" x14ac:dyDescent="0.25">
      <c r="B14" s="34">
        <v>8</v>
      </c>
      <c r="C14" s="50">
        <v>40.832855524837242</v>
      </c>
      <c r="D14" s="50">
        <v>0.33840000000000003</v>
      </c>
      <c r="E14" s="50">
        <v>19.688082034413657</v>
      </c>
      <c r="F14" s="50">
        <v>14.05134783998361</v>
      </c>
      <c r="G14" s="50">
        <v>0.23849999999999993</v>
      </c>
      <c r="H14" s="50">
        <v>13.609714149190021</v>
      </c>
      <c r="I14" s="50">
        <v>8.5889683030537309</v>
      </c>
      <c r="J14" s="50">
        <v>0.66809295039164485</v>
      </c>
      <c r="K14" s="50" t="s">
        <v>324</v>
      </c>
      <c r="L14" s="50">
        <v>0.37840000000000001</v>
      </c>
      <c r="M14" s="50">
        <v>0.2770361271676301</v>
      </c>
      <c r="N14" s="48"/>
      <c r="O14" s="50">
        <v>96.343730716969802</v>
      </c>
    </row>
    <row r="15" spans="1:15" x14ac:dyDescent="0.25">
      <c r="B15" s="34">
        <v>9</v>
      </c>
      <c r="C15" s="50">
        <v>39.892073396949968</v>
      </c>
      <c r="D15" s="50">
        <v>0.33840000000000003</v>
      </c>
      <c r="E15" s="50">
        <v>13.392689815493055</v>
      </c>
      <c r="F15" s="50">
        <v>30.262713004148949</v>
      </c>
      <c r="G15" s="50">
        <v>0.23849999999999993</v>
      </c>
      <c r="H15" s="50">
        <v>5.2276306110773509</v>
      </c>
      <c r="I15" s="50">
        <v>8.6553195593351386</v>
      </c>
      <c r="J15" s="50">
        <v>0.82854926692106845</v>
      </c>
      <c r="K15" s="50" t="s">
        <v>324</v>
      </c>
      <c r="L15" s="50">
        <v>0.51917994011976043</v>
      </c>
      <c r="M15" s="50">
        <v>0.7975014450867054</v>
      </c>
      <c r="N15" s="48"/>
      <c r="O15" s="50">
        <v>100.13420634166471</v>
      </c>
    </row>
    <row r="16" spans="1:15" x14ac:dyDescent="0.25">
      <c r="B16" s="34" t="s">
        <v>250</v>
      </c>
      <c r="C16" s="51">
        <v>40.919999999999995</v>
      </c>
      <c r="D16" s="51">
        <v>0.47000000000000003</v>
      </c>
      <c r="E16" s="51">
        <v>13.89</v>
      </c>
      <c r="F16" s="51">
        <v>27.32</v>
      </c>
      <c r="G16" s="51">
        <v>0.53</v>
      </c>
      <c r="H16" s="51">
        <v>6.879999999999999</v>
      </c>
      <c r="I16" s="51">
        <v>8.6300000000000008</v>
      </c>
      <c r="J16" s="51">
        <v>0.73</v>
      </c>
      <c r="K16" s="51">
        <v>0.08</v>
      </c>
      <c r="L16" s="51">
        <v>0.43</v>
      </c>
      <c r="M16" s="51">
        <v>0.34000000000000008</v>
      </c>
      <c r="N16" s="48"/>
      <c r="O16" s="51">
        <v>100.24</v>
      </c>
    </row>
    <row r="17" spans="2:15" x14ac:dyDescent="0.25">
      <c r="B17" s="34" t="s">
        <v>325</v>
      </c>
      <c r="C17" s="51">
        <v>0.84283371082711311</v>
      </c>
      <c r="D17" s="51">
        <v>0.10290552369624506</v>
      </c>
      <c r="E17" s="51">
        <v>2.4583144237628645</v>
      </c>
      <c r="F17" s="51">
        <v>5.4934055966843109</v>
      </c>
      <c r="G17" s="51">
        <v>0.44138767545719448</v>
      </c>
      <c r="H17" s="51">
        <v>2.608439918177333</v>
      </c>
      <c r="I17" s="51">
        <v>2.1068762239022428E-2</v>
      </c>
      <c r="J17" s="51">
        <v>8.3359359015032733E-2</v>
      </c>
      <c r="K17" s="51" t="s">
        <v>115</v>
      </c>
      <c r="L17" s="51">
        <v>4.7607537990736963E-2</v>
      </c>
      <c r="M17" s="51">
        <v>0.26348915259969591</v>
      </c>
      <c r="N17" s="48"/>
      <c r="O17" s="48"/>
    </row>
  </sheetData>
  <mergeCells count="2">
    <mergeCell ref="K2:K3"/>
    <mergeCell ref="N2:N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DC1B1-0316-4A92-88DF-09EB9AE1D5F0}">
  <dimension ref="A1:N25"/>
  <sheetViews>
    <sheetView workbookViewId="0">
      <selection activeCell="B8" sqref="B8:M11"/>
    </sheetView>
  </sheetViews>
  <sheetFormatPr defaultRowHeight="15" x14ac:dyDescent="0.25"/>
  <sheetData>
    <row r="1" spans="1:14" ht="16.5" thickBot="1" x14ac:dyDescent="0.3">
      <c r="A1" s="22"/>
      <c r="B1" s="19"/>
      <c r="C1" s="15" t="s">
        <v>68</v>
      </c>
      <c r="D1" s="15" t="s">
        <v>113</v>
      </c>
      <c r="E1" s="15" t="s">
        <v>283</v>
      </c>
      <c r="F1" s="15" t="s">
        <v>69</v>
      </c>
      <c r="G1" s="15" t="s">
        <v>67</v>
      </c>
      <c r="H1" s="15" t="s">
        <v>110</v>
      </c>
      <c r="I1" s="15" t="s">
        <v>284</v>
      </c>
      <c r="J1" s="15" t="s">
        <v>114</v>
      </c>
      <c r="K1" s="15" t="s">
        <v>285</v>
      </c>
      <c r="L1" s="15" t="s">
        <v>66</v>
      </c>
      <c r="M1" s="15" t="s">
        <v>109</v>
      </c>
      <c r="N1" s="15" t="s">
        <v>0</v>
      </c>
    </row>
    <row r="2" spans="1:14" ht="15.75" thickBot="1" x14ac:dyDescent="0.3">
      <c r="A2" s="16" t="s">
        <v>286</v>
      </c>
      <c r="B2" s="17" t="s">
        <v>1</v>
      </c>
      <c r="C2" s="58" t="s">
        <v>287</v>
      </c>
      <c r="D2" s="33" t="s">
        <v>222</v>
      </c>
      <c r="E2" s="17" t="s">
        <v>288</v>
      </c>
      <c r="F2" s="17" t="s">
        <v>289</v>
      </c>
      <c r="G2" s="17" t="s">
        <v>290</v>
      </c>
      <c r="H2" s="17" t="s">
        <v>291</v>
      </c>
      <c r="I2" s="17" t="s">
        <v>292</v>
      </c>
      <c r="J2" s="17" t="s">
        <v>293</v>
      </c>
      <c r="K2" s="17" t="s">
        <v>294</v>
      </c>
      <c r="L2" s="17" t="s">
        <v>294</v>
      </c>
      <c r="M2" s="17" t="s">
        <v>115</v>
      </c>
      <c r="N2" s="17" t="s">
        <v>295</v>
      </c>
    </row>
    <row r="3" spans="1:14" ht="15.75" thickBot="1" x14ac:dyDescent="0.3">
      <c r="A3" s="16" t="s">
        <v>296</v>
      </c>
      <c r="B3" s="17" t="s">
        <v>1</v>
      </c>
      <c r="C3" s="59"/>
      <c r="D3" s="33" t="s">
        <v>188</v>
      </c>
      <c r="E3" s="17" t="s">
        <v>297</v>
      </c>
      <c r="F3" s="17" t="s">
        <v>298</v>
      </c>
      <c r="G3" s="17" t="s">
        <v>299</v>
      </c>
      <c r="H3" s="17" t="s">
        <v>142</v>
      </c>
      <c r="I3" s="17" t="s">
        <v>120</v>
      </c>
      <c r="J3" s="17" t="s">
        <v>300</v>
      </c>
      <c r="K3" s="17" t="s">
        <v>292</v>
      </c>
      <c r="L3" s="17" t="s">
        <v>120</v>
      </c>
      <c r="M3" s="17" t="s">
        <v>294</v>
      </c>
      <c r="N3" s="17" t="s">
        <v>301</v>
      </c>
    </row>
    <row r="4" spans="1:14" ht="15.75" thickBot="1" x14ac:dyDescent="0.3">
      <c r="A4" s="16" t="s">
        <v>302</v>
      </c>
      <c r="B4" s="17" t="s">
        <v>1</v>
      </c>
      <c r="C4" s="17" t="s">
        <v>287</v>
      </c>
      <c r="D4" s="17" t="s">
        <v>278</v>
      </c>
      <c r="E4" s="17" t="s">
        <v>303</v>
      </c>
      <c r="F4" s="17" t="s">
        <v>304</v>
      </c>
      <c r="G4" s="17" t="s">
        <v>305</v>
      </c>
      <c r="H4" s="17" t="s">
        <v>120</v>
      </c>
      <c r="I4" s="17" t="s">
        <v>115</v>
      </c>
      <c r="J4" s="17" t="s">
        <v>306</v>
      </c>
      <c r="K4" s="17" t="s">
        <v>292</v>
      </c>
      <c r="L4" s="17" t="s">
        <v>294</v>
      </c>
      <c r="M4" s="17" t="s">
        <v>115</v>
      </c>
      <c r="N4" s="17" t="s">
        <v>307</v>
      </c>
    </row>
    <row r="6" spans="1:14" x14ac:dyDescent="0.25">
      <c r="A6" s="35" t="s">
        <v>309</v>
      </c>
      <c r="B6" s="36"/>
      <c r="C6" s="36" t="s">
        <v>310</v>
      </c>
      <c r="D6" s="36" t="s">
        <v>310</v>
      </c>
      <c r="E6" s="36"/>
      <c r="F6" s="36"/>
      <c r="G6" s="36"/>
      <c r="H6" s="36"/>
      <c r="I6" s="36" t="s">
        <v>310</v>
      </c>
      <c r="J6" s="36" t="s">
        <v>311</v>
      </c>
      <c r="K6" s="36" t="s">
        <v>311</v>
      </c>
      <c r="L6" s="36" t="s">
        <v>311</v>
      </c>
      <c r="M6" s="36" t="s">
        <v>311</v>
      </c>
    </row>
    <row r="7" spans="1:14" x14ac:dyDescent="0.25">
      <c r="A7" s="37" t="s">
        <v>312</v>
      </c>
      <c r="B7" s="36" t="s">
        <v>68</v>
      </c>
      <c r="C7" s="36" t="s">
        <v>113</v>
      </c>
      <c r="D7" s="36" t="s">
        <v>283</v>
      </c>
      <c r="E7" s="36" t="s">
        <v>69</v>
      </c>
      <c r="F7" s="36" t="s">
        <v>67</v>
      </c>
      <c r="G7" s="36" t="s">
        <v>110</v>
      </c>
      <c r="H7" s="36" t="s">
        <v>284</v>
      </c>
      <c r="I7" s="36" t="s">
        <v>114</v>
      </c>
      <c r="J7" s="36" t="s">
        <v>285</v>
      </c>
      <c r="K7" s="36" t="s">
        <v>66</v>
      </c>
      <c r="L7" s="36"/>
      <c r="M7" s="36" t="s">
        <v>0</v>
      </c>
    </row>
    <row r="8" spans="1:14" x14ac:dyDescent="0.25">
      <c r="A8" s="38">
        <v>21</v>
      </c>
      <c r="B8" s="39">
        <v>1.7999999999999999E-2</v>
      </c>
      <c r="C8" s="39">
        <v>8.4000000000000005E-2</v>
      </c>
      <c r="D8" s="39">
        <v>0.30099999999999999</v>
      </c>
      <c r="E8" s="39">
        <v>0.84</v>
      </c>
      <c r="F8" s="39">
        <v>91.765000000000001</v>
      </c>
      <c r="G8" s="39">
        <v>2.3730000000000002</v>
      </c>
      <c r="H8" s="39">
        <v>2.1000000000000001E-2</v>
      </c>
      <c r="I8" s="39">
        <v>4.2190000000000003</v>
      </c>
      <c r="J8" s="39">
        <v>3.5999999999999997E-2</v>
      </c>
      <c r="K8" s="39">
        <v>0.01</v>
      </c>
      <c r="L8" s="39"/>
      <c r="M8" s="39">
        <v>99.667000000000002</v>
      </c>
    </row>
    <row r="9" spans="1:14" x14ac:dyDescent="0.25">
      <c r="A9" s="38">
        <v>16</v>
      </c>
      <c r="B9" s="39">
        <v>2.9000000000000001E-2</v>
      </c>
      <c r="C9" s="39">
        <v>8.5000000000000006E-2</v>
      </c>
      <c r="D9" s="39">
        <v>0.30599999999999999</v>
      </c>
      <c r="E9" s="39">
        <v>0.85899999999999999</v>
      </c>
      <c r="F9" s="39">
        <v>89.146000000000001</v>
      </c>
      <c r="G9" s="39">
        <v>2.3119999999999998</v>
      </c>
      <c r="H9" s="39"/>
      <c r="I9" s="39">
        <v>3.9140000000000001</v>
      </c>
      <c r="J9" s="39">
        <v>0</v>
      </c>
      <c r="K9" s="39">
        <v>0</v>
      </c>
      <c r="L9" s="39"/>
      <c r="M9" s="39">
        <v>96.650999999999996</v>
      </c>
    </row>
    <row r="10" spans="1:14" x14ac:dyDescent="0.25">
      <c r="A10" s="38">
        <v>18</v>
      </c>
      <c r="B10" s="39">
        <v>2.9000000000000001E-2</v>
      </c>
      <c r="C10" s="39">
        <v>8.5999999999999993E-2</v>
      </c>
      <c r="D10" s="39">
        <v>0.315</v>
      </c>
      <c r="E10" s="39">
        <v>0.749</v>
      </c>
      <c r="F10" s="39">
        <v>89.353999999999999</v>
      </c>
      <c r="G10" s="39">
        <v>2.3809999999999998</v>
      </c>
      <c r="H10" s="39"/>
      <c r="I10" s="39">
        <v>4.1079999999999997</v>
      </c>
      <c r="J10" s="39">
        <v>5.0000000000000001E-3</v>
      </c>
      <c r="K10" s="39">
        <v>6.0000000000000001E-3</v>
      </c>
      <c r="L10" s="39"/>
      <c r="M10" s="39">
        <v>97.033000000000001</v>
      </c>
    </row>
    <row r="11" spans="1:14" x14ac:dyDescent="0.25">
      <c r="A11" s="40" t="s">
        <v>313</v>
      </c>
      <c r="B11" s="41">
        <v>2.5333333333333333E-2</v>
      </c>
      <c r="C11" s="41">
        <v>8.5000000000000006E-2</v>
      </c>
      <c r="D11" s="41">
        <v>0.30733333333333329</v>
      </c>
      <c r="E11" s="41">
        <v>0.81599999999999995</v>
      </c>
      <c r="F11" s="41">
        <v>90.088333333333324</v>
      </c>
      <c r="G11" s="41">
        <v>2.3553333333333337</v>
      </c>
      <c r="H11" s="41">
        <v>2.1000000000000001E-2</v>
      </c>
      <c r="I11" s="41">
        <v>4.0803333333333329</v>
      </c>
      <c r="J11" s="41">
        <v>1.3666666666666666E-2</v>
      </c>
      <c r="K11" s="41">
        <v>5.3333333333333332E-3</v>
      </c>
      <c r="L11" s="41"/>
      <c r="M11" s="41">
        <v>97.783666666666662</v>
      </c>
    </row>
    <row r="12" spans="1:14" x14ac:dyDescent="0.25">
      <c r="A12" s="38"/>
      <c r="B12" s="38"/>
      <c r="C12" s="38"/>
      <c r="D12" s="38"/>
      <c r="E12" s="38"/>
      <c r="F12" s="38"/>
      <c r="G12" s="38"/>
      <c r="H12" s="38" t="s">
        <v>310</v>
      </c>
      <c r="I12" s="38" t="s">
        <v>311</v>
      </c>
      <c r="J12" s="38" t="s">
        <v>311</v>
      </c>
      <c r="K12" s="38" t="s">
        <v>311</v>
      </c>
      <c r="L12" s="38" t="s">
        <v>311</v>
      </c>
      <c r="M12" s="38" t="s">
        <v>311</v>
      </c>
    </row>
    <row r="13" spans="1:14" x14ac:dyDescent="0.25">
      <c r="A13" s="42" t="s">
        <v>314</v>
      </c>
      <c r="B13" s="36"/>
      <c r="C13" s="38" t="s">
        <v>311</v>
      </c>
      <c r="D13" s="38" t="s">
        <v>311</v>
      </c>
      <c r="E13" s="38" t="s">
        <v>311</v>
      </c>
      <c r="F13" s="38" t="s">
        <v>311</v>
      </c>
      <c r="G13" s="38" t="s">
        <v>311</v>
      </c>
      <c r="H13" s="38" t="s">
        <v>311</v>
      </c>
      <c r="I13" s="38" t="s">
        <v>311</v>
      </c>
      <c r="J13" s="38" t="s">
        <v>311</v>
      </c>
      <c r="K13" s="38" t="s">
        <v>311</v>
      </c>
      <c r="L13" s="38" t="s">
        <v>311</v>
      </c>
      <c r="M13" s="38" t="s">
        <v>311</v>
      </c>
    </row>
    <row r="14" spans="1:14" x14ac:dyDescent="0.25">
      <c r="A14" s="38" t="s">
        <v>312</v>
      </c>
      <c r="B14" s="38" t="s">
        <v>68</v>
      </c>
      <c r="C14" s="38" t="s">
        <v>113</v>
      </c>
      <c r="D14" s="38" t="s">
        <v>283</v>
      </c>
      <c r="E14" s="38" t="s">
        <v>69</v>
      </c>
      <c r="F14" s="38" t="s">
        <v>67</v>
      </c>
      <c r="G14" s="38" t="s">
        <v>110</v>
      </c>
      <c r="H14" s="38" t="s">
        <v>284</v>
      </c>
      <c r="I14" s="38" t="s">
        <v>114</v>
      </c>
      <c r="J14" s="38" t="s">
        <v>285</v>
      </c>
      <c r="K14" s="38" t="s">
        <v>66</v>
      </c>
      <c r="L14" s="38" t="s">
        <v>109</v>
      </c>
      <c r="M14" s="38" t="s">
        <v>0</v>
      </c>
    </row>
    <row r="15" spans="1:14" x14ac:dyDescent="0.25">
      <c r="A15" s="38">
        <v>35</v>
      </c>
      <c r="B15" s="43">
        <v>2.1999999999999999E-2</v>
      </c>
      <c r="C15" s="43">
        <v>9.1999999999999998E-2</v>
      </c>
      <c r="D15" s="43">
        <v>0.95899999999999996</v>
      </c>
      <c r="E15" s="43">
        <v>2.504</v>
      </c>
      <c r="F15" s="43">
        <v>78.793999999999997</v>
      </c>
      <c r="G15" s="43">
        <v>1.272</v>
      </c>
      <c r="H15" s="43">
        <v>0</v>
      </c>
      <c r="I15" s="43">
        <v>12.45</v>
      </c>
      <c r="J15" s="43">
        <v>5.5E-2</v>
      </c>
      <c r="K15" s="43">
        <v>7.0000000000000001E-3</v>
      </c>
      <c r="L15" s="43">
        <v>2E-3</v>
      </c>
      <c r="M15" s="43">
        <v>96.156999999999996</v>
      </c>
    </row>
    <row r="16" spans="1:14" x14ac:dyDescent="0.25">
      <c r="A16" s="38">
        <v>36</v>
      </c>
      <c r="B16" s="43">
        <v>3.5000000000000003E-2</v>
      </c>
      <c r="C16" s="43">
        <v>6.0999999999999999E-2</v>
      </c>
      <c r="D16" s="43">
        <v>0.92</v>
      </c>
      <c r="E16" s="43">
        <v>1.528</v>
      </c>
      <c r="F16" s="43">
        <v>80.84</v>
      </c>
      <c r="G16" s="43">
        <v>0.66300000000000003</v>
      </c>
      <c r="H16" s="43">
        <v>0</v>
      </c>
      <c r="I16" s="43">
        <v>12.468</v>
      </c>
      <c r="J16" s="43">
        <v>0</v>
      </c>
      <c r="K16" s="43">
        <v>0</v>
      </c>
      <c r="L16" s="43">
        <v>2.7E-2</v>
      </c>
      <c r="M16" s="43">
        <v>96.542000000000002</v>
      </c>
    </row>
    <row r="17" spans="1:13" x14ac:dyDescent="0.25">
      <c r="A17" s="38">
        <v>37</v>
      </c>
      <c r="B17" s="43">
        <v>2.8000000000000001E-2</v>
      </c>
      <c r="C17" s="43">
        <v>6.3E-2</v>
      </c>
      <c r="D17" s="43">
        <v>1.3440000000000001</v>
      </c>
      <c r="E17" s="43">
        <v>2.4220000000000002</v>
      </c>
      <c r="F17" s="43">
        <v>70.236999999999995</v>
      </c>
      <c r="G17" s="43">
        <v>0.36199999999999999</v>
      </c>
      <c r="H17" s="43">
        <v>0.01</v>
      </c>
      <c r="I17" s="43">
        <v>21.83</v>
      </c>
      <c r="J17" s="43">
        <v>8.0000000000000002E-3</v>
      </c>
      <c r="K17" s="43">
        <v>1E-3</v>
      </c>
      <c r="L17" s="43">
        <v>1.4999999999999999E-2</v>
      </c>
      <c r="M17" s="43">
        <v>96.32</v>
      </c>
    </row>
    <row r="18" spans="1:13" x14ac:dyDescent="0.25">
      <c r="A18" s="40" t="s">
        <v>313</v>
      </c>
      <c r="B18" s="44">
        <f>AVERAGE(B15:B17)</f>
        <v>2.8333333333333335E-2</v>
      </c>
      <c r="C18" s="44">
        <f t="shared" ref="C18:M18" si="0">AVERAGE(C15:C17)</f>
        <v>7.1999999999999995E-2</v>
      </c>
      <c r="D18" s="44">
        <f t="shared" si="0"/>
        <v>1.0743333333333334</v>
      </c>
      <c r="E18" s="44">
        <f t="shared" si="0"/>
        <v>2.1513333333333335</v>
      </c>
      <c r="F18" s="44">
        <f t="shared" si="0"/>
        <v>76.623666666666665</v>
      </c>
      <c r="G18" s="44">
        <f t="shared" si="0"/>
        <v>0.76566666666666672</v>
      </c>
      <c r="H18" s="44">
        <f t="shared" si="0"/>
        <v>3.3333333333333335E-3</v>
      </c>
      <c r="I18" s="44">
        <f t="shared" si="0"/>
        <v>15.582666666666666</v>
      </c>
      <c r="J18" s="44">
        <f t="shared" si="0"/>
        <v>2.1000000000000001E-2</v>
      </c>
      <c r="K18" s="44">
        <f t="shared" si="0"/>
        <v>2.6666666666666666E-3</v>
      </c>
      <c r="L18" s="44">
        <f t="shared" si="0"/>
        <v>1.4666666666666666E-2</v>
      </c>
      <c r="M18" s="44">
        <f t="shared" si="0"/>
        <v>96.339666666666673</v>
      </c>
    </row>
    <row r="19" spans="1:13" x14ac:dyDescent="0.25">
      <c r="A19" s="38"/>
      <c r="B19" s="38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13" x14ac:dyDescent="0.25">
      <c r="A20" s="42" t="s">
        <v>315</v>
      </c>
      <c r="B20" s="38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</row>
    <row r="21" spans="1:13" x14ac:dyDescent="0.25">
      <c r="A21" s="37" t="s">
        <v>312</v>
      </c>
      <c r="B21" s="37" t="s">
        <v>68</v>
      </c>
      <c r="C21" s="37" t="s">
        <v>113</v>
      </c>
      <c r="D21" s="37" t="s">
        <v>283</v>
      </c>
      <c r="E21" s="37" t="s">
        <v>69</v>
      </c>
      <c r="F21" s="37" t="s">
        <v>67</v>
      </c>
      <c r="G21" s="37" t="s">
        <v>110</v>
      </c>
      <c r="H21" s="37" t="s">
        <v>284</v>
      </c>
      <c r="I21" s="37" t="s">
        <v>114</v>
      </c>
      <c r="J21" s="37" t="s">
        <v>285</v>
      </c>
      <c r="K21" s="37" t="s">
        <v>66</v>
      </c>
      <c r="L21" s="37" t="s">
        <v>109</v>
      </c>
      <c r="M21" s="37" t="s">
        <v>0</v>
      </c>
    </row>
    <row r="22" spans="1:13" x14ac:dyDescent="0.25">
      <c r="A22" s="37">
        <v>1</v>
      </c>
      <c r="B22" s="46">
        <v>0.03</v>
      </c>
      <c r="C22" s="46">
        <v>8.1000000000000003E-2</v>
      </c>
      <c r="D22" s="46">
        <v>1.0349999999999999</v>
      </c>
      <c r="E22" s="46">
        <v>0.97099999999999997</v>
      </c>
      <c r="F22" s="46">
        <v>21.707999999999998</v>
      </c>
      <c r="G22" s="46"/>
      <c r="H22" s="46"/>
      <c r="I22" s="46">
        <v>72.472999999999999</v>
      </c>
      <c r="J22" s="46">
        <v>2.1999999999999999E-2</v>
      </c>
      <c r="K22" s="46">
        <v>8.9999999999999993E-3</v>
      </c>
      <c r="L22" s="37"/>
      <c r="M22" s="46">
        <v>96.328999999999994</v>
      </c>
    </row>
    <row r="23" spans="1:13" x14ac:dyDescent="0.25">
      <c r="A23" s="37">
        <v>2</v>
      </c>
      <c r="B23" s="46">
        <v>0.04</v>
      </c>
      <c r="C23" s="46">
        <v>0.09</v>
      </c>
      <c r="D23" s="46">
        <v>1.02</v>
      </c>
      <c r="E23" s="46">
        <v>0.95499999999999996</v>
      </c>
      <c r="F23" s="46">
        <v>21.625</v>
      </c>
      <c r="G23" s="46"/>
      <c r="H23" s="46"/>
      <c r="I23" s="46">
        <v>72.97</v>
      </c>
      <c r="J23" s="46">
        <v>0.02</v>
      </c>
      <c r="K23" s="46">
        <v>8.0000000000000002E-3</v>
      </c>
      <c r="L23" s="37"/>
      <c r="M23" s="46">
        <v>96.23</v>
      </c>
    </row>
    <row r="24" spans="1:13" x14ac:dyDescent="0.25">
      <c r="A24" s="37">
        <v>3</v>
      </c>
      <c r="B24" s="46">
        <v>0.03</v>
      </c>
      <c r="C24" s="46">
        <v>0.08</v>
      </c>
      <c r="D24" s="46">
        <v>1.05</v>
      </c>
      <c r="E24" s="46">
        <v>0.97</v>
      </c>
      <c r="F24" s="46">
        <v>21.8</v>
      </c>
      <c r="G24" s="46"/>
      <c r="H24" s="46"/>
      <c r="I24" s="46">
        <v>71.959999999999994</v>
      </c>
      <c r="J24" s="46">
        <v>2.5000000000000001E-2</v>
      </c>
      <c r="K24" s="46">
        <v>8.5000000000000006E-3</v>
      </c>
      <c r="L24" s="37"/>
      <c r="M24" s="46">
        <v>96.429999999999993</v>
      </c>
    </row>
    <row r="25" spans="1:13" x14ac:dyDescent="0.25">
      <c r="A25" s="40" t="s">
        <v>313</v>
      </c>
      <c r="B25" s="47">
        <f>AVERAGE(B22:B24)</f>
        <v>3.3333333333333333E-2</v>
      </c>
      <c r="C25" s="47">
        <f t="shared" ref="C25:K25" si="1">AVERAGE(C22:C24)</f>
        <v>8.3666666666666667E-2</v>
      </c>
      <c r="D25" s="47">
        <f t="shared" si="1"/>
        <v>1.0349999999999999</v>
      </c>
      <c r="E25" s="47">
        <f t="shared" si="1"/>
        <v>0.96533333333333327</v>
      </c>
      <c r="F25" s="47">
        <f t="shared" si="1"/>
        <v>21.710999999999999</v>
      </c>
      <c r="G25" s="47"/>
      <c r="H25" s="47"/>
      <c r="I25" s="47">
        <f t="shared" si="1"/>
        <v>72.467666666666659</v>
      </c>
      <c r="J25" s="47">
        <f t="shared" si="1"/>
        <v>2.2333333333333334E-2</v>
      </c>
      <c r="K25" s="47">
        <f t="shared" si="1"/>
        <v>8.5000000000000006E-3</v>
      </c>
      <c r="L25" s="40"/>
      <c r="M25" s="47">
        <f>AVERAGE(M22:M24)</f>
        <v>96.329666666666654</v>
      </c>
    </row>
  </sheetData>
  <mergeCells count="1">
    <mergeCell ref="C2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6661B-C67B-4805-865D-CD915AC423A2}">
  <dimension ref="A1:P8"/>
  <sheetViews>
    <sheetView workbookViewId="0">
      <selection activeCell="N34" sqref="N34"/>
    </sheetView>
  </sheetViews>
  <sheetFormatPr defaultRowHeight="15" x14ac:dyDescent="0.25"/>
  <sheetData>
    <row r="1" spans="1:16" x14ac:dyDescent="0.25">
      <c r="A1" t="s">
        <v>173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 t="s">
        <v>174</v>
      </c>
      <c r="P1" t="s">
        <v>3</v>
      </c>
    </row>
    <row r="2" spans="1:16" x14ac:dyDescent="0.25">
      <c r="A2" t="s">
        <v>107</v>
      </c>
      <c r="B2" s="53">
        <v>32.626086956521739</v>
      </c>
      <c r="C2" s="53">
        <v>34.222957014643363</v>
      </c>
      <c r="D2" s="53">
        <v>32.704329705950457</v>
      </c>
      <c r="E2" s="53">
        <v>36.843391155631565</v>
      </c>
      <c r="F2" s="53">
        <v>37.364931237721024</v>
      </c>
      <c r="G2" s="53">
        <v>26.233376233376234</v>
      </c>
      <c r="H2" s="53">
        <v>26.311827956989248</v>
      </c>
      <c r="I2" s="53">
        <v>26.314088754847049</v>
      </c>
      <c r="J2" s="53">
        <v>32.008248367510596</v>
      </c>
      <c r="K2" s="53">
        <v>33.95792619841361</v>
      </c>
      <c r="L2" s="53">
        <v>34.765625</v>
      </c>
      <c r="M2" s="53">
        <v>37.333812432626658</v>
      </c>
      <c r="N2" s="53">
        <v>42.313546423135463</v>
      </c>
      <c r="O2" s="53">
        <v>33.307703649028227</v>
      </c>
      <c r="P2" s="53">
        <v>4.8311422945519569</v>
      </c>
    </row>
    <row r="3" spans="1:16" x14ac:dyDescent="0.25">
      <c r="A3" t="s">
        <v>113</v>
      </c>
      <c r="B3" s="53">
        <v>1.7159420289855072</v>
      </c>
      <c r="C3" s="53">
        <v>0.47236655644780351</v>
      </c>
      <c r="D3" s="53">
        <v>0.71775874044917809</v>
      </c>
      <c r="E3" s="53">
        <v>2.0034204739799657</v>
      </c>
      <c r="F3" s="53">
        <v>3.2293713163064832</v>
      </c>
      <c r="G3" s="53">
        <v>0</v>
      </c>
      <c r="H3" s="53">
        <v>0</v>
      </c>
      <c r="I3" s="53">
        <v>0</v>
      </c>
      <c r="J3" s="53">
        <v>1.2601672585634094</v>
      </c>
      <c r="K3" s="53">
        <v>1.0231061041499023</v>
      </c>
      <c r="L3" s="53">
        <v>1.4246323529411764</v>
      </c>
      <c r="M3" s="53">
        <v>0</v>
      </c>
      <c r="N3" s="53">
        <v>0</v>
      </c>
      <c r="O3" s="53">
        <v>0.91128960244795587</v>
      </c>
      <c r="P3" s="53">
        <v>0.99974200260156942</v>
      </c>
    </row>
    <row r="4" spans="1:16" x14ac:dyDescent="0.25">
      <c r="A4" t="s">
        <v>67</v>
      </c>
      <c r="B4" s="53">
        <v>60.313043478260873</v>
      </c>
      <c r="C4" s="53">
        <v>60.037789324515828</v>
      </c>
      <c r="D4" s="53">
        <v>64.413058578374631</v>
      </c>
      <c r="E4" s="53">
        <v>58.929880283410704</v>
      </c>
      <c r="F4" s="53">
        <v>56.876227897838902</v>
      </c>
      <c r="G4" s="53">
        <v>71.514371514371533</v>
      </c>
      <c r="H4" s="53">
        <v>71.623655913978496</v>
      </c>
      <c r="I4" s="53">
        <v>72.177940542869464</v>
      </c>
      <c r="J4" s="53">
        <v>65.734906633062195</v>
      </c>
      <c r="K4" s="53">
        <v>62.52442809518336</v>
      </c>
      <c r="L4" s="53">
        <v>61.351102941176464</v>
      </c>
      <c r="M4" s="53">
        <v>61.52832674571804</v>
      </c>
      <c r="N4" s="53">
        <v>56.760527650938606</v>
      </c>
      <c r="O4" s="53">
        <v>63.368096892284548</v>
      </c>
      <c r="P4" s="53">
        <v>5.4230551051160969</v>
      </c>
    </row>
    <row r="5" spans="1:16" x14ac:dyDescent="0.25">
      <c r="A5" t="s">
        <v>114</v>
      </c>
      <c r="B5" s="53">
        <v>5.3449275362318849</v>
      </c>
      <c r="C5" s="53">
        <v>5.2550779404818142</v>
      </c>
      <c r="D5" s="53">
        <v>2.1648529752257466</v>
      </c>
      <c r="E5" s="53">
        <v>2.2355240654776449</v>
      </c>
      <c r="F5" s="53">
        <v>2.5294695481335951</v>
      </c>
      <c r="G5" s="53">
        <v>2.2522522522522523</v>
      </c>
      <c r="H5" s="53">
        <v>2.064516129032258</v>
      </c>
      <c r="I5" s="53">
        <v>1.5079707022834985</v>
      </c>
      <c r="J5" s="53">
        <v>1.0081338068507273</v>
      </c>
      <c r="K5" s="53">
        <v>2.4830440280492012</v>
      </c>
      <c r="L5" s="53">
        <v>2.4701286764705879</v>
      </c>
      <c r="M5" s="53">
        <v>1.1498383039885014</v>
      </c>
      <c r="N5" s="53">
        <v>0.91324200913242004</v>
      </c>
      <c r="O5" s="53">
        <v>2.4137675364315485</v>
      </c>
      <c r="P5" s="53">
        <v>1.4015844456068063</v>
      </c>
    </row>
    <row r="6" spans="1:16" x14ac:dyDescent="0.25">
      <c r="A6" t="s">
        <v>175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  <c r="H6">
        <v>100</v>
      </c>
      <c r="I6">
        <v>100</v>
      </c>
      <c r="J6">
        <v>100</v>
      </c>
      <c r="K6">
        <v>100</v>
      </c>
      <c r="L6">
        <v>100</v>
      </c>
      <c r="M6">
        <v>100</v>
      </c>
      <c r="N6">
        <v>100</v>
      </c>
      <c r="O6">
        <v>100</v>
      </c>
    </row>
    <row r="8" spans="1:16" x14ac:dyDescent="0.25">
      <c r="A8" s="18" t="s">
        <v>176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C6C75-F785-452A-8626-A6D208261ECB}">
  <dimension ref="A1:G34"/>
  <sheetViews>
    <sheetView workbookViewId="0">
      <selection activeCell="A35" sqref="A35"/>
    </sheetView>
  </sheetViews>
  <sheetFormatPr defaultRowHeight="15" x14ac:dyDescent="0.25"/>
  <sheetData>
    <row r="1" spans="1:7" x14ac:dyDescent="0.25">
      <c r="A1" t="s">
        <v>177</v>
      </c>
    </row>
    <row r="2" spans="1:7" x14ac:dyDescent="0.25">
      <c r="A2" t="s">
        <v>178</v>
      </c>
      <c r="B2" t="s">
        <v>179</v>
      </c>
      <c r="C2" t="s">
        <v>180</v>
      </c>
      <c r="D2" t="s">
        <v>181</v>
      </c>
      <c r="E2" t="s">
        <v>182</v>
      </c>
      <c r="F2" t="s">
        <v>183</v>
      </c>
      <c r="G2" t="s">
        <v>184</v>
      </c>
    </row>
    <row r="3" spans="1:7" x14ac:dyDescent="0.25">
      <c r="A3" t="s">
        <v>108</v>
      </c>
      <c r="B3" t="s">
        <v>185</v>
      </c>
      <c r="C3" t="s">
        <v>120</v>
      </c>
      <c r="D3" t="s">
        <v>186</v>
      </c>
      <c r="E3" t="s">
        <v>120</v>
      </c>
      <c r="F3" t="s">
        <v>187</v>
      </c>
      <c r="G3" t="s">
        <v>120</v>
      </c>
    </row>
    <row r="4" spans="1:7" x14ac:dyDescent="0.25">
      <c r="A4" t="s">
        <v>109</v>
      </c>
      <c r="B4" t="s">
        <v>185</v>
      </c>
      <c r="C4" t="s">
        <v>120</v>
      </c>
      <c r="D4" t="s">
        <v>186</v>
      </c>
      <c r="E4" t="s">
        <v>120</v>
      </c>
      <c r="F4" t="s">
        <v>188</v>
      </c>
      <c r="G4" t="s">
        <v>120</v>
      </c>
    </row>
    <row r="5" spans="1:7" x14ac:dyDescent="0.25">
      <c r="A5" t="s">
        <v>66</v>
      </c>
      <c r="B5" t="s">
        <v>185</v>
      </c>
      <c r="C5" t="s">
        <v>120</v>
      </c>
      <c r="D5" t="s">
        <v>186</v>
      </c>
      <c r="E5" t="s">
        <v>120</v>
      </c>
      <c r="F5" t="s">
        <v>189</v>
      </c>
      <c r="G5" t="s">
        <v>120</v>
      </c>
    </row>
    <row r="6" spans="1:7" x14ac:dyDescent="0.25">
      <c r="A6" t="s">
        <v>68</v>
      </c>
      <c r="B6" t="s">
        <v>185</v>
      </c>
      <c r="C6" t="s">
        <v>120</v>
      </c>
      <c r="D6" t="s">
        <v>186</v>
      </c>
      <c r="E6" t="s">
        <v>120</v>
      </c>
      <c r="F6" t="s">
        <v>190</v>
      </c>
      <c r="G6" t="s">
        <v>120</v>
      </c>
    </row>
    <row r="7" spans="1:7" x14ac:dyDescent="0.25">
      <c r="A7" t="s">
        <v>111</v>
      </c>
      <c r="B7" t="s">
        <v>185</v>
      </c>
      <c r="C7" t="s">
        <v>191</v>
      </c>
      <c r="D7" t="s">
        <v>192</v>
      </c>
      <c r="E7" t="s">
        <v>193</v>
      </c>
      <c r="F7" t="s">
        <v>194</v>
      </c>
      <c r="G7" t="s">
        <v>195</v>
      </c>
    </row>
    <row r="8" spans="1:7" x14ac:dyDescent="0.25">
      <c r="A8" t="s">
        <v>67</v>
      </c>
      <c r="B8" t="s">
        <v>185</v>
      </c>
      <c r="C8" t="s">
        <v>196</v>
      </c>
      <c r="D8" t="s">
        <v>197</v>
      </c>
      <c r="E8" t="s">
        <v>198</v>
      </c>
      <c r="F8" t="s">
        <v>199</v>
      </c>
      <c r="G8" t="s">
        <v>200</v>
      </c>
    </row>
    <row r="9" spans="1:7" x14ac:dyDescent="0.25">
      <c r="A9" t="s">
        <v>114</v>
      </c>
      <c r="B9" t="s">
        <v>185</v>
      </c>
      <c r="C9" t="s">
        <v>201</v>
      </c>
      <c r="D9" t="s">
        <v>202</v>
      </c>
      <c r="E9" t="s">
        <v>203</v>
      </c>
      <c r="F9" t="s">
        <v>204</v>
      </c>
      <c r="G9" t="s">
        <v>205</v>
      </c>
    </row>
    <row r="10" spans="1:7" x14ac:dyDescent="0.25">
      <c r="A10" t="s">
        <v>175</v>
      </c>
      <c r="E10" t="s">
        <v>206</v>
      </c>
      <c r="G10" t="s">
        <v>206</v>
      </c>
    </row>
    <row r="12" spans="1:7" x14ac:dyDescent="0.25">
      <c r="A12" t="s">
        <v>207</v>
      </c>
    </row>
    <row r="13" spans="1:7" x14ac:dyDescent="0.25">
      <c r="A13" t="s">
        <v>178</v>
      </c>
      <c r="B13" t="s">
        <v>179</v>
      </c>
      <c r="C13" t="s">
        <v>180</v>
      </c>
      <c r="D13" t="s">
        <v>181</v>
      </c>
      <c r="E13" t="s">
        <v>182</v>
      </c>
      <c r="F13" t="s">
        <v>183</v>
      </c>
      <c r="G13" t="s">
        <v>184</v>
      </c>
    </row>
    <row r="14" spans="1:7" x14ac:dyDescent="0.25">
      <c r="A14" t="s">
        <v>108</v>
      </c>
      <c r="B14" t="s">
        <v>185</v>
      </c>
      <c r="C14" t="s">
        <v>120</v>
      </c>
      <c r="D14" t="s">
        <v>186</v>
      </c>
      <c r="E14" t="s">
        <v>120</v>
      </c>
      <c r="F14" t="s">
        <v>187</v>
      </c>
      <c r="G14" t="s">
        <v>120</v>
      </c>
    </row>
    <row r="15" spans="1:7" x14ac:dyDescent="0.25">
      <c r="A15" t="s">
        <v>109</v>
      </c>
      <c r="B15" t="s">
        <v>185</v>
      </c>
      <c r="C15" t="s">
        <v>120</v>
      </c>
      <c r="D15" t="s">
        <v>186</v>
      </c>
      <c r="E15" t="s">
        <v>120</v>
      </c>
      <c r="F15" t="s">
        <v>188</v>
      </c>
      <c r="G15" t="s">
        <v>120</v>
      </c>
    </row>
    <row r="16" spans="1:7" x14ac:dyDescent="0.25">
      <c r="A16" t="s">
        <v>66</v>
      </c>
      <c r="B16" t="s">
        <v>185</v>
      </c>
      <c r="C16" t="s">
        <v>120</v>
      </c>
      <c r="D16" t="s">
        <v>186</v>
      </c>
      <c r="E16" t="s">
        <v>120</v>
      </c>
      <c r="F16" t="s">
        <v>189</v>
      </c>
      <c r="G16" t="s">
        <v>120</v>
      </c>
    </row>
    <row r="17" spans="1:7" x14ac:dyDescent="0.25">
      <c r="A17" t="s">
        <v>68</v>
      </c>
      <c r="B17" t="s">
        <v>185</v>
      </c>
      <c r="C17" t="s">
        <v>120</v>
      </c>
      <c r="D17" t="s">
        <v>186</v>
      </c>
      <c r="E17" t="s">
        <v>120</v>
      </c>
      <c r="F17" t="s">
        <v>190</v>
      </c>
      <c r="G17" t="s">
        <v>120</v>
      </c>
    </row>
    <row r="18" spans="1:7" x14ac:dyDescent="0.25">
      <c r="A18" t="s">
        <v>111</v>
      </c>
      <c r="B18" t="s">
        <v>185</v>
      </c>
      <c r="C18" t="s">
        <v>208</v>
      </c>
      <c r="D18" t="s">
        <v>209</v>
      </c>
      <c r="E18" t="s">
        <v>210</v>
      </c>
      <c r="F18" t="s">
        <v>211</v>
      </c>
      <c r="G18" t="s">
        <v>212</v>
      </c>
    </row>
    <row r="19" spans="1:7" x14ac:dyDescent="0.25">
      <c r="A19" t="s">
        <v>67</v>
      </c>
      <c r="B19" t="s">
        <v>185</v>
      </c>
      <c r="C19" t="s">
        <v>213</v>
      </c>
      <c r="D19" t="s">
        <v>214</v>
      </c>
      <c r="E19" t="s">
        <v>215</v>
      </c>
      <c r="F19" t="s">
        <v>199</v>
      </c>
      <c r="G19" t="s">
        <v>140</v>
      </c>
    </row>
    <row r="20" spans="1:7" x14ac:dyDescent="0.25">
      <c r="A20" t="s">
        <v>114</v>
      </c>
      <c r="B20" t="s">
        <v>185</v>
      </c>
      <c r="C20" t="s">
        <v>216</v>
      </c>
      <c r="D20" t="s">
        <v>217</v>
      </c>
      <c r="E20" t="s">
        <v>218</v>
      </c>
      <c r="F20" t="s">
        <v>219</v>
      </c>
      <c r="G20" t="s">
        <v>220</v>
      </c>
    </row>
    <row r="21" spans="1:7" x14ac:dyDescent="0.25">
      <c r="A21" t="s">
        <v>175</v>
      </c>
      <c r="E21" t="s">
        <v>206</v>
      </c>
      <c r="G21" t="s">
        <v>206</v>
      </c>
    </row>
    <row r="23" spans="1:7" x14ac:dyDescent="0.25">
      <c r="A23" t="s">
        <v>221</v>
      </c>
    </row>
    <row r="24" spans="1:7" x14ac:dyDescent="0.25">
      <c r="A24" t="s">
        <v>178</v>
      </c>
      <c r="B24" t="s">
        <v>179</v>
      </c>
      <c r="C24" t="s">
        <v>180</v>
      </c>
      <c r="D24" t="s">
        <v>181</v>
      </c>
      <c r="E24" t="s">
        <v>182</v>
      </c>
      <c r="F24" t="s">
        <v>183</v>
      </c>
      <c r="G24" t="s">
        <v>184</v>
      </c>
    </row>
    <row r="25" spans="1:7" x14ac:dyDescent="0.25">
      <c r="A25" t="s">
        <v>108</v>
      </c>
      <c r="B25" t="s">
        <v>185</v>
      </c>
      <c r="C25" t="s">
        <v>120</v>
      </c>
      <c r="D25" t="s">
        <v>186</v>
      </c>
      <c r="E25" t="s">
        <v>120</v>
      </c>
      <c r="F25" t="s">
        <v>222</v>
      </c>
      <c r="G25" t="s">
        <v>120</v>
      </c>
    </row>
    <row r="26" spans="1:7" x14ac:dyDescent="0.25">
      <c r="A26" t="s">
        <v>109</v>
      </c>
      <c r="B26" t="s">
        <v>185</v>
      </c>
      <c r="C26" t="s">
        <v>120</v>
      </c>
      <c r="D26" t="s">
        <v>186</v>
      </c>
      <c r="E26" t="s">
        <v>120</v>
      </c>
      <c r="F26" t="s">
        <v>189</v>
      </c>
      <c r="G26" t="s">
        <v>120</v>
      </c>
    </row>
    <row r="27" spans="1:7" x14ac:dyDescent="0.25">
      <c r="A27" t="s">
        <v>66</v>
      </c>
      <c r="B27" t="s">
        <v>185</v>
      </c>
      <c r="C27" t="s">
        <v>120</v>
      </c>
      <c r="D27" t="s">
        <v>186</v>
      </c>
      <c r="E27" t="s">
        <v>120</v>
      </c>
      <c r="F27" t="s">
        <v>189</v>
      </c>
      <c r="G27" t="s">
        <v>120</v>
      </c>
    </row>
    <row r="28" spans="1:7" x14ac:dyDescent="0.25">
      <c r="A28" t="s">
        <v>68</v>
      </c>
      <c r="B28" t="s">
        <v>185</v>
      </c>
      <c r="C28" t="s">
        <v>187</v>
      </c>
      <c r="D28" t="s">
        <v>223</v>
      </c>
      <c r="E28" t="s">
        <v>224</v>
      </c>
      <c r="F28" t="s">
        <v>190</v>
      </c>
      <c r="G28" t="s">
        <v>194</v>
      </c>
    </row>
    <row r="29" spans="1:7" x14ac:dyDescent="0.25">
      <c r="A29" t="s">
        <v>111</v>
      </c>
      <c r="B29" t="s">
        <v>185</v>
      </c>
      <c r="C29" t="s">
        <v>225</v>
      </c>
      <c r="D29" t="s">
        <v>226</v>
      </c>
      <c r="E29" t="s">
        <v>227</v>
      </c>
      <c r="F29" t="s">
        <v>211</v>
      </c>
      <c r="G29" t="s">
        <v>228</v>
      </c>
    </row>
    <row r="30" spans="1:7" x14ac:dyDescent="0.25">
      <c r="A30" t="s">
        <v>67</v>
      </c>
      <c r="B30" t="s">
        <v>185</v>
      </c>
      <c r="C30" t="s">
        <v>229</v>
      </c>
      <c r="D30" t="s">
        <v>230</v>
      </c>
      <c r="E30" t="s">
        <v>231</v>
      </c>
      <c r="F30" t="s">
        <v>199</v>
      </c>
      <c r="G30" t="s">
        <v>232</v>
      </c>
    </row>
    <row r="31" spans="1:7" x14ac:dyDescent="0.25">
      <c r="A31" t="s">
        <v>114</v>
      </c>
      <c r="B31" t="s">
        <v>185</v>
      </c>
      <c r="C31" t="s">
        <v>233</v>
      </c>
      <c r="D31" t="s">
        <v>234</v>
      </c>
      <c r="E31" t="s">
        <v>235</v>
      </c>
      <c r="F31" t="s">
        <v>204</v>
      </c>
      <c r="G31" t="s">
        <v>236</v>
      </c>
    </row>
    <row r="32" spans="1:7" x14ac:dyDescent="0.25">
      <c r="A32" t="s">
        <v>175</v>
      </c>
      <c r="E32" t="s">
        <v>206</v>
      </c>
      <c r="G32" t="s">
        <v>206</v>
      </c>
    </row>
    <row r="34" spans="1:1" x14ac:dyDescent="0.25">
      <c r="A34" s="18" t="s">
        <v>308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68BA3-8B0C-408E-A973-7226F133BE96}">
  <dimension ref="A1:F22"/>
  <sheetViews>
    <sheetView workbookViewId="0">
      <selection activeCell="A22" sqref="A22"/>
    </sheetView>
  </sheetViews>
  <sheetFormatPr defaultRowHeight="15" x14ac:dyDescent="0.25"/>
  <sheetData>
    <row r="1" spans="1:6" ht="16.5" thickBot="1" x14ac:dyDescent="0.3">
      <c r="A1" s="14" t="s">
        <v>65</v>
      </c>
      <c r="B1" s="19"/>
      <c r="C1" s="19"/>
      <c r="D1" s="19"/>
      <c r="E1" s="19"/>
      <c r="F1" s="19"/>
    </row>
    <row r="2" spans="1:6" ht="16.5" thickBot="1" x14ac:dyDescent="0.3">
      <c r="A2" s="20"/>
      <c r="B2" s="17" t="s">
        <v>68</v>
      </c>
      <c r="C2" s="17" t="s">
        <v>69</v>
      </c>
      <c r="D2" s="17" t="s">
        <v>67</v>
      </c>
      <c r="E2" s="17" t="s">
        <v>66</v>
      </c>
      <c r="F2" s="17" t="s">
        <v>0</v>
      </c>
    </row>
    <row r="3" spans="1:6" ht="15.75" thickBot="1" x14ac:dyDescent="0.3">
      <c r="A3" s="16">
        <v>1</v>
      </c>
      <c r="B3" s="17" t="s">
        <v>115</v>
      </c>
      <c r="C3" s="17" t="s">
        <v>116</v>
      </c>
      <c r="D3" s="17" t="s">
        <v>117</v>
      </c>
      <c r="E3" s="17" t="s">
        <v>118</v>
      </c>
      <c r="F3" s="17">
        <v>100</v>
      </c>
    </row>
    <row r="4" spans="1:6" ht="15.75" thickBot="1" x14ac:dyDescent="0.3">
      <c r="A4" s="16">
        <v>2</v>
      </c>
      <c r="B4" s="17" t="s">
        <v>115</v>
      </c>
      <c r="C4" s="17" t="s">
        <v>119</v>
      </c>
      <c r="D4" s="17" t="s">
        <v>120</v>
      </c>
      <c r="E4" s="17" t="s">
        <v>121</v>
      </c>
      <c r="F4" s="17">
        <v>100</v>
      </c>
    </row>
    <row r="5" spans="1:6" ht="15.75" thickBot="1" x14ac:dyDescent="0.3">
      <c r="A5" s="16">
        <v>3</v>
      </c>
      <c r="B5" s="17" t="s">
        <v>115</v>
      </c>
      <c r="C5" s="17" t="s">
        <v>122</v>
      </c>
      <c r="D5" s="17" t="s">
        <v>120</v>
      </c>
      <c r="E5" s="17" t="s">
        <v>123</v>
      </c>
      <c r="F5" s="17">
        <v>100</v>
      </c>
    </row>
    <row r="6" spans="1:6" ht="15.75" thickBot="1" x14ac:dyDescent="0.3">
      <c r="A6" s="16">
        <v>4</v>
      </c>
      <c r="B6" s="17" t="s">
        <v>115</v>
      </c>
      <c r="C6" s="17" t="s">
        <v>124</v>
      </c>
      <c r="D6" s="17" t="s">
        <v>125</v>
      </c>
      <c r="E6" s="17" t="s">
        <v>126</v>
      </c>
      <c r="F6" s="17">
        <v>100</v>
      </c>
    </row>
    <row r="7" spans="1:6" ht="15.75" thickBot="1" x14ac:dyDescent="0.3">
      <c r="A7" s="16">
        <v>5</v>
      </c>
      <c r="B7" s="17" t="s">
        <v>115</v>
      </c>
      <c r="C7" s="17" t="s">
        <v>127</v>
      </c>
      <c r="D7" s="17" t="s">
        <v>128</v>
      </c>
      <c r="E7" s="17" t="s">
        <v>129</v>
      </c>
      <c r="F7" s="17">
        <v>100</v>
      </c>
    </row>
    <row r="8" spans="1:6" ht="15.75" thickBot="1" x14ac:dyDescent="0.3">
      <c r="A8" s="16">
        <v>6</v>
      </c>
      <c r="B8" s="17" t="s">
        <v>115</v>
      </c>
      <c r="C8" s="17" t="s">
        <v>130</v>
      </c>
      <c r="D8" s="17" t="s">
        <v>131</v>
      </c>
      <c r="E8" s="17" t="s">
        <v>132</v>
      </c>
      <c r="F8" s="17">
        <v>100</v>
      </c>
    </row>
    <row r="9" spans="1:6" ht="15.75" thickBot="1" x14ac:dyDescent="0.3">
      <c r="A9" s="16">
        <v>7</v>
      </c>
      <c r="B9" s="17" t="s">
        <v>115</v>
      </c>
      <c r="C9" s="17" t="s">
        <v>133</v>
      </c>
      <c r="D9" s="17" t="s">
        <v>134</v>
      </c>
      <c r="E9" s="17" t="s">
        <v>135</v>
      </c>
      <c r="F9" s="17">
        <v>100</v>
      </c>
    </row>
    <row r="10" spans="1:6" ht="15.75" thickBot="1" x14ac:dyDescent="0.3">
      <c r="A10" s="16">
        <v>8</v>
      </c>
      <c r="B10" s="17" t="s">
        <v>115</v>
      </c>
      <c r="C10" s="17" t="s">
        <v>136</v>
      </c>
      <c r="D10" s="17" t="s">
        <v>137</v>
      </c>
      <c r="E10" s="17" t="s">
        <v>138</v>
      </c>
      <c r="F10" s="17">
        <v>100</v>
      </c>
    </row>
    <row r="11" spans="1:6" ht="15.75" thickBot="1" x14ac:dyDescent="0.3">
      <c r="A11" s="16">
        <v>9</v>
      </c>
      <c r="B11" s="17" t="s">
        <v>115</v>
      </c>
      <c r="C11" s="17" t="s">
        <v>139</v>
      </c>
      <c r="D11" s="17" t="s">
        <v>140</v>
      </c>
      <c r="E11" s="17" t="s">
        <v>141</v>
      </c>
      <c r="F11" s="17">
        <v>100</v>
      </c>
    </row>
    <row r="12" spans="1:6" ht="15.75" thickBot="1" x14ac:dyDescent="0.3">
      <c r="A12" s="16">
        <v>10</v>
      </c>
      <c r="B12" s="17" t="s">
        <v>142</v>
      </c>
      <c r="C12" s="17" t="s">
        <v>143</v>
      </c>
      <c r="D12" s="17" t="s">
        <v>144</v>
      </c>
      <c r="E12" s="17" t="s">
        <v>145</v>
      </c>
      <c r="F12" s="17">
        <v>100</v>
      </c>
    </row>
    <row r="13" spans="1:6" ht="15.75" thickBot="1" x14ac:dyDescent="0.3">
      <c r="A13" s="16">
        <v>11</v>
      </c>
      <c r="B13" s="17" t="s">
        <v>115</v>
      </c>
      <c r="C13" s="17" t="s">
        <v>146</v>
      </c>
      <c r="D13" s="17" t="s">
        <v>147</v>
      </c>
      <c r="E13" s="17" t="s">
        <v>148</v>
      </c>
      <c r="F13" s="17">
        <v>100</v>
      </c>
    </row>
    <row r="14" spans="1:6" ht="15.75" thickBot="1" x14ac:dyDescent="0.3">
      <c r="A14" s="16">
        <v>12</v>
      </c>
      <c r="B14" s="17" t="s">
        <v>115</v>
      </c>
      <c r="C14" s="17" t="s">
        <v>149</v>
      </c>
      <c r="D14" s="17" t="s">
        <v>150</v>
      </c>
      <c r="E14" s="17" t="s">
        <v>151</v>
      </c>
      <c r="F14" s="17">
        <v>100</v>
      </c>
    </row>
    <row r="15" spans="1:6" ht="15.75" thickBot="1" x14ac:dyDescent="0.3">
      <c r="A15" s="16">
        <v>13</v>
      </c>
      <c r="B15" s="17" t="s">
        <v>152</v>
      </c>
      <c r="C15" s="17" t="s">
        <v>153</v>
      </c>
      <c r="D15" s="17" t="s">
        <v>154</v>
      </c>
      <c r="E15" s="17" t="s">
        <v>155</v>
      </c>
      <c r="F15" s="17">
        <v>100</v>
      </c>
    </row>
    <row r="16" spans="1:6" ht="15.75" thickBot="1" x14ac:dyDescent="0.3">
      <c r="A16" s="16">
        <v>14</v>
      </c>
      <c r="B16" s="17" t="s">
        <v>156</v>
      </c>
      <c r="C16" s="17" t="s">
        <v>157</v>
      </c>
      <c r="D16" s="17" t="s">
        <v>117</v>
      </c>
      <c r="E16" s="17" t="s">
        <v>158</v>
      </c>
      <c r="F16" s="17">
        <v>100</v>
      </c>
    </row>
    <row r="17" spans="1:6" ht="15.75" thickBot="1" x14ac:dyDescent="0.3">
      <c r="A17" s="16">
        <v>15</v>
      </c>
      <c r="B17" s="17" t="s">
        <v>115</v>
      </c>
      <c r="C17" s="17" t="s">
        <v>159</v>
      </c>
      <c r="D17" s="17" t="s">
        <v>160</v>
      </c>
      <c r="E17" s="17" t="s">
        <v>161</v>
      </c>
      <c r="F17" s="17">
        <v>100</v>
      </c>
    </row>
    <row r="18" spans="1:6" ht="15.75" thickBot="1" x14ac:dyDescent="0.3">
      <c r="A18" s="16">
        <v>16</v>
      </c>
      <c r="B18" s="17" t="s">
        <v>115</v>
      </c>
      <c r="C18" s="17" t="s">
        <v>162</v>
      </c>
      <c r="D18" s="17" t="s">
        <v>163</v>
      </c>
      <c r="E18" s="17" t="s">
        <v>164</v>
      </c>
      <c r="F18" s="17">
        <v>100</v>
      </c>
    </row>
    <row r="19" spans="1:6" ht="15.75" thickBot="1" x14ac:dyDescent="0.3">
      <c r="A19" s="16">
        <v>17</v>
      </c>
      <c r="B19" s="17" t="s">
        <v>115</v>
      </c>
      <c r="C19" s="17" t="s">
        <v>165</v>
      </c>
      <c r="D19" s="17" t="s">
        <v>166</v>
      </c>
      <c r="E19" s="17" t="s">
        <v>167</v>
      </c>
      <c r="F19" s="17">
        <v>100</v>
      </c>
    </row>
    <row r="20" spans="1:6" ht="15.75" thickBot="1" x14ac:dyDescent="0.3">
      <c r="A20" s="16">
        <v>18</v>
      </c>
      <c r="B20" s="17" t="s">
        <v>168</v>
      </c>
      <c r="C20" s="17" t="s">
        <v>169</v>
      </c>
      <c r="D20" s="17" t="s">
        <v>170</v>
      </c>
      <c r="E20" s="17" t="s">
        <v>171</v>
      </c>
      <c r="F20" s="17">
        <v>100</v>
      </c>
    </row>
    <row r="21" spans="1:6" x14ac:dyDescent="0.25">
      <c r="A21" s="21"/>
    </row>
    <row r="22" spans="1:6" x14ac:dyDescent="0.25">
      <c r="A22" s="18" t="s">
        <v>172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D8B84-23FB-43E9-A3B1-95701FA54755}">
  <dimension ref="A1:F10"/>
  <sheetViews>
    <sheetView tabSelected="1" workbookViewId="0">
      <selection activeCell="D20" sqref="D20"/>
    </sheetView>
  </sheetViews>
  <sheetFormatPr defaultRowHeight="15" x14ac:dyDescent="0.25"/>
  <sheetData>
    <row r="1" spans="1:6" ht="15.75" thickBot="1" x14ac:dyDescent="0.3">
      <c r="A1" s="14" t="s">
        <v>65</v>
      </c>
      <c r="B1" s="15" t="s">
        <v>66</v>
      </c>
      <c r="C1" s="15" t="s">
        <v>67</v>
      </c>
      <c r="D1" s="15" t="s">
        <v>68</v>
      </c>
      <c r="E1" s="15" t="s">
        <v>69</v>
      </c>
      <c r="F1" s="15" t="s">
        <v>70</v>
      </c>
    </row>
    <row r="2" spans="1:6" ht="15.75" thickBot="1" x14ac:dyDescent="0.3">
      <c r="A2" s="16">
        <v>1</v>
      </c>
      <c r="B2" s="17" t="s">
        <v>71</v>
      </c>
      <c r="C2" s="17" t="s">
        <v>72</v>
      </c>
      <c r="D2" s="17" t="s">
        <v>73</v>
      </c>
      <c r="E2" s="17" t="s">
        <v>74</v>
      </c>
      <c r="F2" s="17" t="s">
        <v>75</v>
      </c>
    </row>
    <row r="3" spans="1:6" ht="15.75" thickBot="1" x14ac:dyDescent="0.3">
      <c r="A3" s="16">
        <v>2</v>
      </c>
      <c r="B3" s="17" t="s">
        <v>76</v>
      </c>
      <c r="C3" s="17" t="s">
        <v>77</v>
      </c>
      <c r="D3" s="17" t="s">
        <v>78</v>
      </c>
      <c r="E3" s="17" t="s">
        <v>79</v>
      </c>
      <c r="F3" s="17" t="s">
        <v>80</v>
      </c>
    </row>
    <row r="4" spans="1:6" ht="15.75" thickBot="1" x14ac:dyDescent="0.3">
      <c r="A4" s="16">
        <v>3</v>
      </c>
      <c r="B4" s="17" t="s">
        <v>81</v>
      </c>
      <c r="C4" s="17" t="s">
        <v>82</v>
      </c>
      <c r="D4" s="17" t="s">
        <v>83</v>
      </c>
      <c r="E4" s="17" t="s">
        <v>84</v>
      </c>
      <c r="F4" s="17" t="s">
        <v>85</v>
      </c>
    </row>
    <row r="5" spans="1:6" ht="15.75" thickBot="1" x14ac:dyDescent="0.3">
      <c r="A5" s="16">
        <v>4</v>
      </c>
      <c r="B5" s="17" t="s">
        <v>86</v>
      </c>
      <c r="C5" s="17" t="s">
        <v>87</v>
      </c>
      <c r="D5" s="17" t="s">
        <v>88</v>
      </c>
      <c r="E5" s="17" t="s">
        <v>89</v>
      </c>
      <c r="F5" s="17" t="s">
        <v>90</v>
      </c>
    </row>
    <row r="6" spans="1:6" ht="15.75" thickBot="1" x14ac:dyDescent="0.3">
      <c r="A6" s="16">
        <v>5</v>
      </c>
      <c r="B6" s="17" t="s">
        <v>91</v>
      </c>
      <c r="C6" s="17" t="s">
        <v>92</v>
      </c>
      <c r="D6" s="17" t="s">
        <v>93</v>
      </c>
      <c r="E6" s="17" t="s">
        <v>94</v>
      </c>
      <c r="F6" s="17" t="s">
        <v>95</v>
      </c>
    </row>
    <row r="7" spans="1:6" ht="15.75" thickBot="1" x14ac:dyDescent="0.3">
      <c r="A7" s="16">
        <v>6</v>
      </c>
      <c r="B7" s="17" t="s">
        <v>96</v>
      </c>
      <c r="C7" s="17" t="s">
        <v>97</v>
      </c>
      <c r="D7" s="17" t="s">
        <v>98</v>
      </c>
      <c r="E7" s="17" t="s">
        <v>99</v>
      </c>
      <c r="F7" s="17" t="s">
        <v>100</v>
      </c>
    </row>
    <row r="8" spans="1:6" ht="15.75" thickBot="1" x14ac:dyDescent="0.3">
      <c r="A8" s="16">
        <v>7</v>
      </c>
      <c r="B8" s="17" t="s">
        <v>101</v>
      </c>
      <c r="C8" s="17" t="s">
        <v>102</v>
      </c>
      <c r="D8" s="17" t="s">
        <v>103</v>
      </c>
      <c r="E8" s="17" t="s">
        <v>104</v>
      </c>
      <c r="F8" s="17" t="s">
        <v>105</v>
      </c>
    </row>
    <row r="10" spans="1:6" x14ac:dyDescent="0.25">
      <c r="A10" s="18" t="s">
        <v>106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1</vt:i4>
      </vt:variant>
    </vt:vector>
  </HeadingPairs>
  <TitlesOfParts>
    <vt:vector size="9" baseType="lpstr">
      <vt:lpstr>olivine</vt:lpstr>
      <vt:lpstr>bulk analysis</vt:lpstr>
      <vt:lpstr>Glass</vt:lpstr>
      <vt:lpstr>Fe-Ni alloy</vt:lpstr>
      <vt:lpstr>magnetite</vt:lpstr>
      <vt:lpstr>sulfide</vt:lpstr>
      <vt:lpstr>Cu-Al alloy</vt:lpstr>
      <vt:lpstr>quasicrystal EPMA-WDS</vt:lpstr>
      <vt:lpstr>'quasicrystal EPMA-WDS'!_Hlk151379574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detriti</dc:creator>
  <cp:lastModifiedBy>giovanna agrosi</cp:lastModifiedBy>
  <dcterms:created xsi:type="dcterms:W3CDTF">2015-06-05T18:19:34Z</dcterms:created>
  <dcterms:modified xsi:type="dcterms:W3CDTF">2024-01-02T11:45:45Z</dcterms:modified>
</cp:coreProperties>
</file>