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threadedComments/threadedComment2.xml" ContentType="application/vnd.ms-excel.threadedcomments+xml"/>
  <Override PartName="/xl/comments5.xml" ContentType="application/vnd.openxmlformats-officedocument.spreadsheetml.comments+xml"/>
  <Override PartName="/xl/threadedComments/threadedComment3.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166925"/>
  <mc:AlternateContent xmlns:mc="http://schemas.openxmlformats.org/markup-compatibility/2006">
    <mc:Choice Requires="x15">
      <x15ac:absPath xmlns:x15ac="http://schemas.microsoft.com/office/spreadsheetml/2010/11/ac" url="https://d.docs.live.net/9888f56ba21a5c62/PhD/Analysis/Escapement/Validation studies/"/>
    </mc:Choice>
  </mc:AlternateContent>
  <xr:revisionPtr revIDLastSave="61" documentId="8_{29C482E3-9433-40E0-9041-713D44D095AD}" xr6:coauthVersionLast="47" xr6:coauthVersionMax="47" xr10:uidLastSave="{29FF532D-893A-45F3-8487-CC867218A855}"/>
  <bookViews>
    <workbookView xWindow="-98" yWindow="-98" windowWidth="21795" windowHeight="13875" activeTab="1" xr2:uid="{4C834FB3-6418-4251-8C9D-36E32C805E81}"/>
  </bookViews>
  <sheets>
    <sheet name="ModelValidationStudies" sheetId="1" r:id="rId1"/>
    <sheet name="ModelValidationStudiesMeta" sheetId="3" r:id="rId2"/>
    <sheet name="OverviewStatisticsModelTypes" sheetId="2" r:id="rId3"/>
    <sheet name="Weighting_Matrix" sheetId="6" r:id="rId4"/>
    <sheet name="EMUs_with_reporting" sheetId="7" r:id="rId5"/>
  </sheets>
  <definedNames>
    <definedName name="_xlnm._FilterDatabase" localSheetId="4" hidden="1">EMUs_with_reporting!$A$1:$K$84</definedName>
    <definedName name="_xlnm._FilterDatabase" localSheetId="0" hidden="1">ModelValidationStudies!$B$1:$Z$1667</definedName>
    <definedName name="_xlnm._FilterDatabase" localSheetId="2" hidden="1">OverviewStatisticsModelTypes!$A$1:$J$122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20" i="6" l="1"/>
  <c r="P21" i="6"/>
  <c r="P22" i="6"/>
  <c r="P23" i="6"/>
  <c r="P24" i="6"/>
  <c r="P25" i="6"/>
  <c r="P26" i="6"/>
  <c r="P27" i="6"/>
  <c r="P28" i="6"/>
  <c r="P29" i="6"/>
  <c r="P19" i="6"/>
  <c r="I9" i="2"/>
  <c r="I10" i="2"/>
  <c r="I11" i="2"/>
  <c r="I12" i="2"/>
  <c r="I13" i="2"/>
  <c r="I14" i="2"/>
  <c r="I15" i="2"/>
  <c r="I16" i="2"/>
  <c r="I17" i="2"/>
  <c r="I18" i="2"/>
  <c r="I19" i="2"/>
  <c r="I20" i="2"/>
  <c r="I21" i="2"/>
  <c r="I22" i="2"/>
  <c r="I23" i="2"/>
  <c r="I24" i="2"/>
  <c r="I25" i="2"/>
  <c r="I26" i="2"/>
  <c r="I27" i="2"/>
  <c r="I28" i="2"/>
  <c r="I29" i="2"/>
  <c r="I30" i="2"/>
  <c r="I31" i="2"/>
  <c r="I32" i="2"/>
  <c r="I33" i="2"/>
  <c r="I34" i="2"/>
  <c r="I35" i="2"/>
  <c r="I36" i="2"/>
  <c r="I37" i="2"/>
  <c r="I38" i="2"/>
  <c r="I39" i="2"/>
  <c r="I40" i="2"/>
  <c r="I41" i="2"/>
  <c r="I42" i="2"/>
  <c r="I43" i="2"/>
  <c r="I44" i="2"/>
  <c r="I45" i="2"/>
  <c r="I46" i="2"/>
  <c r="I47" i="2"/>
  <c r="I48" i="2"/>
  <c r="I49" i="2"/>
  <c r="I50" i="2"/>
  <c r="I51" i="2"/>
  <c r="I52" i="2"/>
  <c r="I53" i="2"/>
  <c r="I54" i="2"/>
  <c r="I55" i="2"/>
  <c r="I56" i="2"/>
  <c r="I57" i="2"/>
  <c r="I58" i="2"/>
  <c r="I59" i="2"/>
  <c r="I60" i="2"/>
  <c r="I61" i="2"/>
  <c r="I62" i="2"/>
  <c r="I63" i="2"/>
  <c r="I64" i="2"/>
  <c r="I65" i="2"/>
  <c r="I66" i="2"/>
  <c r="I67" i="2"/>
  <c r="I68" i="2"/>
  <c r="I69" i="2"/>
  <c r="I70" i="2"/>
  <c r="I71" i="2"/>
  <c r="I72" i="2"/>
  <c r="I73" i="2"/>
  <c r="I74" i="2"/>
  <c r="I75" i="2"/>
  <c r="I76" i="2"/>
  <c r="I77" i="2"/>
  <c r="I78" i="2"/>
  <c r="I79" i="2"/>
  <c r="I80" i="2"/>
  <c r="I81" i="2"/>
  <c r="I82" i="2"/>
  <c r="I83" i="2"/>
  <c r="I84" i="2"/>
  <c r="I85" i="2"/>
  <c r="I86" i="2"/>
  <c r="I87" i="2"/>
  <c r="I88" i="2"/>
  <c r="I89" i="2"/>
  <c r="I90" i="2"/>
  <c r="I91" i="2"/>
  <c r="I92" i="2"/>
  <c r="I93" i="2"/>
  <c r="I94" i="2"/>
  <c r="I95" i="2"/>
  <c r="I96" i="2"/>
  <c r="I97" i="2"/>
  <c r="I98" i="2"/>
  <c r="I99" i="2"/>
  <c r="I100" i="2"/>
  <c r="I101" i="2"/>
  <c r="I102" i="2"/>
  <c r="I103" i="2"/>
  <c r="I104" i="2"/>
  <c r="I105" i="2"/>
  <c r="I106" i="2"/>
  <c r="I107" i="2"/>
  <c r="I108" i="2"/>
  <c r="I109" i="2"/>
  <c r="I110" i="2"/>
  <c r="I111" i="2"/>
  <c r="I112" i="2"/>
  <c r="I113" i="2"/>
  <c r="I114" i="2"/>
  <c r="I115" i="2"/>
  <c r="I116" i="2"/>
  <c r="I117" i="2"/>
  <c r="I118" i="2"/>
  <c r="I119" i="2"/>
  <c r="I120" i="2"/>
  <c r="I121" i="2"/>
  <c r="I122" i="2"/>
  <c r="I3" i="2"/>
  <c r="I4" i="2"/>
  <c r="I5" i="2"/>
  <c r="I6" i="2"/>
  <c r="I7" i="2"/>
  <c r="I8" i="2"/>
  <c r="I2" i="2"/>
  <c r="C54" i="6"/>
  <c r="C55" i="6"/>
  <c r="C56" i="6"/>
  <c r="C57" i="6"/>
  <c r="C58" i="6"/>
  <c r="C53" i="6"/>
  <c r="C40" i="6"/>
  <c r="C41" i="6"/>
  <c r="C42" i="6"/>
  <c r="C43" i="6"/>
  <c r="C44" i="6"/>
  <c r="C45" i="6"/>
  <c r="C46" i="6"/>
  <c r="C47" i="6"/>
  <c r="C48" i="6"/>
  <c r="C49" i="6"/>
  <c r="C50" i="6"/>
  <c r="C51" i="6"/>
  <c r="C52" i="6"/>
  <c r="C39" i="6"/>
  <c r="C20" i="6"/>
  <c r="C21" i="6"/>
  <c r="C22" i="6"/>
  <c r="C23" i="6"/>
  <c r="C24" i="6"/>
  <c r="C25" i="6"/>
  <c r="C26" i="6"/>
  <c r="C27" i="6"/>
  <c r="C28" i="6"/>
  <c r="C19" i="6"/>
  <c r="C17" i="6"/>
  <c r="C8" i="6"/>
  <c r="C9" i="6"/>
  <c r="C10" i="6"/>
  <c r="C11" i="6"/>
  <c r="C12" i="6"/>
  <c r="C13" i="6"/>
  <c r="C14" i="6"/>
  <c r="C15" i="6"/>
  <c r="C7" i="6"/>
  <c r="C6" i="6"/>
  <c r="C4" i="6"/>
  <c r="Y6" i="6"/>
  <c r="Y7" i="6"/>
  <c r="Y8" i="6"/>
  <c r="Y9" i="6"/>
  <c r="Y10" i="6"/>
  <c r="Y11" i="6"/>
  <c r="Y12" i="6"/>
  <c r="Y13" i="6"/>
  <c r="X6" i="6"/>
  <c r="X7" i="6"/>
  <c r="X8" i="6"/>
  <c r="X9" i="6"/>
  <c r="X10" i="6"/>
  <c r="X11" i="6"/>
  <c r="X12" i="6"/>
  <c r="X13" i="6"/>
  <c r="W6" i="6"/>
  <c r="W7" i="6"/>
  <c r="W8" i="6"/>
  <c r="W9" i="6"/>
  <c r="W10" i="6"/>
  <c r="W11" i="6"/>
  <c r="W12" i="6"/>
  <c r="W13" i="6"/>
  <c r="T6" i="6"/>
  <c r="T7" i="6"/>
  <c r="T8" i="6"/>
  <c r="T9" i="6"/>
  <c r="T10" i="6"/>
  <c r="T11" i="6"/>
  <c r="T12" i="6"/>
  <c r="T13" i="6"/>
  <c r="S6" i="6"/>
  <c r="S7" i="6"/>
  <c r="S8" i="6"/>
  <c r="S9" i="6"/>
  <c r="S10" i="6"/>
  <c r="S11" i="6"/>
  <c r="S12" i="6"/>
  <c r="S13" i="6"/>
  <c r="R12" i="6"/>
  <c r="R6" i="6"/>
  <c r="R7" i="6"/>
  <c r="R8" i="6"/>
  <c r="R9" i="6"/>
  <c r="R10" i="6"/>
  <c r="R11" i="6"/>
  <c r="R13" i="6"/>
  <c r="P10" i="6"/>
  <c r="L29" i="6"/>
  <c r="P9" i="6"/>
  <c r="M29" i="6"/>
  <c r="K29" i="6"/>
  <c r="J5" i="6"/>
  <c r="J3" i="6"/>
  <c r="J110" i="2"/>
  <c r="J109" i="2"/>
  <c r="J108" i="2"/>
  <c r="J107" i="2"/>
  <c r="J104" i="2"/>
  <c r="J90" i="2"/>
  <c r="J80" i="2"/>
  <c r="J70" i="2"/>
  <c r="J40" i="2"/>
  <c r="J30" i="2"/>
  <c r="J20" i="2"/>
  <c r="J5" i="2"/>
  <c r="J7" i="2"/>
  <c r="J12" i="2"/>
  <c r="J13" i="2"/>
  <c r="J14" i="2"/>
  <c r="J15" i="2"/>
  <c r="J16" i="2"/>
  <c r="J17" i="2"/>
  <c r="J18" i="2"/>
  <c r="J19" i="2"/>
  <c r="J21" i="2"/>
  <c r="J26" i="2"/>
  <c r="J27" i="2"/>
  <c r="J28" i="2"/>
  <c r="J29" i="2"/>
  <c r="J32" i="2"/>
  <c r="J33" i="2"/>
  <c r="J35" i="2"/>
  <c r="J36" i="2"/>
  <c r="J37" i="2"/>
  <c r="J39" i="2"/>
  <c r="J41" i="2"/>
  <c r="J42" i="2"/>
  <c r="J43" i="2"/>
  <c r="J44" i="2"/>
  <c r="J45" i="2"/>
  <c r="J46" i="2"/>
  <c r="J47" i="2"/>
  <c r="J48" i="2"/>
  <c r="J66" i="2"/>
  <c r="J68" i="2"/>
  <c r="J69" i="2"/>
  <c r="J71" i="2"/>
  <c r="J72" i="2"/>
  <c r="J73" i="2"/>
  <c r="J76" i="2"/>
  <c r="J77" i="2"/>
  <c r="J78" i="2"/>
  <c r="J79" i="2"/>
  <c r="J81" i="2"/>
  <c r="J82" i="2"/>
  <c r="J83" i="2"/>
  <c r="J84" i="2"/>
  <c r="J85" i="2"/>
  <c r="J86" i="2"/>
  <c r="J87" i="2"/>
  <c r="J88" i="2"/>
  <c r="J89" i="2"/>
  <c r="J91" i="2"/>
  <c r="J92" i="2"/>
  <c r="J93" i="2"/>
  <c r="J94" i="2"/>
  <c r="J95" i="2"/>
  <c r="J97" i="2"/>
  <c r="J99" i="2"/>
  <c r="J112" i="2"/>
  <c r="J113" i="2"/>
  <c r="I4" i="7"/>
  <c r="I6" i="7"/>
  <c r="I7" i="7"/>
  <c r="I8" i="7"/>
  <c r="I9" i="7"/>
  <c r="I10" i="7"/>
  <c r="I11" i="7"/>
  <c r="I12" i="7"/>
  <c r="I13" i="7"/>
  <c r="I14" i="7"/>
  <c r="I15" i="7"/>
  <c r="I16" i="7"/>
  <c r="I17" i="7"/>
  <c r="I18" i="7"/>
  <c r="I19" i="7"/>
  <c r="I20" i="7"/>
  <c r="I21" i="7"/>
  <c r="I22" i="7"/>
  <c r="I23" i="7"/>
  <c r="I24" i="7"/>
  <c r="I25" i="7"/>
  <c r="I26" i="7"/>
  <c r="I27" i="7"/>
  <c r="I28" i="7"/>
  <c r="I29" i="7"/>
  <c r="I30" i="7"/>
  <c r="I31" i="7"/>
  <c r="I32" i="7"/>
  <c r="I33" i="7"/>
  <c r="I34" i="7"/>
  <c r="I35" i="7"/>
  <c r="I36" i="7"/>
  <c r="I37" i="7"/>
  <c r="I38" i="7"/>
  <c r="I39" i="7"/>
  <c r="I40" i="7"/>
  <c r="I41" i="7"/>
  <c r="I42" i="7"/>
  <c r="I43" i="7"/>
  <c r="I44" i="7"/>
  <c r="I45" i="7"/>
  <c r="I46" i="7"/>
  <c r="I47" i="7"/>
  <c r="I48" i="7"/>
  <c r="I49" i="7"/>
  <c r="I50" i="7"/>
  <c r="I51" i="7"/>
  <c r="I52" i="7"/>
  <c r="I53" i="7"/>
  <c r="I54" i="7"/>
  <c r="I55" i="7"/>
  <c r="I56" i="7"/>
  <c r="I57" i="7"/>
  <c r="I58" i="7"/>
  <c r="I59" i="7"/>
  <c r="I60" i="7"/>
  <c r="I61" i="7"/>
  <c r="I62" i="7"/>
  <c r="I63" i="7"/>
  <c r="I64" i="7"/>
  <c r="I65" i="7"/>
  <c r="I66" i="7"/>
  <c r="I67" i="7"/>
  <c r="I68" i="7"/>
  <c r="I69" i="7"/>
  <c r="I70" i="7"/>
  <c r="I71" i="7"/>
  <c r="I72" i="7"/>
  <c r="I73" i="7"/>
  <c r="I74" i="7"/>
  <c r="I75" i="7"/>
  <c r="I76" i="7"/>
  <c r="I77" i="7"/>
  <c r="I78" i="7"/>
  <c r="I79" i="7"/>
  <c r="I80" i="7"/>
  <c r="I81" i="7"/>
  <c r="I82" i="7"/>
  <c r="I83" i="7"/>
  <c r="I84" i="7"/>
  <c r="I2" i="7"/>
  <c r="J79" i="6"/>
  <c r="P13" i="6" l="1"/>
  <c r="P12" i="6"/>
  <c r="P11" i="6"/>
  <c r="M30" i="6"/>
  <c r="M31" i="6"/>
  <c r="M32" i="6"/>
  <c r="M33" i="6"/>
  <c r="M34" i="6"/>
  <c r="M35" i="6"/>
  <c r="M36" i="6"/>
  <c r="M37" i="6"/>
  <c r="M38" i="6"/>
  <c r="L30" i="6"/>
  <c r="L31" i="6"/>
  <c r="L32" i="6"/>
  <c r="L33" i="6"/>
  <c r="L34" i="6"/>
  <c r="L35" i="6"/>
  <c r="L36" i="6"/>
  <c r="L37" i="6"/>
  <c r="L38" i="6"/>
  <c r="K30" i="6"/>
  <c r="K31" i="6"/>
  <c r="K32" i="6"/>
  <c r="K33" i="6"/>
  <c r="K34" i="6"/>
  <c r="K35" i="6"/>
  <c r="K36" i="6"/>
  <c r="K37" i="6"/>
  <c r="K38" i="6"/>
  <c r="K60" i="6"/>
  <c r="K61" i="6"/>
  <c r="K62" i="6"/>
  <c r="K63" i="6"/>
  <c r="K64" i="6"/>
  <c r="K65" i="6"/>
  <c r="K66" i="6"/>
  <c r="K67" i="6"/>
  <c r="K68" i="6"/>
  <c r="K69" i="6"/>
  <c r="K70" i="6"/>
  <c r="K71" i="6"/>
  <c r="K72" i="6"/>
  <c r="K73" i="6"/>
  <c r="K74" i="6"/>
  <c r="K75" i="6"/>
  <c r="K76" i="6"/>
  <c r="K77" i="6"/>
  <c r="K78" i="6"/>
  <c r="K59" i="6"/>
  <c r="P6" i="6" l="1"/>
  <c r="P8" i="6"/>
  <c r="P7" i="6"/>
  <c r="J4" i="6"/>
  <c r="J6" i="6"/>
  <c r="K39" i="6"/>
  <c r="K40" i="6"/>
  <c r="K41" i="6"/>
  <c r="K43" i="6"/>
  <c r="K44" i="6"/>
  <c r="K45" i="6"/>
  <c r="K47" i="6"/>
  <c r="K48" i="6"/>
  <c r="K49" i="6"/>
  <c r="K50" i="6"/>
  <c r="K51" i="6"/>
  <c r="K52" i="6"/>
  <c r="P3" i="6" l="1"/>
  <c r="L7" i="6"/>
  <c r="K7" i="6"/>
  <c r="L13" i="6"/>
  <c r="K13" i="6"/>
  <c r="P5" i="6" l="1"/>
  <c r="X3" i="6"/>
  <c r="W3" i="6"/>
  <c r="T3" i="6"/>
  <c r="Y3" i="6"/>
  <c r="R3" i="6"/>
  <c r="S3" i="6"/>
  <c r="P4" i="6"/>
  <c r="U1658" i="1"/>
  <c r="V1658" i="1"/>
  <c r="T1658" i="1"/>
  <c r="P14" i="6" l="1"/>
  <c r="X4" i="6"/>
  <c r="T4" i="6"/>
  <c r="Y4" i="6"/>
  <c r="W4" i="6"/>
  <c r="S4" i="6"/>
  <c r="R4" i="6"/>
  <c r="W5" i="6"/>
  <c r="S5" i="6"/>
  <c r="R5" i="6"/>
  <c r="X5" i="6"/>
  <c r="T5" i="6"/>
  <c r="Y5" i="6"/>
  <c r="T1447" i="1"/>
  <c r="T1448" i="1"/>
  <c r="T1449" i="1"/>
  <c r="T1446" i="1"/>
  <c r="S14" i="6" l="1"/>
  <c r="W14" i="6"/>
  <c r="X14" i="6"/>
  <c r="Y14" i="6"/>
  <c r="T14" i="6"/>
  <c r="R14" i="6"/>
  <c r="Q1651" i="1"/>
  <c r="Q1652" i="1"/>
  <c r="Q1653" i="1"/>
  <c r="Q1650"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Leander Höhne</author>
    <author>tc={21CC8BBC-9E29-46EF-86C1-C6809634F23B}</author>
  </authors>
  <commentList>
    <comment ref="X1" authorId="0" shapeId="0" xr:uid="{0E8E72EB-7FAB-4019-9B1B-83BA91100BB8}">
      <text>
        <r>
          <rPr>
            <b/>
            <sz val="9"/>
            <color indexed="81"/>
            <rFont val="Segoe UI"/>
            <family val="2"/>
          </rPr>
          <t>Leander Höhne:</t>
        </r>
        <r>
          <rPr>
            <sz val="9"/>
            <color indexed="81"/>
            <rFont val="Segoe UI"/>
            <family val="2"/>
          </rPr>
          <t xml:space="preserve">
Was an avaiable estimate of observed annual escapement used to calibrate the model before validation in (a) subsequent year(s)?</t>
        </r>
      </text>
    </comment>
    <comment ref="F2" authorId="0" shapeId="0" xr:uid="{642F77D5-122E-4B54-910C-A6AE98CEF6F5}">
      <text>
        <r>
          <rPr>
            <b/>
            <sz val="9"/>
            <color indexed="81"/>
            <rFont val="Segoe UI"/>
            <family val="2"/>
          </rPr>
          <t>Leander Höhne:</t>
        </r>
        <r>
          <rPr>
            <sz val="9"/>
            <color indexed="81"/>
            <rFont val="Segoe UI"/>
            <family val="2"/>
          </rPr>
          <t xml:space="preserve">
Reported values of the phase-1 testing were used here, because this testing phase represents the practical reality of not knowing about the actual escapement </t>
        </r>
      </text>
    </comment>
    <comment ref="Z360" authorId="0" shapeId="0" xr:uid="{8CC6BDDE-0065-4B6E-979E-6DF329F51F59}">
      <text>
        <r>
          <rPr>
            <b/>
            <sz val="9"/>
            <color indexed="81"/>
            <rFont val="Segoe UI"/>
            <family val="2"/>
          </rPr>
          <t>Leander Höhne:</t>
        </r>
        <r>
          <rPr>
            <sz val="9"/>
            <color indexed="81"/>
            <rFont val="Segoe UI"/>
            <family val="2"/>
          </rPr>
          <t xml:space="preserve">
two scenarios ("500g" and "2500g") were reported, as there was uncertainty about what the appropriate carrying capacity scenario was for the simulated CREPE dataset. The "500g" scenario was in closer agreement with the actual escapement, and was used for the meta-analysis. </t>
        </r>
      </text>
    </comment>
    <comment ref="Z361" authorId="0" shapeId="0" xr:uid="{4AB7400E-31AE-4830-9AC5-66C4B507D8C6}">
      <text>
        <r>
          <rPr>
            <b/>
            <sz val="9"/>
            <color indexed="81"/>
            <rFont val="Segoe UI"/>
            <family val="2"/>
          </rPr>
          <t>Leander Höhne:</t>
        </r>
        <r>
          <rPr>
            <sz val="9"/>
            <color indexed="81"/>
            <rFont val="Segoe UI"/>
            <family val="2"/>
          </rPr>
          <t xml:space="preserve">
two scenarios ("500g" and "2500g") were reported, as there was uncertainty about what the appropriate carrying capacity scenario was for the simulated CREPE dataset. The "500g" scenario was in closer agreement with the actual escapement, and was used for the meta-analysis. </t>
        </r>
      </text>
    </comment>
    <comment ref="N1428" authorId="0" shapeId="0" xr:uid="{622A2371-1BD1-4A7C-A2A1-37C161E5F041}">
      <text>
        <r>
          <rPr>
            <b/>
            <sz val="9"/>
            <color indexed="81"/>
            <rFont val="Segoe UI"/>
            <family val="2"/>
          </rPr>
          <t>Leander Höhne:</t>
        </r>
        <r>
          <rPr>
            <sz val="9"/>
            <color indexed="81"/>
            <rFont val="Segoe UI"/>
            <family val="2"/>
          </rPr>
          <t xml:space="preserve">
Number is inconsistent with Marohn et al. 2014 (although same project). After correspondence with L. Marohn, 133 is the correct value</t>
        </r>
      </text>
    </comment>
    <comment ref="B1558" authorId="0" shapeId="0" xr:uid="{C2452FEE-E51A-4F0A-A296-107FF6F8461E}">
      <text>
        <r>
          <rPr>
            <b/>
            <sz val="9"/>
            <color indexed="81"/>
            <rFont val="Segoe UI"/>
            <family val="2"/>
          </rPr>
          <t>Leander Höhne:</t>
        </r>
        <r>
          <rPr>
            <sz val="9"/>
            <color indexed="81"/>
            <rFont val="Segoe UI"/>
            <family val="2"/>
          </rPr>
          <t xml:space="preserve">
primary source for reported value: Acou et al., 2009, report in French</t>
        </r>
      </text>
    </comment>
    <comment ref="B1650" authorId="1" shapeId="0" xr:uid="{21CC8BBC-9E29-46EF-86C1-C6809634F23B}">
      <text>
        <t>[Kommentarthread]
Ihre Version von Excel gestattet Ihnen das Lesen dieses Kommentarthreads. Jegliche Bearbeitungen daran werden jedoch entfernt, wenn die Datei in einer neueren Version von Excel geöffnet wird. Weitere Informationen: https://go.microsoft.com/fwlink/?linkid=870924.
Kommentar:
    Can be made available upon request</t>
      </text>
    </comment>
    <comment ref="S1658" authorId="0" shapeId="0" xr:uid="{A65C6813-671E-4B2C-B4FF-C9E0E5A1AAD9}">
      <text>
        <r>
          <rPr>
            <b/>
            <sz val="9"/>
            <color indexed="81"/>
            <rFont val="Segoe UI"/>
            <family val="2"/>
          </rPr>
          <t>Leander Höhne:</t>
        </r>
        <r>
          <rPr>
            <sz val="9"/>
            <color indexed="81"/>
            <rFont val="Segoe UI"/>
            <family val="2"/>
          </rPr>
          <t xml:space="preserve">
uses min and max values of Bayesian posterior distribution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Leander Höhne</author>
  </authors>
  <commentList>
    <comment ref="S1" authorId="0" shapeId="0" xr:uid="{942703FA-5961-42D6-B3E0-19C5AEF93F98}">
      <text>
        <r>
          <rPr>
            <b/>
            <sz val="9"/>
            <color indexed="81"/>
            <rFont val="Segoe UI"/>
            <family val="2"/>
          </rPr>
          <t>Leander Höhne:</t>
        </r>
        <r>
          <rPr>
            <sz val="9"/>
            <color indexed="81"/>
            <rFont val="Segoe UI"/>
            <family val="2"/>
          </rPr>
          <t xml:space="preserve">
Was an avaiable estimate of observed annual escapement used to calibrate the model before validation in (a) subsequent year(s)?</t>
        </r>
      </text>
    </comment>
    <comment ref="D2" authorId="0" shapeId="0" xr:uid="{EB2E9AEB-F923-4EE5-ADE4-4710464FBFFA}">
      <text>
        <r>
          <rPr>
            <b/>
            <sz val="9"/>
            <color indexed="81"/>
            <rFont val="Segoe UI"/>
            <family val="2"/>
          </rPr>
          <t>Leander Höhne:</t>
        </r>
        <r>
          <rPr>
            <sz val="9"/>
            <color indexed="81"/>
            <rFont val="Segoe UI"/>
            <family val="2"/>
          </rPr>
          <t xml:space="preserve">
Reported values of the phase-1 testing were used here, because this testing phase represents the practical reality of not knowing about the actual escapement </t>
        </r>
      </text>
    </comment>
    <comment ref="A780" authorId="0" shapeId="0" xr:uid="{EF8CFF3E-B82C-4434-9459-43ECE24D339B}">
      <text>
        <r>
          <rPr>
            <b/>
            <sz val="9"/>
            <color indexed="81"/>
            <rFont val="Segoe UI"/>
            <family val="2"/>
          </rPr>
          <t>Leander Höhne:</t>
        </r>
        <r>
          <rPr>
            <sz val="9"/>
            <color indexed="81"/>
            <rFont val="Segoe UI"/>
            <family val="2"/>
          </rPr>
          <t xml:space="preserve">
primary source for reported value: Acou et al., 2009, report in French</t>
        </r>
      </text>
    </comment>
    <comment ref="A830" authorId="0" shapeId="0" xr:uid="{DCDCEF9D-8BA5-4056-83F7-6FA173F750E1}">
      <text>
        <r>
          <rPr>
            <b/>
            <sz val="9"/>
            <color indexed="81"/>
            <rFont val="Segoe UI"/>
            <family val="2"/>
          </rPr>
          <t>Leander Höhne:</t>
        </r>
        <r>
          <rPr>
            <sz val="9"/>
            <color indexed="81"/>
            <rFont val="Segoe UI"/>
            <family val="2"/>
          </rPr>
          <t xml:space="preserve">
Note than model uses an observed silver eel escapement for calibration!!</t>
        </r>
      </text>
    </comment>
    <comment ref="M830" authorId="0" shapeId="0" xr:uid="{91A75884-4E95-4F1F-9EAA-C8A6C8C05960}">
      <text>
        <r>
          <rPr>
            <b/>
            <sz val="9"/>
            <color indexed="81"/>
            <rFont val="Segoe UI"/>
            <family val="2"/>
          </rPr>
          <t>Leander Höhne:</t>
        </r>
        <r>
          <rPr>
            <sz val="9"/>
            <color indexed="81"/>
            <rFont val="Segoe UI"/>
            <family val="2"/>
          </rPr>
          <t xml:space="preserve">
uses min and max values of Bayesian posterior distribution</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Leander Höhne</author>
  </authors>
  <commentList>
    <comment ref="H39" authorId="0" shapeId="0" xr:uid="{616C2C46-9052-4B11-B1DA-F9F37CF4DCF5}">
      <text>
        <r>
          <rPr>
            <b/>
            <sz val="9"/>
            <color indexed="81"/>
            <rFont val="Segoe UI"/>
            <family val="2"/>
          </rPr>
          <t>Leander Höhne:</t>
        </r>
        <r>
          <rPr>
            <sz val="9"/>
            <color indexed="81"/>
            <rFont val="Segoe UI"/>
            <family val="2"/>
          </rPr>
          <t xml:space="preserve">
French values taken from table 5.11 in EDA 2.3 report (Briand et al., 2022)</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Leander Höhne</author>
    <author>tc={9DE33A58-DBF6-4AEB-AF0E-70DA1D3312D0}</author>
    <author>tc={A5134BC6-0C35-4AA2-95D5-95DF6ABCA58E}</author>
  </authors>
  <commentList>
    <comment ref="I19" authorId="0" shapeId="0" xr:uid="{B23B472D-E18F-40AA-A174-1E786066596A}">
      <text>
        <r>
          <rPr>
            <b/>
            <sz val="9"/>
            <color indexed="81"/>
            <rFont val="Segoe UI"/>
            <charset val="1"/>
          </rPr>
          <t>Leander Höhne:</t>
        </r>
        <r>
          <rPr>
            <sz val="9"/>
            <color indexed="81"/>
            <rFont val="Segoe UI"/>
            <charset val="1"/>
          </rPr>
          <t xml:space="preserve">
so far only in 2020</t>
        </r>
      </text>
    </comment>
    <comment ref="C29" authorId="0" shapeId="0" xr:uid="{9B891401-55C7-45D6-A99B-5DBABDD95CF4}">
      <text>
        <r>
          <rPr>
            <b/>
            <sz val="9"/>
            <color indexed="81"/>
            <rFont val="Segoe UI"/>
            <family val="2"/>
          </rPr>
          <t>Leander Höhne:</t>
        </r>
        <r>
          <rPr>
            <sz val="9"/>
            <color indexed="81"/>
            <rFont val="Segoe UI"/>
            <family val="2"/>
          </rPr>
          <t xml:space="preserve">
French values taken from table 5.11 in EDA 2.3 report (Briand et al., 2022)</t>
        </r>
      </text>
    </comment>
    <comment ref="C32" authorId="1" shapeId="0" xr:uid="{9DE33A58-DBF6-4AEB-AF0E-70DA1D3312D0}">
      <text>
        <t xml:space="preserve">[Kommentarthread]
Ihre Version von Excel gestattet Ihnen das Lesen dieses Kommentarthreads. Jegliche Bearbeitungen daran werden jedoch entfernt, wenn die Datei in einer neueren Version von Excel geöffnet wird. Weitere Informationen: https://go.microsoft.com/fwlink/?linkid=870924.
Kommentar:
    Taken from EDA 2.2.1 report (Briand et al., 2018), as EMU was not covered in EDA 2.3 report (Briand et al., 2022)
</t>
      </text>
    </comment>
    <comment ref="C79" authorId="2" shapeId="0" xr:uid="{A5134BC6-0C35-4AA2-95D5-95DF6ABCA58E}">
      <text>
        <t>[Kommentarthread]
Ihre Version von Excel gestattet Ihnen das Lesen dieses Kommentarthreads. Jegliche Bearbeitungen daran werden jedoch entfernt, wenn die Datei in einer neueren Version von Excel geöffnet wird. Weitere Informationen: https://go.microsoft.com/fwlink/?linkid=870924.
Kommentar:
    Source: T. van der Hammen, pers. comm. On 30.08.2023</t>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tc={AF80CCB8-E7D4-4E92-B6E2-65DA99735B27}</author>
  </authors>
  <commentList>
    <comment ref="K48" authorId="0" shapeId="0" xr:uid="{AF80CCB8-E7D4-4E92-B6E2-65DA99735B27}">
      <text>
        <t>[Kommentarthread]
Ihre Version von Excel gestattet Ihnen das Lesen dieses Kommentarthreads. Jegliche Bearbeitungen daran werden jedoch entfernt, wenn die Datei in einer neueren Version von Excel geöffnet wird. Weitere Informationen: https://go.microsoft.com/fwlink/?linkid=870924.
Kommentar:
    Source: Ciara O'Leary, pers. comm. On 26.09.2023</t>
      </text>
    </comment>
  </commentList>
</comments>
</file>

<file path=xl/sharedStrings.xml><?xml version="1.0" encoding="utf-8"?>
<sst xmlns="http://schemas.openxmlformats.org/spreadsheetml/2006/main" count="26277" uniqueCount="459">
  <si>
    <t>POSE</t>
  </si>
  <si>
    <t>project report</t>
  </si>
  <si>
    <t>NA</t>
  </si>
  <si>
    <t>GEM</t>
  </si>
  <si>
    <t>Modeled</t>
  </si>
  <si>
    <t>Monitored</t>
  </si>
  <si>
    <t>SMEP II</t>
  </si>
  <si>
    <t>Ireland</t>
  </si>
  <si>
    <t>Prigge et al. 2013</t>
  </si>
  <si>
    <t>ICES J Mar Sci</t>
  </si>
  <si>
    <t>Germany</t>
  </si>
  <si>
    <t>Marohn et al. 2014</t>
  </si>
  <si>
    <t>Freshwater Biology</t>
  </si>
  <si>
    <t>2005-2007</t>
  </si>
  <si>
    <t>Fladung et al. 2012</t>
  </si>
  <si>
    <t>Project report</t>
  </si>
  <si>
    <t>M/R, corrected</t>
  </si>
  <si>
    <t>M/R + acoustic telemetry</t>
  </si>
  <si>
    <t>Jouanin et al. 2012</t>
  </si>
  <si>
    <t>report</t>
  </si>
  <si>
    <t>France</t>
  </si>
  <si>
    <t>2010-2011</t>
  </si>
  <si>
    <t>2000-2002</t>
  </si>
  <si>
    <t>2009-2010</t>
  </si>
  <si>
    <t>2008-2009</t>
  </si>
  <si>
    <t>Briand et al. 2015</t>
  </si>
  <si>
    <t>EDA 2.2</t>
  </si>
  <si>
    <t>Briand et al. 2018</t>
  </si>
  <si>
    <t>EDA 2.2.1</t>
  </si>
  <si>
    <t>MacNamara &amp; McCarthy, 2014</t>
  </si>
  <si>
    <t>Ecol Fresh Fish</t>
  </si>
  <si>
    <t>2001-2007</t>
  </si>
  <si>
    <t>Netherlands</t>
  </si>
  <si>
    <t>Country</t>
  </si>
  <si>
    <t>Study</t>
  </si>
  <si>
    <t>Source</t>
  </si>
  <si>
    <t>StudySystem</t>
  </si>
  <si>
    <t>ModelName</t>
  </si>
  <si>
    <t>YearPublication</t>
  </si>
  <si>
    <t>EstimationYears</t>
  </si>
  <si>
    <t>EstimationType</t>
  </si>
  <si>
    <t>MonitoringMethod</t>
  </si>
  <si>
    <t>EscapementN</t>
  </si>
  <si>
    <t>Nmax</t>
  </si>
  <si>
    <t>Nmin</t>
  </si>
  <si>
    <t>BiomassKg</t>
  </si>
  <si>
    <t>KgMin</t>
  </si>
  <si>
    <t>KgMax</t>
  </si>
  <si>
    <t>Kg/Ha</t>
  </si>
  <si>
    <t>Kg/HaMin</t>
  </si>
  <si>
    <t>Kg/HaMax</t>
  </si>
  <si>
    <t>EDA 2.0</t>
  </si>
  <si>
    <t>poster</t>
  </si>
  <si>
    <t>Walker &amp; Hateley, 2012 (WFC)</t>
  </si>
  <si>
    <t>England</t>
  </si>
  <si>
    <t>Sonar camera</t>
  </si>
  <si>
    <t>WettedAreaHa</t>
  </si>
  <si>
    <t>Belpaire et al. 2021</t>
  </si>
  <si>
    <t>WGEEL country report</t>
  </si>
  <si>
    <t>Belgium</t>
  </si>
  <si>
    <t>Belgian</t>
  </si>
  <si>
    <t>Belpaire et al. 2018</t>
  </si>
  <si>
    <t>EMP implementation report</t>
  </si>
  <si>
    <t>M/R + counts</t>
  </si>
  <si>
    <t>2015-2017</t>
  </si>
  <si>
    <t>ModelType</t>
  </si>
  <si>
    <t>Demographic</t>
  </si>
  <si>
    <t>Extrapolation</t>
  </si>
  <si>
    <t>Italy</t>
  </si>
  <si>
    <t>Comacchio</t>
  </si>
  <si>
    <t>Poland</t>
  </si>
  <si>
    <t>Denmark</t>
  </si>
  <si>
    <t>Portugal</t>
  </si>
  <si>
    <t>Spain</t>
  </si>
  <si>
    <t>Sweden</t>
  </si>
  <si>
    <t>Finland</t>
  </si>
  <si>
    <t>Latvia</t>
  </si>
  <si>
    <t>Lithuania</t>
  </si>
  <si>
    <t>Estonia</t>
  </si>
  <si>
    <t>Greece</t>
  </si>
  <si>
    <t>Croatia</t>
  </si>
  <si>
    <t>CAGEAN</t>
  </si>
  <si>
    <t>Norway</t>
  </si>
  <si>
    <t>EDA</t>
  </si>
  <si>
    <t>No Assessment</t>
  </si>
  <si>
    <t>Slovenia</t>
  </si>
  <si>
    <t>Czech Republic</t>
  </si>
  <si>
    <t>Dutch</t>
  </si>
  <si>
    <t>IMESE</t>
  </si>
  <si>
    <t>ModelNameGeneral</t>
  </si>
  <si>
    <t>CountryCode</t>
  </si>
  <si>
    <t>BE</t>
  </si>
  <si>
    <t>CZ</t>
  </si>
  <si>
    <t>DE</t>
  </si>
  <si>
    <t>ES</t>
  </si>
  <si>
    <t>FI</t>
  </si>
  <si>
    <t>FR</t>
  </si>
  <si>
    <t>GR</t>
  </si>
  <si>
    <t>IT</t>
  </si>
  <si>
    <t>NO</t>
  </si>
  <si>
    <t>PL</t>
  </si>
  <si>
    <t>SE</t>
  </si>
  <si>
    <t>PT</t>
  </si>
  <si>
    <t>DK</t>
  </si>
  <si>
    <t>HR</t>
  </si>
  <si>
    <t>SI</t>
  </si>
  <si>
    <t>NL</t>
  </si>
  <si>
    <t>LT</t>
  </si>
  <si>
    <t>LV</t>
  </si>
  <si>
    <t>IE</t>
  </si>
  <si>
    <t>EE</t>
  </si>
  <si>
    <t>EMUName</t>
  </si>
  <si>
    <t>BE_Meus</t>
  </si>
  <si>
    <t>BE_Rhin</t>
  </si>
  <si>
    <t>BE_Sche</t>
  </si>
  <si>
    <t>BE_Sein</t>
  </si>
  <si>
    <t>ES_Anda</t>
  </si>
  <si>
    <t>ES_Astu</t>
  </si>
  <si>
    <t>ES_Bale</t>
  </si>
  <si>
    <t>ES_Basq</t>
  </si>
  <si>
    <t>ES_Cant</t>
  </si>
  <si>
    <t>ES_Cast</t>
  </si>
  <si>
    <t>ES_Cata</t>
  </si>
  <si>
    <t>ES_Gali</t>
  </si>
  <si>
    <t>ES_Inne</t>
  </si>
  <si>
    <t>ES_Minh</t>
  </si>
  <si>
    <t>ES_Murc</t>
  </si>
  <si>
    <t>ES_Nava</t>
  </si>
  <si>
    <t>ES_Vale</t>
  </si>
  <si>
    <t>Area production extrapolation</t>
  </si>
  <si>
    <t>NL_Neth</t>
  </si>
  <si>
    <t>GB_Angl</t>
  </si>
  <si>
    <t>United Kingdom</t>
  </si>
  <si>
    <t>GB</t>
  </si>
  <si>
    <t>GB_Humb</t>
  </si>
  <si>
    <t>GB_Neag</t>
  </si>
  <si>
    <t>GB_NorE</t>
  </si>
  <si>
    <t>GB_Nort</t>
  </si>
  <si>
    <t>GB_NorW</t>
  </si>
  <si>
    <t>GB_Scot</t>
  </si>
  <si>
    <t>GB_Seve</t>
  </si>
  <si>
    <t>GB_Solw</t>
  </si>
  <si>
    <t>GB_SouE</t>
  </si>
  <si>
    <t>GB_SouW</t>
  </si>
  <si>
    <t>GB_Tham</t>
  </si>
  <si>
    <t>GB_Wale</t>
  </si>
  <si>
    <t>SE_East</t>
  </si>
  <si>
    <t>SE_Inla</t>
  </si>
  <si>
    <t>SE_West</t>
  </si>
  <si>
    <t>HR_total</t>
  </si>
  <si>
    <t>NO_total</t>
  </si>
  <si>
    <t>SI_total</t>
  </si>
  <si>
    <t>CZ_Elbe</t>
  </si>
  <si>
    <t>DK_Inla</t>
  </si>
  <si>
    <t>EE_Narv</t>
  </si>
  <si>
    <t>EE_West</t>
  </si>
  <si>
    <t>FI_Finl</t>
  </si>
  <si>
    <t>FR_Adou</t>
  </si>
  <si>
    <t>FR_Arto</t>
  </si>
  <si>
    <t>FR_Bret</t>
  </si>
  <si>
    <t>FR_Cors</t>
  </si>
  <si>
    <t>FR_Garo</t>
  </si>
  <si>
    <t>FR_Loir</t>
  </si>
  <si>
    <t>FR_Meus</t>
  </si>
  <si>
    <t>FR_Rhin</t>
  </si>
  <si>
    <t>FR_Rhon</t>
  </si>
  <si>
    <t>FR_Sein</t>
  </si>
  <si>
    <t>DE_Eide</t>
  </si>
  <si>
    <t>DE_Elbe</t>
  </si>
  <si>
    <t>DE_Ems</t>
  </si>
  <si>
    <t>DE_Maas</t>
  </si>
  <si>
    <t>DE_Oder</t>
  </si>
  <si>
    <t>DE_Rhei</t>
  </si>
  <si>
    <t>DE_Schl</t>
  </si>
  <si>
    <t>DE_Warn</t>
  </si>
  <si>
    <t>DE_Wese</t>
  </si>
  <si>
    <t>GR_CeAe</t>
  </si>
  <si>
    <t>GR_EaMT</t>
  </si>
  <si>
    <t>GR_NorW</t>
  </si>
  <si>
    <t>GR_WePe</t>
  </si>
  <si>
    <t>IE_East</t>
  </si>
  <si>
    <t>IE_NorW</t>
  </si>
  <si>
    <t>IE_Shan</t>
  </si>
  <si>
    <t>IE_SouE</t>
  </si>
  <si>
    <t>IE_SouW</t>
  </si>
  <si>
    <t>IE_West</t>
  </si>
  <si>
    <t>IT_Abru</t>
  </si>
  <si>
    <t>IT_Basi</t>
  </si>
  <si>
    <t>IT_Cala</t>
  </si>
  <si>
    <t>IT_Camp</t>
  </si>
  <si>
    <t>IT_Emil</t>
  </si>
  <si>
    <t>IT_Frio</t>
  </si>
  <si>
    <t>IT_Lazi</t>
  </si>
  <si>
    <t>IT_Ligu</t>
  </si>
  <si>
    <t>IT_Lomb</t>
  </si>
  <si>
    <t>IT_Marc</t>
  </si>
  <si>
    <t>IT_Moli</t>
  </si>
  <si>
    <t>IT_Piem</t>
  </si>
  <si>
    <t>IT_Pugl</t>
  </si>
  <si>
    <t>IT_Sard</t>
  </si>
  <si>
    <t>IT_Sici</t>
  </si>
  <si>
    <t>IT_Tosc</t>
  </si>
  <si>
    <t>IT_Tren</t>
  </si>
  <si>
    <t>IT_Umbr</t>
  </si>
  <si>
    <t>IT_Vall</t>
  </si>
  <si>
    <t>IT_Vene</t>
  </si>
  <si>
    <t>LV_Latv</t>
  </si>
  <si>
    <t>LT_Lith</t>
  </si>
  <si>
    <t>PL_Oder</t>
  </si>
  <si>
    <t>PL_Vist</t>
  </si>
  <si>
    <t>PT_Port</t>
  </si>
  <si>
    <t>AL_total</t>
  </si>
  <si>
    <t>AX_total</t>
  </si>
  <si>
    <t>BA_total</t>
  </si>
  <si>
    <t>AL</t>
  </si>
  <si>
    <t>AX</t>
  </si>
  <si>
    <t>BA</t>
  </si>
  <si>
    <t>Albania</t>
  </si>
  <si>
    <t>Aland Islands</t>
  </si>
  <si>
    <t>Bosnia</t>
  </si>
  <si>
    <t>Cyprus</t>
  </si>
  <si>
    <t>CY</t>
  </si>
  <si>
    <t>CY_total</t>
  </si>
  <si>
    <t>EG_total</t>
  </si>
  <si>
    <t>IL_total</t>
  </si>
  <si>
    <t>IS_total</t>
  </si>
  <si>
    <t>LB_total</t>
  </si>
  <si>
    <t>LU_Luxe</t>
  </si>
  <si>
    <t>LY_total</t>
  </si>
  <si>
    <t>MA_total</t>
  </si>
  <si>
    <t>ME_total</t>
  </si>
  <si>
    <t>MT_total</t>
  </si>
  <si>
    <t>RU_total</t>
  </si>
  <si>
    <t>SY_total</t>
  </si>
  <si>
    <t>TN_EC</t>
  </si>
  <si>
    <t>TN_NE</t>
  </si>
  <si>
    <t>TN_Nor</t>
  </si>
  <si>
    <t>TN_SO</t>
  </si>
  <si>
    <t>TR_total</t>
  </si>
  <si>
    <t>Egypt</t>
  </si>
  <si>
    <t>EG</t>
  </si>
  <si>
    <t>IL</t>
  </si>
  <si>
    <t>IS</t>
  </si>
  <si>
    <t>LB</t>
  </si>
  <si>
    <t>LU</t>
  </si>
  <si>
    <t>LY</t>
  </si>
  <si>
    <t>MA</t>
  </si>
  <si>
    <t>ME</t>
  </si>
  <si>
    <t>MT</t>
  </si>
  <si>
    <t>RU</t>
  </si>
  <si>
    <t>SY</t>
  </si>
  <si>
    <t>TN</t>
  </si>
  <si>
    <t>TR</t>
  </si>
  <si>
    <t>Israel</t>
  </si>
  <si>
    <t>Iceland</t>
  </si>
  <si>
    <t>Lebanon</t>
  </si>
  <si>
    <t>Luxembourg</t>
  </si>
  <si>
    <t>Libya</t>
  </si>
  <si>
    <t>Mororcco</t>
  </si>
  <si>
    <t>Montenegro</t>
  </si>
  <si>
    <t>Malta</t>
  </si>
  <si>
    <t>Russia</t>
  </si>
  <si>
    <t>Syria</t>
  </si>
  <si>
    <t>Tunisia</t>
  </si>
  <si>
    <t>Turkey</t>
  </si>
  <si>
    <t>DZ_total</t>
  </si>
  <si>
    <t>DZ</t>
  </si>
  <si>
    <t>Algeria</t>
  </si>
  <si>
    <t>CZ_Oder</t>
  </si>
  <si>
    <t>GB_Dee</t>
  </si>
  <si>
    <t>Transect survey extrapolation</t>
  </si>
  <si>
    <t>Index site extrapolation</t>
  </si>
  <si>
    <t>DE_Schle</t>
  </si>
  <si>
    <t>Y</t>
  </si>
  <si>
    <t>Survival model</t>
  </si>
  <si>
    <t>Not pertinent</t>
  </si>
  <si>
    <t>NL_Lakes</t>
  </si>
  <si>
    <t>J. Bajinskis, pers. comm., 22.11.22</t>
  </si>
  <si>
    <t>DemCam (ESAM)</t>
  </si>
  <si>
    <t>Aschonitis et al. 2017</t>
  </si>
  <si>
    <t>Aschonitis</t>
  </si>
  <si>
    <t>Calibrated</t>
  </si>
  <si>
    <t>No</t>
  </si>
  <si>
    <t>Yes</t>
  </si>
  <si>
    <t>Braemick et al. 2016</t>
  </si>
  <si>
    <t>EDA 2.3</t>
  </si>
  <si>
    <t>Briand et al. 2022</t>
  </si>
  <si>
    <t>ModeledLower</t>
  </si>
  <si>
    <t>ModeledUpper</t>
  </si>
  <si>
    <t>Observed</t>
  </si>
  <si>
    <t>ObservedLower</t>
  </si>
  <si>
    <t>ObservedUpper</t>
  </si>
  <si>
    <t>Unit</t>
  </si>
  <si>
    <t>kg</t>
  </si>
  <si>
    <t>N</t>
  </si>
  <si>
    <t>YearsModeled</t>
  </si>
  <si>
    <t>YearsMonitored</t>
  </si>
  <si>
    <t>UK</t>
  </si>
  <si>
    <t>Simulated reality</t>
  </si>
  <si>
    <t>Comment</t>
  </si>
  <si>
    <t>"500g" scenario</t>
  </si>
  <si>
    <t>direct counts</t>
  </si>
  <si>
    <t>Data origin</t>
  </si>
  <si>
    <t>Digitized from Fig. 4.40 in POSE report</t>
  </si>
  <si>
    <t>Digitized from Fig. 4.41 in POSE report</t>
  </si>
  <si>
    <t>Digitized from Fig. 4.38 in POSE report</t>
  </si>
  <si>
    <t>Digitized from Fig. 4.39 in POSE report</t>
  </si>
  <si>
    <t>provided by Marine Institute (Russell Poole); available from Poole et al., 2018, ICES J</t>
  </si>
  <si>
    <t>Digitized from Fig. 4.64 in POSE report</t>
  </si>
  <si>
    <t>Table 4.24 in POSE report</t>
  </si>
  <si>
    <t>Table 5.7 in POSE report; Fig. 4.64 in POSE report</t>
  </si>
  <si>
    <t>Digitized from Fig. 4.51 in POSE report</t>
  </si>
  <si>
    <t>Digitized from Fig. 4.48 in POSE report</t>
  </si>
  <si>
    <t>Digitized from Fig. 4.49 in POSE report</t>
  </si>
  <si>
    <t>Digitized from Fig. 4.50 in POSE report</t>
  </si>
  <si>
    <t>van der Hammen et al. 2023</t>
  </si>
  <si>
    <t>Camera counts</t>
  </si>
  <si>
    <t>2018-2019</t>
  </si>
  <si>
    <t>2020-2021</t>
  </si>
  <si>
    <t>2021-2022</t>
  </si>
  <si>
    <t>The original paper only reported the range for modeled estimates. Actual values by year were provided by Erik Fladung</t>
  </si>
  <si>
    <t>document</t>
  </si>
  <si>
    <t>2016-2017</t>
  </si>
  <si>
    <t>IndexSiteExtrapolation</t>
  </si>
  <si>
    <t>WGEEL country report 2022</t>
  </si>
  <si>
    <t>WKEMP3 report</t>
  </si>
  <si>
    <t>C. Briand, pers. comm. (was listed as "extrapolation" model in WKEMP3 report)</t>
  </si>
  <si>
    <t>EMP implementation report Ireland 2018</t>
  </si>
  <si>
    <t>M/R + sonar camera</t>
  </si>
  <si>
    <t>M/R</t>
  </si>
  <si>
    <t>Hoehne et al. 2023</t>
  </si>
  <si>
    <t>direct counts + acoustic telemetry</t>
  </si>
  <si>
    <t>direct counts + extrapolation</t>
  </si>
  <si>
    <t>Sonar camera + extrapolation</t>
  </si>
  <si>
    <t>Journal</t>
  </si>
  <si>
    <t>article</t>
  </si>
  <si>
    <t>technical report</t>
  </si>
  <si>
    <t>van der Hammen et al. 2021, corrigendum</t>
  </si>
  <si>
    <t>EMU</t>
  </si>
  <si>
    <t>Bcurr</t>
  </si>
  <si>
    <t>2018-2020</t>
  </si>
  <si>
    <t>EMP</t>
  </si>
  <si>
    <t>Model</t>
  </si>
  <si>
    <t>RCM</t>
  </si>
  <si>
    <t>monitoring</t>
  </si>
  <si>
    <t>Reporting period</t>
  </si>
  <si>
    <t>GEM / Custom</t>
  </si>
  <si>
    <t>Calculation</t>
  </si>
  <si>
    <t>Summary</t>
  </si>
  <si>
    <t>Sum</t>
  </si>
  <si>
    <t>EU</t>
  </si>
  <si>
    <t>f</t>
  </si>
  <si>
    <t>t</t>
  </si>
  <si>
    <t>Czechia</t>
  </si>
  <si>
    <t>CountryShort</t>
  </si>
  <si>
    <t>WholeCountry</t>
  </si>
  <si>
    <t>ReportObligation</t>
  </si>
  <si>
    <t>OfficialEMU</t>
  </si>
  <si>
    <t>ModelValidated</t>
  </si>
  <si>
    <t>LastReporting</t>
  </si>
  <si>
    <t>ReportingObligation</t>
  </si>
  <si>
    <t>LastReportingYear</t>
  </si>
  <si>
    <r>
      <t>Weighting B</t>
    </r>
    <r>
      <rPr>
        <b/>
        <vertAlign val="subscript"/>
        <sz val="10"/>
        <color theme="1"/>
        <rFont val="Calibri"/>
        <family val="2"/>
        <scheme val="minor"/>
      </rPr>
      <t>current</t>
    </r>
  </si>
  <si>
    <t>Other</t>
  </si>
  <si>
    <t>Schlei/Eider</t>
  </si>
  <si>
    <t>244479 (GEM), 162986 (Schl.)</t>
  </si>
  <si>
    <t>1320622 (GEM), 880415 (Schl.)</t>
  </si>
  <si>
    <t>WGEEL country report 2016</t>
  </si>
  <si>
    <t>TN_Other</t>
  </si>
  <si>
    <t>Year</t>
  </si>
  <si>
    <t>N. A.</t>
  </si>
  <si>
    <r>
      <t>B</t>
    </r>
    <r>
      <rPr>
        <b/>
        <vertAlign val="subscript"/>
        <sz val="10"/>
        <color theme="1"/>
        <rFont val="Calibri"/>
        <family val="2"/>
        <scheme val="minor"/>
      </rPr>
      <t>current</t>
    </r>
    <r>
      <rPr>
        <b/>
        <sz val="10"/>
        <color theme="1"/>
        <rFont val="Calibri"/>
        <family val="2"/>
        <scheme val="minor"/>
      </rPr>
      <t xml:space="preserve"> (kg)</t>
    </r>
  </si>
  <si>
    <t>Area exp.</t>
  </si>
  <si>
    <t>Index site</t>
  </si>
  <si>
    <t>N. P.</t>
  </si>
  <si>
    <t>Model's response ratio</t>
  </si>
  <si>
    <r>
      <t>Corrected weighting B</t>
    </r>
    <r>
      <rPr>
        <b/>
        <vertAlign val="subscript"/>
        <sz val="11"/>
        <color theme="1"/>
        <rFont val="Calibri"/>
        <family val="2"/>
        <scheme val="minor"/>
      </rPr>
      <t>current</t>
    </r>
    <r>
      <rPr>
        <b/>
        <sz val="11"/>
        <color theme="1"/>
        <rFont val="Calibri"/>
        <family val="2"/>
        <scheme val="minor"/>
      </rPr>
      <t xml:space="preserve"> sum</t>
    </r>
  </si>
  <si>
    <r>
      <t>Weighting B</t>
    </r>
    <r>
      <rPr>
        <b/>
        <vertAlign val="subscript"/>
        <sz val="11"/>
        <color theme="1"/>
        <rFont val="Calibri"/>
        <family val="2"/>
        <scheme val="minor"/>
      </rPr>
      <t>current</t>
    </r>
    <r>
      <rPr>
        <b/>
        <sz val="11"/>
        <color theme="1"/>
        <rFont val="Calibri"/>
        <family val="2"/>
        <scheme val="minor"/>
      </rPr>
      <t xml:space="preserve"> sum</t>
    </r>
  </si>
  <si>
    <t>2.99 [1.69; 5.29]</t>
  </si>
  <si>
    <t>55.8 [28.8; 108.2]</t>
  </si>
  <si>
    <t>0.91 [0.53; 1.56]</t>
  </si>
  <si>
    <t>1.09 [0.65; 1.83]</t>
  </si>
  <si>
    <t>0.57 [0.34; 0.95]</t>
  </si>
  <si>
    <t>2.36 [1.28; 4.35]</t>
  </si>
  <si>
    <t>1.37 [0.71; 2.66]</t>
  </si>
  <si>
    <t>0.96 [0.53; 1.74]</t>
  </si>
  <si>
    <t>Undeclared</t>
  </si>
  <si>
    <t>0.81 [0.50; 1.33]</t>
  </si>
  <si>
    <t>Corrected lower CI</t>
  </si>
  <si>
    <t>Corrected upper CI</t>
  </si>
  <si>
    <t>0.82 [0.42; 1.60]</t>
  </si>
  <si>
    <t>2.60 [1.38; 4.90]</t>
  </si>
  <si>
    <t>Results including CREPE case studies</t>
  </si>
  <si>
    <t>Results without CREPE case studies</t>
  </si>
  <si>
    <t>0.84 [0.35; 1.97]</t>
  </si>
  <si>
    <t>1.89 [0.94; 3.79]</t>
  </si>
  <si>
    <t>55.8 [23.71; 131.3]</t>
  </si>
  <si>
    <t>1.12 [0.59; 2.14]</t>
  </si>
  <si>
    <t>1.22 [0.69; 2.16]</t>
  </si>
  <si>
    <t>0.49 [0.28; 0.85]</t>
  </si>
  <si>
    <t>0.82 [0.48; 1.40]</t>
  </si>
  <si>
    <t>1.08 [0.49; 2.37]</t>
  </si>
  <si>
    <t>1.37 [0.58; 3.23]</t>
  </si>
  <si>
    <t>1.56 [0.67; 3.66]</t>
  </si>
  <si>
    <t>1.07 [0.53; 2.18]</t>
  </si>
  <si>
    <t>ValidationType</t>
  </si>
  <si>
    <t>Unvalidated</t>
  </si>
  <si>
    <t>Model validated</t>
  </si>
  <si>
    <t>Site-specific validation</t>
  </si>
  <si>
    <t>Quantitative monitoring</t>
  </si>
  <si>
    <t>WGEEL country report 2023</t>
  </si>
  <si>
    <t>Source for model classification</t>
  </si>
  <si>
    <t>2023 WGEEL country report; A. Sapounidis, pers. comm., Dec 23</t>
  </si>
  <si>
    <t>StudyID</t>
  </si>
  <si>
    <t>EM1</t>
  </si>
  <si>
    <t>EM2</t>
  </si>
  <si>
    <t>EM3</t>
  </si>
  <si>
    <t>EM4</t>
  </si>
  <si>
    <t>EM5</t>
  </si>
  <si>
    <t>EM9</t>
  </si>
  <si>
    <t>EM7</t>
  </si>
  <si>
    <t>EM6</t>
  </si>
  <si>
    <t>EM8</t>
  </si>
  <si>
    <t>EM10</t>
  </si>
  <si>
    <t>EM11</t>
  </si>
  <si>
    <t>EM12</t>
  </si>
  <si>
    <t>EM13</t>
  </si>
  <si>
    <t>EM14</t>
  </si>
  <si>
    <t>EM15</t>
  </si>
  <si>
    <t>EM16</t>
  </si>
  <si>
    <t>EM17</t>
  </si>
  <si>
    <t>R Input</t>
  </si>
  <si>
    <t>ModelVersion</t>
  </si>
  <si>
    <t>CREPE (simulated)</t>
  </si>
  <si>
    <t>Burrishoole (IE)</t>
  </si>
  <si>
    <t>Schwentine (DE)</t>
  </si>
  <si>
    <t>Elbe (DE)</t>
  </si>
  <si>
    <t>Havel (DE)</t>
  </si>
  <si>
    <t>Ems (DE)</t>
  </si>
  <si>
    <t>Somme (FR)</t>
  </si>
  <si>
    <t>Bresle (FR)</t>
  </si>
  <si>
    <t>Soustons (FR)</t>
  </si>
  <si>
    <t>Oir (FR)</t>
  </si>
  <si>
    <t>Loire (FR)</t>
  </si>
  <si>
    <t>Frémur (FR)</t>
  </si>
  <si>
    <t>Vilaine (FR)</t>
  </si>
  <si>
    <t>Sèvre Niortaise (FR)</t>
  </si>
  <si>
    <t>Or lagoon (FR)</t>
  </si>
  <si>
    <t>Dronne - Poltrot (FR)</t>
  </si>
  <si>
    <t>Dronne - Renamon (FR)</t>
  </si>
  <si>
    <t>Dronne - Monfourat (FR)</t>
  </si>
  <si>
    <t>Bages Sigean (FR)</t>
  </si>
  <si>
    <t>Shannon (IE)</t>
  </si>
  <si>
    <t>North Sea Canal (NL)</t>
  </si>
  <si>
    <t>Meuse - Linne (NL)</t>
  </si>
  <si>
    <t>Meuse - Lith (NL)</t>
  </si>
  <si>
    <t>Leadon (UK)</t>
  </si>
  <si>
    <t>Noordwtg. Veurne (BE)</t>
  </si>
  <si>
    <t>Nederrijn - Maurik (NL)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</si>
</sst>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
    <numFmt numFmtId="166" formatCode="#,##0.0"/>
  </numFmts>
  <fonts count="12" x14ac:knownFonts="1">
    <font>
      <sz val="11"/>
      <color theme="1"/>
      <name val="Calibri"/>
      <family val="2"/>
      <scheme val="minor"/>
    </font>
    <font>
      <b/>
      <sz val="9"/>
      <color indexed="81"/>
      <name val="Segoe UI"/>
      <family val="2"/>
    </font>
    <font>
      <sz val="9"/>
      <color indexed="81"/>
      <name val="Segoe UI"/>
      <family val="2"/>
    </font>
    <font>
      <b/>
      <sz val="11"/>
      <color theme="1"/>
      <name val="Calibri"/>
      <family val="2"/>
      <scheme val="minor"/>
    </font>
    <font>
      <sz val="8"/>
      <name val="Calibri"/>
      <family val="2"/>
      <scheme val="minor"/>
    </font>
    <font>
      <sz val="9"/>
      <color indexed="81"/>
      <name val="Segoe UI"/>
      <charset val="1"/>
    </font>
    <font>
      <b/>
      <sz val="9"/>
      <color indexed="81"/>
      <name val="Segoe UI"/>
      <charset val="1"/>
    </font>
    <font>
      <b/>
      <sz val="10"/>
      <color theme="1"/>
      <name val="Calibri"/>
      <family val="2"/>
      <scheme val="minor"/>
    </font>
    <font>
      <sz val="9"/>
      <color theme="1"/>
      <name val="Calibri"/>
      <family val="2"/>
      <scheme val="minor"/>
    </font>
    <font>
      <b/>
      <vertAlign val="subscript"/>
      <sz val="10"/>
      <color theme="1"/>
      <name val="Calibri"/>
      <family val="2"/>
      <scheme val="minor"/>
    </font>
    <font>
      <b/>
      <vertAlign val="subscript"/>
      <sz val="11"/>
      <color theme="1"/>
      <name val="Calibri"/>
      <family val="2"/>
      <scheme val="minor"/>
    </font>
    <font>
      <sz val="11"/>
      <color rgb="FF000000"/>
      <name val="Calibri"/>
      <family val="2"/>
    </font>
  </fonts>
  <fills count="4">
    <fill>
      <patternFill patternType="none"/>
    </fill>
    <fill>
      <patternFill patternType="gray125"/>
    </fill>
    <fill>
      <patternFill patternType="solid">
        <fgColor theme="7" tint="0.79998168889431442"/>
        <bgColor indexed="64"/>
      </patternFill>
    </fill>
    <fill>
      <patternFill patternType="solid">
        <fgColor rgb="FF00B050"/>
        <bgColor indexed="64"/>
      </patternFill>
    </fill>
  </fills>
  <borders count="14">
    <border>
      <left/>
      <right/>
      <top/>
      <bottom/>
      <diagonal/>
    </border>
    <border>
      <left style="thin">
        <color auto="1"/>
      </left>
      <right/>
      <top style="thin">
        <color auto="1"/>
      </top>
      <bottom/>
      <diagonal/>
    </border>
    <border>
      <left/>
      <right/>
      <top style="thin">
        <color auto="1"/>
      </top>
      <bottom/>
      <diagonal/>
    </border>
    <border>
      <left style="thin">
        <color auto="1"/>
      </left>
      <right/>
      <top/>
      <bottom style="thin">
        <color auto="1"/>
      </bottom>
      <diagonal/>
    </border>
    <border>
      <left/>
      <right/>
      <top/>
      <bottom style="thin">
        <color auto="1"/>
      </bottom>
      <diagonal/>
    </border>
    <border>
      <left style="thin">
        <color auto="1"/>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right/>
      <top/>
      <bottom style="medium">
        <color indexed="64"/>
      </bottom>
      <diagonal/>
    </border>
  </borders>
  <cellStyleXfs count="1">
    <xf numFmtId="0" fontId="0" fillId="0" borderId="0"/>
  </cellStyleXfs>
  <cellXfs count="58">
    <xf numFmtId="0" fontId="0" fillId="0" borderId="0" xfId="0"/>
    <xf numFmtId="0" fontId="0" fillId="0" borderId="1" xfId="0" applyBorder="1"/>
    <xf numFmtId="0" fontId="0" fillId="0" borderId="2" xfId="0" applyBorder="1"/>
    <xf numFmtId="0" fontId="0" fillId="0" borderId="3" xfId="0" applyBorder="1"/>
    <xf numFmtId="0" fontId="0" fillId="0" borderId="4" xfId="0" applyBorder="1"/>
    <xf numFmtId="0" fontId="0" fillId="0" borderId="5" xfId="0" applyBorder="1"/>
    <xf numFmtId="0" fontId="0" fillId="2" borderId="0" xfId="0" applyFill="1"/>
    <xf numFmtId="164" fontId="0" fillId="0" borderId="2" xfId="0" applyNumberFormat="1" applyBorder="1"/>
    <xf numFmtId="164" fontId="0" fillId="0" borderId="0" xfId="0" applyNumberFormat="1"/>
    <xf numFmtId="0" fontId="3" fillId="0" borderId="0" xfId="0" applyFont="1"/>
    <xf numFmtId="165" fontId="0" fillId="0" borderId="0" xfId="0" applyNumberFormat="1"/>
    <xf numFmtId="0" fontId="0" fillId="2" borderId="4" xfId="0" applyFill="1" applyBorder="1"/>
    <xf numFmtId="0" fontId="3" fillId="0" borderId="4" xfId="0" applyFont="1" applyBorder="1"/>
    <xf numFmtId="0" fontId="0" fillId="0" borderId="7" xfId="0" applyBorder="1"/>
    <xf numFmtId="0" fontId="0" fillId="0" borderId="6" xfId="0" applyBorder="1"/>
    <xf numFmtId="0" fontId="0" fillId="2" borderId="7" xfId="0" applyFill="1" applyBorder="1"/>
    <xf numFmtId="1" fontId="0" fillId="0" borderId="0" xfId="0" applyNumberFormat="1"/>
    <xf numFmtId="0" fontId="7" fillId="0" borderId="6" xfId="0" applyFont="1" applyBorder="1"/>
    <xf numFmtId="0" fontId="7" fillId="0" borderId="7" xfId="0" applyFont="1" applyBorder="1"/>
    <xf numFmtId="0" fontId="7" fillId="0" borderId="11" xfId="0" applyFont="1" applyBorder="1"/>
    <xf numFmtId="1" fontId="8" fillId="0" borderId="0" xfId="0" applyNumberFormat="1" applyFont="1"/>
    <xf numFmtId="1" fontId="8" fillId="0" borderId="4" xfId="0" applyNumberFormat="1" applyFont="1" applyBorder="1"/>
    <xf numFmtId="1" fontId="8" fillId="0" borderId="9" xfId="0" applyNumberFormat="1" applyFont="1" applyBorder="1"/>
    <xf numFmtId="1" fontId="8" fillId="0" borderId="10" xfId="0" applyNumberFormat="1" applyFont="1" applyBorder="1"/>
    <xf numFmtId="1" fontId="8" fillId="3" borderId="9" xfId="0" applyNumberFormat="1" applyFont="1" applyFill="1" applyBorder="1"/>
    <xf numFmtId="1" fontId="8" fillId="3" borderId="10" xfId="0" applyNumberFormat="1" applyFont="1" applyFill="1" applyBorder="1"/>
    <xf numFmtId="1" fontId="8" fillId="0" borderId="8" xfId="0" applyNumberFormat="1" applyFont="1" applyBorder="1"/>
    <xf numFmtId="3" fontId="8" fillId="0" borderId="0" xfId="0" applyNumberFormat="1" applyFont="1"/>
    <xf numFmtId="3" fontId="8" fillId="0" borderId="4" xfId="0" applyNumberFormat="1" applyFont="1" applyBorder="1"/>
    <xf numFmtId="1" fontId="8" fillId="3" borderId="0" xfId="0" applyNumberFormat="1" applyFont="1" applyFill="1"/>
    <xf numFmtId="1" fontId="8" fillId="3" borderId="4" xfId="0" applyNumberFormat="1" applyFont="1" applyFill="1" applyBorder="1"/>
    <xf numFmtId="0" fontId="0" fillId="0" borderId="9" xfId="0" applyBorder="1"/>
    <xf numFmtId="1" fontId="8" fillId="3" borderId="8" xfId="0" applyNumberFormat="1" applyFont="1" applyFill="1" applyBorder="1"/>
    <xf numFmtId="0" fontId="0" fillId="0" borderId="10" xfId="0" applyBorder="1"/>
    <xf numFmtId="0" fontId="0" fillId="3" borderId="5" xfId="0" applyFill="1" applyBorder="1"/>
    <xf numFmtId="0" fontId="3" fillId="0" borderId="7" xfId="0" applyFont="1" applyBorder="1" applyAlignment="1">
      <alignment horizontal="center"/>
    </xf>
    <xf numFmtId="3" fontId="0" fillId="0" borderId="0" xfId="0" applyNumberFormat="1"/>
    <xf numFmtId="3" fontId="7" fillId="0" borderId="7" xfId="0" applyNumberFormat="1" applyFont="1" applyBorder="1"/>
    <xf numFmtId="3" fontId="7" fillId="0" borderId="11" xfId="0" applyNumberFormat="1" applyFont="1" applyBorder="1"/>
    <xf numFmtId="3" fontId="8" fillId="0" borderId="9" xfId="0" applyNumberFormat="1" applyFont="1" applyBorder="1"/>
    <xf numFmtId="3" fontId="8" fillId="0" borderId="12" xfId="0" applyNumberFormat="1" applyFont="1" applyBorder="1"/>
    <xf numFmtId="3" fontId="8" fillId="3" borderId="9" xfId="0" applyNumberFormat="1" applyFont="1" applyFill="1" applyBorder="1"/>
    <xf numFmtId="3" fontId="8" fillId="3" borderId="10" xfId="0" applyNumberFormat="1" applyFont="1" applyFill="1" applyBorder="1"/>
    <xf numFmtId="3" fontId="8" fillId="0" borderId="10" xfId="0" applyNumberFormat="1" applyFont="1" applyBorder="1"/>
    <xf numFmtId="3" fontId="8" fillId="0" borderId="8" xfId="0" applyNumberFormat="1" applyFont="1" applyBorder="1"/>
    <xf numFmtId="0" fontId="3" fillId="0" borderId="8" xfId="0" applyFont="1" applyBorder="1"/>
    <xf numFmtId="0" fontId="3" fillId="0" borderId="7" xfId="0" applyFont="1" applyBorder="1"/>
    <xf numFmtId="3" fontId="0" fillId="0" borderId="4" xfId="0" applyNumberFormat="1" applyBorder="1"/>
    <xf numFmtId="0" fontId="11" fillId="0" borderId="2" xfId="0" applyFont="1" applyBorder="1" applyAlignment="1">
      <alignment horizontal="left" vertical="center" wrapText="1"/>
    </xf>
    <xf numFmtId="0" fontId="11" fillId="0" borderId="0" xfId="0" applyFont="1" applyAlignment="1">
      <alignment horizontal="left" vertical="center" wrapText="1"/>
    </xf>
    <xf numFmtId="0" fontId="11" fillId="0" borderId="13" xfId="0" applyFont="1" applyBorder="1" applyAlignment="1">
      <alignment horizontal="left" vertical="center" wrapText="1"/>
    </xf>
    <xf numFmtId="166" fontId="0" fillId="0" borderId="0" xfId="0" applyNumberFormat="1"/>
    <xf numFmtId="0" fontId="3" fillId="0" borderId="6" xfId="0" applyFont="1" applyBorder="1" applyAlignment="1">
      <alignment horizontal="center"/>
    </xf>
    <xf numFmtId="0" fontId="3" fillId="0" borderId="7" xfId="0" applyFont="1" applyBorder="1" applyAlignment="1">
      <alignment horizontal="center"/>
    </xf>
    <xf numFmtId="0" fontId="8" fillId="0" borderId="5" xfId="0" applyFont="1" applyBorder="1" applyAlignment="1">
      <alignment horizontal="center" vertical="center" textRotation="90"/>
    </xf>
    <xf numFmtId="0" fontId="8" fillId="0" borderId="3" xfId="0" applyFont="1" applyBorder="1" applyAlignment="1">
      <alignment horizontal="center" vertical="center" textRotation="90"/>
    </xf>
    <xf numFmtId="0" fontId="8" fillId="0" borderId="1" xfId="0" applyFont="1" applyBorder="1" applyAlignment="1">
      <alignment horizontal="center" vertical="center" textRotation="90"/>
    </xf>
    <xf numFmtId="0" fontId="0" fillId="0" borderId="0" xfId="0" applyAlignment="1">
      <alignment horizontal="center"/>
    </xf>
  </cellXfs>
  <cellStyles count="1">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microsoft.com/office/2017/10/relationships/person" Target="persons/person.xml"/></Relationships>
</file>

<file path=xl/persons/person.xml><?xml version="1.0" encoding="utf-8"?>
<personList xmlns="http://schemas.microsoft.com/office/spreadsheetml/2018/threadedcomments" xmlns:x="http://schemas.openxmlformats.org/spreadsheetml/2006/main">
  <person displayName="Leander Höhne" id="{F5D5E899-1AAD-4457-8BE3-AA5152F6B64A}" userId="Leander Höhne" providerId="None"/>
</personList>
</file>

<file path=xl/theme/theme1.xml><?xml version="1.0" encoding="utf-8"?>
<a:theme xmlns:a="http://schemas.openxmlformats.org/drawingml/2006/main" name="Office 2013 – 2022-Design">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B1650" dT="2023-12-21T10:24:59.52" personId="{F5D5E899-1AAD-4457-8BE3-AA5152F6B64A}" id="{21CC8BBC-9E29-46EF-86C1-C6809634F23B}">
    <text>Can be made available upon request</text>
  </threadedComment>
</ThreadedComments>
</file>

<file path=xl/threadedComments/threadedComment2.xml><?xml version="1.0" encoding="utf-8"?>
<ThreadedComments xmlns="http://schemas.microsoft.com/office/spreadsheetml/2018/threadedcomments" xmlns:x="http://schemas.openxmlformats.org/spreadsheetml/2006/main">
  <threadedComment ref="C32" dT="2023-12-04T09:09:26.99" personId="{F5D5E899-1AAD-4457-8BE3-AA5152F6B64A}" id="{9DE33A58-DBF6-4AEB-AF0E-70DA1D3312D0}">
    <text xml:space="preserve">Taken from EDA 2.2.1 report (Briand et al., 2018), as EMU was not covered in EDA 2.3 report (Briand et al., 2022)
</text>
  </threadedComment>
  <threadedComment ref="C79" dT="2023-09-25T06:47:33.49" personId="{F5D5E899-1AAD-4457-8BE3-AA5152F6B64A}" id="{A5134BC6-0C35-4AA2-95D5-95DF6ABCA58E}">
    <text>Source: T. van der Hammen, pers. comm. On 30.08.2023</text>
  </threadedComment>
</ThreadedComments>
</file>

<file path=xl/threadedComments/threadedComment3.xml><?xml version="1.0" encoding="utf-8"?>
<ThreadedComments xmlns="http://schemas.microsoft.com/office/spreadsheetml/2018/threadedcomments" xmlns:x="http://schemas.openxmlformats.org/spreadsheetml/2006/main">
  <threadedComment ref="K48" dT="2023-09-26T09:19:25.63" personId="{F5D5E899-1AAD-4457-8BE3-AA5152F6B64A}" id="{AF80CCB8-E7D4-4E92-B6E2-65DA99735B27}">
    <text>Source: Ciara O'Leary, pers. comm. On 26.09.2023</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 Id="rId4" Type="http://schemas.microsoft.com/office/2017/10/relationships/threadedComment" Target="../threadedComments/threadedComment2.xml"/></Relationships>
</file>

<file path=xl/worksheets/_rels/sheet5.xml.rels><?xml version="1.0" encoding="UTF-8" standalone="yes"?>
<Relationships xmlns="http://schemas.openxmlformats.org/package/2006/relationships"><Relationship Id="rId3" Type="http://schemas.microsoft.com/office/2017/10/relationships/threadedComment" Target="../threadedComments/threadedComment3.xml"/><Relationship Id="rId2" Type="http://schemas.openxmlformats.org/officeDocument/2006/relationships/comments" Target="../comments5.xml"/><Relationship Id="rId1" Type="http://schemas.openxmlformats.org/officeDocument/2006/relationships/vmlDrawing" Target="../drawings/vmlDrawing5.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A51B14-95E2-40ED-A7E8-23E403412AE0}">
  <dimension ref="A1:Z1667"/>
  <sheetViews>
    <sheetView workbookViewId="0">
      <pane ySplit="1" topLeftCell="A1650" activePane="bottomLeft" state="frozen"/>
      <selection pane="bottomLeft" activeCell="F1664" sqref="F1664"/>
    </sheetView>
  </sheetViews>
  <sheetFormatPr baseColWidth="10" defaultColWidth="11.3984375" defaultRowHeight="14.25" x14ac:dyDescent="0.45"/>
  <cols>
    <col min="2" max="2" width="26.3984375" bestFit="1" customWidth="1"/>
    <col min="6" max="7" width="17.73046875" customWidth="1"/>
    <col min="9" max="9" width="12.86328125" bestFit="1" customWidth="1"/>
    <col min="13" max="13" width="34.86328125" bestFit="1" customWidth="1"/>
    <col min="14" max="14" width="12.59765625" bestFit="1" customWidth="1"/>
  </cols>
  <sheetData>
    <row r="1" spans="1:26" s="9" customFormat="1" x14ac:dyDescent="0.45">
      <c r="A1" s="9" t="s">
        <v>413</v>
      </c>
      <c r="B1" s="9" t="s">
        <v>34</v>
      </c>
      <c r="C1" s="9" t="s">
        <v>35</v>
      </c>
      <c r="D1" s="9" t="s">
        <v>334</v>
      </c>
      <c r="E1" s="9" t="s">
        <v>33</v>
      </c>
      <c r="F1" s="9" t="s">
        <v>36</v>
      </c>
      <c r="G1" s="9" t="s">
        <v>111</v>
      </c>
      <c r="H1" s="9" t="s">
        <v>37</v>
      </c>
      <c r="I1" s="9" t="s">
        <v>65</v>
      </c>
      <c r="J1" s="9" t="s">
        <v>38</v>
      </c>
      <c r="K1" s="9" t="s">
        <v>39</v>
      </c>
      <c r="L1" s="9" t="s">
        <v>40</v>
      </c>
      <c r="M1" s="9" t="s">
        <v>41</v>
      </c>
      <c r="N1" s="9" t="s">
        <v>42</v>
      </c>
      <c r="O1" s="9" t="s">
        <v>44</v>
      </c>
      <c r="P1" s="9" t="s">
        <v>43</v>
      </c>
      <c r="Q1" s="9" t="s">
        <v>45</v>
      </c>
      <c r="R1" s="9" t="s">
        <v>46</v>
      </c>
      <c r="S1" s="9" t="s">
        <v>47</v>
      </c>
      <c r="T1" s="9" t="s">
        <v>48</v>
      </c>
      <c r="U1" s="9" t="s">
        <v>49</v>
      </c>
      <c r="V1" s="9" t="s">
        <v>50</v>
      </c>
      <c r="W1" s="9" t="s">
        <v>56</v>
      </c>
      <c r="X1" s="9" t="s">
        <v>281</v>
      </c>
      <c r="Y1" s="9" t="s">
        <v>302</v>
      </c>
      <c r="Z1" s="9" t="s">
        <v>299</v>
      </c>
    </row>
    <row r="2" spans="1:26" x14ac:dyDescent="0.45">
      <c r="A2" t="s">
        <v>414</v>
      </c>
      <c r="B2" s="1" t="s">
        <v>0</v>
      </c>
      <c r="C2" s="2" t="s">
        <v>1</v>
      </c>
      <c r="D2" s="2"/>
      <c r="E2" s="2" t="s">
        <v>10</v>
      </c>
      <c r="F2" s="2" t="s">
        <v>433</v>
      </c>
      <c r="G2" s="2"/>
      <c r="H2" s="2" t="s">
        <v>3</v>
      </c>
      <c r="I2" s="2" t="s">
        <v>66</v>
      </c>
      <c r="J2" s="2">
        <v>2011</v>
      </c>
      <c r="K2">
        <v>70</v>
      </c>
      <c r="L2" s="2" t="s">
        <v>4</v>
      </c>
      <c r="M2" s="2"/>
      <c r="N2" s="2"/>
      <c r="O2" s="2"/>
      <c r="P2" s="2"/>
      <c r="Q2">
        <v>393082.83960000001</v>
      </c>
      <c r="R2" s="2"/>
      <c r="S2" s="2"/>
      <c r="T2" s="2"/>
      <c r="U2" s="2"/>
      <c r="V2" s="2"/>
      <c r="X2" t="s">
        <v>282</v>
      </c>
      <c r="Y2" t="s">
        <v>303</v>
      </c>
    </row>
    <row r="3" spans="1:26" x14ac:dyDescent="0.45">
      <c r="A3" t="s">
        <v>414</v>
      </c>
      <c r="B3" t="s">
        <v>0</v>
      </c>
      <c r="C3" t="s">
        <v>1</v>
      </c>
      <c r="E3" t="s">
        <v>10</v>
      </c>
      <c r="F3" t="s">
        <v>433</v>
      </c>
      <c r="H3" t="s">
        <v>3</v>
      </c>
      <c r="I3" t="s">
        <v>66</v>
      </c>
      <c r="J3">
        <v>2011</v>
      </c>
      <c r="K3">
        <v>71</v>
      </c>
      <c r="L3" t="s">
        <v>4</v>
      </c>
      <c r="Q3">
        <v>403710.86560000002</v>
      </c>
      <c r="X3" t="s">
        <v>282</v>
      </c>
      <c r="Y3" t="s">
        <v>303</v>
      </c>
    </row>
    <row r="4" spans="1:26" x14ac:dyDescent="0.45">
      <c r="A4" t="s">
        <v>414</v>
      </c>
      <c r="B4" t="s">
        <v>0</v>
      </c>
      <c r="C4" t="s">
        <v>1</v>
      </c>
      <c r="E4" t="s">
        <v>10</v>
      </c>
      <c r="F4" t="s">
        <v>433</v>
      </c>
      <c r="H4" t="s">
        <v>3</v>
      </c>
      <c r="I4" t="s">
        <v>66</v>
      </c>
      <c r="J4">
        <v>2011</v>
      </c>
      <c r="K4">
        <v>72</v>
      </c>
      <c r="L4" t="s">
        <v>4</v>
      </c>
      <c r="Q4">
        <v>420317.15629999997</v>
      </c>
      <c r="X4" t="s">
        <v>282</v>
      </c>
      <c r="Y4" t="s">
        <v>303</v>
      </c>
    </row>
    <row r="5" spans="1:26" x14ac:dyDescent="0.45">
      <c r="A5" t="s">
        <v>414</v>
      </c>
      <c r="B5" t="s">
        <v>0</v>
      </c>
      <c r="C5" t="s">
        <v>1</v>
      </c>
      <c r="E5" t="s">
        <v>10</v>
      </c>
      <c r="F5" t="s">
        <v>433</v>
      </c>
      <c r="H5" t="s">
        <v>3</v>
      </c>
      <c r="I5" t="s">
        <v>66</v>
      </c>
      <c r="J5">
        <v>2011</v>
      </c>
      <c r="K5">
        <v>73</v>
      </c>
      <c r="L5" t="s">
        <v>4</v>
      </c>
      <c r="Q5">
        <v>445558.7181</v>
      </c>
      <c r="X5" t="s">
        <v>282</v>
      </c>
      <c r="Y5" t="s">
        <v>303</v>
      </c>
    </row>
    <row r="6" spans="1:26" x14ac:dyDescent="0.45">
      <c r="A6" t="s">
        <v>414</v>
      </c>
      <c r="B6" t="s">
        <v>0</v>
      </c>
      <c r="C6" t="s">
        <v>1</v>
      </c>
      <c r="E6" t="s">
        <v>10</v>
      </c>
      <c r="F6" t="s">
        <v>433</v>
      </c>
      <c r="H6" t="s">
        <v>3</v>
      </c>
      <c r="I6" t="s">
        <v>66</v>
      </c>
      <c r="J6">
        <v>2011</v>
      </c>
      <c r="K6">
        <v>74</v>
      </c>
      <c r="L6" t="s">
        <v>4</v>
      </c>
      <c r="Q6">
        <v>473457.28639999998</v>
      </c>
      <c r="X6" t="s">
        <v>282</v>
      </c>
      <c r="Y6" t="s">
        <v>303</v>
      </c>
    </row>
    <row r="7" spans="1:26" x14ac:dyDescent="0.45">
      <c r="A7" t="s">
        <v>414</v>
      </c>
      <c r="B7" t="s">
        <v>0</v>
      </c>
      <c r="C7" t="s">
        <v>1</v>
      </c>
      <c r="E7" t="s">
        <v>10</v>
      </c>
      <c r="F7" t="s">
        <v>433</v>
      </c>
      <c r="H7" t="s">
        <v>3</v>
      </c>
      <c r="I7" t="s">
        <v>66</v>
      </c>
      <c r="J7">
        <v>2011</v>
      </c>
      <c r="K7">
        <v>75</v>
      </c>
      <c r="L7" t="s">
        <v>4</v>
      </c>
      <c r="Q7">
        <v>477442.79619999998</v>
      </c>
      <c r="X7" t="s">
        <v>282</v>
      </c>
      <c r="Y7" t="s">
        <v>303</v>
      </c>
    </row>
    <row r="8" spans="1:26" x14ac:dyDescent="0.45">
      <c r="A8" t="s">
        <v>414</v>
      </c>
      <c r="B8" t="s">
        <v>0</v>
      </c>
      <c r="C8" t="s">
        <v>1</v>
      </c>
      <c r="E8" t="s">
        <v>10</v>
      </c>
      <c r="F8" t="s">
        <v>433</v>
      </c>
      <c r="H8" t="s">
        <v>3</v>
      </c>
      <c r="I8" t="s">
        <v>66</v>
      </c>
      <c r="J8">
        <v>2011</v>
      </c>
      <c r="K8">
        <v>76</v>
      </c>
      <c r="L8" t="s">
        <v>4</v>
      </c>
      <c r="Q8">
        <v>459840.12809999997</v>
      </c>
      <c r="X8" t="s">
        <v>282</v>
      </c>
      <c r="Y8" t="s">
        <v>303</v>
      </c>
    </row>
    <row r="9" spans="1:26" x14ac:dyDescent="0.45">
      <c r="A9" t="s">
        <v>414</v>
      </c>
      <c r="B9" t="s">
        <v>0</v>
      </c>
      <c r="C9" t="s">
        <v>1</v>
      </c>
      <c r="E9" t="s">
        <v>10</v>
      </c>
      <c r="F9" t="s">
        <v>433</v>
      </c>
      <c r="H9" t="s">
        <v>3</v>
      </c>
      <c r="I9" t="s">
        <v>66</v>
      </c>
      <c r="J9">
        <v>2011</v>
      </c>
      <c r="K9">
        <v>77</v>
      </c>
      <c r="L9" t="s">
        <v>4</v>
      </c>
      <c r="Q9">
        <v>435262.81790000002</v>
      </c>
      <c r="X9" t="s">
        <v>282</v>
      </c>
      <c r="Y9" t="s">
        <v>303</v>
      </c>
    </row>
    <row r="10" spans="1:26" x14ac:dyDescent="0.45">
      <c r="A10" t="s">
        <v>414</v>
      </c>
      <c r="B10" t="s">
        <v>0</v>
      </c>
      <c r="C10" t="s">
        <v>1</v>
      </c>
      <c r="E10" t="s">
        <v>10</v>
      </c>
      <c r="F10" t="s">
        <v>433</v>
      </c>
      <c r="H10" t="s">
        <v>3</v>
      </c>
      <c r="I10" t="s">
        <v>66</v>
      </c>
      <c r="J10">
        <v>2011</v>
      </c>
      <c r="K10">
        <v>78</v>
      </c>
      <c r="L10" t="s">
        <v>4</v>
      </c>
      <c r="Q10">
        <v>418988.65299999999</v>
      </c>
      <c r="X10" t="s">
        <v>282</v>
      </c>
      <c r="Y10" t="s">
        <v>303</v>
      </c>
    </row>
    <row r="11" spans="1:26" x14ac:dyDescent="0.45">
      <c r="A11" t="s">
        <v>414</v>
      </c>
      <c r="B11" t="s">
        <v>0</v>
      </c>
      <c r="C11" t="s">
        <v>1</v>
      </c>
      <c r="E11" t="s">
        <v>10</v>
      </c>
      <c r="F11" t="s">
        <v>433</v>
      </c>
      <c r="H11" t="s">
        <v>3</v>
      </c>
      <c r="I11" t="s">
        <v>66</v>
      </c>
      <c r="J11">
        <v>2011</v>
      </c>
      <c r="K11">
        <v>79</v>
      </c>
      <c r="L11" t="s">
        <v>4</v>
      </c>
      <c r="Q11">
        <v>419985.03049999999</v>
      </c>
      <c r="X11" t="s">
        <v>282</v>
      </c>
      <c r="Y11" t="s">
        <v>303</v>
      </c>
    </row>
    <row r="12" spans="1:26" x14ac:dyDescent="0.45">
      <c r="A12" t="s">
        <v>414</v>
      </c>
      <c r="B12" t="s">
        <v>0</v>
      </c>
      <c r="C12" t="s">
        <v>1</v>
      </c>
      <c r="E12" t="s">
        <v>10</v>
      </c>
      <c r="F12" t="s">
        <v>433</v>
      </c>
      <c r="H12" t="s">
        <v>3</v>
      </c>
      <c r="I12" t="s">
        <v>66</v>
      </c>
      <c r="J12">
        <v>2011</v>
      </c>
      <c r="K12">
        <v>80</v>
      </c>
      <c r="L12" t="s">
        <v>4</v>
      </c>
      <c r="Q12">
        <v>425299.04350000003</v>
      </c>
      <c r="X12" t="s">
        <v>282</v>
      </c>
      <c r="Y12" t="s">
        <v>303</v>
      </c>
    </row>
    <row r="13" spans="1:26" x14ac:dyDescent="0.45">
      <c r="A13" t="s">
        <v>414</v>
      </c>
      <c r="B13" t="s">
        <v>0</v>
      </c>
      <c r="C13" t="s">
        <v>1</v>
      </c>
      <c r="E13" t="s">
        <v>10</v>
      </c>
      <c r="F13" t="s">
        <v>433</v>
      </c>
      <c r="H13" t="s">
        <v>3</v>
      </c>
      <c r="I13" t="s">
        <v>66</v>
      </c>
      <c r="J13">
        <v>2011</v>
      </c>
      <c r="K13">
        <v>81</v>
      </c>
      <c r="L13" t="s">
        <v>4</v>
      </c>
      <c r="Q13">
        <v>425299.04350000003</v>
      </c>
      <c r="X13" t="s">
        <v>282</v>
      </c>
      <c r="Y13" t="s">
        <v>303</v>
      </c>
    </row>
    <row r="14" spans="1:26" x14ac:dyDescent="0.45">
      <c r="A14" t="s">
        <v>414</v>
      </c>
      <c r="B14" t="s">
        <v>0</v>
      </c>
      <c r="C14" t="s">
        <v>1</v>
      </c>
      <c r="E14" t="s">
        <v>10</v>
      </c>
      <c r="F14" t="s">
        <v>433</v>
      </c>
      <c r="H14" t="s">
        <v>3</v>
      </c>
      <c r="I14" t="s">
        <v>66</v>
      </c>
      <c r="J14">
        <v>2011</v>
      </c>
      <c r="K14">
        <v>82</v>
      </c>
      <c r="L14" t="s">
        <v>4</v>
      </c>
      <c r="Q14">
        <v>415335.26909999998</v>
      </c>
      <c r="X14" t="s">
        <v>282</v>
      </c>
      <c r="Y14" t="s">
        <v>303</v>
      </c>
    </row>
    <row r="15" spans="1:26" x14ac:dyDescent="0.45">
      <c r="A15" t="s">
        <v>414</v>
      </c>
      <c r="B15" t="s">
        <v>0</v>
      </c>
      <c r="C15" t="s">
        <v>1</v>
      </c>
      <c r="E15" t="s">
        <v>10</v>
      </c>
      <c r="F15" t="s">
        <v>433</v>
      </c>
      <c r="H15" t="s">
        <v>3</v>
      </c>
      <c r="I15" t="s">
        <v>66</v>
      </c>
      <c r="J15">
        <v>2011</v>
      </c>
      <c r="K15">
        <v>83</v>
      </c>
      <c r="L15" t="s">
        <v>4</v>
      </c>
      <c r="Q15">
        <v>395739.84610000002</v>
      </c>
      <c r="X15" t="s">
        <v>282</v>
      </c>
      <c r="Y15" t="s">
        <v>303</v>
      </c>
    </row>
    <row r="16" spans="1:26" x14ac:dyDescent="0.45">
      <c r="A16" t="s">
        <v>414</v>
      </c>
      <c r="B16" t="s">
        <v>0</v>
      </c>
      <c r="C16" t="s">
        <v>1</v>
      </c>
      <c r="E16" t="s">
        <v>10</v>
      </c>
      <c r="F16" t="s">
        <v>433</v>
      </c>
      <c r="H16" t="s">
        <v>3</v>
      </c>
      <c r="I16" t="s">
        <v>66</v>
      </c>
      <c r="J16">
        <v>2011</v>
      </c>
      <c r="K16">
        <v>84</v>
      </c>
      <c r="L16" t="s">
        <v>4</v>
      </c>
      <c r="Q16">
        <v>371826.78749999998</v>
      </c>
      <c r="X16" t="s">
        <v>282</v>
      </c>
      <c r="Y16" t="s">
        <v>303</v>
      </c>
    </row>
    <row r="17" spans="1:25" x14ac:dyDescent="0.45">
      <c r="A17" t="s">
        <v>414</v>
      </c>
      <c r="B17" t="s">
        <v>0</v>
      </c>
      <c r="C17" t="s">
        <v>1</v>
      </c>
      <c r="E17" t="s">
        <v>10</v>
      </c>
      <c r="F17" t="s">
        <v>433</v>
      </c>
      <c r="H17" t="s">
        <v>3</v>
      </c>
      <c r="I17" t="s">
        <v>66</v>
      </c>
      <c r="J17">
        <v>2011</v>
      </c>
      <c r="K17">
        <v>85</v>
      </c>
      <c r="L17" t="s">
        <v>4</v>
      </c>
      <c r="Q17">
        <v>340606.96100000001</v>
      </c>
      <c r="X17" t="s">
        <v>282</v>
      </c>
      <c r="Y17" t="s">
        <v>303</v>
      </c>
    </row>
    <row r="18" spans="1:25" x14ac:dyDescent="0.45">
      <c r="A18" t="s">
        <v>414</v>
      </c>
      <c r="B18" t="s">
        <v>0</v>
      </c>
      <c r="C18" t="s">
        <v>1</v>
      </c>
      <c r="E18" t="s">
        <v>10</v>
      </c>
      <c r="F18" t="s">
        <v>433</v>
      </c>
      <c r="H18" t="s">
        <v>3</v>
      </c>
      <c r="I18" t="s">
        <v>66</v>
      </c>
      <c r="J18">
        <v>2011</v>
      </c>
      <c r="K18">
        <v>86</v>
      </c>
      <c r="L18" t="s">
        <v>4</v>
      </c>
      <c r="Q18">
        <v>303740.99570000003</v>
      </c>
      <c r="X18" t="s">
        <v>282</v>
      </c>
      <c r="Y18" t="s">
        <v>303</v>
      </c>
    </row>
    <row r="19" spans="1:25" x14ac:dyDescent="0.45">
      <c r="A19" t="s">
        <v>414</v>
      </c>
      <c r="B19" t="s">
        <v>0</v>
      </c>
      <c r="C19" t="s">
        <v>1</v>
      </c>
      <c r="E19" t="s">
        <v>10</v>
      </c>
      <c r="F19" t="s">
        <v>433</v>
      </c>
      <c r="H19" t="s">
        <v>3</v>
      </c>
      <c r="I19" t="s">
        <v>66</v>
      </c>
      <c r="J19">
        <v>2011</v>
      </c>
      <c r="K19">
        <v>87</v>
      </c>
      <c r="L19" t="s">
        <v>4</v>
      </c>
      <c r="Q19">
        <v>274513.9241</v>
      </c>
      <c r="X19" t="s">
        <v>282</v>
      </c>
      <c r="Y19" t="s">
        <v>303</v>
      </c>
    </row>
    <row r="20" spans="1:25" x14ac:dyDescent="0.45">
      <c r="A20" t="s">
        <v>414</v>
      </c>
      <c r="B20" t="s">
        <v>0</v>
      </c>
      <c r="C20" t="s">
        <v>1</v>
      </c>
      <c r="E20" t="s">
        <v>10</v>
      </c>
      <c r="F20" t="s">
        <v>433</v>
      </c>
      <c r="H20" t="s">
        <v>3</v>
      </c>
      <c r="I20" t="s">
        <v>66</v>
      </c>
      <c r="J20">
        <v>2011</v>
      </c>
      <c r="K20">
        <v>88</v>
      </c>
      <c r="L20" t="s">
        <v>4</v>
      </c>
      <c r="Q20">
        <v>252593.62040000001</v>
      </c>
      <c r="X20" t="s">
        <v>282</v>
      </c>
      <c r="Y20" t="s">
        <v>303</v>
      </c>
    </row>
    <row r="21" spans="1:25" x14ac:dyDescent="0.45">
      <c r="A21" t="s">
        <v>414</v>
      </c>
      <c r="B21" t="s">
        <v>0</v>
      </c>
      <c r="C21" t="s">
        <v>1</v>
      </c>
      <c r="E21" t="s">
        <v>10</v>
      </c>
      <c r="F21" t="s">
        <v>433</v>
      </c>
      <c r="H21" t="s">
        <v>3</v>
      </c>
      <c r="I21" t="s">
        <v>66</v>
      </c>
      <c r="J21">
        <v>2011</v>
      </c>
      <c r="K21">
        <v>89</v>
      </c>
      <c r="L21" t="s">
        <v>4</v>
      </c>
      <c r="Q21">
        <v>231337.56830000001</v>
      </c>
      <c r="X21" t="s">
        <v>282</v>
      </c>
      <c r="Y21" t="s">
        <v>303</v>
      </c>
    </row>
    <row r="22" spans="1:25" x14ac:dyDescent="0.45">
      <c r="A22" t="s">
        <v>414</v>
      </c>
      <c r="B22" t="s">
        <v>0</v>
      </c>
      <c r="C22" t="s">
        <v>1</v>
      </c>
      <c r="E22" t="s">
        <v>10</v>
      </c>
      <c r="F22" t="s">
        <v>433</v>
      </c>
      <c r="H22" t="s">
        <v>3</v>
      </c>
      <c r="I22" t="s">
        <v>66</v>
      </c>
      <c r="J22">
        <v>2011</v>
      </c>
      <c r="K22">
        <v>90</v>
      </c>
      <c r="L22" t="s">
        <v>4</v>
      </c>
      <c r="Q22">
        <v>209085.13879999999</v>
      </c>
      <c r="X22" t="s">
        <v>282</v>
      </c>
      <c r="Y22" t="s">
        <v>303</v>
      </c>
    </row>
    <row r="23" spans="1:25" x14ac:dyDescent="0.45">
      <c r="A23" t="s">
        <v>414</v>
      </c>
      <c r="B23" t="s">
        <v>0</v>
      </c>
      <c r="C23" t="s">
        <v>1</v>
      </c>
      <c r="E23" t="s">
        <v>10</v>
      </c>
      <c r="F23" t="s">
        <v>433</v>
      </c>
      <c r="H23" t="s">
        <v>3</v>
      </c>
      <c r="I23" t="s">
        <v>66</v>
      </c>
      <c r="J23">
        <v>2011</v>
      </c>
      <c r="K23">
        <v>91</v>
      </c>
      <c r="L23" t="s">
        <v>4</v>
      </c>
      <c r="Q23">
        <v>188493.33840000001</v>
      </c>
      <c r="X23" t="s">
        <v>282</v>
      </c>
      <c r="Y23" t="s">
        <v>303</v>
      </c>
    </row>
    <row r="24" spans="1:25" x14ac:dyDescent="0.45">
      <c r="A24" t="s">
        <v>414</v>
      </c>
      <c r="B24" t="s">
        <v>0</v>
      </c>
      <c r="C24" t="s">
        <v>1</v>
      </c>
      <c r="E24" t="s">
        <v>10</v>
      </c>
      <c r="F24" t="s">
        <v>433</v>
      </c>
      <c r="H24" t="s">
        <v>3</v>
      </c>
      <c r="I24" t="s">
        <v>66</v>
      </c>
      <c r="J24">
        <v>2011</v>
      </c>
      <c r="K24">
        <v>92</v>
      </c>
      <c r="L24" t="s">
        <v>4</v>
      </c>
      <c r="Q24">
        <v>169894.2928</v>
      </c>
      <c r="X24" t="s">
        <v>282</v>
      </c>
      <c r="Y24" t="s">
        <v>303</v>
      </c>
    </row>
    <row r="25" spans="1:25" x14ac:dyDescent="0.45">
      <c r="A25" t="s">
        <v>414</v>
      </c>
      <c r="B25" t="s">
        <v>0</v>
      </c>
      <c r="C25" t="s">
        <v>1</v>
      </c>
      <c r="E25" t="s">
        <v>10</v>
      </c>
      <c r="F25" t="s">
        <v>433</v>
      </c>
      <c r="H25" t="s">
        <v>3</v>
      </c>
      <c r="I25" t="s">
        <v>66</v>
      </c>
      <c r="J25">
        <v>2011</v>
      </c>
      <c r="K25">
        <v>93</v>
      </c>
      <c r="L25" t="s">
        <v>4</v>
      </c>
      <c r="Q25">
        <v>155612.88279999999</v>
      </c>
      <c r="X25" t="s">
        <v>282</v>
      </c>
      <c r="Y25" t="s">
        <v>303</v>
      </c>
    </row>
    <row r="26" spans="1:25" x14ac:dyDescent="0.45">
      <c r="A26" t="s">
        <v>414</v>
      </c>
      <c r="B26" t="s">
        <v>0</v>
      </c>
      <c r="C26" t="s">
        <v>1</v>
      </c>
      <c r="E26" t="s">
        <v>10</v>
      </c>
      <c r="F26" t="s">
        <v>433</v>
      </c>
      <c r="H26" t="s">
        <v>3</v>
      </c>
      <c r="I26" t="s">
        <v>66</v>
      </c>
      <c r="J26">
        <v>2011</v>
      </c>
      <c r="K26">
        <v>94</v>
      </c>
      <c r="L26" t="s">
        <v>4</v>
      </c>
      <c r="Q26">
        <v>146313.36009999999</v>
      </c>
      <c r="X26" t="s">
        <v>282</v>
      </c>
      <c r="Y26" t="s">
        <v>303</v>
      </c>
    </row>
    <row r="27" spans="1:25" x14ac:dyDescent="0.45">
      <c r="A27" t="s">
        <v>414</v>
      </c>
      <c r="B27" t="s">
        <v>0</v>
      </c>
      <c r="C27" t="s">
        <v>1</v>
      </c>
      <c r="E27" t="s">
        <v>10</v>
      </c>
      <c r="F27" t="s">
        <v>433</v>
      </c>
      <c r="H27" t="s">
        <v>3</v>
      </c>
      <c r="I27" t="s">
        <v>66</v>
      </c>
      <c r="J27">
        <v>2011</v>
      </c>
      <c r="K27">
        <v>95</v>
      </c>
      <c r="L27" t="s">
        <v>4</v>
      </c>
      <c r="Q27">
        <v>136017.45980000001</v>
      </c>
      <c r="X27" t="s">
        <v>282</v>
      </c>
      <c r="Y27" t="s">
        <v>303</v>
      </c>
    </row>
    <row r="28" spans="1:25" x14ac:dyDescent="0.45">
      <c r="A28" t="s">
        <v>414</v>
      </c>
      <c r="B28" t="s">
        <v>0</v>
      </c>
      <c r="C28" t="s">
        <v>1</v>
      </c>
      <c r="E28" t="s">
        <v>10</v>
      </c>
      <c r="F28" t="s">
        <v>433</v>
      </c>
      <c r="H28" t="s">
        <v>3</v>
      </c>
      <c r="I28" t="s">
        <v>66</v>
      </c>
      <c r="J28">
        <v>2011</v>
      </c>
      <c r="K28">
        <v>96</v>
      </c>
      <c r="L28" t="s">
        <v>4</v>
      </c>
      <c r="Q28">
        <v>121403.924</v>
      </c>
      <c r="X28" t="s">
        <v>282</v>
      </c>
      <c r="Y28" t="s">
        <v>303</v>
      </c>
    </row>
    <row r="29" spans="1:25" x14ac:dyDescent="0.45">
      <c r="A29" t="s">
        <v>414</v>
      </c>
      <c r="B29" t="s">
        <v>0</v>
      </c>
      <c r="C29" t="s">
        <v>1</v>
      </c>
      <c r="E29" t="s">
        <v>10</v>
      </c>
      <c r="F29" t="s">
        <v>433</v>
      </c>
      <c r="H29" t="s">
        <v>3</v>
      </c>
      <c r="I29" t="s">
        <v>66</v>
      </c>
      <c r="J29">
        <v>2011</v>
      </c>
      <c r="K29">
        <v>97</v>
      </c>
      <c r="L29" t="s">
        <v>4</v>
      </c>
      <c r="Q29">
        <v>107786.7657</v>
      </c>
      <c r="X29" t="s">
        <v>282</v>
      </c>
      <c r="Y29" t="s">
        <v>303</v>
      </c>
    </row>
    <row r="30" spans="1:25" x14ac:dyDescent="0.45">
      <c r="A30" t="s">
        <v>414</v>
      </c>
      <c r="B30" t="s">
        <v>0</v>
      </c>
      <c r="C30" t="s">
        <v>1</v>
      </c>
      <c r="E30" t="s">
        <v>10</v>
      </c>
      <c r="F30" t="s">
        <v>433</v>
      </c>
      <c r="H30" t="s">
        <v>3</v>
      </c>
      <c r="I30" t="s">
        <v>66</v>
      </c>
      <c r="J30">
        <v>2011</v>
      </c>
      <c r="K30">
        <v>98</v>
      </c>
      <c r="L30" t="s">
        <v>4</v>
      </c>
      <c r="Q30">
        <v>96162.362200000003</v>
      </c>
      <c r="X30" t="s">
        <v>282</v>
      </c>
      <c r="Y30" t="s">
        <v>303</v>
      </c>
    </row>
    <row r="31" spans="1:25" x14ac:dyDescent="0.45">
      <c r="A31" t="s">
        <v>414</v>
      </c>
      <c r="B31" t="s">
        <v>0</v>
      </c>
      <c r="C31" t="s">
        <v>1</v>
      </c>
      <c r="E31" t="s">
        <v>10</v>
      </c>
      <c r="F31" t="s">
        <v>433</v>
      </c>
      <c r="H31" t="s">
        <v>3</v>
      </c>
      <c r="I31" t="s">
        <v>66</v>
      </c>
      <c r="J31">
        <v>2011</v>
      </c>
      <c r="K31">
        <v>99</v>
      </c>
      <c r="L31" t="s">
        <v>4</v>
      </c>
      <c r="Q31">
        <v>85866.461979999993</v>
      </c>
      <c r="X31" t="s">
        <v>282</v>
      </c>
      <c r="Y31" t="s">
        <v>303</v>
      </c>
    </row>
    <row r="32" spans="1:25" x14ac:dyDescent="0.45">
      <c r="A32" t="s">
        <v>414</v>
      </c>
      <c r="B32" t="s">
        <v>0</v>
      </c>
      <c r="C32" t="s">
        <v>1</v>
      </c>
      <c r="E32" t="s">
        <v>10</v>
      </c>
      <c r="F32" t="s">
        <v>433</v>
      </c>
      <c r="H32" t="s">
        <v>3</v>
      </c>
      <c r="I32" t="s">
        <v>66</v>
      </c>
      <c r="J32">
        <v>2011</v>
      </c>
      <c r="K32">
        <v>100</v>
      </c>
      <c r="L32" t="s">
        <v>4</v>
      </c>
      <c r="Q32">
        <v>77895.442450000002</v>
      </c>
      <c r="X32" t="s">
        <v>282</v>
      </c>
      <c r="Y32" t="s">
        <v>303</v>
      </c>
    </row>
    <row r="33" spans="1:25" x14ac:dyDescent="0.45">
      <c r="A33" t="s">
        <v>414</v>
      </c>
      <c r="B33" t="s">
        <v>0</v>
      </c>
      <c r="C33" t="s">
        <v>1</v>
      </c>
      <c r="E33" t="s">
        <v>10</v>
      </c>
      <c r="F33" t="s">
        <v>433</v>
      </c>
      <c r="H33" t="s">
        <v>3</v>
      </c>
      <c r="I33" t="s">
        <v>66</v>
      </c>
      <c r="J33">
        <v>2011</v>
      </c>
      <c r="K33">
        <v>101</v>
      </c>
      <c r="L33" t="s">
        <v>4</v>
      </c>
      <c r="Q33">
        <v>69260.171300000002</v>
      </c>
      <c r="X33" t="s">
        <v>282</v>
      </c>
      <c r="Y33" t="s">
        <v>303</v>
      </c>
    </row>
    <row r="34" spans="1:25" x14ac:dyDescent="0.45">
      <c r="A34" t="s">
        <v>414</v>
      </c>
      <c r="B34" t="s">
        <v>0</v>
      </c>
      <c r="C34" t="s">
        <v>1</v>
      </c>
      <c r="E34" t="s">
        <v>10</v>
      </c>
      <c r="F34" t="s">
        <v>433</v>
      </c>
      <c r="H34" t="s">
        <v>3</v>
      </c>
      <c r="I34" t="s">
        <v>66</v>
      </c>
      <c r="J34">
        <v>2011</v>
      </c>
      <c r="K34">
        <v>102</v>
      </c>
      <c r="L34" t="s">
        <v>4</v>
      </c>
      <c r="Q34">
        <v>62285.529210000001</v>
      </c>
      <c r="X34" t="s">
        <v>282</v>
      </c>
      <c r="Y34" t="s">
        <v>303</v>
      </c>
    </row>
    <row r="35" spans="1:25" x14ac:dyDescent="0.45">
      <c r="A35" t="s">
        <v>414</v>
      </c>
      <c r="B35" t="s">
        <v>0</v>
      </c>
      <c r="C35" t="s">
        <v>1</v>
      </c>
      <c r="E35" t="s">
        <v>10</v>
      </c>
      <c r="F35" t="s">
        <v>433</v>
      </c>
      <c r="H35" t="s">
        <v>3</v>
      </c>
      <c r="I35" t="s">
        <v>66</v>
      </c>
      <c r="J35">
        <v>2011</v>
      </c>
      <c r="K35">
        <v>103</v>
      </c>
      <c r="L35" t="s">
        <v>4</v>
      </c>
      <c r="Q35">
        <v>56307.264569999999</v>
      </c>
      <c r="X35" t="s">
        <v>282</v>
      </c>
      <c r="Y35" t="s">
        <v>303</v>
      </c>
    </row>
    <row r="36" spans="1:25" x14ac:dyDescent="0.45">
      <c r="A36" t="s">
        <v>414</v>
      </c>
      <c r="B36" t="s">
        <v>0</v>
      </c>
      <c r="C36" t="s">
        <v>1</v>
      </c>
      <c r="E36" t="s">
        <v>10</v>
      </c>
      <c r="F36" t="s">
        <v>433</v>
      </c>
      <c r="H36" t="s">
        <v>3</v>
      </c>
      <c r="I36" t="s">
        <v>66</v>
      </c>
      <c r="J36">
        <v>2011</v>
      </c>
      <c r="K36">
        <v>104</v>
      </c>
      <c r="L36" t="s">
        <v>4</v>
      </c>
      <c r="Q36">
        <v>51989.628989999997</v>
      </c>
      <c r="X36" t="s">
        <v>282</v>
      </c>
      <c r="Y36" t="s">
        <v>303</v>
      </c>
    </row>
    <row r="37" spans="1:25" x14ac:dyDescent="0.45">
      <c r="A37" t="s">
        <v>414</v>
      </c>
      <c r="B37" t="s">
        <v>0</v>
      </c>
      <c r="C37" t="s">
        <v>1</v>
      </c>
      <c r="E37" t="s">
        <v>10</v>
      </c>
      <c r="F37" t="s">
        <v>433</v>
      </c>
      <c r="H37" t="s">
        <v>3</v>
      </c>
      <c r="I37" t="s">
        <v>66</v>
      </c>
      <c r="J37">
        <v>2011</v>
      </c>
      <c r="K37">
        <v>105</v>
      </c>
      <c r="L37" t="s">
        <v>4</v>
      </c>
      <c r="Q37">
        <v>49332.622479999998</v>
      </c>
      <c r="X37" t="s">
        <v>282</v>
      </c>
      <c r="Y37" t="s">
        <v>303</v>
      </c>
    </row>
    <row r="38" spans="1:25" x14ac:dyDescent="0.45">
      <c r="A38" t="s">
        <v>414</v>
      </c>
      <c r="B38" t="s">
        <v>0</v>
      </c>
      <c r="C38" t="s">
        <v>1</v>
      </c>
      <c r="E38" t="s">
        <v>10</v>
      </c>
      <c r="F38" t="s">
        <v>433</v>
      </c>
      <c r="H38" t="s">
        <v>3</v>
      </c>
      <c r="I38" t="s">
        <v>66</v>
      </c>
      <c r="J38">
        <v>2011</v>
      </c>
      <c r="K38">
        <v>106</v>
      </c>
      <c r="L38" t="s">
        <v>4</v>
      </c>
      <c r="Q38">
        <v>46343.490160000001</v>
      </c>
      <c r="X38" t="s">
        <v>282</v>
      </c>
      <c r="Y38" t="s">
        <v>303</v>
      </c>
    </row>
    <row r="39" spans="1:25" x14ac:dyDescent="0.45">
      <c r="A39" t="s">
        <v>414</v>
      </c>
      <c r="B39" t="s">
        <v>0</v>
      </c>
      <c r="C39" t="s">
        <v>1</v>
      </c>
      <c r="E39" t="s">
        <v>10</v>
      </c>
      <c r="F39" t="s">
        <v>433</v>
      </c>
      <c r="H39" t="s">
        <v>3</v>
      </c>
      <c r="I39" t="s">
        <v>66</v>
      </c>
      <c r="J39">
        <v>2011</v>
      </c>
      <c r="K39">
        <v>107</v>
      </c>
      <c r="L39" t="s">
        <v>4</v>
      </c>
      <c r="Q39">
        <v>42690.106209999998</v>
      </c>
      <c r="X39" t="s">
        <v>282</v>
      </c>
      <c r="Y39" t="s">
        <v>303</v>
      </c>
    </row>
    <row r="40" spans="1:25" x14ac:dyDescent="0.45">
      <c r="A40" t="s">
        <v>414</v>
      </c>
      <c r="B40" t="s">
        <v>0</v>
      </c>
      <c r="C40" t="s">
        <v>1</v>
      </c>
      <c r="E40" t="s">
        <v>10</v>
      </c>
      <c r="F40" t="s">
        <v>433</v>
      </c>
      <c r="H40" t="s">
        <v>3</v>
      </c>
      <c r="I40" t="s">
        <v>66</v>
      </c>
      <c r="J40">
        <v>2011</v>
      </c>
      <c r="K40">
        <v>108</v>
      </c>
      <c r="L40" t="s">
        <v>4</v>
      </c>
      <c r="Q40">
        <v>38040.344819999998</v>
      </c>
      <c r="X40" t="s">
        <v>282</v>
      </c>
      <c r="Y40" t="s">
        <v>303</v>
      </c>
    </row>
    <row r="41" spans="1:25" x14ac:dyDescent="0.45">
      <c r="A41" t="s">
        <v>414</v>
      </c>
      <c r="B41" t="s">
        <v>0</v>
      </c>
      <c r="C41" t="s">
        <v>1</v>
      </c>
      <c r="E41" t="s">
        <v>10</v>
      </c>
      <c r="F41" t="s">
        <v>433</v>
      </c>
      <c r="H41" t="s">
        <v>3</v>
      </c>
      <c r="I41" t="s">
        <v>66</v>
      </c>
      <c r="J41">
        <v>2011</v>
      </c>
      <c r="K41">
        <v>109</v>
      </c>
      <c r="L41" t="s">
        <v>4</v>
      </c>
      <c r="Q41">
        <v>34054.835059999998</v>
      </c>
      <c r="X41" t="s">
        <v>282</v>
      </c>
      <c r="Y41" t="s">
        <v>303</v>
      </c>
    </row>
    <row r="42" spans="1:25" x14ac:dyDescent="0.45">
      <c r="A42" t="s">
        <v>414</v>
      </c>
      <c r="B42" t="s">
        <v>0</v>
      </c>
      <c r="C42" t="s">
        <v>1</v>
      </c>
      <c r="E42" t="s">
        <v>10</v>
      </c>
      <c r="F42" t="s">
        <v>433</v>
      </c>
      <c r="H42" t="s">
        <v>3</v>
      </c>
      <c r="I42" t="s">
        <v>66</v>
      </c>
      <c r="J42">
        <v>2011</v>
      </c>
      <c r="K42">
        <v>110</v>
      </c>
      <c r="L42" t="s">
        <v>4</v>
      </c>
      <c r="Q42">
        <v>30069.325290000001</v>
      </c>
      <c r="X42" t="s">
        <v>282</v>
      </c>
      <c r="Y42" t="s">
        <v>303</v>
      </c>
    </row>
    <row r="43" spans="1:25" x14ac:dyDescent="0.45">
      <c r="A43" t="s">
        <v>414</v>
      </c>
      <c r="B43" t="s">
        <v>0</v>
      </c>
      <c r="C43" t="s">
        <v>1</v>
      </c>
      <c r="E43" t="s">
        <v>10</v>
      </c>
      <c r="F43" t="s">
        <v>433</v>
      </c>
      <c r="H43" t="s">
        <v>3</v>
      </c>
      <c r="I43" t="s">
        <v>66</v>
      </c>
      <c r="J43">
        <v>2011</v>
      </c>
      <c r="K43">
        <v>111</v>
      </c>
      <c r="L43" t="s">
        <v>4</v>
      </c>
      <c r="Q43">
        <v>27412.318790000001</v>
      </c>
      <c r="X43" t="s">
        <v>282</v>
      </c>
      <c r="Y43" t="s">
        <v>303</v>
      </c>
    </row>
    <row r="44" spans="1:25" x14ac:dyDescent="0.45">
      <c r="A44" t="s">
        <v>414</v>
      </c>
      <c r="B44" t="s">
        <v>0</v>
      </c>
      <c r="C44" t="s">
        <v>1</v>
      </c>
      <c r="E44" t="s">
        <v>10</v>
      </c>
      <c r="F44" t="s">
        <v>433</v>
      </c>
      <c r="H44" t="s">
        <v>3</v>
      </c>
      <c r="I44" t="s">
        <v>66</v>
      </c>
      <c r="J44">
        <v>2011</v>
      </c>
      <c r="K44">
        <v>112</v>
      </c>
      <c r="L44" t="s">
        <v>4</v>
      </c>
      <c r="Q44">
        <v>26083.81553</v>
      </c>
      <c r="X44" t="s">
        <v>282</v>
      </c>
      <c r="Y44" t="s">
        <v>303</v>
      </c>
    </row>
    <row r="45" spans="1:25" x14ac:dyDescent="0.45">
      <c r="A45" t="s">
        <v>414</v>
      </c>
      <c r="B45" t="s">
        <v>0</v>
      </c>
      <c r="C45" t="s">
        <v>1</v>
      </c>
      <c r="E45" t="s">
        <v>10</v>
      </c>
      <c r="F45" t="s">
        <v>433</v>
      </c>
      <c r="H45" t="s">
        <v>3</v>
      </c>
      <c r="I45" t="s">
        <v>66</v>
      </c>
      <c r="J45">
        <v>2011</v>
      </c>
      <c r="K45">
        <v>113</v>
      </c>
      <c r="L45" t="s">
        <v>4</v>
      </c>
      <c r="Q45">
        <v>26748.067159999999</v>
      </c>
      <c r="X45" t="s">
        <v>282</v>
      </c>
      <c r="Y45" t="s">
        <v>303</v>
      </c>
    </row>
    <row r="46" spans="1:25" x14ac:dyDescent="0.45">
      <c r="A46" t="s">
        <v>414</v>
      </c>
      <c r="B46" t="s">
        <v>0</v>
      </c>
      <c r="C46" t="s">
        <v>1</v>
      </c>
      <c r="E46" t="s">
        <v>10</v>
      </c>
      <c r="F46" t="s">
        <v>433</v>
      </c>
      <c r="H46" t="s">
        <v>3</v>
      </c>
      <c r="I46" t="s">
        <v>66</v>
      </c>
      <c r="J46">
        <v>2011</v>
      </c>
      <c r="K46">
        <v>114</v>
      </c>
      <c r="L46" t="s">
        <v>4</v>
      </c>
      <c r="Q46">
        <v>27744.444599999999</v>
      </c>
      <c r="X46" t="s">
        <v>282</v>
      </c>
      <c r="Y46" t="s">
        <v>303</v>
      </c>
    </row>
    <row r="47" spans="1:25" x14ac:dyDescent="0.45">
      <c r="A47" t="s">
        <v>414</v>
      </c>
      <c r="B47" t="s">
        <v>0</v>
      </c>
      <c r="C47" t="s">
        <v>1</v>
      </c>
      <c r="E47" t="s">
        <v>10</v>
      </c>
      <c r="F47" t="s">
        <v>433</v>
      </c>
      <c r="H47" t="s">
        <v>3</v>
      </c>
      <c r="I47" t="s">
        <v>66</v>
      </c>
      <c r="J47">
        <v>2011</v>
      </c>
      <c r="K47">
        <v>115</v>
      </c>
      <c r="L47" t="s">
        <v>4</v>
      </c>
      <c r="Q47">
        <v>27744.444599999999</v>
      </c>
      <c r="X47" t="s">
        <v>282</v>
      </c>
      <c r="Y47" t="s">
        <v>303</v>
      </c>
    </row>
    <row r="48" spans="1:25" x14ac:dyDescent="0.45">
      <c r="A48" t="s">
        <v>414</v>
      </c>
      <c r="B48" t="s">
        <v>0</v>
      </c>
      <c r="C48" t="s">
        <v>1</v>
      </c>
      <c r="E48" t="s">
        <v>10</v>
      </c>
      <c r="F48" t="s">
        <v>433</v>
      </c>
      <c r="H48" t="s">
        <v>3</v>
      </c>
      <c r="I48" t="s">
        <v>66</v>
      </c>
      <c r="J48">
        <v>2011</v>
      </c>
      <c r="K48">
        <v>116</v>
      </c>
      <c r="L48" t="s">
        <v>4</v>
      </c>
      <c r="Q48">
        <v>26083.81553</v>
      </c>
      <c r="X48" t="s">
        <v>282</v>
      </c>
      <c r="Y48" t="s">
        <v>303</v>
      </c>
    </row>
    <row r="49" spans="1:25" x14ac:dyDescent="0.45">
      <c r="A49" t="s">
        <v>414</v>
      </c>
      <c r="B49" t="s">
        <v>0</v>
      </c>
      <c r="C49" t="s">
        <v>1</v>
      </c>
      <c r="E49" t="s">
        <v>10</v>
      </c>
      <c r="F49" t="s">
        <v>433</v>
      </c>
      <c r="H49" t="s">
        <v>3</v>
      </c>
      <c r="I49" t="s">
        <v>66</v>
      </c>
      <c r="J49">
        <v>2011</v>
      </c>
      <c r="K49">
        <v>117</v>
      </c>
      <c r="L49" t="s">
        <v>4</v>
      </c>
      <c r="Q49">
        <v>24755.312279999998</v>
      </c>
      <c r="X49" t="s">
        <v>282</v>
      </c>
      <c r="Y49" t="s">
        <v>303</v>
      </c>
    </row>
    <row r="50" spans="1:25" x14ac:dyDescent="0.45">
      <c r="A50" t="s">
        <v>414</v>
      </c>
      <c r="B50" t="s">
        <v>0</v>
      </c>
      <c r="C50" t="s">
        <v>1</v>
      </c>
      <c r="E50" t="s">
        <v>10</v>
      </c>
      <c r="F50" t="s">
        <v>433</v>
      </c>
      <c r="H50" t="s">
        <v>3</v>
      </c>
      <c r="I50" t="s">
        <v>66</v>
      </c>
      <c r="J50">
        <v>2011</v>
      </c>
      <c r="K50">
        <v>118</v>
      </c>
      <c r="L50" t="s">
        <v>4</v>
      </c>
      <c r="Q50">
        <v>24423.186460000001</v>
      </c>
      <c r="X50" t="s">
        <v>282</v>
      </c>
      <c r="Y50" t="s">
        <v>303</v>
      </c>
    </row>
    <row r="51" spans="1:25" x14ac:dyDescent="0.45">
      <c r="A51" t="s">
        <v>414</v>
      </c>
      <c r="B51" t="s">
        <v>0</v>
      </c>
      <c r="C51" t="s">
        <v>1</v>
      </c>
      <c r="E51" t="s">
        <v>10</v>
      </c>
      <c r="F51" t="s">
        <v>433</v>
      </c>
      <c r="H51" t="s">
        <v>3</v>
      </c>
      <c r="I51" t="s">
        <v>66</v>
      </c>
      <c r="J51">
        <v>2011</v>
      </c>
      <c r="K51">
        <v>119</v>
      </c>
      <c r="L51" t="s">
        <v>4</v>
      </c>
      <c r="Q51">
        <v>24755.312279999998</v>
      </c>
      <c r="X51" t="s">
        <v>282</v>
      </c>
      <c r="Y51" t="s">
        <v>303</v>
      </c>
    </row>
    <row r="52" spans="1:25" x14ac:dyDescent="0.45">
      <c r="A52" t="s">
        <v>414</v>
      </c>
      <c r="B52" t="s">
        <v>0</v>
      </c>
      <c r="C52" t="s">
        <v>1</v>
      </c>
      <c r="E52" t="s">
        <v>10</v>
      </c>
      <c r="F52" t="s">
        <v>433</v>
      </c>
      <c r="H52" t="s">
        <v>3</v>
      </c>
      <c r="I52" t="s">
        <v>66</v>
      </c>
      <c r="J52">
        <v>2011</v>
      </c>
      <c r="K52">
        <v>120</v>
      </c>
      <c r="L52" t="s">
        <v>4</v>
      </c>
      <c r="Q52">
        <v>25419.563900000001</v>
      </c>
      <c r="X52" t="s">
        <v>282</v>
      </c>
      <c r="Y52" t="s">
        <v>303</v>
      </c>
    </row>
    <row r="53" spans="1:25" x14ac:dyDescent="0.45">
      <c r="A53" t="s">
        <v>414</v>
      </c>
      <c r="B53" t="s">
        <v>0</v>
      </c>
      <c r="C53" t="s">
        <v>1</v>
      </c>
      <c r="E53" t="s">
        <v>10</v>
      </c>
      <c r="F53" t="s">
        <v>433</v>
      </c>
      <c r="H53" t="s">
        <v>3</v>
      </c>
      <c r="I53" t="s">
        <v>66</v>
      </c>
      <c r="J53">
        <v>2011</v>
      </c>
      <c r="K53">
        <v>121</v>
      </c>
      <c r="L53" t="s">
        <v>4</v>
      </c>
      <c r="Q53">
        <v>25751.689719999998</v>
      </c>
      <c r="X53" t="s">
        <v>282</v>
      </c>
      <c r="Y53" t="s">
        <v>303</v>
      </c>
    </row>
    <row r="54" spans="1:25" x14ac:dyDescent="0.45">
      <c r="A54" t="s">
        <v>414</v>
      </c>
      <c r="B54" t="s">
        <v>0</v>
      </c>
      <c r="C54" t="s">
        <v>1</v>
      </c>
      <c r="E54" t="s">
        <v>10</v>
      </c>
      <c r="F54" t="s">
        <v>433</v>
      </c>
      <c r="H54" t="s">
        <v>3</v>
      </c>
      <c r="I54" t="s">
        <v>66</v>
      </c>
      <c r="J54">
        <v>2011</v>
      </c>
      <c r="K54">
        <v>122</v>
      </c>
      <c r="L54" t="s">
        <v>4</v>
      </c>
      <c r="Q54">
        <v>25419.563900000001</v>
      </c>
      <c r="X54" t="s">
        <v>282</v>
      </c>
      <c r="Y54" t="s">
        <v>303</v>
      </c>
    </row>
    <row r="55" spans="1:25" x14ac:dyDescent="0.45">
      <c r="A55" t="s">
        <v>414</v>
      </c>
      <c r="B55" t="s">
        <v>0</v>
      </c>
      <c r="C55" t="s">
        <v>1</v>
      </c>
      <c r="E55" t="s">
        <v>10</v>
      </c>
      <c r="F55" t="s">
        <v>433</v>
      </c>
      <c r="H55" t="s">
        <v>3</v>
      </c>
      <c r="I55" t="s">
        <v>66</v>
      </c>
      <c r="J55">
        <v>2011</v>
      </c>
      <c r="K55">
        <v>123</v>
      </c>
      <c r="L55" t="s">
        <v>4</v>
      </c>
      <c r="Q55">
        <v>23426.809020000001</v>
      </c>
      <c r="X55" t="s">
        <v>282</v>
      </c>
      <c r="Y55" t="s">
        <v>303</v>
      </c>
    </row>
    <row r="56" spans="1:25" x14ac:dyDescent="0.45">
      <c r="A56" t="s">
        <v>414</v>
      </c>
      <c r="B56" t="s">
        <v>0</v>
      </c>
      <c r="C56" t="s">
        <v>1</v>
      </c>
      <c r="E56" t="s">
        <v>10</v>
      </c>
      <c r="F56" t="s">
        <v>433</v>
      </c>
      <c r="H56" t="s">
        <v>3</v>
      </c>
      <c r="I56" t="s">
        <v>66</v>
      </c>
      <c r="J56">
        <v>2011</v>
      </c>
      <c r="K56">
        <v>124</v>
      </c>
      <c r="L56" t="s">
        <v>4</v>
      </c>
      <c r="Q56">
        <v>20769.802510000001</v>
      </c>
      <c r="X56" t="s">
        <v>282</v>
      </c>
      <c r="Y56" t="s">
        <v>303</v>
      </c>
    </row>
    <row r="57" spans="1:25" x14ac:dyDescent="0.45">
      <c r="A57" t="s">
        <v>414</v>
      </c>
      <c r="B57" t="s">
        <v>0</v>
      </c>
      <c r="C57" t="s">
        <v>1</v>
      </c>
      <c r="E57" t="s">
        <v>10</v>
      </c>
      <c r="F57" t="s">
        <v>433</v>
      </c>
      <c r="H57" t="s">
        <v>3</v>
      </c>
      <c r="I57" t="s">
        <v>66</v>
      </c>
      <c r="J57">
        <v>2011</v>
      </c>
      <c r="K57">
        <v>125</v>
      </c>
      <c r="L57" t="s">
        <v>4</v>
      </c>
      <c r="Q57">
        <v>19773.425070000001</v>
      </c>
      <c r="X57" t="s">
        <v>282</v>
      </c>
      <c r="Y57" t="s">
        <v>303</v>
      </c>
    </row>
    <row r="58" spans="1:25" x14ac:dyDescent="0.45">
      <c r="A58" t="s">
        <v>414</v>
      </c>
      <c r="B58" t="s">
        <v>0</v>
      </c>
      <c r="C58" t="s">
        <v>1</v>
      </c>
      <c r="E58" t="s">
        <v>10</v>
      </c>
      <c r="F58" t="s">
        <v>433</v>
      </c>
      <c r="H58" t="s">
        <v>3</v>
      </c>
      <c r="I58" t="s">
        <v>66</v>
      </c>
      <c r="J58">
        <v>2011</v>
      </c>
      <c r="K58">
        <v>126</v>
      </c>
      <c r="L58" t="s">
        <v>4</v>
      </c>
      <c r="Q58">
        <v>20105.550889999999</v>
      </c>
      <c r="X58" t="s">
        <v>282</v>
      </c>
      <c r="Y58" t="s">
        <v>303</v>
      </c>
    </row>
    <row r="59" spans="1:25" x14ac:dyDescent="0.45">
      <c r="A59" t="s">
        <v>414</v>
      </c>
      <c r="B59" t="s">
        <v>0</v>
      </c>
      <c r="C59" t="s">
        <v>1</v>
      </c>
      <c r="E59" t="s">
        <v>10</v>
      </c>
      <c r="F59" t="s">
        <v>433</v>
      </c>
      <c r="H59" t="s">
        <v>3</v>
      </c>
      <c r="I59" t="s">
        <v>66</v>
      </c>
      <c r="J59">
        <v>2011</v>
      </c>
      <c r="K59">
        <v>127</v>
      </c>
      <c r="L59" t="s">
        <v>4</v>
      </c>
      <c r="Q59">
        <v>21434.05414</v>
      </c>
      <c r="X59" t="s">
        <v>282</v>
      </c>
      <c r="Y59" t="s">
        <v>303</v>
      </c>
    </row>
    <row r="60" spans="1:25" x14ac:dyDescent="0.45">
      <c r="A60" t="s">
        <v>414</v>
      </c>
      <c r="B60" t="s">
        <v>0</v>
      </c>
      <c r="C60" t="s">
        <v>1</v>
      </c>
      <c r="E60" t="s">
        <v>10</v>
      </c>
      <c r="F60" t="s">
        <v>433</v>
      </c>
      <c r="H60" t="s">
        <v>3</v>
      </c>
      <c r="I60" t="s">
        <v>66</v>
      </c>
      <c r="J60">
        <v>2011</v>
      </c>
      <c r="K60">
        <v>128</v>
      </c>
      <c r="L60" t="s">
        <v>4</v>
      </c>
      <c r="Q60">
        <v>22430.43158</v>
      </c>
      <c r="X60" t="s">
        <v>282</v>
      </c>
      <c r="Y60" t="s">
        <v>303</v>
      </c>
    </row>
    <row r="61" spans="1:25" x14ac:dyDescent="0.45">
      <c r="A61" t="s">
        <v>414</v>
      </c>
      <c r="B61" t="s">
        <v>0</v>
      </c>
      <c r="C61" t="s">
        <v>1</v>
      </c>
      <c r="E61" t="s">
        <v>10</v>
      </c>
      <c r="F61" t="s">
        <v>433</v>
      </c>
      <c r="H61" t="s">
        <v>3</v>
      </c>
      <c r="I61" t="s">
        <v>66</v>
      </c>
      <c r="J61">
        <v>2011</v>
      </c>
      <c r="K61">
        <v>129</v>
      </c>
      <c r="L61" t="s">
        <v>4</v>
      </c>
      <c r="Q61">
        <v>22762.557390000002</v>
      </c>
      <c r="X61" t="s">
        <v>282</v>
      </c>
      <c r="Y61" t="s">
        <v>303</v>
      </c>
    </row>
    <row r="62" spans="1:25" x14ac:dyDescent="0.45">
      <c r="A62" t="s">
        <v>414</v>
      </c>
      <c r="B62" t="s">
        <v>0</v>
      </c>
      <c r="C62" t="s">
        <v>1</v>
      </c>
      <c r="E62" t="s">
        <v>10</v>
      </c>
      <c r="F62" t="s">
        <v>433</v>
      </c>
      <c r="H62" t="s">
        <v>3</v>
      </c>
      <c r="I62" t="s">
        <v>66</v>
      </c>
      <c r="J62">
        <v>2011</v>
      </c>
      <c r="K62">
        <v>130</v>
      </c>
      <c r="L62" t="s">
        <v>4</v>
      </c>
      <c r="Q62">
        <v>22762.557390000002</v>
      </c>
      <c r="X62" t="s">
        <v>282</v>
      </c>
      <c r="Y62" t="s">
        <v>303</v>
      </c>
    </row>
    <row r="63" spans="1:25" x14ac:dyDescent="0.45">
      <c r="A63" t="s">
        <v>414</v>
      </c>
      <c r="B63" t="s">
        <v>0</v>
      </c>
      <c r="C63" t="s">
        <v>1</v>
      </c>
      <c r="E63" t="s">
        <v>10</v>
      </c>
      <c r="F63" t="s">
        <v>433</v>
      </c>
      <c r="H63" t="s">
        <v>3</v>
      </c>
      <c r="I63" t="s">
        <v>66</v>
      </c>
      <c r="J63">
        <v>2011</v>
      </c>
      <c r="K63">
        <v>131</v>
      </c>
      <c r="L63" t="s">
        <v>4</v>
      </c>
      <c r="Q63">
        <v>22430.43158</v>
      </c>
      <c r="X63" t="s">
        <v>282</v>
      </c>
      <c r="Y63" t="s">
        <v>303</v>
      </c>
    </row>
    <row r="64" spans="1:25" x14ac:dyDescent="0.45">
      <c r="A64" t="s">
        <v>414</v>
      </c>
      <c r="B64" t="s">
        <v>0</v>
      </c>
      <c r="C64" t="s">
        <v>1</v>
      </c>
      <c r="E64" t="s">
        <v>10</v>
      </c>
      <c r="F64" t="s">
        <v>433</v>
      </c>
      <c r="H64" t="s">
        <v>3</v>
      </c>
      <c r="I64" t="s">
        <v>66</v>
      </c>
      <c r="J64">
        <v>2011</v>
      </c>
      <c r="K64">
        <v>132</v>
      </c>
      <c r="L64" t="s">
        <v>4</v>
      </c>
      <c r="Q64">
        <v>21766.179950000002</v>
      </c>
      <c r="X64" t="s">
        <v>282</v>
      </c>
      <c r="Y64" t="s">
        <v>303</v>
      </c>
    </row>
    <row r="65" spans="1:25" x14ac:dyDescent="0.45">
      <c r="A65" t="s">
        <v>414</v>
      </c>
      <c r="B65" t="s">
        <v>0</v>
      </c>
      <c r="C65" t="s">
        <v>1</v>
      </c>
      <c r="E65" t="s">
        <v>10</v>
      </c>
      <c r="F65" t="s">
        <v>433</v>
      </c>
      <c r="H65" t="s">
        <v>3</v>
      </c>
      <c r="I65" t="s">
        <v>66</v>
      </c>
      <c r="J65">
        <v>2011</v>
      </c>
      <c r="K65">
        <v>133</v>
      </c>
      <c r="L65" t="s">
        <v>4</v>
      </c>
      <c r="Q65">
        <v>22430.43158</v>
      </c>
      <c r="X65" t="s">
        <v>282</v>
      </c>
      <c r="Y65" t="s">
        <v>303</v>
      </c>
    </row>
    <row r="66" spans="1:25" x14ac:dyDescent="0.45">
      <c r="A66" t="s">
        <v>414</v>
      </c>
      <c r="B66" t="s">
        <v>0</v>
      </c>
      <c r="C66" t="s">
        <v>1</v>
      </c>
      <c r="E66" t="s">
        <v>10</v>
      </c>
      <c r="F66" t="s">
        <v>433</v>
      </c>
      <c r="H66" t="s">
        <v>3</v>
      </c>
      <c r="I66" t="s">
        <v>66</v>
      </c>
      <c r="J66">
        <v>2011</v>
      </c>
      <c r="K66">
        <v>134</v>
      </c>
      <c r="L66" t="s">
        <v>4</v>
      </c>
      <c r="Q66">
        <v>24091.060649999999</v>
      </c>
      <c r="X66" t="s">
        <v>282</v>
      </c>
      <c r="Y66" t="s">
        <v>303</v>
      </c>
    </row>
    <row r="67" spans="1:25" x14ac:dyDescent="0.45">
      <c r="A67" t="s">
        <v>414</v>
      </c>
      <c r="B67" t="s">
        <v>0</v>
      </c>
      <c r="C67" t="s">
        <v>1</v>
      </c>
      <c r="E67" t="s">
        <v>10</v>
      </c>
      <c r="F67" t="s">
        <v>433</v>
      </c>
      <c r="H67" t="s">
        <v>3</v>
      </c>
      <c r="I67" t="s">
        <v>66</v>
      </c>
      <c r="J67">
        <v>2011</v>
      </c>
      <c r="K67">
        <v>135</v>
      </c>
      <c r="L67" t="s">
        <v>4</v>
      </c>
      <c r="Q67">
        <v>28076.57041</v>
      </c>
      <c r="X67" t="s">
        <v>282</v>
      </c>
      <c r="Y67" t="s">
        <v>303</v>
      </c>
    </row>
    <row r="68" spans="1:25" x14ac:dyDescent="0.45">
      <c r="A68" t="s">
        <v>414</v>
      </c>
      <c r="B68" t="s">
        <v>0</v>
      </c>
      <c r="C68" t="s">
        <v>1</v>
      </c>
      <c r="E68" t="s">
        <v>10</v>
      </c>
      <c r="F68" t="s">
        <v>433</v>
      </c>
      <c r="H68" t="s">
        <v>3</v>
      </c>
      <c r="I68" t="s">
        <v>66</v>
      </c>
      <c r="J68">
        <v>2011</v>
      </c>
      <c r="K68">
        <v>136</v>
      </c>
      <c r="L68" t="s">
        <v>4</v>
      </c>
      <c r="Q68">
        <v>31729.95436</v>
      </c>
      <c r="X68" t="s">
        <v>282</v>
      </c>
      <c r="Y68" t="s">
        <v>303</v>
      </c>
    </row>
    <row r="69" spans="1:25" x14ac:dyDescent="0.45">
      <c r="A69" t="s">
        <v>414</v>
      </c>
      <c r="B69" t="s">
        <v>0</v>
      </c>
      <c r="C69" t="s">
        <v>1</v>
      </c>
      <c r="E69" t="s">
        <v>10</v>
      </c>
      <c r="F69" t="s">
        <v>433</v>
      </c>
      <c r="H69" t="s">
        <v>3</v>
      </c>
      <c r="I69" t="s">
        <v>66</v>
      </c>
      <c r="J69">
        <v>2011</v>
      </c>
      <c r="K69">
        <v>137</v>
      </c>
      <c r="L69" t="s">
        <v>4</v>
      </c>
      <c r="Q69">
        <v>36379.715750000003</v>
      </c>
      <c r="X69" t="s">
        <v>282</v>
      </c>
      <c r="Y69" t="s">
        <v>303</v>
      </c>
    </row>
    <row r="70" spans="1:25" x14ac:dyDescent="0.45">
      <c r="A70" t="s">
        <v>414</v>
      </c>
      <c r="B70" t="s">
        <v>0</v>
      </c>
      <c r="C70" t="s">
        <v>1</v>
      </c>
      <c r="E70" t="s">
        <v>10</v>
      </c>
      <c r="F70" t="s">
        <v>433</v>
      </c>
      <c r="H70" t="s">
        <v>3</v>
      </c>
      <c r="I70" t="s">
        <v>66</v>
      </c>
      <c r="J70">
        <v>2011</v>
      </c>
      <c r="K70">
        <v>138</v>
      </c>
      <c r="L70" t="s">
        <v>4</v>
      </c>
      <c r="Q70">
        <v>41361.602959999997</v>
      </c>
      <c r="X70" t="s">
        <v>282</v>
      </c>
      <c r="Y70" t="s">
        <v>303</v>
      </c>
    </row>
    <row r="71" spans="1:25" x14ac:dyDescent="0.45">
      <c r="A71" t="s">
        <v>414</v>
      </c>
      <c r="B71" t="s">
        <v>0</v>
      </c>
      <c r="C71" t="s">
        <v>1</v>
      </c>
      <c r="E71" t="s">
        <v>10</v>
      </c>
      <c r="F71" t="s">
        <v>433</v>
      </c>
      <c r="H71" t="s">
        <v>3</v>
      </c>
      <c r="I71" t="s">
        <v>66</v>
      </c>
      <c r="J71">
        <v>2011</v>
      </c>
      <c r="K71">
        <v>139</v>
      </c>
      <c r="L71" t="s">
        <v>4</v>
      </c>
      <c r="Q71">
        <v>46343.490160000001</v>
      </c>
      <c r="X71" t="s">
        <v>282</v>
      </c>
      <c r="Y71" t="s">
        <v>303</v>
      </c>
    </row>
    <row r="72" spans="1:25" x14ac:dyDescent="0.45">
      <c r="A72" t="s">
        <v>414</v>
      </c>
      <c r="B72" t="s">
        <v>0</v>
      </c>
      <c r="C72" t="s">
        <v>1</v>
      </c>
      <c r="E72" t="s">
        <v>10</v>
      </c>
      <c r="F72" t="s">
        <v>433</v>
      </c>
      <c r="H72" t="s">
        <v>3</v>
      </c>
      <c r="I72" t="s">
        <v>66</v>
      </c>
      <c r="J72">
        <v>2011</v>
      </c>
      <c r="K72">
        <v>140</v>
      </c>
      <c r="L72" t="s">
        <v>4</v>
      </c>
      <c r="Q72">
        <v>48668.370860000003</v>
      </c>
      <c r="X72" t="s">
        <v>282</v>
      </c>
      <c r="Y72" t="s">
        <v>303</v>
      </c>
    </row>
    <row r="73" spans="1:25" x14ac:dyDescent="0.45">
      <c r="A73" t="s">
        <v>414</v>
      </c>
      <c r="B73" t="s">
        <v>0</v>
      </c>
      <c r="C73" t="s">
        <v>1</v>
      </c>
      <c r="E73" t="s">
        <v>10</v>
      </c>
      <c r="F73" t="s">
        <v>433</v>
      </c>
      <c r="H73" t="s">
        <v>3</v>
      </c>
      <c r="I73" t="s">
        <v>66</v>
      </c>
      <c r="J73">
        <v>2011</v>
      </c>
      <c r="K73">
        <v>141</v>
      </c>
      <c r="L73" t="s">
        <v>4</v>
      </c>
      <c r="Q73">
        <v>48004.119229999997</v>
      </c>
      <c r="X73" t="s">
        <v>282</v>
      </c>
      <c r="Y73" t="s">
        <v>303</v>
      </c>
    </row>
    <row r="74" spans="1:25" x14ac:dyDescent="0.45">
      <c r="A74" t="s">
        <v>414</v>
      </c>
      <c r="B74" t="s">
        <v>0</v>
      </c>
      <c r="C74" t="s">
        <v>1</v>
      </c>
      <c r="E74" t="s">
        <v>10</v>
      </c>
      <c r="F74" t="s">
        <v>433</v>
      </c>
      <c r="H74" t="s">
        <v>3</v>
      </c>
      <c r="I74" t="s">
        <v>66</v>
      </c>
      <c r="J74">
        <v>2011</v>
      </c>
      <c r="K74">
        <v>142</v>
      </c>
      <c r="L74" t="s">
        <v>4</v>
      </c>
      <c r="Q74">
        <v>45347.112719999997</v>
      </c>
      <c r="X74" t="s">
        <v>282</v>
      </c>
      <c r="Y74" t="s">
        <v>303</v>
      </c>
    </row>
    <row r="75" spans="1:25" x14ac:dyDescent="0.45">
      <c r="A75" t="s">
        <v>414</v>
      </c>
      <c r="B75" t="s">
        <v>0</v>
      </c>
      <c r="C75" t="s">
        <v>1</v>
      </c>
      <c r="E75" t="s">
        <v>10</v>
      </c>
      <c r="F75" t="s">
        <v>433</v>
      </c>
      <c r="H75" t="s">
        <v>3</v>
      </c>
      <c r="I75" t="s">
        <v>66</v>
      </c>
      <c r="J75">
        <v>2011</v>
      </c>
      <c r="K75">
        <v>143</v>
      </c>
      <c r="L75" t="s">
        <v>4</v>
      </c>
      <c r="Q75">
        <v>42025.854579999999</v>
      </c>
      <c r="X75" t="s">
        <v>282</v>
      </c>
      <c r="Y75" t="s">
        <v>303</v>
      </c>
    </row>
    <row r="76" spans="1:25" x14ac:dyDescent="0.45">
      <c r="A76" t="s">
        <v>414</v>
      </c>
      <c r="B76" t="s">
        <v>0</v>
      </c>
      <c r="C76" t="s">
        <v>1</v>
      </c>
      <c r="E76" t="s">
        <v>10</v>
      </c>
      <c r="F76" t="s">
        <v>433</v>
      </c>
      <c r="H76" t="s">
        <v>3</v>
      </c>
      <c r="I76" t="s">
        <v>66</v>
      </c>
      <c r="J76">
        <v>2011</v>
      </c>
      <c r="K76">
        <v>144</v>
      </c>
      <c r="L76" t="s">
        <v>4</v>
      </c>
      <c r="Q76">
        <v>41693.728770000002</v>
      </c>
      <c r="X76" t="s">
        <v>282</v>
      </c>
      <c r="Y76" t="s">
        <v>303</v>
      </c>
    </row>
    <row r="77" spans="1:25" x14ac:dyDescent="0.45">
      <c r="A77" t="s">
        <v>414</v>
      </c>
      <c r="B77" t="s">
        <v>0</v>
      </c>
      <c r="C77" t="s">
        <v>1</v>
      </c>
      <c r="E77" t="s">
        <v>10</v>
      </c>
      <c r="F77" t="s">
        <v>433</v>
      </c>
      <c r="H77" t="s">
        <v>3</v>
      </c>
      <c r="I77" t="s">
        <v>66</v>
      </c>
      <c r="J77">
        <v>2011</v>
      </c>
      <c r="K77">
        <v>145</v>
      </c>
      <c r="L77" t="s">
        <v>4</v>
      </c>
      <c r="Q77">
        <v>44018.609470000003</v>
      </c>
      <c r="X77" t="s">
        <v>282</v>
      </c>
      <c r="Y77" t="s">
        <v>303</v>
      </c>
    </row>
    <row r="78" spans="1:25" x14ac:dyDescent="0.45">
      <c r="A78" t="s">
        <v>414</v>
      </c>
      <c r="B78" t="s">
        <v>0</v>
      </c>
      <c r="C78" t="s">
        <v>1</v>
      </c>
      <c r="E78" t="s">
        <v>10</v>
      </c>
      <c r="F78" t="s">
        <v>433</v>
      </c>
      <c r="H78" t="s">
        <v>3</v>
      </c>
      <c r="I78" t="s">
        <v>66</v>
      </c>
      <c r="J78">
        <v>2011</v>
      </c>
      <c r="K78">
        <v>146</v>
      </c>
      <c r="L78" t="s">
        <v>4</v>
      </c>
      <c r="Q78">
        <v>49000.49667</v>
      </c>
      <c r="X78" t="s">
        <v>282</v>
      </c>
      <c r="Y78" t="s">
        <v>303</v>
      </c>
    </row>
    <row r="79" spans="1:25" x14ac:dyDescent="0.45">
      <c r="A79" t="s">
        <v>414</v>
      </c>
      <c r="B79" t="s">
        <v>0</v>
      </c>
      <c r="C79" t="s">
        <v>1</v>
      </c>
      <c r="E79" t="s">
        <v>10</v>
      </c>
      <c r="F79" t="s">
        <v>433</v>
      </c>
      <c r="H79" t="s">
        <v>3</v>
      </c>
      <c r="I79" t="s">
        <v>66</v>
      </c>
      <c r="J79">
        <v>2011</v>
      </c>
      <c r="K79">
        <v>147</v>
      </c>
      <c r="L79" t="s">
        <v>4</v>
      </c>
      <c r="Q79">
        <v>52986.006430000001</v>
      </c>
      <c r="X79" t="s">
        <v>282</v>
      </c>
      <c r="Y79" t="s">
        <v>303</v>
      </c>
    </row>
    <row r="80" spans="1:25" x14ac:dyDescent="0.45">
      <c r="A80" t="s">
        <v>414</v>
      </c>
      <c r="B80" t="s">
        <v>0</v>
      </c>
      <c r="C80" t="s">
        <v>1</v>
      </c>
      <c r="E80" t="s">
        <v>10</v>
      </c>
      <c r="F80" t="s">
        <v>433</v>
      </c>
      <c r="H80" t="s">
        <v>3</v>
      </c>
      <c r="I80" t="s">
        <v>66</v>
      </c>
      <c r="J80">
        <v>2011</v>
      </c>
      <c r="K80">
        <v>148</v>
      </c>
      <c r="L80" t="s">
        <v>4</v>
      </c>
      <c r="Q80">
        <v>56639.390379999997</v>
      </c>
      <c r="X80" t="s">
        <v>282</v>
      </c>
      <c r="Y80" t="s">
        <v>303</v>
      </c>
    </row>
    <row r="81" spans="1:25" x14ac:dyDescent="0.45">
      <c r="A81" t="s">
        <v>414</v>
      </c>
      <c r="B81" t="s">
        <v>0</v>
      </c>
      <c r="C81" t="s">
        <v>1</v>
      </c>
      <c r="E81" t="s">
        <v>10</v>
      </c>
      <c r="F81" t="s">
        <v>433</v>
      </c>
      <c r="H81" t="s">
        <v>3</v>
      </c>
      <c r="I81" t="s">
        <v>66</v>
      </c>
      <c r="J81">
        <v>2011</v>
      </c>
      <c r="K81">
        <v>70</v>
      </c>
      <c r="L81" t="s">
        <v>5</v>
      </c>
      <c r="M81" t="s">
        <v>298</v>
      </c>
      <c r="Q81">
        <v>9937.2384939999993</v>
      </c>
      <c r="X81" t="s">
        <v>282</v>
      </c>
      <c r="Y81" t="s">
        <v>304</v>
      </c>
    </row>
    <row r="82" spans="1:25" x14ac:dyDescent="0.45">
      <c r="A82" t="s">
        <v>414</v>
      </c>
      <c r="B82" t="s">
        <v>0</v>
      </c>
      <c r="C82" t="s">
        <v>1</v>
      </c>
      <c r="E82" t="s">
        <v>10</v>
      </c>
      <c r="F82" t="s">
        <v>433</v>
      </c>
      <c r="H82" t="s">
        <v>3</v>
      </c>
      <c r="I82" t="s">
        <v>66</v>
      </c>
      <c r="J82">
        <v>2011</v>
      </c>
      <c r="K82">
        <v>71</v>
      </c>
      <c r="L82" t="s">
        <v>5</v>
      </c>
      <c r="M82" t="s">
        <v>298</v>
      </c>
      <c r="Q82">
        <v>11228.332340000001</v>
      </c>
      <c r="X82" t="s">
        <v>282</v>
      </c>
      <c r="Y82" t="s">
        <v>304</v>
      </c>
    </row>
    <row r="83" spans="1:25" x14ac:dyDescent="0.45">
      <c r="A83" t="s">
        <v>414</v>
      </c>
      <c r="B83" t="s">
        <v>0</v>
      </c>
      <c r="C83" t="s">
        <v>1</v>
      </c>
      <c r="E83" t="s">
        <v>10</v>
      </c>
      <c r="F83" t="s">
        <v>433</v>
      </c>
      <c r="H83" t="s">
        <v>3</v>
      </c>
      <c r="I83" t="s">
        <v>66</v>
      </c>
      <c r="J83">
        <v>2011</v>
      </c>
      <c r="K83">
        <v>72</v>
      </c>
      <c r="L83" t="s">
        <v>5</v>
      </c>
      <c r="M83" t="s">
        <v>298</v>
      </c>
      <c r="Q83">
        <v>10582.78542</v>
      </c>
      <c r="X83" t="s">
        <v>282</v>
      </c>
      <c r="Y83" t="s">
        <v>304</v>
      </c>
    </row>
    <row r="84" spans="1:25" x14ac:dyDescent="0.45">
      <c r="A84" t="s">
        <v>414</v>
      </c>
      <c r="B84" t="s">
        <v>0</v>
      </c>
      <c r="C84" t="s">
        <v>1</v>
      </c>
      <c r="E84" t="s">
        <v>10</v>
      </c>
      <c r="F84" t="s">
        <v>433</v>
      </c>
      <c r="H84" t="s">
        <v>3</v>
      </c>
      <c r="I84" t="s">
        <v>66</v>
      </c>
      <c r="J84">
        <v>2011</v>
      </c>
      <c r="K84">
        <v>73</v>
      </c>
      <c r="L84" t="s">
        <v>5</v>
      </c>
      <c r="M84" t="s">
        <v>298</v>
      </c>
      <c r="Q84">
        <v>10905.55888</v>
      </c>
      <c r="X84" t="s">
        <v>282</v>
      </c>
      <c r="Y84" t="s">
        <v>304</v>
      </c>
    </row>
    <row r="85" spans="1:25" x14ac:dyDescent="0.45">
      <c r="A85" t="s">
        <v>414</v>
      </c>
      <c r="B85" t="s">
        <v>0</v>
      </c>
      <c r="C85" t="s">
        <v>1</v>
      </c>
      <c r="E85" t="s">
        <v>10</v>
      </c>
      <c r="F85" t="s">
        <v>433</v>
      </c>
      <c r="H85" t="s">
        <v>3</v>
      </c>
      <c r="I85" t="s">
        <v>66</v>
      </c>
      <c r="J85">
        <v>2011</v>
      </c>
      <c r="K85">
        <v>74</v>
      </c>
      <c r="L85" t="s">
        <v>5</v>
      </c>
      <c r="M85" t="s">
        <v>298</v>
      </c>
      <c r="Q85">
        <v>11120.741180000001</v>
      </c>
      <c r="X85" t="s">
        <v>282</v>
      </c>
      <c r="Y85" t="s">
        <v>304</v>
      </c>
    </row>
    <row r="86" spans="1:25" x14ac:dyDescent="0.45">
      <c r="A86" t="s">
        <v>414</v>
      </c>
      <c r="B86" t="s">
        <v>0</v>
      </c>
      <c r="C86" t="s">
        <v>1</v>
      </c>
      <c r="E86" t="s">
        <v>10</v>
      </c>
      <c r="F86" t="s">
        <v>433</v>
      </c>
      <c r="H86" t="s">
        <v>3</v>
      </c>
      <c r="I86" t="s">
        <v>66</v>
      </c>
      <c r="J86">
        <v>2011</v>
      </c>
      <c r="K86">
        <v>75</v>
      </c>
      <c r="L86" t="s">
        <v>5</v>
      </c>
      <c r="M86" t="s">
        <v>298</v>
      </c>
      <c r="Q86">
        <v>10367.60311</v>
      </c>
      <c r="X86" t="s">
        <v>282</v>
      </c>
      <c r="Y86" t="s">
        <v>304</v>
      </c>
    </row>
    <row r="87" spans="1:25" x14ac:dyDescent="0.45">
      <c r="A87" t="s">
        <v>414</v>
      </c>
      <c r="B87" t="s">
        <v>0</v>
      </c>
      <c r="C87" t="s">
        <v>1</v>
      </c>
      <c r="E87" t="s">
        <v>10</v>
      </c>
      <c r="F87" t="s">
        <v>433</v>
      </c>
      <c r="H87" t="s">
        <v>3</v>
      </c>
      <c r="I87" t="s">
        <v>66</v>
      </c>
      <c r="J87">
        <v>2011</v>
      </c>
      <c r="K87">
        <v>76</v>
      </c>
      <c r="L87" t="s">
        <v>5</v>
      </c>
      <c r="M87" t="s">
        <v>298</v>
      </c>
      <c r="Q87">
        <v>9937.2384939999993</v>
      </c>
      <c r="X87" t="s">
        <v>282</v>
      </c>
      <c r="Y87" t="s">
        <v>304</v>
      </c>
    </row>
    <row r="88" spans="1:25" x14ac:dyDescent="0.45">
      <c r="A88" t="s">
        <v>414</v>
      </c>
      <c r="B88" t="s">
        <v>0</v>
      </c>
      <c r="C88" t="s">
        <v>1</v>
      </c>
      <c r="E88" t="s">
        <v>10</v>
      </c>
      <c r="F88" t="s">
        <v>433</v>
      </c>
      <c r="H88" t="s">
        <v>3</v>
      </c>
      <c r="I88" t="s">
        <v>66</v>
      </c>
      <c r="J88">
        <v>2011</v>
      </c>
      <c r="K88">
        <v>77</v>
      </c>
      <c r="L88" t="s">
        <v>5</v>
      </c>
      <c r="M88" t="s">
        <v>298</v>
      </c>
      <c r="Q88">
        <v>11335.923489999999</v>
      </c>
      <c r="X88" t="s">
        <v>282</v>
      </c>
      <c r="Y88" t="s">
        <v>304</v>
      </c>
    </row>
    <row r="89" spans="1:25" x14ac:dyDescent="0.45">
      <c r="A89" t="s">
        <v>414</v>
      </c>
      <c r="B89" t="s">
        <v>0</v>
      </c>
      <c r="C89" t="s">
        <v>1</v>
      </c>
      <c r="E89" t="s">
        <v>10</v>
      </c>
      <c r="F89" t="s">
        <v>433</v>
      </c>
      <c r="H89" t="s">
        <v>3</v>
      </c>
      <c r="I89" t="s">
        <v>66</v>
      </c>
      <c r="J89">
        <v>2011</v>
      </c>
      <c r="K89">
        <v>78</v>
      </c>
      <c r="L89" t="s">
        <v>5</v>
      </c>
      <c r="M89" t="s">
        <v>298</v>
      </c>
      <c r="Q89">
        <v>10905.55888</v>
      </c>
      <c r="X89" t="s">
        <v>282</v>
      </c>
      <c r="Y89" t="s">
        <v>304</v>
      </c>
    </row>
    <row r="90" spans="1:25" x14ac:dyDescent="0.45">
      <c r="A90" t="s">
        <v>414</v>
      </c>
      <c r="B90" t="s">
        <v>0</v>
      </c>
      <c r="C90" t="s">
        <v>1</v>
      </c>
      <c r="E90" t="s">
        <v>10</v>
      </c>
      <c r="F90" t="s">
        <v>433</v>
      </c>
      <c r="H90" t="s">
        <v>3</v>
      </c>
      <c r="I90" t="s">
        <v>66</v>
      </c>
      <c r="J90">
        <v>2011</v>
      </c>
      <c r="K90">
        <v>79</v>
      </c>
      <c r="L90" t="s">
        <v>5</v>
      </c>
      <c r="M90" t="s">
        <v>298</v>
      </c>
      <c r="Q90">
        <v>10797.967720000001</v>
      </c>
      <c r="X90" t="s">
        <v>282</v>
      </c>
      <c r="Y90" t="s">
        <v>304</v>
      </c>
    </row>
    <row r="91" spans="1:25" x14ac:dyDescent="0.45">
      <c r="A91" t="s">
        <v>414</v>
      </c>
      <c r="B91" t="s">
        <v>0</v>
      </c>
      <c r="C91" t="s">
        <v>1</v>
      </c>
      <c r="E91" t="s">
        <v>10</v>
      </c>
      <c r="F91" t="s">
        <v>433</v>
      </c>
      <c r="H91" t="s">
        <v>3</v>
      </c>
      <c r="I91" t="s">
        <v>66</v>
      </c>
      <c r="J91">
        <v>2011</v>
      </c>
      <c r="K91">
        <v>80</v>
      </c>
      <c r="L91" t="s">
        <v>5</v>
      </c>
      <c r="M91" t="s">
        <v>298</v>
      </c>
      <c r="Q91">
        <v>11551.105799999999</v>
      </c>
      <c r="X91" t="s">
        <v>282</v>
      </c>
      <c r="Y91" t="s">
        <v>304</v>
      </c>
    </row>
    <row r="92" spans="1:25" x14ac:dyDescent="0.45">
      <c r="A92" t="s">
        <v>414</v>
      </c>
      <c r="B92" t="s">
        <v>0</v>
      </c>
      <c r="C92" t="s">
        <v>1</v>
      </c>
      <c r="E92" t="s">
        <v>10</v>
      </c>
      <c r="F92" t="s">
        <v>433</v>
      </c>
      <c r="H92" t="s">
        <v>3</v>
      </c>
      <c r="I92" t="s">
        <v>66</v>
      </c>
      <c r="J92">
        <v>2011</v>
      </c>
      <c r="K92">
        <v>81</v>
      </c>
      <c r="L92" t="s">
        <v>5</v>
      </c>
      <c r="M92" t="s">
        <v>298</v>
      </c>
      <c r="Q92">
        <v>9937.2384939999993</v>
      </c>
      <c r="X92" t="s">
        <v>282</v>
      </c>
      <c r="Y92" t="s">
        <v>304</v>
      </c>
    </row>
    <row r="93" spans="1:25" x14ac:dyDescent="0.45">
      <c r="A93" t="s">
        <v>414</v>
      </c>
      <c r="B93" t="s">
        <v>0</v>
      </c>
      <c r="C93" t="s">
        <v>1</v>
      </c>
      <c r="E93" t="s">
        <v>10</v>
      </c>
      <c r="F93" t="s">
        <v>433</v>
      </c>
      <c r="H93" t="s">
        <v>3</v>
      </c>
      <c r="I93" t="s">
        <v>66</v>
      </c>
      <c r="J93">
        <v>2011</v>
      </c>
      <c r="K93">
        <v>82</v>
      </c>
      <c r="L93" t="s">
        <v>5</v>
      </c>
      <c r="M93" t="s">
        <v>298</v>
      </c>
      <c r="Q93">
        <v>9506.8738790000007</v>
      </c>
      <c r="X93" t="s">
        <v>282</v>
      </c>
      <c r="Y93" t="s">
        <v>304</v>
      </c>
    </row>
    <row r="94" spans="1:25" x14ac:dyDescent="0.45">
      <c r="A94" t="s">
        <v>414</v>
      </c>
      <c r="B94" t="s">
        <v>0</v>
      </c>
      <c r="C94" t="s">
        <v>1</v>
      </c>
      <c r="E94" t="s">
        <v>10</v>
      </c>
      <c r="F94" t="s">
        <v>433</v>
      </c>
      <c r="H94" t="s">
        <v>3</v>
      </c>
      <c r="I94" t="s">
        <v>66</v>
      </c>
      <c r="J94">
        <v>2011</v>
      </c>
      <c r="K94">
        <v>83</v>
      </c>
      <c r="L94" t="s">
        <v>5</v>
      </c>
      <c r="M94" t="s">
        <v>298</v>
      </c>
      <c r="Q94">
        <v>8430.9623429999992</v>
      </c>
      <c r="X94" t="s">
        <v>282</v>
      </c>
      <c r="Y94" t="s">
        <v>304</v>
      </c>
    </row>
    <row r="95" spans="1:25" x14ac:dyDescent="0.45">
      <c r="A95" t="s">
        <v>414</v>
      </c>
      <c r="B95" t="s">
        <v>0</v>
      </c>
      <c r="C95" t="s">
        <v>1</v>
      </c>
      <c r="E95" t="s">
        <v>10</v>
      </c>
      <c r="F95" t="s">
        <v>433</v>
      </c>
      <c r="H95" t="s">
        <v>3</v>
      </c>
      <c r="I95" t="s">
        <v>66</v>
      </c>
      <c r="J95">
        <v>2011</v>
      </c>
      <c r="K95">
        <v>84</v>
      </c>
      <c r="L95" t="s">
        <v>5</v>
      </c>
      <c r="M95" t="s">
        <v>298</v>
      </c>
      <c r="Q95">
        <v>9184.100418</v>
      </c>
      <c r="X95" t="s">
        <v>282</v>
      </c>
      <c r="Y95" t="s">
        <v>304</v>
      </c>
    </row>
    <row r="96" spans="1:25" x14ac:dyDescent="0.45">
      <c r="A96" t="s">
        <v>414</v>
      </c>
      <c r="B96" t="s">
        <v>0</v>
      </c>
      <c r="C96" t="s">
        <v>1</v>
      </c>
      <c r="E96" t="s">
        <v>10</v>
      </c>
      <c r="F96" t="s">
        <v>433</v>
      </c>
      <c r="H96" t="s">
        <v>3</v>
      </c>
      <c r="I96" t="s">
        <v>66</v>
      </c>
      <c r="J96">
        <v>2011</v>
      </c>
      <c r="K96">
        <v>85</v>
      </c>
      <c r="L96" t="s">
        <v>5</v>
      </c>
      <c r="M96" t="s">
        <v>298</v>
      </c>
      <c r="Q96">
        <v>7247.4596529999999</v>
      </c>
      <c r="X96" t="s">
        <v>282</v>
      </c>
      <c r="Y96" t="s">
        <v>304</v>
      </c>
    </row>
    <row r="97" spans="1:25" x14ac:dyDescent="0.45">
      <c r="A97" t="s">
        <v>414</v>
      </c>
      <c r="B97" t="s">
        <v>0</v>
      </c>
      <c r="C97" t="s">
        <v>1</v>
      </c>
      <c r="E97" t="s">
        <v>10</v>
      </c>
      <c r="F97" t="s">
        <v>433</v>
      </c>
      <c r="H97" t="s">
        <v>3</v>
      </c>
      <c r="I97" t="s">
        <v>66</v>
      </c>
      <c r="J97">
        <v>2011</v>
      </c>
      <c r="K97">
        <v>86</v>
      </c>
      <c r="L97" t="s">
        <v>5</v>
      </c>
      <c r="M97" t="s">
        <v>298</v>
      </c>
      <c r="Q97">
        <v>8108.1888820000004</v>
      </c>
      <c r="X97" t="s">
        <v>282</v>
      </c>
      <c r="Y97" t="s">
        <v>304</v>
      </c>
    </row>
    <row r="98" spans="1:25" x14ac:dyDescent="0.45">
      <c r="A98" t="s">
        <v>414</v>
      </c>
      <c r="B98" t="s">
        <v>0</v>
      </c>
      <c r="C98" t="s">
        <v>1</v>
      </c>
      <c r="E98" t="s">
        <v>10</v>
      </c>
      <c r="F98" t="s">
        <v>433</v>
      </c>
      <c r="H98" t="s">
        <v>3</v>
      </c>
      <c r="I98" t="s">
        <v>66</v>
      </c>
      <c r="J98">
        <v>2011</v>
      </c>
      <c r="K98">
        <v>87</v>
      </c>
      <c r="L98" t="s">
        <v>5</v>
      </c>
      <c r="M98" t="s">
        <v>298</v>
      </c>
      <c r="Q98">
        <v>8000.5977290000001</v>
      </c>
      <c r="X98" t="s">
        <v>282</v>
      </c>
      <c r="Y98" t="s">
        <v>304</v>
      </c>
    </row>
    <row r="99" spans="1:25" x14ac:dyDescent="0.45">
      <c r="A99" t="s">
        <v>414</v>
      </c>
      <c r="B99" t="s">
        <v>0</v>
      </c>
      <c r="C99" t="s">
        <v>1</v>
      </c>
      <c r="E99" t="s">
        <v>10</v>
      </c>
      <c r="F99" t="s">
        <v>433</v>
      </c>
      <c r="H99" t="s">
        <v>3</v>
      </c>
      <c r="I99" t="s">
        <v>66</v>
      </c>
      <c r="J99">
        <v>2011</v>
      </c>
      <c r="K99">
        <v>88</v>
      </c>
      <c r="L99" t="s">
        <v>5</v>
      </c>
      <c r="M99" t="s">
        <v>298</v>
      </c>
      <c r="Q99">
        <v>7032.2773459999999</v>
      </c>
      <c r="X99" t="s">
        <v>282</v>
      </c>
      <c r="Y99" t="s">
        <v>304</v>
      </c>
    </row>
    <row r="100" spans="1:25" x14ac:dyDescent="0.45">
      <c r="A100" t="s">
        <v>414</v>
      </c>
      <c r="B100" t="s">
        <v>0</v>
      </c>
      <c r="C100" t="s">
        <v>1</v>
      </c>
      <c r="E100" t="s">
        <v>10</v>
      </c>
      <c r="F100" t="s">
        <v>433</v>
      </c>
      <c r="H100" t="s">
        <v>3</v>
      </c>
      <c r="I100" t="s">
        <v>66</v>
      </c>
      <c r="J100">
        <v>2011</v>
      </c>
      <c r="K100">
        <v>89</v>
      </c>
      <c r="L100" t="s">
        <v>5</v>
      </c>
      <c r="M100" t="s">
        <v>298</v>
      </c>
      <c r="Q100">
        <v>8430.9623429999992</v>
      </c>
      <c r="X100" t="s">
        <v>282</v>
      </c>
      <c r="Y100" t="s">
        <v>304</v>
      </c>
    </row>
    <row r="101" spans="1:25" x14ac:dyDescent="0.45">
      <c r="A101" t="s">
        <v>414</v>
      </c>
      <c r="B101" t="s">
        <v>0</v>
      </c>
      <c r="C101" t="s">
        <v>1</v>
      </c>
      <c r="E101" t="s">
        <v>10</v>
      </c>
      <c r="F101" t="s">
        <v>433</v>
      </c>
      <c r="H101" t="s">
        <v>3</v>
      </c>
      <c r="I101" t="s">
        <v>66</v>
      </c>
      <c r="J101">
        <v>2011</v>
      </c>
      <c r="K101">
        <v>90</v>
      </c>
      <c r="L101" t="s">
        <v>5</v>
      </c>
      <c r="M101" t="s">
        <v>298</v>
      </c>
      <c r="Q101">
        <v>7570.2331139999997</v>
      </c>
      <c r="X101" t="s">
        <v>282</v>
      </c>
      <c r="Y101" t="s">
        <v>304</v>
      </c>
    </row>
    <row r="102" spans="1:25" x14ac:dyDescent="0.45">
      <c r="A102" t="s">
        <v>414</v>
      </c>
      <c r="B102" t="s">
        <v>0</v>
      </c>
      <c r="C102" t="s">
        <v>1</v>
      </c>
      <c r="E102" t="s">
        <v>10</v>
      </c>
      <c r="F102" t="s">
        <v>433</v>
      </c>
      <c r="H102" t="s">
        <v>3</v>
      </c>
      <c r="I102" t="s">
        <v>66</v>
      </c>
      <c r="J102">
        <v>2011</v>
      </c>
      <c r="K102">
        <v>91</v>
      </c>
      <c r="L102" t="s">
        <v>5</v>
      </c>
      <c r="M102" t="s">
        <v>298</v>
      </c>
      <c r="Q102">
        <v>6924.6861920000001</v>
      </c>
      <c r="X102" t="s">
        <v>282</v>
      </c>
      <c r="Y102" t="s">
        <v>304</v>
      </c>
    </row>
    <row r="103" spans="1:25" x14ac:dyDescent="0.45">
      <c r="A103" t="s">
        <v>414</v>
      </c>
      <c r="B103" t="s">
        <v>0</v>
      </c>
      <c r="C103" t="s">
        <v>1</v>
      </c>
      <c r="E103" t="s">
        <v>10</v>
      </c>
      <c r="F103" t="s">
        <v>433</v>
      </c>
      <c r="H103" t="s">
        <v>3</v>
      </c>
      <c r="I103" t="s">
        <v>66</v>
      </c>
      <c r="J103">
        <v>2011</v>
      </c>
      <c r="K103">
        <v>92</v>
      </c>
      <c r="L103" t="s">
        <v>5</v>
      </c>
      <c r="M103" t="s">
        <v>298</v>
      </c>
      <c r="Q103">
        <v>7355.0508069999996</v>
      </c>
      <c r="X103" t="s">
        <v>282</v>
      </c>
      <c r="Y103" t="s">
        <v>304</v>
      </c>
    </row>
    <row r="104" spans="1:25" x14ac:dyDescent="0.45">
      <c r="A104" t="s">
        <v>414</v>
      </c>
      <c r="B104" t="s">
        <v>0</v>
      </c>
      <c r="C104" t="s">
        <v>1</v>
      </c>
      <c r="E104" t="s">
        <v>10</v>
      </c>
      <c r="F104" t="s">
        <v>433</v>
      </c>
      <c r="H104" t="s">
        <v>3</v>
      </c>
      <c r="I104" t="s">
        <v>66</v>
      </c>
      <c r="J104">
        <v>2011</v>
      </c>
      <c r="K104">
        <v>93</v>
      </c>
      <c r="L104" t="s">
        <v>5</v>
      </c>
      <c r="M104" t="s">
        <v>298</v>
      </c>
      <c r="Q104">
        <v>6279.139271</v>
      </c>
      <c r="X104" t="s">
        <v>282</v>
      </c>
      <c r="Y104" t="s">
        <v>304</v>
      </c>
    </row>
    <row r="105" spans="1:25" x14ac:dyDescent="0.45">
      <c r="A105" t="s">
        <v>414</v>
      </c>
      <c r="B105" t="s">
        <v>0</v>
      </c>
      <c r="C105" t="s">
        <v>1</v>
      </c>
      <c r="E105" t="s">
        <v>10</v>
      </c>
      <c r="F105" t="s">
        <v>433</v>
      </c>
      <c r="H105" t="s">
        <v>3</v>
      </c>
      <c r="I105" t="s">
        <v>66</v>
      </c>
      <c r="J105">
        <v>2011</v>
      </c>
      <c r="K105">
        <v>94</v>
      </c>
      <c r="L105" t="s">
        <v>5</v>
      </c>
      <c r="M105" t="s">
        <v>298</v>
      </c>
      <c r="Q105">
        <v>6063.956964</v>
      </c>
      <c r="X105" t="s">
        <v>282</v>
      </c>
      <c r="Y105" t="s">
        <v>304</v>
      </c>
    </row>
    <row r="106" spans="1:25" x14ac:dyDescent="0.45">
      <c r="A106" t="s">
        <v>414</v>
      </c>
      <c r="B106" t="s">
        <v>0</v>
      </c>
      <c r="C106" t="s">
        <v>1</v>
      </c>
      <c r="E106" t="s">
        <v>10</v>
      </c>
      <c r="F106" t="s">
        <v>433</v>
      </c>
      <c r="H106" t="s">
        <v>3</v>
      </c>
      <c r="I106" t="s">
        <v>66</v>
      </c>
      <c r="J106">
        <v>2011</v>
      </c>
      <c r="K106">
        <v>95</v>
      </c>
      <c r="L106" t="s">
        <v>5</v>
      </c>
      <c r="M106" t="s">
        <v>298</v>
      </c>
      <c r="Q106">
        <v>5203.2277350000004</v>
      </c>
      <c r="X106" t="s">
        <v>282</v>
      </c>
      <c r="Y106" t="s">
        <v>304</v>
      </c>
    </row>
    <row r="107" spans="1:25" x14ac:dyDescent="0.45">
      <c r="A107" t="s">
        <v>414</v>
      </c>
      <c r="B107" t="s">
        <v>0</v>
      </c>
      <c r="C107" t="s">
        <v>1</v>
      </c>
      <c r="E107" t="s">
        <v>10</v>
      </c>
      <c r="F107" t="s">
        <v>433</v>
      </c>
      <c r="H107" t="s">
        <v>3</v>
      </c>
      <c r="I107" t="s">
        <v>66</v>
      </c>
      <c r="J107">
        <v>2011</v>
      </c>
      <c r="K107">
        <v>96</v>
      </c>
      <c r="L107" t="s">
        <v>5</v>
      </c>
      <c r="M107" t="s">
        <v>298</v>
      </c>
      <c r="Q107">
        <v>4880.4542739999997</v>
      </c>
      <c r="X107" t="s">
        <v>282</v>
      </c>
      <c r="Y107" t="s">
        <v>304</v>
      </c>
    </row>
    <row r="108" spans="1:25" x14ac:dyDescent="0.45">
      <c r="A108" t="s">
        <v>414</v>
      </c>
      <c r="B108" t="s">
        <v>0</v>
      </c>
      <c r="C108" t="s">
        <v>1</v>
      </c>
      <c r="E108" t="s">
        <v>10</v>
      </c>
      <c r="F108" t="s">
        <v>433</v>
      </c>
      <c r="H108" t="s">
        <v>3</v>
      </c>
      <c r="I108" t="s">
        <v>66</v>
      </c>
      <c r="J108">
        <v>2011</v>
      </c>
      <c r="K108">
        <v>97</v>
      </c>
      <c r="L108" t="s">
        <v>5</v>
      </c>
      <c r="M108" t="s">
        <v>298</v>
      </c>
      <c r="Q108">
        <v>5095.6365809999998</v>
      </c>
      <c r="X108" t="s">
        <v>282</v>
      </c>
      <c r="Y108" t="s">
        <v>304</v>
      </c>
    </row>
    <row r="109" spans="1:25" x14ac:dyDescent="0.45">
      <c r="A109" t="s">
        <v>414</v>
      </c>
      <c r="B109" t="s">
        <v>0</v>
      </c>
      <c r="C109" t="s">
        <v>1</v>
      </c>
      <c r="E109" t="s">
        <v>10</v>
      </c>
      <c r="F109" t="s">
        <v>433</v>
      </c>
      <c r="H109" t="s">
        <v>3</v>
      </c>
      <c r="I109" t="s">
        <v>66</v>
      </c>
      <c r="J109">
        <v>2011</v>
      </c>
      <c r="K109">
        <v>98</v>
      </c>
      <c r="L109" t="s">
        <v>5</v>
      </c>
      <c r="M109" t="s">
        <v>298</v>
      </c>
      <c r="Q109">
        <v>4988.045427</v>
      </c>
      <c r="X109" t="s">
        <v>282</v>
      </c>
      <c r="Y109" t="s">
        <v>304</v>
      </c>
    </row>
    <row r="110" spans="1:25" x14ac:dyDescent="0.45">
      <c r="A110" t="s">
        <v>414</v>
      </c>
      <c r="B110" t="s">
        <v>0</v>
      </c>
      <c r="C110" t="s">
        <v>1</v>
      </c>
      <c r="E110" t="s">
        <v>10</v>
      </c>
      <c r="F110" t="s">
        <v>433</v>
      </c>
      <c r="H110" t="s">
        <v>3</v>
      </c>
      <c r="I110" t="s">
        <v>66</v>
      </c>
      <c r="J110">
        <v>2011</v>
      </c>
      <c r="K110">
        <v>99</v>
      </c>
      <c r="L110" t="s">
        <v>5</v>
      </c>
      <c r="M110" t="s">
        <v>298</v>
      </c>
      <c r="Q110">
        <v>4342.4985059999999</v>
      </c>
      <c r="X110" t="s">
        <v>282</v>
      </c>
      <c r="Y110" t="s">
        <v>304</v>
      </c>
    </row>
    <row r="111" spans="1:25" x14ac:dyDescent="0.45">
      <c r="A111" t="s">
        <v>414</v>
      </c>
      <c r="B111" t="s">
        <v>0</v>
      </c>
      <c r="C111" t="s">
        <v>1</v>
      </c>
      <c r="E111" t="s">
        <v>10</v>
      </c>
      <c r="F111" t="s">
        <v>433</v>
      </c>
      <c r="H111" t="s">
        <v>3</v>
      </c>
      <c r="I111" t="s">
        <v>66</v>
      </c>
      <c r="J111">
        <v>2011</v>
      </c>
      <c r="K111">
        <v>100</v>
      </c>
      <c r="L111" t="s">
        <v>5</v>
      </c>
      <c r="M111" t="s">
        <v>298</v>
      </c>
      <c r="Q111">
        <v>3266.5869699999998</v>
      </c>
      <c r="X111" t="s">
        <v>282</v>
      </c>
      <c r="Y111" t="s">
        <v>304</v>
      </c>
    </row>
    <row r="112" spans="1:25" x14ac:dyDescent="0.45">
      <c r="A112" t="s">
        <v>414</v>
      </c>
      <c r="B112" t="s">
        <v>0</v>
      </c>
      <c r="C112" t="s">
        <v>1</v>
      </c>
      <c r="E112" t="s">
        <v>10</v>
      </c>
      <c r="F112" t="s">
        <v>433</v>
      </c>
      <c r="H112" t="s">
        <v>3</v>
      </c>
      <c r="I112" t="s">
        <v>66</v>
      </c>
      <c r="J112">
        <v>2011</v>
      </c>
      <c r="K112">
        <v>101</v>
      </c>
      <c r="L112" t="s">
        <v>5</v>
      </c>
      <c r="M112" t="s">
        <v>298</v>
      </c>
      <c r="Q112">
        <v>4234.9073520000002</v>
      </c>
      <c r="X112" t="s">
        <v>282</v>
      </c>
      <c r="Y112" t="s">
        <v>304</v>
      </c>
    </row>
    <row r="113" spans="1:25" x14ac:dyDescent="0.45">
      <c r="A113" t="s">
        <v>414</v>
      </c>
      <c r="B113" t="s">
        <v>0</v>
      </c>
      <c r="C113" t="s">
        <v>1</v>
      </c>
      <c r="E113" t="s">
        <v>10</v>
      </c>
      <c r="F113" t="s">
        <v>433</v>
      </c>
      <c r="H113" t="s">
        <v>3</v>
      </c>
      <c r="I113" t="s">
        <v>66</v>
      </c>
      <c r="J113">
        <v>2011</v>
      </c>
      <c r="K113">
        <v>102</v>
      </c>
      <c r="L113" t="s">
        <v>5</v>
      </c>
      <c r="M113" t="s">
        <v>298</v>
      </c>
      <c r="Q113">
        <v>3266.5869699999998</v>
      </c>
      <c r="X113" t="s">
        <v>282</v>
      </c>
      <c r="Y113" t="s">
        <v>304</v>
      </c>
    </row>
    <row r="114" spans="1:25" x14ac:dyDescent="0.45">
      <c r="A114" t="s">
        <v>414</v>
      </c>
      <c r="B114" t="s">
        <v>0</v>
      </c>
      <c r="C114" t="s">
        <v>1</v>
      </c>
      <c r="E114" t="s">
        <v>10</v>
      </c>
      <c r="F114" t="s">
        <v>433</v>
      </c>
      <c r="H114" t="s">
        <v>3</v>
      </c>
      <c r="I114" t="s">
        <v>66</v>
      </c>
      <c r="J114">
        <v>2011</v>
      </c>
      <c r="K114">
        <v>103</v>
      </c>
      <c r="L114" t="s">
        <v>5</v>
      </c>
      <c r="M114" t="s">
        <v>298</v>
      </c>
      <c r="Q114">
        <v>2836.2223549999999</v>
      </c>
      <c r="X114" t="s">
        <v>282</v>
      </c>
      <c r="Y114" t="s">
        <v>304</v>
      </c>
    </row>
    <row r="115" spans="1:25" x14ac:dyDescent="0.45">
      <c r="A115" t="s">
        <v>414</v>
      </c>
      <c r="B115" t="s">
        <v>0</v>
      </c>
      <c r="C115" t="s">
        <v>1</v>
      </c>
      <c r="E115" t="s">
        <v>10</v>
      </c>
      <c r="F115" t="s">
        <v>433</v>
      </c>
      <c r="H115" t="s">
        <v>3</v>
      </c>
      <c r="I115" t="s">
        <v>66</v>
      </c>
      <c r="J115">
        <v>2011</v>
      </c>
      <c r="K115">
        <v>104</v>
      </c>
      <c r="L115" t="s">
        <v>5</v>
      </c>
      <c r="M115" t="s">
        <v>298</v>
      </c>
      <c r="Q115">
        <v>2836.2223549999999</v>
      </c>
      <c r="X115" t="s">
        <v>282</v>
      </c>
      <c r="Y115" t="s">
        <v>304</v>
      </c>
    </row>
    <row r="116" spans="1:25" x14ac:dyDescent="0.45">
      <c r="A116" t="s">
        <v>414</v>
      </c>
      <c r="B116" t="s">
        <v>0</v>
      </c>
      <c r="C116" t="s">
        <v>1</v>
      </c>
      <c r="E116" t="s">
        <v>10</v>
      </c>
      <c r="F116" t="s">
        <v>433</v>
      </c>
      <c r="H116" t="s">
        <v>3</v>
      </c>
      <c r="I116" t="s">
        <v>66</v>
      </c>
      <c r="J116">
        <v>2011</v>
      </c>
      <c r="K116">
        <v>105</v>
      </c>
      <c r="L116" t="s">
        <v>5</v>
      </c>
      <c r="M116" t="s">
        <v>298</v>
      </c>
      <c r="Q116">
        <v>2836.2223549999999</v>
      </c>
      <c r="X116" t="s">
        <v>282</v>
      </c>
      <c r="Y116" t="s">
        <v>304</v>
      </c>
    </row>
    <row r="117" spans="1:25" x14ac:dyDescent="0.45">
      <c r="A117" t="s">
        <v>414</v>
      </c>
      <c r="B117" t="s">
        <v>0</v>
      </c>
      <c r="C117" t="s">
        <v>1</v>
      </c>
      <c r="E117" t="s">
        <v>10</v>
      </c>
      <c r="F117" t="s">
        <v>433</v>
      </c>
      <c r="H117" t="s">
        <v>3</v>
      </c>
      <c r="I117" t="s">
        <v>66</v>
      </c>
      <c r="J117">
        <v>2011</v>
      </c>
      <c r="K117">
        <v>106</v>
      </c>
      <c r="L117" t="s">
        <v>5</v>
      </c>
      <c r="M117" t="s">
        <v>298</v>
      </c>
      <c r="Q117">
        <v>2728.6312010000001</v>
      </c>
      <c r="X117" t="s">
        <v>282</v>
      </c>
      <c r="Y117" t="s">
        <v>304</v>
      </c>
    </row>
    <row r="118" spans="1:25" x14ac:dyDescent="0.45">
      <c r="A118" t="s">
        <v>414</v>
      </c>
      <c r="B118" t="s">
        <v>0</v>
      </c>
      <c r="C118" t="s">
        <v>1</v>
      </c>
      <c r="E118" t="s">
        <v>10</v>
      </c>
      <c r="F118" t="s">
        <v>433</v>
      </c>
      <c r="H118" t="s">
        <v>3</v>
      </c>
      <c r="I118" t="s">
        <v>66</v>
      </c>
      <c r="J118">
        <v>2011</v>
      </c>
      <c r="K118">
        <v>107</v>
      </c>
      <c r="L118" t="s">
        <v>5</v>
      </c>
      <c r="M118" t="s">
        <v>298</v>
      </c>
      <c r="Q118">
        <v>2513.4488940000001</v>
      </c>
      <c r="X118" t="s">
        <v>282</v>
      </c>
      <c r="Y118" t="s">
        <v>304</v>
      </c>
    </row>
    <row r="119" spans="1:25" x14ac:dyDescent="0.45">
      <c r="A119" t="s">
        <v>414</v>
      </c>
      <c r="B119" t="s">
        <v>0</v>
      </c>
      <c r="C119" t="s">
        <v>1</v>
      </c>
      <c r="E119" t="s">
        <v>10</v>
      </c>
      <c r="F119" t="s">
        <v>433</v>
      </c>
      <c r="H119" t="s">
        <v>3</v>
      </c>
      <c r="I119" t="s">
        <v>66</v>
      </c>
      <c r="J119">
        <v>2011</v>
      </c>
      <c r="K119">
        <v>108</v>
      </c>
      <c r="L119" t="s">
        <v>5</v>
      </c>
      <c r="M119" t="s">
        <v>298</v>
      </c>
      <c r="Q119">
        <v>2298.2665870000001</v>
      </c>
      <c r="X119" t="s">
        <v>282</v>
      </c>
      <c r="Y119" t="s">
        <v>304</v>
      </c>
    </row>
    <row r="120" spans="1:25" x14ac:dyDescent="0.45">
      <c r="A120" t="s">
        <v>414</v>
      </c>
      <c r="B120" t="s">
        <v>0</v>
      </c>
      <c r="C120" t="s">
        <v>1</v>
      </c>
      <c r="E120" t="s">
        <v>10</v>
      </c>
      <c r="F120" t="s">
        <v>433</v>
      </c>
      <c r="H120" t="s">
        <v>3</v>
      </c>
      <c r="I120" t="s">
        <v>66</v>
      </c>
      <c r="J120">
        <v>2011</v>
      </c>
      <c r="K120">
        <v>109</v>
      </c>
      <c r="L120" t="s">
        <v>5</v>
      </c>
      <c r="M120" t="s">
        <v>298</v>
      </c>
      <c r="Q120">
        <v>2083.08428</v>
      </c>
      <c r="X120" t="s">
        <v>282</v>
      </c>
      <c r="Y120" t="s">
        <v>304</v>
      </c>
    </row>
    <row r="121" spans="1:25" x14ac:dyDescent="0.45">
      <c r="A121" t="s">
        <v>414</v>
      </c>
      <c r="B121" t="s">
        <v>0</v>
      </c>
      <c r="C121" t="s">
        <v>1</v>
      </c>
      <c r="E121" t="s">
        <v>10</v>
      </c>
      <c r="F121" t="s">
        <v>433</v>
      </c>
      <c r="H121" t="s">
        <v>3</v>
      </c>
      <c r="I121" t="s">
        <v>66</v>
      </c>
      <c r="J121">
        <v>2011</v>
      </c>
      <c r="K121">
        <v>110</v>
      </c>
      <c r="L121" t="s">
        <v>5</v>
      </c>
      <c r="M121" t="s">
        <v>298</v>
      </c>
      <c r="Q121">
        <v>1867.901973</v>
      </c>
      <c r="X121" t="s">
        <v>282</v>
      </c>
      <c r="Y121" t="s">
        <v>304</v>
      </c>
    </row>
    <row r="122" spans="1:25" x14ac:dyDescent="0.45">
      <c r="A122" t="s">
        <v>414</v>
      </c>
      <c r="B122" t="s">
        <v>0</v>
      </c>
      <c r="C122" t="s">
        <v>1</v>
      </c>
      <c r="E122" t="s">
        <v>10</v>
      </c>
      <c r="F122" t="s">
        <v>433</v>
      </c>
      <c r="H122" t="s">
        <v>3</v>
      </c>
      <c r="I122" t="s">
        <v>66</v>
      </c>
      <c r="J122">
        <v>2011</v>
      </c>
      <c r="K122">
        <v>111</v>
      </c>
      <c r="L122" t="s">
        <v>5</v>
      </c>
      <c r="M122" t="s">
        <v>298</v>
      </c>
      <c r="Q122">
        <v>1652.7196650000001</v>
      </c>
      <c r="X122" t="s">
        <v>282</v>
      </c>
      <c r="Y122" t="s">
        <v>304</v>
      </c>
    </row>
    <row r="123" spans="1:25" x14ac:dyDescent="0.45">
      <c r="A123" t="s">
        <v>414</v>
      </c>
      <c r="B123" t="s">
        <v>0</v>
      </c>
      <c r="C123" t="s">
        <v>1</v>
      </c>
      <c r="E123" t="s">
        <v>10</v>
      </c>
      <c r="F123" t="s">
        <v>433</v>
      </c>
      <c r="H123" t="s">
        <v>3</v>
      </c>
      <c r="I123" t="s">
        <v>66</v>
      </c>
      <c r="J123">
        <v>2011</v>
      </c>
      <c r="K123">
        <v>112</v>
      </c>
      <c r="L123" t="s">
        <v>5</v>
      </c>
      <c r="M123" t="s">
        <v>298</v>
      </c>
      <c r="Q123">
        <v>1867.901973</v>
      </c>
      <c r="X123" t="s">
        <v>282</v>
      </c>
      <c r="Y123" t="s">
        <v>304</v>
      </c>
    </row>
    <row r="124" spans="1:25" x14ac:dyDescent="0.45">
      <c r="A124" t="s">
        <v>414</v>
      </c>
      <c r="B124" t="s">
        <v>0</v>
      </c>
      <c r="C124" t="s">
        <v>1</v>
      </c>
      <c r="E124" t="s">
        <v>10</v>
      </c>
      <c r="F124" t="s">
        <v>433</v>
      </c>
      <c r="H124" t="s">
        <v>3</v>
      </c>
      <c r="I124" t="s">
        <v>66</v>
      </c>
      <c r="J124">
        <v>2011</v>
      </c>
      <c r="K124">
        <v>113</v>
      </c>
      <c r="L124" t="s">
        <v>5</v>
      </c>
      <c r="M124" t="s">
        <v>298</v>
      </c>
      <c r="Q124">
        <v>1975.4931260000001</v>
      </c>
      <c r="X124" t="s">
        <v>282</v>
      </c>
      <c r="Y124" t="s">
        <v>304</v>
      </c>
    </row>
    <row r="125" spans="1:25" x14ac:dyDescent="0.45">
      <c r="A125" t="s">
        <v>414</v>
      </c>
      <c r="B125" t="s">
        <v>0</v>
      </c>
      <c r="C125" t="s">
        <v>1</v>
      </c>
      <c r="E125" t="s">
        <v>10</v>
      </c>
      <c r="F125" t="s">
        <v>433</v>
      </c>
      <c r="H125" t="s">
        <v>3</v>
      </c>
      <c r="I125" t="s">
        <v>66</v>
      </c>
      <c r="J125">
        <v>2011</v>
      </c>
      <c r="K125">
        <v>114</v>
      </c>
      <c r="L125" t="s">
        <v>5</v>
      </c>
      <c r="M125" t="s">
        <v>298</v>
      </c>
      <c r="Q125">
        <v>1975.4931260000001</v>
      </c>
      <c r="X125" t="s">
        <v>282</v>
      </c>
      <c r="Y125" t="s">
        <v>304</v>
      </c>
    </row>
    <row r="126" spans="1:25" x14ac:dyDescent="0.45">
      <c r="A126" t="s">
        <v>414</v>
      </c>
      <c r="B126" t="s">
        <v>0</v>
      </c>
      <c r="C126" t="s">
        <v>1</v>
      </c>
      <c r="E126" t="s">
        <v>10</v>
      </c>
      <c r="F126" t="s">
        <v>433</v>
      </c>
      <c r="H126" t="s">
        <v>3</v>
      </c>
      <c r="I126" t="s">
        <v>66</v>
      </c>
      <c r="J126">
        <v>2011</v>
      </c>
      <c r="K126">
        <v>115</v>
      </c>
      <c r="L126" t="s">
        <v>5</v>
      </c>
      <c r="M126" t="s">
        <v>298</v>
      </c>
      <c r="Q126">
        <v>1760.310819</v>
      </c>
      <c r="X126" t="s">
        <v>282</v>
      </c>
      <c r="Y126" t="s">
        <v>304</v>
      </c>
    </row>
    <row r="127" spans="1:25" x14ac:dyDescent="0.45">
      <c r="A127" t="s">
        <v>414</v>
      </c>
      <c r="B127" t="s">
        <v>0</v>
      </c>
      <c r="C127" t="s">
        <v>1</v>
      </c>
      <c r="E127" t="s">
        <v>10</v>
      </c>
      <c r="F127" t="s">
        <v>433</v>
      </c>
      <c r="H127" t="s">
        <v>3</v>
      </c>
      <c r="I127" t="s">
        <v>66</v>
      </c>
      <c r="J127">
        <v>2011</v>
      </c>
      <c r="K127">
        <v>116</v>
      </c>
      <c r="L127" t="s">
        <v>5</v>
      </c>
      <c r="M127" t="s">
        <v>298</v>
      </c>
      <c r="Q127">
        <v>1652.7196650000001</v>
      </c>
      <c r="X127" t="s">
        <v>282</v>
      </c>
      <c r="Y127" t="s">
        <v>304</v>
      </c>
    </row>
    <row r="128" spans="1:25" x14ac:dyDescent="0.45">
      <c r="A128" t="s">
        <v>414</v>
      </c>
      <c r="B128" t="s">
        <v>0</v>
      </c>
      <c r="C128" t="s">
        <v>1</v>
      </c>
      <c r="E128" t="s">
        <v>10</v>
      </c>
      <c r="F128" t="s">
        <v>433</v>
      </c>
      <c r="H128" t="s">
        <v>3</v>
      </c>
      <c r="I128" t="s">
        <v>66</v>
      </c>
      <c r="J128">
        <v>2011</v>
      </c>
      <c r="K128">
        <v>117</v>
      </c>
      <c r="L128" t="s">
        <v>5</v>
      </c>
      <c r="M128" t="s">
        <v>298</v>
      </c>
      <c r="Q128">
        <v>1760.310819</v>
      </c>
      <c r="X128" t="s">
        <v>282</v>
      </c>
      <c r="Y128" t="s">
        <v>304</v>
      </c>
    </row>
    <row r="129" spans="1:25" x14ac:dyDescent="0.45">
      <c r="A129" t="s">
        <v>414</v>
      </c>
      <c r="B129" t="s">
        <v>0</v>
      </c>
      <c r="C129" t="s">
        <v>1</v>
      </c>
      <c r="E129" t="s">
        <v>10</v>
      </c>
      <c r="F129" t="s">
        <v>433</v>
      </c>
      <c r="H129" t="s">
        <v>3</v>
      </c>
      <c r="I129" t="s">
        <v>66</v>
      </c>
      <c r="J129">
        <v>2011</v>
      </c>
      <c r="K129">
        <v>118</v>
      </c>
      <c r="L129" t="s">
        <v>5</v>
      </c>
      <c r="M129" t="s">
        <v>298</v>
      </c>
      <c r="Q129">
        <v>1867.901973</v>
      </c>
      <c r="X129" t="s">
        <v>282</v>
      </c>
      <c r="Y129" t="s">
        <v>304</v>
      </c>
    </row>
    <row r="130" spans="1:25" x14ac:dyDescent="0.45">
      <c r="A130" t="s">
        <v>414</v>
      </c>
      <c r="B130" t="s">
        <v>0</v>
      </c>
      <c r="C130" t="s">
        <v>1</v>
      </c>
      <c r="E130" t="s">
        <v>10</v>
      </c>
      <c r="F130" t="s">
        <v>433</v>
      </c>
      <c r="H130" t="s">
        <v>3</v>
      </c>
      <c r="I130" t="s">
        <v>66</v>
      </c>
      <c r="J130">
        <v>2011</v>
      </c>
      <c r="K130">
        <v>119</v>
      </c>
      <c r="L130" t="s">
        <v>5</v>
      </c>
      <c r="M130" t="s">
        <v>298</v>
      </c>
      <c r="Q130">
        <v>2083.08428</v>
      </c>
      <c r="X130" t="s">
        <v>282</v>
      </c>
      <c r="Y130" t="s">
        <v>304</v>
      </c>
    </row>
    <row r="131" spans="1:25" x14ac:dyDescent="0.45">
      <c r="A131" t="s">
        <v>414</v>
      </c>
      <c r="B131" t="s">
        <v>0</v>
      </c>
      <c r="C131" t="s">
        <v>1</v>
      </c>
      <c r="E131" t="s">
        <v>10</v>
      </c>
      <c r="F131" t="s">
        <v>433</v>
      </c>
      <c r="H131" t="s">
        <v>3</v>
      </c>
      <c r="I131" t="s">
        <v>66</v>
      </c>
      <c r="J131">
        <v>2011</v>
      </c>
      <c r="K131">
        <v>120</v>
      </c>
      <c r="L131" t="s">
        <v>5</v>
      </c>
      <c r="M131" t="s">
        <v>298</v>
      </c>
      <c r="Q131">
        <v>2190.6754329999999</v>
      </c>
      <c r="X131" t="s">
        <v>282</v>
      </c>
      <c r="Y131" t="s">
        <v>304</v>
      </c>
    </row>
    <row r="132" spans="1:25" x14ac:dyDescent="0.45">
      <c r="A132" t="s">
        <v>414</v>
      </c>
      <c r="B132" t="s">
        <v>0</v>
      </c>
      <c r="C132" t="s">
        <v>1</v>
      </c>
      <c r="E132" t="s">
        <v>10</v>
      </c>
      <c r="F132" t="s">
        <v>433</v>
      </c>
      <c r="H132" t="s">
        <v>3</v>
      </c>
      <c r="I132" t="s">
        <v>66</v>
      </c>
      <c r="J132">
        <v>2011</v>
      </c>
      <c r="K132">
        <v>121</v>
      </c>
      <c r="L132" t="s">
        <v>5</v>
      </c>
      <c r="M132" t="s">
        <v>298</v>
      </c>
      <c r="Q132">
        <v>2190.6754329999999</v>
      </c>
      <c r="X132" t="s">
        <v>282</v>
      </c>
      <c r="Y132" t="s">
        <v>304</v>
      </c>
    </row>
    <row r="133" spans="1:25" x14ac:dyDescent="0.45">
      <c r="A133" t="s">
        <v>414</v>
      </c>
      <c r="B133" t="s">
        <v>0</v>
      </c>
      <c r="C133" t="s">
        <v>1</v>
      </c>
      <c r="E133" t="s">
        <v>10</v>
      </c>
      <c r="F133" t="s">
        <v>433</v>
      </c>
      <c r="H133" t="s">
        <v>3</v>
      </c>
      <c r="I133" t="s">
        <v>66</v>
      </c>
      <c r="J133">
        <v>2011</v>
      </c>
      <c r="K133">
        <v>122</v>
      </c>
      <c r="L133" t="s">
        <v>5</v>
      </c>
      <c r="M133" t="s">
        <v>298</v>
      </c>
      <c r="Q133">
        <v>2298.2665870000001</v>
      </c>
      <c r="X133" t="s">
        <v>282</v>
      </c>
      <c r="Y133" t="s">
        <v>304</v>
      </c>
    </row>
    <row r="134" spans="1:25" x14ac:dyDescent="0.45">
      <c r="A134" t="s">
        <v>414</v>
      </c>
      <c r="B134" t="s">
        <v>0</v>
      </c>
      <c r="C134" t="s">
        <v>1</v>
      </c>
      <c r="E134" t="s">
        <v>10</v>
      </c>
      <c r="F134" t="s">
        <v>433</v>
      </c>
      <c r="H134" t="s">
        <v>3</v>
      </c>
      <c r="I134" t="s">
        <v>66</v>
      </c>
      <c r="J134">
        <v>2011</v>
      </c>
      <c r="K134">
        <v>123</v>
      </c>
      <c r="L134" t="s">
        <v>5</v>
      </c>
      <c r="M134" t="s">
        <v>298</v>
      </c>
      <c r="Q134">
        <v>1545.128512</v>
      </c>
      <c r="X134" t="s">
        <v>282</v>
      </c>
      <c r="Y134" t="s">
        <v>304</v>
      </c>
    </row>
    <row r="135" spans="1:25" x14ac:dyDescent="0.45">
      <c r="A135" t="s">
        <v>414</v>
      </c>
      <c r="B135" t="s">
        <v>0</v>
      </c>
      <c r="C135" t="s">
        <v>1</v>
      </c>
      <c r="E135" t="s">
        <v>10</v>
      </c>
      <c r="F135" t="s">
        <v>433</v>
      </c>
      <c r="H135" t="s">
        <v>3</v>
      </c>
      <c r="I135" t="s">
        <v>66</v>
      </c>
      <c r="J135">
        <v>2011</v>
      </c>
      <c r="K135">
        <v>124</v>
      </c>
      <c r="L135" t="s">
        <v>5</v>
      </c>
      <c r="M135" t="s">
        <v>298</v>
      </c>
      <c r="Q135">
        <v>1652.7196650000001</v>
      </c>
      <c r="X135" t="s">
        <v>282</v>
      </c>
      <c r="Y135" t="s">
        <v>304</v>
      </c>
    </row>
    <row r="136" spans="1:25" x14ac:dyDescent="0.45">
      <c r="A136" t="s">
        <v>414</v>
      </c>
      <c r="B136" t="s">
        <v>0</v>
      </c>
      <c r="C136" t="s">
        <v>1</v>
      </c>
      <c r="E136" t="s">
        <v>10</v>
      </c>
      <c r="F136" t="s">
        <v>433</v>
      </c>
      <c r="H136" t="s">
        <v>3</v>
      </c>
      <c r="I136" t="s">
        <v>66</v>
      </c>
      <c r="J136">
        <v>2011</v>
      </c>
      <c r="K136">
        <v>125</v>
      </c>
      <c r="L136" t="s">
        <v>5</v>
      </c>
      <c r="M136" t="s">
        <v>298</v>
      </c>
      <c r="Q136">
        <v>1652.7196650000001</v>
      </c>
      <c r="X136" t="s">
        <v>282</v>
      </c>
      <c r="Y136" t="s">
        <v>304</v>
      </c>
    </row>
    <row r="137" spans="1:25" x14ac:dyDescent="0.45">
      <c r="A137" t="s">
        <v>414</v>
      </c>
      <c r="B137" t="s">
        <v>0</v>
      </c>
      <c r="C137" t="s">
        <v>1</v>
      </c>
      <c r="E137" t="s">
        <v>10</v>
      </c>
      <c r="F137" t="s">
        <v>433</v>
      </c>
      <c r="H137" t="s">
        <v>3</v>
      </c>
      <c r="I137" t="s">
        <v>66</v>
      </c>
      <c r="J137">
        <v>2011</v>
      </c>
      <c r="K137">
        <v>126</v>
      </c>
      <c r="L137" t="s">
        <v>5</v>
      </c>
      <c r="M137" t="s">
        <v>298</v>
      </c>
      <c r="Q137">
        <v>1760.310819</v>
      </c>
      <c r="X137" t="s">
        <v>282</v>
      </c>
      <c r="Y137" t="s">
        <v>304</v>
      </c>
    </row>
    <row r="138" spans="1:25" x14ac:dyDescent="0.45">
      <c r="A138" t="s">
        <v>414</v>
      </c>
      <c r="B138" t="s">
        <v>0</v>
      </c>
      <c r="C138" t="s">
        <v>1</v>
      </c>
      <c r="E138" t="s">
        <v>10</v>
      </c>
      <c r="F138" t="s">
        <v>433</v>
      </c>
      <c r="H138" t="s">
        <v>3</v>
      </c>
      <c r="I138" t="s">
        <v>66</v>
      </c>
      <c r="J138">
        <v>2011</v>
      </c>
      <c r="K138">
        <v>127</v>
      </c>
      <c r="L138" t="s">
        <v>5</v>
      </c>
      <c r="M138" t="s">
        <v>298</v>
      </c>
      <c r="Q138">
        <v>1975.4931260000001</v>
      </c>
      <c r="X138" t="s">
        <v>282</v>
      </c>
      <c r="Y138" t="s">
        <v>304</v>
      </c>
    </row>
    <row r="139" spans="1:25" x14ac:dyDescent="0.45">
      <c r="A139" t="s">
        <v>414</v>
      </c>
      <c r="B139" t="s">
        <v>0</v>
      </c>
      <c r="C139" t="s">
        <v>1</v>
      </c>
      <c r="E139" t="s">
        <v>10</v>
      </c>
      <c r="F139" t="s">
        <v>433</v>
      </c>
      <c r="H139" t="s">
        <v>3</v>
      </c>
      <c r="I139" t="s">
        <v>66</v>
      </c>
      <c r="J139">
        <v>2011</v>
      </c>
      <c r="K139">
        <v>128</v>
      </c>
      <c r="L139" t="s">
        <v>5</v>
      </c>
      <c r="M139" t="s">
        <v>298</v>
      </c>
      <c r="Q139">
        <v>1975.4931260000001</v>
      </c>
      <c r="X139" t="s">
        <v>282</v>
      </c>
      <c r="Y139" t="s">
        <v>304</v>
      </c>
    </row>
    <row r="140" spans="1:25" x14ac:dyDescent="0.45">
      <c r="A140" t="s">
        <v>414</v>
      </c>
      <c r="B140" t="s">
        <v>0</v>
      </c>
      <c r="C140" t="s">
        <v>1</v>
      </c>
      <c r="E140" t="s">
        <v>10</v>
      </c>
      <c r="F140" t="s">
        <v>433</v>
      </c>
      <c r="H140" t="s">
        <v>3</v>
      </c>
      <c r="I140" t="s">
        <v>66</v>
      </c>
      <c r="J140">
        <v>2011</v>
      </c>
      <c r="K140">
        <v>129</v>
      </c>
      <c r="L140" t="s">
        <v>5</v>
      </c>
      <c r="M140" t="s">
        <v>298</v>
      </c>
      <c r="Q140">
        <v>1760.310819</v>
      </c>
      <c r="X140" t="s">
        <v>282</v>
      </c>
      <c r="Y140" t="s">
        <v>304</v>
      </c>
    </row>
    <row r="141" spans="1:25" x14ac:dyDescent="0.45">
      <c r="A141" t="s">
        <v>414</v>
      </c>
      <c r="B141" t="s">
        <v>0</v>
      </c>
      <c r="C141" t="s">
        <v>1</v>
      </c>
      <c r="E141" t="s">
        <v>10</v>
      </c>
      <c r="F141" t="s">
        <v>433</v>
      </c>
      <c r="H141" t="s">
        <v>3</v>
      </c>
      <c r="I141" t="s">
        <v>66</v>
      </c>
      <c r="J141">
        <v>2011</v>
      </c>
      <c r="K141">
        <v>130</v>
      </c>
      <c r="L141" t="s">
        <v>5</v>
      </c>
      <c r="M141" t="s">
        <v>298</v>
      </c>
      <c r="Q141">
        <v>1760.310819</v>
      </c>
      <c r="X141" t="s">
        <v>282</v>
      </c>
      <c r="Y141" t="s">
        <v>304</v>
      </c>
    </row>
    <row r="142" spans="1:25" x14ac:dyDescent="0.45">
      <c r="A142" t="s">
        <v>414</v>
      </c>
      <c r="B142" t="s">
        <v>0</v>
      </c>
      <c r="C142" t="s">
        <v>1</v>
      </c>
      <c r="E142" t="s">
        <v>10</v>
      </c>
      <c r="F142" t="s">
        <v>433</v>
      </c>
      <c r="H142" t="s">
        <v>3</v>
      </c>
      <c r="I142" t="s">
        <v>66</v>
      </c>
      <c r="J142">
        <v>2011</v>
      </c>
      <c r="K142">
        <v>131</v>
      </c>
      <c r="L142" t="s">
        <v>5</v>
      </c>
      <c r="M142" t="s">
        <v>298</v>
      </c>
      <c r="Q142">
        <v>1545.128512</v>
      </c>
      <c r="X142" t="s">
        <v>282</v>
      </c>
      <c r="Y142" t="s">
        <v>304</v>
      </c>
    </row>
    <row r="143" spans="1:25" x14ac:dyDescent="0.45">
      <c r="A143" t="s">
        <v>414</v>
      </c>
      <c r="B143" t="s">
        <v>0</v>
      </c>
      <c r="C143" t="s">
        <v>1</v>
      </c>
      <c r="E143" t="s">
        <v>10</v>
      </c>
      <c r="F143" t="s">
        <v>433</v>
      </c>
      <c r="H143" t="s">
        <v>3</v>
      </c>
      <c r="I143" t="s">
        <v>66</v>
      </c>
      <c r="J143">
        <v>2011</v>
      </c>
      <c r="K143">
        <v>132</v>
      </c>
      <c r="L143" t="s">
        <v>5</v>
      </c>
      <c r="M143" t="s">
        <v>298</v>
      </c>
      <c r="Q143">
        <v>1437.537358</v>
      </c>
      <c r="X143" t="s">
        <v>282</v>
      </c>
      <c r="Y143" t="s">
        <v>304</v>
      </c>
    </row>
    <row r="144" spans="1:25" x14ac:dyDescent="0.45">
      <c r="A144" t="s">
        <v>414</v>
      </c>
      <c r="B144" t="s">
        <v>0</v>
      </c>
      <c r="C144" t="s">
        <v>1</v>
      </c>
      <c r="E144" t="s">
        <v>10</v>
      </c>
      <c r="F144" t="s">
        <v>433</v>
      </c>
      <c r="H144" t="s">
        <v>3</v>
      </c>
      <c r="I144" t="s">
        <v>66</v>
      </c>
      <c r="J144">
        <v>2011</v>
      </c>
      <c r="K144">
        <v>133</v>
      </c>
      <c r="L144" t="s">
        <v>5</v>
      </c>
      <c r="M144" t="s">
        <v>298</v>
      </c>
      <c r="Q144">
        <v>1867.901973</v>
      </c>
      <c r="X144" t="s">
        <v>282</v>
      </c>
      <c r="Y144" t="s">
        <v>304</v>
      </c>
    </row>
    <row r="145" spans="1:25" x14ac:dyDescent="0.45">
      <c r="A145" t="s">
        <v>414</v>
      </c>
      <c r="B145" t="s">
        <v>0</v>
      </c>
      <c r="C145" t="s">
        <v>1</v>
      </c>
      <c r="E145" t="s">
        <v>10</v>
      </c>
      <c r="F145" t="s">
        <v>433</v>
      </c>
      <c r="H145" t="s">
        <v>3</v>
      </c>
      <c r="I145" t="s">
        <v>66</v>
      </c>
      <c r="J145">
        <v>2011</v>
      </c>
      <c r="K145">
        <v>134</v>
      </c>
      <c r="L145" t="s">
        <v>5</v>
      </c>
      <c r="M145" t="s">
        <v>298</v>
      </c>
      <c r="Q145">
        <v>1975.4931260000001</v>
      </c>
      <c r="X145" t="s">
        <v>282</v>
      </c>
      <c r="Y145" t="s">
        <v>304</v>
      </c>
    </row>
    <row r="146" spans="1:25" x14ac:dyDescent="0.45">
      <c r="A146" t="s">
        <v>414</v>
      </c>
      <c r="B146" t="s">
        <v>0</v>
      </c>
      <c r="C146" t="s">
        <v>1</v>
      </c>
      <c r="E146" t="s">
        <v>10</v>
      </c>
      <c r="F146" t="s">
        <v>433</v>
      </c>
      <c r="H146" t="s">
        <v>3</v>
      </c>
      <c r="I146" t="s">
        <v>66</v>
      </c>
      <c r="J146">
        <v>2011</v>
      </c>
      <c r="K146">
        <v>135</v>
      </c>
      <c r="L146" t="s">
        <v>5</v>
      </c>
      <c r="M146" t="s">
        <v>298</v>
      </c>
      <c r="Q146">
        <v>2513.4488940000001</v>
      </c>
      <c r="X146" t="s">
        <v>282</v>
      </c>
      <c r="Y146" t="s">
        <v>304</v>
      </c>
    </row>
    <row r="147" spans="1:25" x14ac:dyDescent="0.45">
      <c r="A147" t="s">
        <v>414</v>
      </c>
      <c r="B147" t="s">
        <v>0</v>
      </c>
      <c r="C147" t="s">
        <v>1</v>
      </c>
      <c r="E147" t="s">
        <v>10</v>
      </c>
      <c r="F147" t="s">
        <v>433</v>
      </c>
      <c r="H147" t="s">
        <v>3</v>
      </c>
      <c r="I147" t="s">
        <v>66</v>
      </c>
      <c r="J147">
        <v>2011</v>
      </c>
      <c r="K147">
        <v>136</v>
      </c>
      <c r="L147" t="s">
        <v>5</v>
      </c>
      <c r="M147" t="s">
        <v>298</v>
      </c>
      <c r="Q147">
        <v>2405.8577409999998</v>
      </c>
      <c r="X147" t="s">
        <v>282</v>
      </c>
      <c r="Y147" t="s">
        <v>304</v>
      </c>
    </row>
    <row r="148" spans="1:25" x14ac:dyDescent="0.45">
      <c r="A148" t="s">
        <v>414</v>
      </c>
      <c r="B148" t="s">
        <v>0</v>
      </c>
      <c r="C148" t="s">
        <v>1</v>
      </c>
      <c r="E148" t="s">
        <v>10</v>
      </c>
      <c r="F148" t="s">
        <v>433</v>
      </c>
      <c r="H148" t="s">
        <v>3</v>
      </c>
      <c r="I148" t="s">
        <v>66</v>
      </c>
      <c r="J148">
        <v>2011</v>
      </c>
      <c r="K148">
        <v>137</v>
      </c>
      <c r="L148" t="s">
        <v>5</v>
      </c>
      <c r="M148" t="s">
        <v>298</v>
      </c>
      <c r="Q148">
        <v>3266.5869699999998</v>
      </c>
      <c r="X148" t="s">
        <v>282</v>
      </c>
      <c r="Y148" t="s">
        <v>304</v>
      </c>
    </row>
    <row r="149" spans="1:25" x14ac:dyDescent="0.45">
      <c r="A149" t="s">
        <v>414</v>
      </c>
      <c r="B149" t="s">
        <v>0</v>
      </c>
      <c r="C149" t="s">
        <v>1</v>
      </c>
      <c r="E149" t="s">
        <v>10</v>
      </c>
      <c r="F149" t="s">
        <v>433</v>
      </c>
      <c r="H149" t="s">
        <v>3</v>
      </c>
      <c r="I149" t="s">
        <v>66</v>
      </c>
      <c r="J149">
        <v>2011</v>
      </c>
      <c r="K149">
        <v>138</v>
      </c>
      <c r="L149" t="s">
        <v>5</v>
      </c>
      <c r="M149" t="s">
        <v>298</v>
      </c>
      <c r="Q149">
        <v>3589.3604300000002</v>
      </c>
      <c r="X149" t="s">
        <v>282</v>
      </c>
      <c r="Y149" t="s">
        <v>304</v>
      </c>
    </row>
    <row r="150" spans="1:25" x14ac:dyDescent="0.45">
      <c r="A150" t="s">
        <v>414</v>
      </c>
      <c r="B150" t="s">
        <v>0</v>
      </c>
      <c r="C150" t="s">
        <v>1</v>
      </c>
      <c r="E150" t="s">
        <v>10</v>
      </c>
      <c r="F150" t="s">
        <v>433</v>
      </c>
      <c r="H150" t="s">
        <v>3</v>
      </c>
      <c r="I150" t="s">
        <v>66</v>
      </c>
      <c r="J150">
        <v>2011</v>
      </c>
      <c r="K150">
        <v>139</v>
      </c>
      <c r="L150" t="s">
        <v>5</v>
      </c>
      <c r="M150" t="s">
        <v>298</v>
      </c>
      <c r="Q150">
        <v>3481.7692769999999</v>
      </c>
      <c r="X150" t="s">
        <v>282</v>
      </c>
      <c r="Y150" t="s">
        <v>304</v>
      </c>
    </row>
    <row r="151" spans="1:25" x14ac:dyDescent="0.45">
      <c r="A151" t="s">
        <v>414</v>
      </c>
      <c r="B151" t="s">
        <v>0</v>
      </c>
      <c r="C151" t="s">
        <v>1</v>
      </c>
      <c r="E151" t="s">
        <v>10</v>
      </c>
      <c r="F151" t="s">
        <v>433</v>
      </c>
      <c r="H151" t="s">
        <v>3</v>
      </c>
      <c r="I151" t="s">
        <v>66</v>
      </c>
      <c r="J151">
        <v>2011</v>
      </c>
      <c r="K151">
        <v>140</v>
      </c>
      <c r="L151" t="s">
        <v>5</v>
      </c>
      <c r="M151" t="s">
        <v>298</v>
      </c>
      <c r="Q151">
        <v>3266.5869699999998</v>
      </c>
      <c r="X151" t="s">
        <v>282</v>
      </c>
      <c r="Y151" t="s">
        <v>304</v>
      </c>
    </row>
    <row r="152" spans="1:25" x14ac:dyDescent="0.45">
      <c r="A152" t="s">
        <v>414</v>
      </c>
      <c r="B152" t="s">
        <v>0</v>
      </c>
      <c r="C152" t="s">
        <v>1</v>
      </c>
      <c r="E152" t="s">
        <v>10</v>
      </c>
      <c r="F152" t="s">
        <v>433</v>
      </c>
      <c r="H152" t="s">
        <v>3</v>
      </c>
      <c r="I152" t="s">
        <v>66</v>
      </c>
      <c r="J152">
        <v>2011</v>
      </c>
      <c r="K152">
        <v>141</v>
      </c>
      <c r="L152" t="s">
        <v>5</v>
      </c>
      <c r="M152" t="s">
        <v>298</v>
      </c>
      <c r="Q152">
        <v>3481.7692769999999</v>
      </c>
      <c r="X152" t="s">
        <v>282</v>
      </c>
      <c r="Y152" t="s">
        <v>304</v>
      </c>
    </row>
    <row r="153" spans="1:25" x14ac:dyDescent="0.45">
      <c r="A153" t="s">
        <v>414</v>
      </c>
      <c r="B153" t="s">
        <v>0</v>
      </c>
      <c r="C153" t="s">
        <v>1</v>
      </c>
      <c r="E153" t="s">
        <v>10</v>
      </c>
      <c r="F153" t="s">
        <v>433</v>
      </c>
      <c r="H153" t="s">
        <v>3</v>
      </c>
      <c r="I153" t="s">
        <v>66</v>
      </c>
      <c r="J153">
        <v>2011</v>
      </c>
      <c r="K153">
        <v>142</v>
      </c>
      <c r="L153" t="s">
        <v>5</v>
      </c>
      <c r="M153" t="s">
        <v>298</v>
      </c>
      <c r="Q153">
        <v>2836.2223549999999</v>
      </c>
      <c r="X153" t="s">
        <v>282</v>
      </c>
      <c r="Y153" t="s">
        <v>304</v>
      </c>
    </row>
    <row r="154" spans="1:25" x14ac:dyDescent="0.45">
      <c r="A154" t="s">
        <v>414</v>
      </c>
      <c r="B154" t="s">
        <v>0</v>
      </c>
      <c r="C154" t="s">
        <v>1</v>
      </c>
      <c r="E154" t="s">
        <v>10</v>
      </c>
      <c r="F154" t="s">
        <v>433</v>
      </c>
      <c r="H154" t="s">
        <v>3</v>
      </c>
      <c r="I154" t="s">
        <v>66</v>
      </c>
      <c r="J154">
        <v>2011</v>
      </c>
      <c r="K154">
        <v>143</v>
      </c>
      <c r="L154" t="s">
        <v>5</v>
      </c>
      <c r="M154" t="s">
        <v>298</v>
      </c>
      <c r="Q154">
        <v>2513.4488940000001</v>
      </c>
      <c r="X154" t="s">
        <v>282</v>
      </c>
      <c r="Y154" t="s">
        <v>304</v>
      </c>
    </row>
    <row r="155" spans="1:25" x14ac:dyDescent="0.45">
      <c r="A155" t="s">
        <v>414</v>
      </c>
      <c r="B155" t="s">
        <v>0</v>
      </c>
      <c r="C155" t="s">
        <v>1</v>
      </c>
      <c r="E155" t="s">
        <v>10</v>
      </c>
      <c r="F155" t="s">
        <v>433</v>
      </c>
      <c r="H155" t="s">
        <v>3</v>
      </c>
      <c r="I155" t="s">
        <v>66</v>
      </c>
      <c r="J155">
        <v>2011</v>
      </c>
      <c r="K155">
        <v>144</v>
      </c>
      <c r="L155" t="s">
        <v>5</v>
      </c>
      <c r="M155" t="s">
        <v>298</v>
      </c>
      <c r="Q155">
        <v>3158.9958160000001</v>
      </c>
      <c r="X155" t="s">
        <v>282</v>
      </c>
      <c r="Y155" t="s">
        <v>304</v>
      </c>
    </row>
    <row r="156" spans="1:25" x14ac:dyDescent="0.45">
      <c r="A156" t="s">
        <v>414</v>
      </c>
      <c r="B156" t="s">
        <v>0</v>
      </c>
      <c r="C156" t="s">
        <v>1</v>
      </c>
      <c r="E156" t="s">
        <v>10</v>
      </c>
      <c r="F156" t="s">
        <v>433</v>
      </c>
      <c r="H156" t="s">
        <v>3</v>
      </c>
      <c r="I156" t="s">
        <v>66</v>
      </c>
      <c r="J156">
        <v>2011</v>
      </c>
      <c r="K156">
        <v>145</v>
      </c>
      <c r="L156" t="s">
        <v>5</v>
      </c>
      <c r="M156" t="s">
        <v>298</v>
      </c>
      <c r="Q156">
        <v>3051.4046619999999</v>
      </c>
      <c r="X156" t="s">
        <v>282</v>
      </c>
      <c r="Y156" t="s">
        <v>304</v>
      </c>
    </row>
    <row r="157" spans="1:25" x14ac:dyDescent="0.45">
      <c r="A157" t="s">
        <v>414</v>
      </c>
      <c r="B157" t="s">
        <v>0</v>
      </c>
      <c r="C157" t="s">
        <v>1</v>
      </c>
      <c r="E157" t="s">
        <v>10</v>
      </c>
      <c r="F157" t="s">
        <v>433</v>
      </c>
      <c r="H157" t="s">
        <v>3</v>
      </c>
      <c r="I157" t="s">
        <v>66</v>
      </c>
      <c r="J157">
        <v>2011</v>
      </c>
      <c r="K157">
        <v>146</v>
      </c>
      <c r="L157" t="s">
        <v>5</v>
      </c>
      <c r="M157" t="s">
        <v>298</v>
      </c>
      <c r="Q157">
        <v>3481.7692769999999</v>
      </c>
      <c r="X157" t="s">
        <v>282</v>
      </c>
      <c r="Y157" t="s">
        <v>304</v>
      </c>
    </row>
    <row r="158" spans="1:25" x14ac:dyDescent="0.45">
      <c r="A158" t="s">
        <v>414</v>
      </c>
      <c r="B158" t="s">
        <v>0</v>
      </c>
      <c r="C158" t="s">
        <v>1</v>
      </c>
      <c r="E158" t="s">
        <v>10</v>
      </c>
      <c r="F158" t="s">
        <v>433</v>
      </c>
      <c r="H158" t="s">
        <v>3</v>
      </c>
      <c r="I158" t="s">
        <v>66</v>
      </c>
      <c r="J158">
        <v>2011</v>
      </c>
      <c r="K158">
        <v>147</v>
      </c>
      <c r="L158" t="s">
        <v>5</v>
      </c>
      <c r="M158" t="s">
        <v>298</v>
      </c>
      <c r="Q158">
        <v>4342.4985059999999</v>
      </c>
      <c r="X158" t="s">
        <v>282</v>
      </c>
      <c r="Y158" t="s">
        <v>304</v>
      </c>
    </row>
    <row r="159" spans="1:25" x14ac:dyDescent="0.45">
      <c r="A159" t="s">
        <v>414</v>
      </c>
      <c r="B159" t="s">
        <v>0</v>
      </c>
      <c r="C159" t="s">
        <v>1</v>
      </c>
      <c r="E159" t="s">
        <v>10</v>
      </c>
      <c r="F159" t="s">
        <v>433</v>
      </c>
      <c r="H159" t="s">
        <v>3</v>
      </c>
      <c r="I159" t="s">
        <v>66</v>
      </c>
      <c r="J159">
        <v>2011</v>
      </c>
      <c r="K159" s="4">
        <v>148</v>
      </c>
      <c r="L159" t="s">
        <v>5</v>
      </c>
      <c r="M159" t="s">
        <v>298</v>
      </c>
      <c r="Q159">
        <v>4127.3161980000004</v>
      </c>
      <c r="X159" t="s">
        <v>282</v>
      </c>
      <c r="Y159" t="s">
        <v>304</v>
      </c>
    </row>
    <row r="160" spans="1:25" x14ac:dyDescent="0.45">
      <c r="A160" t="s">
        <v>414</v>
      </c>
      <c r="B160" s="1" t="s">
        <v>0</v>
      </c>
      <c r="C160" s="2" t="s">
        <v>1</v>
      </c>
      <c r="D160" s="2"/>
      <c r="E160" s="2" t="s">
        <v>68</v>
      </c>
      <c r="F160" s="2" t="s">
        <v>433</v>
      </c>
      <c r="G160" s="2"/>
      <c r="H160" s="2" t="s">
        <v>278</v>
      </c>
      <c r="I160" s="2" t="s">
        <v>66</v>
      </c>
      <c r="J160" s="2">
        <v>2011</v>
      </c>
      <c r="K160">
        <v>50</v>
      </c>
      <c r="L160" s="2" t="s">
        <v>4</v>
      </c>
      <c r="M160" s="2"/>
      <c r="N160" s="2"/>
      <c r="O160" s="2"/>
      <c r="P160" s="2"/>
      <c r="Q160" s="2">
        <v>23311</v>
      </c>
      <c r="R160" s="2"/>
      <c r="S160" s="2"/>
      <c r="T160" s="2"/>
      <c r="U160" s="2"/>
      <c r="X160" t="s">
        <v>282</v>
      </c>
      <c r="Y160" t="s">
        <v>304</v>
      </c>
    </row>
    <row r="161" spans="1:25" x14ac:dyDescent="0.45">
      <c r="A161" t="s">
        <v>414</v>
      </c>
      <c r="B161" s="5" t="s">
        <v>0</v>
      </c>
      <c r="C161" t="s">
        <v>1</v>
      </c>
      <c r="E161" t="s">
        <v>68</v>
      </c>
      <c r="F161" t="s">
        <v>433</v>
      </c>
      <c r="H161" t="s">
        <v>278</v>
      </c>
      <c r="I161" t="s">
        <v>66</v>
      </c>
      <c r="J161">
        <v>2011</v>
      </c>
      <c r="K161">
        <v>51</v>
      </c>
      <c r="L161" t="s">
        <v>4</v>
      </c>
      <c r="Q161">
        <v>23278.541539999998</v>
      </c>
      <c r="X161" t="s">
        <v>282</v>
      </c>
      <c r="Y161" t="s">
        <v>304</v>
      </c>
    </row>
    <row r="162" spans="1:25" x14ac:dyDescent="0.45">
      <c r="A162" t="s">
        <v>414</v>
      </c>
      <c r="B162" s="5" t="s">
        <v>0</v>
      </c>
      <c r="C162" t="s">
        <v>1</v>
      </c>
      <c r="E162" t="s">
        <v>68</v>
      </c>
      <c r="F162" t="s">
        <v>433</v>
      </c>
      <c r="H162" t="s">
        <v>278</v>
      </c>
      <c r="I162" t="s">
        <v>66</v>
      </c>
      <c r="J162">
        <v>2011</v>
      </c>
      <c r="K162">
        <v>52</v>
      </c>
      <c r="L162" t="s">
        <v>4</v>
      </c>
      <c r="Q162">
        <v>23063.359229999998</v>
      </c>
      <c r="X162" t="s">
        <v>282</v>
      </c>
      <c r="Y162" t="s">
        <v>304</v>
      </c>
    </row>
    <row r="163" spans="1:25" x14ac:dyDescent="0.45">
      <c r="A163" t="s">
        <v>414</v>
      </c>
      <c r="B163" s="5" t="s">
        <v>0</v>
      </c>
      <c r="C163" t="s">
        <v>1</v>
      </c>
      <c r="E163" t="s">
        <v>68</v>
      </c>
      <c r="F163" t="s">
        <v>433</v>
      </c>
      <c r="H163" t="s">
        <v>278</v>
      </c>
      <c r="I163" t="s">
        <v>66</v>
      </c>
      <c r="J163">
        <v>2011</v>
      </c>
      <c r="K163">
        <v>53</v>
      </c>
      <c r="L163" t="s">
        <v>4</v>
      </c>
      <c r="Q163">
        <v>23063.359229999998</v>
      </c>
      <c r="X163" t="s">
        <v>282</v>
      </c>
      <c r="Y163" t="s">
        <v>304</v>
      </c>
    </row>
    <row r="164" spans="1:25" x14ac:dyDescent="0.45">
      <c r="A164" t="s">
        <v>414</v>
      </c>
      <c r="B164" s="5" t="s">
        <v>0</v>
      </c>
      <c r="C164" t="s">
        <v>1</v>
      </c>
      <c r="E164" t="s">
        <v>68</v>
      </c>
      <c r="F164" t="s">
        <v>433</v>
      </c>
      <c r="H164" t="s">
        <v>278</v>
      </c>
      <c r="I164" t="s">
        <v>66</v>
      </c>
      <c r="J164">
        <v>2011</v>
      </c>
      <c r="K164">
        <v>54</v>
      </c>
      <c r="L164" t="s">
        <v>4</v>
      </c>
      <c r="Q164">
        <v>22848.176930000001</v>
      </c>
      <c r="X164" t="s">
        <v>282</v>
      </c>
      <c r="Y164" t="s">
        <v>304</v>
      </c>
    </row>
    <row r="165" spans="1:25" x14ac:dyDescent="0.45">
      <c r="A165" t="s">
        <v>414</v>
      </c>
      <c r="B165" s="5" t="s">
        <v>0</v>
      </c>
      <c r="C165" t="s">
        <v>1</v>
      </c>
      <c r="E165" t="s">
        <v>68</v>
      </c>
      <c r="F165" t="s">
        <v>433</v>
      </c>
      <c r="H165" t="s">
        <v>278</v>
      </c>
      <c r="I165" t="s">
        <v>66</v>
      </c>
      <c r="J165">
        <v>2011</v>
      </c>
      <c r="K165">
        <v>55</v>
      </c>
      <c r="L165" t="s">
        <v>4</v>
      </c>
      <c r="Q165">
        <v>23063.359229999998</v>
      </c>
      <c r="X165" t="s">
        <v>282</v>
      </c>
      <c r="Y165" t="s">
        <v>304</v>
      </c>
    </row>
    <row r="166" spans="1:25" x14ac:dyDescent="0.45">
      <c r="A166" t="s">
        <v>414</v>
      </c>
      <c r="B166" s="5" t="s">
        <v>0</v>
      </c>
      <c r="C166" t="s">
        <v>1</v>
      </c>
      <c r="E166" t="s">
        <v>68</v>
      </c>
      <c r="F166" t="s">
        <v>433</v>
      </c>
      <c r="H166" t="s">
        <v>278</v>
      </c>
      <c r="I166" t="s">
        <v>66</v>
      </c>
      <c r="J166">
        <v>2011</v>
      </c>
      <c r="K166">
        <v>56</v>
      </c>
      <c r="L166" t="s">
        <v>4</v>
      </c>
      <c r="Q166">
        <v>23493.723849999998</v>
      </c>
      <c r="X166" t="s">
        <v>282</v>
      </c>
      <c r="Y166" t="s">
        <v>304</v>
      </c>
    </row>
    <row r="167" spans="1:25" x14ac:dyDescent="0.45">
      <c r="A167" t="s">
        <v>414</v>
      </c>
      <c r="B167" s="5" t="s">
        <v>0</v>
      </c>
      <c r="C167" t="s">
        <v>1</v>
      </c>
      <c r="E167" t="s">
        <v>68</v>
      </c>
      <c r="F167" t="s">
        <v>433</v>
      </c>
      <c r="H167" t="s">
        <v>278</v>
      </c>
      <c r="I167" t="s">
        <v>66</v>
      </c>
      <c r="J167">
        <v>2011</v>
      </c>
      <c r="K167">
        <v>57</v>
      </c>
      <c r="L167" t="s">
        <v>4</v>
      </c>
      <c r="Q167">
        <v>23493.723849999998</v>
      </c>
      <c r="X167" t="s">
        <v>282</v>
      </c>
      <c r="Y167" t="s">
        <v>304</v>
      </c>
    </row>
    <row r="168" spans="1:25" x14ac:dyDescent="0.45">
      <c r="A168" t="s">
        <v>414</v>
      </c>
      <c r="B168" s="5" t="s">
        <v>0</v>
      </c>
      <c r="C168" t="s">
        <v>1</v>
      </c>
      <c r="E168" t="s">
        <v>68</v>
      </c>
      <c r="F168" t="s">
        <v>433</v>
      </c>
      <c r="H168" t="s">
        <v>278</v>
      </c>
      <c r="I168" t="s">
        <v>66</v>
      </c>
      <c r="J168">
        <v>2011</v>
      </c>
      <c r="K168">
        <v>58</v>
      </c>
      <c r="L168" t="s">
        <v>4</v>
      </c>
      <c r="Q168">
        <v>23170.950390000002</v>
      </c>
      <c r="X168" t="s">
        <v>282</v>
      </c>
      <c r="Y168" t="s">
        <v>304</v>
      </c>
    </row>
    <row r="169" spans="1:25" x14ac:dyDescent="0.45">
      <c r="A169" t="s">
        <v>414</v>
      </c>
      <c r="B169" s="5" t="s">
        <v>0</v>
      </c>
      <c r="C169" t="s">
        <v>1</v>
      </c>
      <c r="E169" t="s">
        <v>68</v>
      </c>
      <c r="F169" t="s">
        <v>433</v>
      </c>
      <c r="H169" t="s">
        <v>278</v>
      </c>
      <c r="I169" t="s">
        <v>66</v>
      </c>
      <c r="J169">
        <v>2011</v>
      </c>
      <c r="K169">
        <v>59</v>
      </c>
      <c r="L169" t="s">
        <v>4</v>
      </c>
      <c r="Q169">
        <v>23170.950390000002</v>
      </c>
      <c r="X169" t="s">
        <v>282</v>
      </c>
      <c r="Y169" t="s">
        <v>304</v>
      </c>
    </row>
    <row r="170" spans="1:25" x14ac:dyDescent="0.45">
      <c r="A170" t="s">
        <v>414</v>
      </c>
      <c r="B170" s="5" t="s">
        <v>0</v>
      </c>
      <c r="C170" t="s">
        <v>1</v>
      </c>
      <c r="E170" t="s">
        <v>68</v>
      </c>
      <c r="F170" t="s">
        <v>433</v>
      </c>
      <c r="H170" t="s">
        <v>278</v>
      </c>
      <c r="I170" t="s">
        <v>66</v>
      </c>
      <c r="J170">
        <v>2011</v>
      </c>
      <c r="K170">
        <v>60</v>
      </c>
      <c r="L170" t="s">
        <v>4</v>
      </c>
      <c r="Q170">
        <v>23063.359229999998</v>
      </c>
      <c r="X170" t="s">
        <v>282</v>
      </c>
      <c r="Y170" t="s">
        <v>304</v>
      </c>
    </row>
    <row r="171" spans="1:25" x14ac:dyDescent="0.45">
      <c r="A171" t="s">
        <v>414</v>
      </c>
      <c r="B171" s="5" t="s">
        <v>0</v>
      </c>
      <c r="C171" t="s">
        <v>1</v>
      </c>
      <c r="E171" t="s">
        <v>68</v>
      </c>
      <c r="F171" t="s">
        <v>433</v>
      </c>
      <c r="H171" t="s">
        <v>278</v>
      </c>
      <c r="I171" t="s">
        <v>66</v>
      </c>
      <c r="J171">
        <v>2011</v>
      </c>
      <c r="K171">
        <v>61</v>
      </c>
      <c r="L171" t="s">
        <v>4</v>
      </c>
      <c r="Q171">
        <v>23170.950390000002</v>
      </c>
      <c r="X171" t="s">
        <v>282</v>
      </c>
      <c r="Y171" t="s">
        <v>304</v>
      </c>
    </row>
    <row r="172" spans="1:25" x14ac:dyDescent="0.45">
      <c r="A172" t="s">
        <v>414</v>
      </c>
      <c r="B172" s="5" t="s">
        <v>0</v>
      </c>
      <c r="C172" t="s">
        <v>1</v>
      </c>
      <c r="E172" t="s">
        <v>68</v>
      </c>
      <c r="F172" t="s">
        <v>433</v>
      </c>
      <c r="H172" t="s">
        <v>278</v>
      </c>
      <c r="I172" t="s">
        <v>66</v>
      </c>
      <c r="J172">
        <v>2011</v>
      </c>
      <c r="K172">
        <v>62</v>
      </c>
      <c r="L172" t="s">
        <v>4</v>
      </c>
      <c r="Q172">
        <v>23063.359229999998</v>
      </c>
      <c r="X172" t="s">
        <v>282</v>
      </c>
      <c r="Y172" t="s">
        <v>304</v>
      </c>
    </row>
    <row r="173" spans="1:25" x14ac:dyDescent="0.45">
      <c r="A173" t="s">
        <v>414</v>
      </c>
      <c r="B173" s="5" t="s">
        <v>0</v>
      </c>
      <c r="C173" t="s">
        <v>1</v>
      </c>
      <c r="E173" t="s">
        <v>68</v>
      </c>
      <c r="F173" t="s">
        <v>433</v>
      </c>
      <c r="H173" t="s">
        <v>278</v>
      </c>
      <c r="I173" t="s">
        <v>66</v>
      </c>
      <c r="J173">
        <v>2011</v>
      </c>
      <c r="K173">
        <v>63</v>
      </c>
      <c r="L173" t="s">
        <v>4</v>
      </c>
      <c r="Q173">
        <v>22848.176930000001</v>
      </c>
      <c r="X173" t="s">
        <v>282</v>
      </c>
      <c r="Y173" t="s">
        <v>304</v>
      </c>
    </row>
    <row r="174" spans="1:25" x14ac:dyDescent="0.45">
      <c r="A174" t="s">
        <v>414</v>
      </c>
      <c r="B174" s="5" t="s">
        <v>0</v>
      </c>
      <c r="C174" t="s">
        <v>1</v>
      </c>
      <c r="E174" t="s">
        <v>68</v>
      </c>
      <c r="F174" t="s">
        <v>433</v>
      </c>
      <c r="H174" t="s">
        <v>278</v>
      </c>
      <c r="I174" t="s">
        <v>66</v>
      </c>
      <c r="J174">
        <v>2011</v>
      </c>
      <c r="K174">
        <v>64</v>
      </c>
      <c r="L174" t="s">
        <v>4</v>
      </c>
      <c r="Q174">
        <v>22632.994620000001</v>
      </c>
      <c r="X174" t="s">
        <v>282</v>
      </c>
      <c r="Y174" t="s">
        <v>304</v>
      </c>
    </row>
    <row r="175" spans="1:25" x14ac:dyDescent="0.45">
      <c r="A175" t="s">
        <v>414</v>
      </c>
      <c r="B175" s="5" t="s">
        <v>0</v>
      </c>
      <c r="C175" t="s">
        <v>1</v>
      </c>
      <c r="E175" t="s">
        <v>68</v>
      </c>
      <c r="F175" t="s">
        <v>433</v>
      </c>
      <c r="H175" t="s">
        <v>278</v>
      </c>
      <c r="I175" t="s">
        <v>66</v>
      </c>
      <c r="J175">
        <v>2011</v>
      </c>
      <c r="K175">
        <v>65</v>
      </c>
      <c r="L175" t="s">
        <v>4</v>
      </c>
      <c r="Q175">
        <v>22632.994620000001</v>
      </c>
      <c r="X175" t="s">
        <v>282</v>
      </c>
      <c r="Y175" t="s">
        <v>304</v>
      </c>
    </row>
    <row r="176" spans="1:25" x14ac:dyDescent="0.45">
      <c r="A176" t="s">
        <v>414</v>
      </c>
      <c r="B176" s="5" t="s">
        <v>0</v>
      </c>
      <c r="C176" t="s">
        <v>1</v>
      </c>
      <c r="E176" t="s">
        <v>68</v>
      </c>
      <c r="F176" t="s">
        <v>433</v>
      </c>
      <c r="H176" t="s">
        <v>278</v>
      </c>
      <c r="I176" t="s">
        <v>66</v>
      </c>
      <c r="J176">
        <v>2011</v>
      </c>
      <c r="K176">
        <v>66</v>
      </c>
      <c r="L176" t="s">
        <v>4</v>
      </c>
      <c r="Q176">
        <v>22848.176930000001</v>
      </c>
      <c r="X176" t="s">
        <v>282</v>
      </c>
      <c r="Y176" t="s">
        <v>304</v>
      </c>
    </row>
    <row r="177" spans="1:25" x14ac:dyDescent="0.45">
      <c r="A177" t="s">
        <v>414</v>
      </c>
      <c r="B177" s="5" t="s">
        <v>0</v>
      </c>
      <c r="C177" t="s">
        <v>1</v>
      </c>
      <c r="E177" t="s">
        <v>68</v>
      </c>
      <c r="F177" t="s">
        <v>433</v>
      </c>
      <c r="H177" t="s">
        <v>278</v>
      </c>
      <c r="I177" t="s">
        <v>66</v>
      </c>
      <c r="J177">
        <v>2011</v>
      </c>
      <c r="K177">
        <v>67</v>
      </c>
      <c r="L177" t="s">
        <v>4</v>
      </c>
      <c r="Q177">
        <v>22955.768080000002</v>
      </c>
      <c r="X177" t="s">
        <v>282</v>
      </c>
      <c r="Y177" t="s">
        <v>304</v>
      </c>
    </row>
    <row r="178" spans="1:25" x14ac:dyDescent="0.45">
      <c r="A178" t="s">
        <v>414</v>
      </c>
      <c r="B178" s="5" t="s">
        <v>0</v>
      </c>
      <c r="C178" t="s">
        <v>1</v>
      </c>
      <c r="E178" t="s">
        <v>68</v>
      </c>
      <c r="F178" t="s">
        <v>433</v>
      </c>
      <c r="H178" t="s">
        <v>278</v>
      </c>
      <c r="I178" t="s">
        <v>66</v>
      </c>
      <c r="J178">
        <v>2011</v>
      </c>
      <c r="K178">
        <v>68</v>
      </c>
      <c r="L178" t="s">
        <v>4</v>
      </c>
      <c r="Q178">
        <v>23063.359229999998</v>
      </c>
      <c r="X178" t="s">
        <v>282</v>
      </c>
      <c r="Y178" t="s">
        <v>304</v>
      </c>
    </row>
    <row r="179" spans="1:25" x14ac:dyDescent="0.45">
      <c r="A179" t="s">
        <v>414</v>
      </c>
      <c r="B179" s="5" t="s">
        <v>0</v>
      </c>
      <c r="C179" t="s">
        <v>1</v>
      </c>
      <c r="E179" t="s">
        <v>68</v>
      </c>
      <c r="F179" t="s">
        <v>433</v>
      </c>
      <c r="H179" t="s">
        <v>278</v>
      </c>
      <c r="I179" t="s">
        <v>66</v>
      </c>
      <c r="J179">
        <v>2011</v>
      </c>
      <c r="K179">
        <v>69</v>
      </c>
      <c r="L179" t="s">
        <v>4</v>
      </c>
      <c r="Q179">
        <v>23278.541539999998</v>
      </c>
      <c r="X179" t="s">
        <v>282</v>
      </c>
      <c r="Y179" t="s">
        <v>304</v>
      </c>
    </row>
    <row r="180" spans="1:25" x14ac:dyDescent="0.45">
      <c r="A180" t="s">
        <v>414</v>
      </c>
      <c r="B180" s="5" t="s">
        <v>0</v>
      </c>
      <c r="C180" t="s">
        <v>1</v>
      </c>
      <c r="E180" t="s">
        <v>68</v>
      </c>
      <c r="F180" t="s">
        <v>433</v>
      </c>
      <c r="H180" t="s">
        <v>278</v>
      </c>
      <c r="I180" t="s">
        <v>66</v>
      </c>
      <c r="J180">
        <v>2011</v>
      </c>
      <c r="K180">
        <v>70</v>
      </c>
      <c r="L180" t="s">
        <v>4</v>
      </c>
      <c r="Q180">
        <v>23278.541539999998</v>
      </c>
      <c r="X180" t="s">
        <v>282</v>
      </c>
      <c r="Y180" t="s">
        <v>304</v>
      </c>
    </row>
    <row r="181" spans="1:25" x14ac:dyDescent="0.45">
      <c r="A181" t="s">
        <v>414</v>
      </c>
      <c r="B181" s="5" t="s">
        <v>0</v>
      </c>
      <c r="C181" t="s">
        <v>1</v>
      </c>
      <c r="E181" t="s">
        <v>68</v>
      </c>
      <c r="F181" t="s">
        <v>433</v>
      </c>
      <c r="H181" t="s">
        <v>278</v>
      </c>
      <c r="I181" t="s">
        <v>66</v>
      </c>
      <c r="J181">
        <v>2011</v>
      </c>
      <c r="K181">
        <v>71</v>
      </c>
      <c r="L181" t="s">
        <v>4</v>
      </c>
      <c r="Q181">
        <v>23708.906159999999</v>
      </c>
      <c r="X181" t="s">
        <v>282</v>
      </c>
      <c r="Y181" t="s">
        <v>304</v>
      </c>
    </row>
    <row r="182" spans="1:25" x14ac:dyDescent="0.45">
      <c r="A182" t="s">
        <v>414</v>
      </c>
      <c r="B182" s="5" t="s">
        <v>0</v>
      </c>
      <c r="C182" t="s">
        <v>1</v>
      </c>
      <c r="E182" t="s">
        <v>68</v>
      </c>
      <c r="F182" t="s">
        <v>433</v>
      </c>
      <c r="H182" t="s">
        <v>278</v>
      </c>
      <c r="I182" t="s">
        <v>66</v>
      </c>
      <c r="J182">
        <v>2011</v>
      </c>
      <c r="K182">
        <v>72</v>
      </c>
      <c r="L182" t="s">
        <v>4</v>
      </c>
      <c r="Q182">
        <v>23493.723849999998</v>
      </c>
      <c r="X182" t="s">
        <v>282</v>
      </c>
      <c r="Y182" t="s">
        <v>304</v>
      </c>
    </row>
    <row r="183" spans="1:25" x14ac:dyDescent="0.45">
      <c r="A183" t="s">
        <v>414</v>
      </c>
      <c r="B183" s="5" t="s">
        <v>0</v>
      </c>
      <c r="C183" t="s">
        <v>1</v>
      </c>
      <c r="E183" t="s">
        <v>68</v>
      </c>
      <c r="F183" t="s">
        <v>433</v>
      </c>
      <c r="H183" t="s">
        <v>278</v>
      </c>
      <c r="I183" t="s">
        <v>66</v>
      </c>
      <c r="J183">
        <v>2011</v>
      </c>
      <c r="K183">
        <v>73</v>
      </c>
      <c r="L183" t="s">
        <v>4</v>
      </c>
      <c r="Q183">
        <v>23063.359229999998</v>
      </c>
      <c r="X183" t="s">
        <v>282</v>
      </c>
      <c r="Y183" t="s">
        <v>304</v>
      </c>
    </row>
    <row r="184" spans="1:25" x14ac:dyDescent="0.45">
      <c r="A184" t="s">
        <v>414</v>
      </c>
      <c r="B184" s="5" t="s">
        <v>0</v>
      </c>
      <c r="C184" t="s">
        <v>1</v>
      </c>
      <c r="E184" t="s">
        <v>68</v>
      </c>
      <c r="F184" t="s">
        <v>433</v>
      </c>
      <c r="H184" t="s">
        <v>278</v>
      </c>
      <c r="I184" t="s">
        <v>66</v>
      </c>
      <c r="J184">
        <v>2011</v>
      </c>
      <c r="K184">
        <v>74</v>
      </c>
      <c r="L184" t="s">
        <v>4</v>
      </c>
      <c r="Q184">
        <v>22848.176930000001</v>
      </c>
      <c r="X184" t="s">
        <v>282</v>
      </c>
      <c r="Y184" t="s">
        <v>304</v>
      </c>
    </row>
    <row r="185" spans="1:25" x14ac:dyDescent="0.45">
      <c r="A185" t="s">
        <v>414</v>
      </c>
      <c r="B185" s="5" t="s">
        <v>0</v>
      </c>
      <c r="C185" t="s">
        <v>1</v>
      </c>
      <c r="E185" t="s">
        <v>68</v>
      </c>
      <c r="F185" t="s">
        <v>433</v>
      </c>
      <c r="H185" t="s">
        <v>278</v>
      </c>
      <c r="I185" t="s">
        <v>66</v>
      </c>
      <c r="J185">
        <v>2011</v>
      </c>
      <c r="K185">
        <v>75</v>
      </c>
      <c r="L185" t="s">
        <v>4</v>
      </c>
      <c r="Q185">
        <v>22417.812310000001</v>
      </c>
      <c r="X185" t="s">
        <v>282</v>
      </c>
      <c r="Y185" t="s">
        <v>304</v>
      </c>
    </row>
    <row r="186" spans="1:25" x14ac:dyDescent="0.45">
      <c r="A186" t="s">
        <v>414</v>
      </c>
      <c r="B186" s="5" t="s">
        <v>0</v>
      </c>
      <c r="C186" t="s">
        <v>1</v>
      </c>
      <c r="E186" t="s">
        <v>68</v>
      </c>
      <c r="F186" t="s">
        <v>433</v>
      </c>
      <c r="H186" t="s">
        <v>278</v>
      </c>
      <c r="I186" t="s">
        <v>66</v>
      </c>
      <c r="J186">
        <v>2011</v>
      </c>
      <c r="K186">
        <v>76</v>
      </c>
      <c r="L186" t="s">
        <v>4</v>
      </c>
      <c r="Q186">
        <v>22848.176930000001</v>
      </c>
      <c r="X186" t="s">
        <v>282</v>
      </c>
      <c r="Y186" t="s">
        <v>304</v>
      </c>
    </row>
    <row r="187" spans="1:25" x14ac:dyDescent="0.45">
      <c r="A187" t="s">
        <v>414</v>
      </c>
      <c r="B187" s="5" t="s">
        <v>0</v>
      </c>
      <c r="C187" t="s">
        <v>1</v>
      </c>
      <c r="E187" t="s">
        <v>68</v>
      </c>
      <c r="F187" t="s">
        <v>433</v>
      </c>
      <c r="H187" t="s">
        <v>278</v>
      </c>
      <c r="I187" t="s">
        <v>66</v>
      </c>
      <c r="J187">
        <v>2011</v>
      </c>
      <c r="K187">
        <v>77</v>
      </c>
      <c r="L187" t="s">
        <v>4</v>
      </c>
      <c r="Q187">
        <v>23063.359229999998</v>
      </c>
      <c r="X187" t="s">
        <v>282</v>
      </c>
      <c r="Y187" t="s">
        <v>304</v>
      </c>
    </row>
    <row r="188" spans="1:25" x14ac:dyDescent="0.45">
      <c r="A188" t="s">
        <v>414</v>
      </c>
      <c r="B188" s="5" t="s">
        <v>0</v>
      </c>
      <c r="C188" t="s">
        <v>1</v>
      </c>
      <c r="E188" t="s">
        <v>68</v>
      </c>
      <c r="F188" t="s">
        <v>433</v>
      </c>
      <c r="H188" t="s">
        <v>278</v>
      </c>
      <c r="I188" t="s">
        <v>66</v>
      </c>
      <c r="J188">
        <v>2011</v>
      </c>
      <c r="K188">
        <v>78</v>
      </c>
      <c r="L188" t="s">
        <v>4</v>
      </c>
      <c r="Q188">
        <v>23278.541539999998</v>
      </c>
      <c r="X188" t="s">
        <v>282</v>
      </c>
      <c r="Y188" t="s">
        <v>304</v>
      </c>
    </row>
    <row r="189" spans="1:25" x14ac:dyDescent="0.45">
      <c r="A189" t="s">
        <v>414</v>
      </c>
      <c r="B189" s="5" t="s">
        <v>0</v>
      </c>
      <c r="C189" t="s">
        <v>1</v>
      </c>
      <c r="E189" t="s">
        <v>68</v>
      </c>
      <c r="F189" t="s">
        <v>433</v>
      </c>
      <c r="H189" t="s">
        <v>278</v>
      </c>
      <c r="I189" t="s">
        <v>66</v>
      </c>
      <c r="J189">
        <v>2011</v>
      </c>
      <c r="K189">
        <v>79</v>
      </c>
      <c r="L189" t="s">
        <v>4</v>
      </c>
      <c r="Q189">
        <v>23063.359229999998</v>
      </c>
      <c r="X189" t="s">
        <v>282</v>
      </c>
      <c r="Y189" t="s">
        <v>304</v>
      </c>
    </row>
    <row r="190" spans="1:25" x14ac:dyDescent="0.45">
      <c r="A190" t="s">
        <v>414</v>
      </c>
      <c r="B190" s="5" t="s">
        <v>0</v>
      </c>
      <c r="C190" t="s">
        <v>1</v>
      </c>
      <c r="E190" t="s">
        <v>68</v>
      </c>
      <c r="F190" t="s">
        <v>433</v>
      </c>
      <c r="H190" t="s">
        <v>278</v>
      </c>
      <c r="I190" t="s">
        <v>66</v>
      </c>
      <c r="J190">
        <v>2011</v>
      </c>
      <c r="K190">
        <v>80</v>
      </c>
      <c r="L190" t="s">
        <v>4</v>
      </c>
      <c r="Q190">
        <v>22848.176930000001</v>
      </c>
      <c r="X190" t="s">
        <v>282</v>
      </c>
      <c r="Y190" t="s">
        <v>304</v>
      </c>
    </row>
    <row r="191" spans="1:25" x14ac:dyDescent="0.45">
      <c r="A191" t="s">
        <v>414</v>
      </c>
      <c r="B191" s="5" t="s">
        <v>0</v>
      </c>
      <c r="C191" t="s">
        <v>1</v>
      </c>
      <c r="E191" t="s">
        <v>68</v>
      </c>
      <c r="F191" t="s">
        <v>433</v>
      </c>
      <c r="H191" t="s">
        <v>278</v>
      </c>
      <c r="I191" t="s">
        <v>66</v>
      </c>
      <c r="J191">
        <v>2011</v>
      </c>
      <c r="K191">
        <v>81</v>
      </c>
      <c r="L191" t="s">
        <v>4</v>
      </c>
      <c r="Q191">
        <v>22632.994620000001</v>
      </c>
      <c r="X191" t="s">
        <v>282</v>
      </c>
      <c r="Y191" t="s">
        <v>304</v>
      </c>
    </row>
    <row r="192" spans="1:25" x14ac:dyDescent="0.45">
      <c r="A192" t="s">
        <v>414</v>
      </c>
      <c r="B192" s="5" t="s">
        <v>0</v>
      </c>
      <c r="C192" t="s">
        <v>1</v>
      </c>
      <c r="E192" t="s">
        <v>68</v>
      </c>
      <c r="F192" t="s">
        <v>433</v>
      </c>
      <c r="H192" t="s">
        <v>278</v>
      </c>
      <c r="I192" t="s">
        <v>66</v>
      </c>
      <c r="J192">
        <v>2011</v>
      </c>
      <c r="K192">
        <v>82</v>
      </c>
      <c r="L192" t="s">
        <v>4</v>
      </c>
      <c r="Q192">
        <v>22202.630010000001</v>
      </c>
      <c r="X192" t="s">
        <v>282</v>
      </c>
      <c r="Y192" t="s">
        <v>304</v>
      </c>
    </row>
    <row r="193" spans="1:25" x14ac:dyDescent="0.45">
      <c r="A193" t="s">
        <v>414</v>
      </c>
      <c r="B193" s="5" t="s">
        <v>0</v>
      </c>
      <c r="C193" t="s">
        <v>1</v>
      </c>
      <c r="E193" t="s">
        <v>68</v>
      </c>
      <c r="F193" t="s">
        <v>433</v>
      </c>
      <c r="H193" t="s">
        <v>278</v>
      </c>
      <c r="I193" t="s">
        <v>66</v>
      </c>
      <c r="J193">
        <v>2011</v>
      </c>
      <c r="K193">
        <v>83</v>
      </c>
      <c r="L193" t="s">
        <v>4</v>
      </c>
      <c r="Q193">
        <v>21234.30962</v>
      </c>
      <c r="X193" t="s">
        <v>282</v>
      </c>
      <c r="Y193" t="s">
        <v>304</v>
      </c>
    </row>
    <row r="194" spans="1:25" x14ac:dyDescent="0.45">
      <c r="A194" t="s">
        <v>414</v>
      </c>
      <c r="B194" s="5" t="s">
        <v>0</v>
      </c>
      <c r="C194" t="s">
        <v>1</v>
      </c>
      <c r="E194" t="s">
        <v>68</v>
      </c>
      <c r="F194" t="s">
        <v>433</v>
      </c>
      <c r="H194" t="s">
        <v>278</v>
      </c>
      <c r="I194" t="s">
        <v>66</v>
      </c>
      <c r="J194">
        <v>2011</v>
      </c>
      <c r="K194">
        <v>84</v>
      </c>
      <c r="L194" t="s">
        <v>4</v>
      </c>
      <c r="Q194">
        <v>20265.989239999999</v>
      </c>
      <c r="X194" t="s">
        <v>282</v>
      </c>
      <c r="Y194" t="s">
        <v>304</v>
      </c>
    </row>
    <row r="195" spans="1:25" x14ac:dyDescent="0.45">
      <c r="A195" t="s">
        <v>414</v>
      </c>
      <c r="B195" s="5" t="s">
        <v>0</v>
      </c>
      <c r="C195" t="s">
        <v>1</v>
      </c>
      <c r="E195" t="s">
        <v>68</v>
      </c>
      <c r="F195" t="s">
        <v>433</v>
      </c>
      <c r="H195" t="s">
        <v>278</v>
      </c>
      <c r="I195" t="s">
        <v>66</v>
      </c>
      <c r="J195">
        <v>2011</v>
      </c>
      <c r="K195">
        <v>85</v>
      </c>
      <c r="L195" t="s">
        <v>4</v>
      </c>
      <c r="Q195">
        <v>20481.171549999999</v>
      </c>
      <c r="X195" t="s">
        <v>282</v>
      </c>
      <c r="Y195" t="s">
        <v>304</v>
      </c>
    </row>
    <row r="196" spans="1:25" x14ac:dyDescent="0.45">
      <c r="A196" t="s">
        <v>414</v>
      </c>
      <c r="B196" s="5" t="s">
        <v>0</v>
      </c>
      <c r="C196" t="s">
        <v>1</v>
      </c>
      <c r="E196" t="s">
        <v>68</v>
      </c>
      <c r="F196" t="s">
        <v>433</v>
      </c>
      <c r="H196" t="s">
        <v>278</v>
      </c>
      <c r="I196" t="s">
        <v>66</v>
      </c>
      <c r="J196">
        <v>2011</v>
      </c>
      <c r="K196">
        <v>86</v>
      </c>
      <c r="L196" t="s">
        <v>4</v>
      </c>
      <c r="Q196">
        <v>19835.624629999998</v>
      </c>
      <c r="X196" t="s">
        <v>282</v>
      </c>
      <c r="Y196" t="s">
        <v>304</v>
      </c>
    </row>
    <row r="197" spans="1:25" x14ac:dyDescent="0.45">
      <c r="A197" t="s">
        <v>414</v>
      </c>
      <c r="B197" s="5" t="s">
        <v>0</v>
      </c>
      <c r="C197" t="s">
        <v>1</v>
      </c>
      <c r="E197" t="s">
        <v>68</v>
      </c>
      <c r="F197" t="s">
        <v>433</v>
      </c>
      <c r="H197" t="s">
        <v>278</v>
      </c>
      <c r="I197" t="s">
        <v>66</v>
      </c>
      <c r="J197">
        <v>2011</v>
      </c>
      <c r="K197">
        <v>87</v>
      </c>
      <c r="L197" t="s">
        <v>4</v>
      </c>
      <c r="Q197">
        <v>19190.077700000002</v>
      </c>
      <c r="X197" t="s">
        <v>282</v>
      </c>
      <c r="Y197" t="s">
        <v>304</v>
      </c>
    </row>
    <row r="198" spans="1:25" x14ac:dyDescent="0.45">
      <c r="A198" t="s">
        <v>414</v>
      </c>
      <c r="B198" s="5" t="s">
        <v>0</v>
      </c>
      <c r="C198" t="s">
        <v>1</v>
      </c>
      <c r="E198" t="s">
        <v>68</v>
      </c>
      <c r="F198" t="s">
        <v>433</v>
      </c>
      <c r="H198" t="s">
        <v>278</v>
      </c>
      <c r="I198" t="s">
        <v>66</v>
      </c>
      <c r="J198">
        <v>2011</v>
      </c>
      <c r="K198">
        <v>88</v>
      </c>
      <c r="L198" t="s">
        <v>4</v>
      </c>
      <c r="Q198">
        <v>18974.895400000001</v>
      </c>
      <c r="X198" t="s">
        <v>282</v>
      </c>
      <c r="Y198" t="s">
        <v>304</v>
      </c>
    </row>
    <row r="199" spans="1:25" x14ac:dyDescent="0.45">
      <c r="A199" t="s">
        <v>414</v>
      </c>
      <c r="B199" s="5" t="s">
        <v>0</v>
      </c>
      <c r="C199" t="s">
        <v>1</v>
      </c>
      <c r="E199" t="s">
        <v>68</v>
      </c>
      <c r="F199" t="s">
        <v>433</v>
      </c>
      <c r="H199" t="s">
        <v>278</v>
      </c>
      <c r="I199" t="s">
        <v>66</v>
      </c>
      <c r="J199">
        <v>2011</v>
      </c>
      <c r="K199">
        <v>89</v>
      </c>
      <c r="L199" t="s">
        <v>4</v>
      </c>
      <c r="Q199">
        <v>18114.16617</v>
      </c>
      <c r="X199" t="s">
        <v>282</v>
      </c>
      <c r="Y199" t="s">
        <v>304</v>
      </c>
    </row>
    <row r="200" spans="1:25" x14ac:dyDescent="0.45">
      <c r="A200" t="s">
        <v>414</v>
      </c>
      <c r="B200" s="5" t="s">
        <v>0</v>
      </c>
      <c r="C200" t="s">
        <v>1</v>
      </c>
      <c r="E200" t="s">
        <v>68</v>
      </c>
      <c r="F200" t="s">
        <v>433</v>
      </c>
      <c r="H200" t="s">
        <v>278</v>
      </c>
      <c r="I200" t="s">
        <v>66</v>
      </c>
      <c r="J200">
        <v>2011</v>
      </c>
      <c r="K200">
        <v>90</v>
      </c>
      <c r="L200" t="s">
        <v>4</v>
      </c>
      <c r="Q200">
        <v>17683.80155</v>
      </c>
      <c r="X200" t="s">
        <v>282</v>
      </c>
      <c r="Y200" t="s">
        <v>304</v>
      </c>
    </row>
    <row r="201" spans="1:25" x14ac:dyDescent="0.45">
      <c r="A201" t="s">
        <v>414</v>
      </c>
      <c r="B201" s="5" t="s">
        <v>0</v>
      </c>
      <c r="C201" t="s">
        <v>1</v>
      </c>
      <c r="E201" t="s">
        <v>68</v>
      </c>
      <c r="F201" t="s">
        <v>433</v>
      </c>
      <c r="H201" t="s">
        <v>278</v>
      </c>
      <c r="I201" t="s">
        <v>66</v>
      </c>
      <c r="J201">
        <v>2011</v>
      </c>
      <c r="K201">
        <v>91</v>
      </c>
      <c r="L201" t="s">
        <v>4</v>
      </c>
      <c r="Q201">
        <v>17898.98386</v>
      </c>
      <c r="X201" t="s">
        <v>282</v>
      </c>
      <c r="Y201" t="s">
        <v>304</v>
      </c>
    </row>
    <row r="202" spans="1:25" x14ac:dyDescent="0.45">
      <c r="A202" t="s">
        <v>414</v>
      </c>
      <c r="B202" s="5" t="s">
        <v>0</v>
      </c>
      <c r="C202" t="s">
        <v>1</v>
      </c>
      <c r="E202" t="s">
        <v>68</v>
      </c>
      <c r="F202" t="s">
        <v>433</v>
      </c>
      <c r="H202" t="s">
        <v>278</v>
      </c>
      <c r="I202" t="s">
        <v>66</v>
      </c>
      <c r="J202">
        <v>2011</v>
      </c>
      <c r="K202">
        <v>92</v>
      </c>
      <c r="L202" t="s">
        <v>4</v>
      </c>
      <c r="Q202">
        <v>17791.39271</v>
      </c>
      <c r="X202" t="s">
        <v>282</v>
      </c>
      <c r="Y202" t="s">
        <v>304</v>
      </c>
    </row>
    <row r="203" spans="1:25" x14ac:dyDescent="0.45">
      <c r="A203" t="s">
        <v>414</v>
      </c>
      <c r="B203" s="5" t="s">
        <v>0</v>
      </c>
      <c r="C203" t="s">
        <v>1</v>
      </c>
      <c r="E203" t="s">
        <v>68</v>
      </c>
      <c r="F203" t="s">
        <v>433</v>
      </c>
      <c r="H203" t="s">
        <v>278</v>
      </c>
      <c r="I203" t="s">
        <v>66</v>
      </c>
      <c r="J203">
        <v>2011</v>
      </c>
      <c r="K203">
        <v>93</v>
      </c>
      <c r="L203" t="s">
        <v>4</v>
      </c>
      <c r="Q203">
        <v>16607.890019999999</v>
      </c>
      <c r="X203" t="s">
        <v>282</v>
      </c>
      <c r="Y203" t="s">
        <v>304</v>
      </c>
    </row>
    <row r="204" spans="1:25" x14ac:dyDescent="0.45">
      <c r="A204" t="s">
        <v>414</v>
      </c>
      <c r="B204" s="5" t="s">
        <v>0</v>
      </c>
      <c r="C204" t="s">
        <v>1</v>
      </c>
      <c r="E204" t="s">
        <v>68</v>
      </c>
      <c r="F204" t="s">
        <v>433</v>
      </c>
      <c r="H204" t="s">
        <v>278</v>
      </c>
      <c r="I204" t="s">
        <v>66</v>
      </c>
      <c r="J204">
        <v>2011</v>
      </c>
      <c r="K204">
        <v>94</v>
      </c>
      <c r="L204" t="s">
        <v>4</v>
      </c>
      <c r="Q204">
        <v>15316.79617</v>
      </c>
      <c r="X204" t="s">
        <v>282</v>
      </c>
      <c r="Y204" t="s">
        <v>304</v>
      </c>
    </row>
    <row r="205" spans="1:25" x14ac:dyDescent="0.45">
      <c r="A205" t="s">
        <v>414</v>
      </c>
      <c r="B205" s="5" t="s">
        <v>0</v>
      </c>
      <c r="C205" t="s">
        <v>1</v>
      </c>
      <c r="E205" t="s">
        <v>68</v>
      </c>
      <c r="F205" t="s">
        <v>433</v>
      </c>
      <c r="H205" t="s">
        <v>278</v>
      </c>
      <c r="I205" t="s">
        <v>66</v>
      </c>
      <c r="J205">
        <v>2011</v>
      </c>
      <c r="K205">
        <v>95</v>
      </c>
      <c r="L205" t="s">
        <v>4</v>
      </c>
      <c r="Q205">
        <v>14456.06695</v>
      </c>
      <c r="X205" t="s">
        <v>282</v>
      </c>
      <c r="Y205" t="s">
        <v>304</v>
      </c>
    </row>
    <row r="206" spans="1:25" x14ac:dyDescent="0.45">
      <c r="A206" t="s">
        <v>414</v>
      </c>
      <c r="B206" s="5" t="s">
        <v>0</v>
      </c>
      <c r="C206" t="s">
        <v>1</v>
      </c>
      <c r="E206" t="s">
        <v>68</v>
      </c>
      <c r="F206" t="s">
        <v>433</v>
      </c>
      <c r="H206" t="s">
        <v>278</v>
      </c>
      <c r="I206" t="s">
        <v>66</v>
      </c>
      <c r="J206">
        <v>2011</v>
      </c>
      <c r="K206">
        <v>96</v>
      </c>
      <c r="L206" t="s">
        <v>4</v>
      </c>
      <c r="Q206">
        <v>14025.70233</v>
      </c>
      <c r="X206" t="s">
        <v>282</v>
      </c>
      <c r="Y206" t="s">
        <v>304</v>
      </c>
    </row>
    <row r="207" spans="1:25" x14ac:dyDescent="0.45">
      <c r="A207" t="s">
        <v>414</v>
      </c>
      <c r="B207" s="5" t="s">
        <v>0</v>
      </c>
      <c r="C207" t="s">
        <v>1</v>
      </c>
      <c r="E207" t="s">
        <v>68</v>
      </c>
      <c r="F207" t="s">
        <v>433</v>
      </c>
      <c r="H207" t="s">
        <v>278</v>
      </c>
      <c r="I207" t="s">
        <v>66</v>
      </c>
      <c r="J207">
        <v>2011</v>
      </c>
      <c r="K207">
        <v>97</v>
      </c>
      <c r="L207" t="s">
        <v>4</v>
      </c>
      <c r="Q207">
        <v>13810.52002</v>
      </c>
      <c r="X207" t="s">
        <v>282</v>
      </c>
      <c r="Y207" t="s">
        <v>304</v>
      </c>
    </row>
    <row r="208" spans="1:25" x14ac:dyDescent="0.45">
      <c r="A208" t="s">
        <v>414</v>
      </c>
      <c r="B208" s="5" t="s">
        <v>0</v>
      </c>
      <c r="C208" t="s">
        <v>1</v>
      </c>
      <c r="E208" t="s">
        <v>68</v>
      </c>
      <c r="F208" t="s">
        <v>433</v>
      </c>
      <c r="H208" t="s">
        <v>278</v>
      </c>
      <c r="I208" t="s">
        <v>66</v>
      </c>
      <c r="J208">
        <v>2011</v>
      </c>
      <c r="K208">
        <v>98</v>
      </c>
      <c r="L208" t="s">
        <v>4</v>
      </c>
      <c r="Q208">
        <v>12734.608490000001</v>
      </c>
      <c r="X208" t="s">
        <v>282</v>
      </c>
      <c r="Y208" t="s">
        <v>304</v>
      </c>
    </row>
    <row r="209" spans="1:25" x14ac:dyDescent="0.45">
      <c r="A209" t="s">
        <v>414</v>
      </c>
      <c r="B209" s="5" t="s">
        <v>0</v>
      </c>
      <c r="C209" t="s">
        <v>1</v>
      </c>
      <c r="E209" t="s">
        <v>68</v>
      </c>
      <c r="F209" t="s">
        <v>433</v>
      </c>
      <c r="H209" t="s">
        <v>278</v>
      </c>
      <c r="I209" t="s">
        <v>66</v>
      </c>
      <c r="J209">
        <v>2011</v>
      </c>
      <c r="K209">
        <v>99</v>
      </c>
      <c r="L209" t="s">
        <v>4</v>
      </c>
      <c r="Q209">
        <v>11981.47041</v>
      </c>
      <c r="X209" t="s">
        <v>282</v>
      </c>
      <c r="Y209" t="s">
        <v>304</v>
      </c>
    </row>
    <row r="210" spans="1:25" x14ac:dyDescent="0.45">
      <c r="A210" t="s">
        <v>414</v>
      </c>
      <c r="B210" s="5" t="s">
        <v>0</v>
      </c>
      <c r="C210" t="s">
        <v>1</v>
      </c>
      <c r="E210" t="s">
        <v>68</v>
      </c>
      <c r="F210" t="s">
        <v>433</v>
      </c>
      <c r="H210" t="s">
        <v>278</v>
      </c>
      <c r="I210" t="s">
        <v>66</v>
      </c>
      <c r="J210">
        <v>2011</v>
      </c>
      <c r="K210">
        <v>100</v>
      </c>
      <c r="L210" t="s">
        <v>4</v>
      </c>
      <c r="Q210">
        <v>11443.514639999999</v>
      </c>
      <c r="X210" t="s">
        <v>282</v>
      </c>
      <c r="Y210" t="s">
        <v>304</v>
      </c>
    </row>
    <row r="211" spans="1:25" x14ac:dyDescent="0.45">
      <c r="A211" t="s">
        <v>414</v>
      </c>
      <c r="B211" s="5" t="s">
        <v>0</v>
      </c>
      <c r="C211" t="s">
        <v>1</v>
      </c>
      <c r="E211" t="s">
        <v>68</v>
      </c>
      <c r="F211" t="s">
        <v>433</v>
      </c>
      <c r="H211" t="s">
        <v>278</v>
      </c>
      <c r="I211" t="s">
        <v>66</v>
      </c>
      <c r="J211">
        <v>2011</v>
      </c>
      <c r="K211">
        <v>101</v>
      </c>
      <c r="L211" t="s">
        <v>4</v>
      </c>
      <c r="Q211">
        <v>10797.967720000001</v>
      </c>
      <c r="X211" t="s">
        <v>282</v>
      </c>
      <c r="Y211" t="s">
        <v>304</v>
      </c>
    </row>
    <row r="212" spans="1:25" x14ac:dyDescent="0.45">
      <c r="A212" t="s">
        <v>414</v>
      </c>
      <c r="B212" s="5" t="s">
        <v>0</v>
      </c>
      <c r="C212" t="s">
        <v>1</v>
      </c>
      <c r="E212" t="s">
        <v>68</v>
      </c>
      <c r="F212" t="s">
        <v>433</v>
      </c>
      <c r="H212" t="s">
        <v>278</v>
      </c>
      <c r="I212" t="s">
        <v>66</v>
      </c>
      <c r="J212">
        <v>2011</v>
      </c>
      <c r="K212">
        <v>102</v>
      </c>
      <c r="L212" t="s">
        <v>4</v>
      </c>
      <c r="Q212">
        <v>10582.78542</v>
      </c>
      <c r="X212" t="s">
        <v>282</v>
      </c>
      <c r="Y212" t="s">
        <v>304</v>
      </c>
    </row>
    <row r="213" spans="1:25" x14ac:dyDescent="0.45">
      <c r="A213" t="s">
        <v>414</v>
      </c>
      <c r="B213" s="5" t="s">
        <v>0</v>
      </c>
      <c r="C213" t="s">
        <v>1</v>
      </c>
      <c r="E213" t="s">
        <v>68</v>
      </c>
      <c r="F213" t="s">
        <v>433</v>
      </c>
      <c r="H213" t="s">
        <v>278</v>
      </c>
      <c r="I213" t="s">
        <v>66</v>
      </c>
      <c r="J213">
        <v>2011</v>
      </c>
      <c r="K213">
        <v>103</v>
      </c>
      <c r="L213" t="s">
        <v>4</v>
      </c>
      <c r="Q213">
        <v>10582.78542</v>
      </c>
      <c r="X213" t="s">
        <v>282</v>
      </c>
      <c r="Y213" t="s">
        <v>304</v>
      </c>
    </row>
    <row r="214" spans="1:25" x14ac:dyDescent="0.45">
      <c r="A214" t="s">
        <v>414</v>
      </c>
      <c r="B214" s="5" t="s">
        <v>0</v>
      </c>
      <c r="C214" t="s">
        <v>1</v>
      </c>
      <c r="E214" t="s">
        <v>68</v>
      </c>
      <c r="F214" t="s">
        <v>433</v>
      </c>
      <c r="H214" t="s">
        <v>278</v>
      </c>
      <c r="I214" t="s">
        <v>66</v>
      </c>
      <c r="J214">
        <v>2011</v>
      </c>
      <c r="K214">
        <v>104</v>
      </c>
      <c r="L214" t="s">
        <v>4</v>
      </c>
      <c r="Q214">
        <v>10152.4208</v>
      </c>
      <c r="X214" t="s">
        <v>282</v>
      </c>
      <c r="Y214" t="s">
        <v>304</v>
      </c>
    </row>
    <row r="215" spans="1:25" x14ac:dyDescent="0.45">
      <c r="A215" t="s">
        <v>414</v>
      </c>
      <c r="B215" s="5" t="s">
        <v>0</v>
      </c>
      <c r="C215" t="s">
        <v>1</v>
      </c>
      <c r="E215" t="s">
        <v>68</v>
      </c>
      <c r="F215" t="s">
        <v>433</v>
      </c>
      <c r="H215" t="s">
        <v>278</v>
      </c>
      <c r="I215" t="s">
        <v>66</v>
      </c>
      <c r="J215">
        <v>2011</v>
      </c>
      <c r="K215">
        <v>105</v>
      </c>
      <c r="L215" t="s">
        <v>4</v>
      </c>
      <c r="Q215">
        <v>9291.6915719999997</v>
      </c>
      <c r="X215" t="s">
        <v>282</v>
      </c>
      <c r="Y215" t="s">
        <v>304</v>
      </c>
    </row>
    <row r="216" spans="1:25" x14ac:dyDescent="0.45">
      <c r="A216" t="s">
        <v>414</v>
      </c>
      <c r="B216" s="5" t="s">
        <v>0</v>
      </c>
      <c r="C216" t="s">
        <v>1</v>
      </c>
      <c r="E216" t="s">
        <v>68</v>
      </c>
      <c r="F216" t="s">
        <v>433</v>
      </c>
      <c r="H216" t="s">
        <v>278</v>
      </c>
      <c r="I216" t="s">
        <v>66</v>
      </c>
      <c r="J216">
        <v>2011</v>
      </c>
      <c r="K216">
        <v>106</v>
      </c>
      <c r="L216" t="s">
        <v>4</v>
      </c>
      <c r="Q216">
        <v>8646.1446500000002</v>
      </c>
      <c r="X216" t="s">
        <v>282</v>
      </c>
      <c r="Y216" t="s">
        <v>304</v>
      </c>
    </row>
    <row r="217" spans="1:25" x14ac:dyDescent="0.45">
      <c r="A217" t="s">
        <v>414</v>
      </c>
      <c r="B217" s="5" t="s">
        <v>0</v>
      </c>
      <c r="C217" t="s">
        <v>1</v>
      </c>
      <c r="E217" t="s">
        <v>68</v>
      </c>
      <c r="F217" t="s">
        <v>433</v>
      </c>
      <c r="H217" t="s">
        <v>278</v>
      </c>
      <c r="I217" t="s">
        <v>66</v>
      </c>
      <c r="J217">
        <v>2011</v>
      </c>
      <c r="K217">
        <v>107</v>
      </c>
      <c r="L217" t="s">
        <v>4</v>
      </c>
      <c r="Q217">
        <v>7785.4154209999997</v>
      </c>
      <c r="X217" t="s">
        <v>282</v>
      </c>
      <c r="Y217" t="s">
        <v>304</v>
      </c>
    </row>
    <row r="218" spans="1:25" x14ac:dyDescent="0.45">
      <c r="A218" t="s">
        <v>414</v>
      </c>
      <c r="B218" s="5" t="s">
        <v>0</v>
      </c>
      <c r="C218" t="s">
        <v>1</v>
      </c>
      <c r="E218" t="s">
        <v>68</v>
      </c>
      <c r="F218" t="s">
        <v>433</v>
      </c>
      <c r="H218" t="s">
        <v>278</v>
      </c>
      <c r="I218" t="s">
        <v>66</v>
      </c>
      <c r="J218">
        <v>2011</v>
      </c>
      <c r="K218">
        <v>108</v>
      </c>
      <c r="L218" t="s">
        <v>4</v>
      </c>
      <c r="Q218">
        <v>7139.8684999999996</v>
      </c>
      <c r="X218" t="s">
        <v>282</v>
      </c>
      <c r="Y218" t="s">
        <v>304</v>
      </c>
    </row>
    <row r="219" spans="1:25" x14ac:dyDescent="0.45">
      <c r="A219" t="s">
        <v>414</v>
      </c>
      <c r="B219" s="5" t="s">
        <v>0</v>
      </c>
      <c r="C219" t="s">
        <v>1</v>
      </c>
      <c r="E219" t="s">
        <v>68</v>
      </c>
      <c r="F219" t="s">
        <v>433</v>
      </c>
      <c r="H219" t="s">
        <v>278</v>
      </c>
      <c r="I219" t="s">
        <v>66</v>
      </c>
      <c r="J219">
        <v>2011</v>
      </c>
      <c r="K219">
        <v>109</v>
      </c>
      <c r="L219" t="s">
        <v>4</v>
      </c>
      <c r="Q219">
        <v>6709.5038850000001</v>
      </c>
      <c r="X219" t="s">
        <v>282</v>
      </c>
      <c r="Y219" t="s">
        <v>304</v>
      </c>
    </row>
    <row r="220" spans="1:25" x14ac:dyDescent="0.45">
      <c r="A220" t="s">
        <v>414</v>
      </c>
      <c r="B220" s="5" t="s">
        <v>0</v>
      </c>
      <c r="C220" t="s">
        <v>1</v>
      </c>
      <c r="E220" t="s">
        <v>68</v>
      </c>
      <c r="F220" t="s">
        <v>433</v>
      </c>
      <c r="H220" t="s">
        <v>278</v>
      </c>
      <c r="I220" t="s">
        <v>66</v>
      </c>
      <c r="J220">
        <v>2011</v>
      </c>
      <c r="K220">
        <v>110</v>
      </c>
      <c r="L220" t="s">
        <v>4</v>
      </c>
      <c r="Q220">
        <v>7139.8684999999996</v>
      </c>
      <c r="X220" t="s">
        <v>282</v>
      </c>
      <c r="Y220" t="s">
        <v>304</v>
      </c>
    </row>
    <row r="221" spans="1:25" x14ac:dyDescent="0.45">
      <c r="A221" t="s">
        <v>414</v>
      </c>
      <c r="B221" s="5" t="s">
        <v>0</v>
      </c>
      <c r="C221" t="s">
        <v>1</v>
      </c>
      <c r="E221" t="s">
        <v>68</v>
      </c>
      <c r="F221" t="s">
        <v>433</v>
      </c>
      <c r="H221" t="s">
        <v>278</v>
      </c>
      <c r="I221" t="s">
        <v>66</v>
      </c>
      <c r="J221">
        <v>2011</v>
      </c>
      <c r="K221">
        <v>111</v>
      </c>
      <c r="L221" t="s">
        <v>4</v>
      </c>
      <c r="Q221">
        <v>7570.2331139999997</v>
      </c>
      <c r="X221" t="s">
        <v>282</v>
      </c>
      <c r="Y221" t="s">
        <v>304</v>
      </c>
    </row>
    <row r="222" spans="1:25" x14ac:dyDescent="0.45">
      <c r="A222" t="s">
        <v>414</v>
      </c>
      <c r="B222" s="5" t="s">
        <v>0</v>
      </c>
      <c r="C222" t="s">
        <v>1</v>
      </c>
      <c r="E222" t="s">
        <v>68</v>
      </c>
      <c r="F222" t="s">
        <v>433</v>
      </c>
      <c r="H222" t="s">
        <v>278</v>
      </c>
      <c r="I222" t="s">
        <v>66</v>
      </c>
      <c r="J222">
        <v>2011</v>
      </c>
      <c r="K222">
        <v>112</v>
      </c>
      <c r="L222" t="s">
        <v>4</v>
      </c>
      <c r="Q222">
        <v>7893.0065750000003</v>
      </c>
      <c r="X222" t="s">
        <v>282</v>
      </c>
      <c r="Y222" t="s">
        <v>304</v>
      </c>
    </row>
    <row r="223" spans="1:25" x14ac:dyDescent="0.45">
      <c r="A223" t="s">
        <v>414</v>
      </c>
      <c r="B223" s="5" t="s">
        <v>0</v>
      </c>
      <c r="C223" t="s">
        <v>1</v>
      </c>
      <c r="E223" t="s">
        <v>68</v>
      </c>
      <c r="F223" t="s">
        <v>433</v>
      </c>
      <c r="H223" t="s">
        <v>278</v>
      </c>
      <c r="I223" t="s">
        <v>66</v>
      </c>
      <c r="J223">
        <v>2011</v>
      </c>
      <c r="K223">
        <v>113</v>
      </c>
      <c r="L223" t="s">
        <v>4</v>
      </c>
      <c r="Q223">
        <v>7570.2331139999997</v>
      </c>
      <c r="X223" t="s">
        <v>282</v>
      </c>
      <c r="Y223" t="s">
        <v>304</v>
      </c>
    </row>
    <row r="224" spans="1:25" x14ac:dyDescent="0.45">
      <c r="A224" t="s">
        <v>414</v>
      </c>
      <c r="B224" s="5" t="s">
        <v>0</v>
      </c>
      <c r="C224" t="s">
        <v>1</v>
      </c>
      <c r="E224" t="s">
        <v>68</v>
      </c>
      <c r="F224" t="s">
        <v>433</v>
      </c>
      <c r="H224" t="s">
        <v>278</v>
      </c>
      <c r="I224" t="s">
        <v>66</v>
      </c>
      <c r="J224">
        <v>2011</v>
      </c>
      <c r="K224">
        <v>114</v>
      </c>
      <c r="L224" t="s">
        <v>4</v>
      </c>
      <c r="Q224">
        <v>6924.6861920000001</v>
      </c>
      <c r="X224" t="s">
        <v>282</v>
      </c>
      <c r="Y224" t="s">
        <v>304</v>
      </c>
    </row>
    <row r="225" spans="1:25" x14ac:dyDescent="0.45">
      <c r="A225" t="s">
        <v>414</v>
      </c>
      <c r="B225" s="5" t="s">
        <v>0</v>
      </c>
      <c r="C225" t="s">
        <v>1</v>
      </c>
      <c r="E225" t="s">
        <v>68</v>
      </c>
      <c r="F225" t="s">
        <v>433</v>
      </c>
      <c r="H225" t="s">
        <v>278</v>
      </c>
      <c r="I225" t="s">
        <v>66</v>
      </c>
      <c r="J225">
        <v>2011</v>
      </c>
      <c r="K225">
        <v>115</v>
      </c>
      <c r="L225" t="s">
        <v>4</v>
      </c>
      <c r="Q225">
        <v>6494.321578</v>
      </c>
      <c r="X225" t="s">
        <v>282</v>
      </c>
      <c r="Y225" t="s">
        <v>304</v>
      </c>
    </row>
    <row r="226" spans="1:25" x14ac:dyDescent="0.45">
      <c r="A226" t="s">
        <v>414</v>
      </c>
      <c r="B226" s="5" t="s">
        <v>0</v>
      </c>
      <c r="C226" t="s">
        <v>1</v>
      </c>
      <c r="E226" t="s">
        <v>68</v>
      </c>
      <c r="F226" t="s">
        <v>433</v>
      </c>
      <c r="H226" t="s">
        <v>278</v>
      </c>
      <c r="I226" t="s">
        <v>66</v>
      </c>
      <c r="J226">
        <v>2011</v>
      </c>
      <c r="K226">
        <v>116</v>
      </c>
      <c r="L226" t="s">
        <v>4</v>
      </c>
      <c r="Q226">
        <v>6924.6861920000001</v>
      </c>
      <c r="X226" t="s">
        <v>282</v>
      </c>
      <c r="Y226" t="s">
        <v>304</v>
      </c>
    </row>
    <row r="227" spans="1:25" x14ac:dyDescent="0.45">
      <c r="A227" t="s">
        <v>414</v>
      </c>
      <c r="B227" s="5" t="s">
        <v>0</v>
      </c>
      <c r="C227" t="s">
        <v>1</v>
      </c>
      <c r="E227" t="s">
        <v>68</v>
      </c>
      <c r="F227" t="s">
        <v>433</v>
      </c>
      <c r="H227" t="s">
        <v>278</v>
      </c>
      <c r="I227" t="s">
        <v>66</v>
      </c>
      <c r="J227">
        <v>2011</v>
      </c>
      <c r="K227">
        <v>117</v>
      </c>
      <c r="L227" t="s">
        <v>4</v>
      </c>
      <c r="Q227">
        <v>7355.0508069999996</v>
      </c>
      <c r="X227" t="s">
        <v>282</v>
      </c>
      <c r="Y227" t="s">
        <v>304</v>
      </c>
    </row>
    <row r="228" spans="1:25" x14ac:dyDescent="0.45">
      <c r="A228" t="s">
        <v>414</v>
      </c>
      <c r="B228" s="5" t="s">
        <v>0</v>
      </c>
      <c r="C228" t="s">
        <v>1</v>
      </c>
      <c r="E228" t="s">
        <v>68</v>
      </c>
      <c r="F228" t="s">
        <v>433</v>
      </c>
      <c r="H228" t="s">
        <v>278</v>
      </c>
      <c r="I228" t="s">
        <v>66</v>
      </c>
      <c r="J228">
        <v>2011</v>
      </c>
      <c r="K228">
        <v>118</v>
      </c>
      <c r="L228" t="s">
        <v>4</v>
      </c>
      <c r="Q228">
        <v>7355.0508069999996</v>
      </c>
      <c r="X228" t="s">
        <v>282</v>
      </c>
      <c r="Y228" t="s">
        <v>304</v>
      </c>
    </row>
    <row r="229" spans="1:25" x14ac:dyDescent="0.45">
      <c r="A229" t="s">
        <v>414</v>
      </c>
      <c r="B229" s="5" t="s">
        <v>0</v>
      </c>
      <c r="C229" t="s">
        <v>1</v>
      </c>
      <c r="E229" t="s">
        <v>68</v>
      </c>
      <c r="F229" t="s">
        <v>433</v>
      </c>
      <c r="H229" t="s">
        <v>278</v>
      </c>
      <c r="I229" t="s">
        <v>66</v>
      </c>
      <c r="J229">
        <v>2011</v>
      </c>
      <c r="K229">
        <v>119</v>
      </c>
      <c r="L229" t="s">
        <v>4</v>
      </c>
      <c r="Q229">
        <v>7355.0508069999996</v>
      </c>
      <c r="X229" t="s">
        <v>282</v>
      </c>
      <c r="Y229" t="s">
        <v>304</v>
      </c>
    </row>
    <row r="230" spans="1:25" x14ac:dyDescent="0.45">
      <c r="A230" t="s">
        <v>414</v>
      </c>
      <c r="B230" s="5" t="s">
        <v>0</v>
      </c>
      <c r="C230" t="s">
        <v>1</v>
      </c>
      <c r="E230" t="s">
        <v>68</v>
      </c>
      <c r="F230" t="s">
        <v>433</v>
      </c>
      <c r="H230" t="s">
        <v>278</v>
      </c>
      <c r="I230" t="s">
        <v>66</v>
      </c>
      <c r="J230">
        <v>2011</v>
      </c>
      <c r="K230">
        <v>120</v>
      </c>
      <c r="L230" t="s">
        <v>4</v>
      </c>
      <c r="Q230">
        <v>6924.6861920000001</v>
      </c>
      <c r="X230" t="s">
        <v>282</v>
      </c>
      <c r="Y230" t="s">
        <v>304</v>
      </c>
    </row>
    <row r="231" spans="1:25" x14ac:dyDescent="0.45">
      <c r="A231" t="s">
        <v>414</v>
      </c>
      <c r="B231" s="5" t="s">
        <v>0</v>
      </c>
      <c r="C231" t="s">
        <v>1</v>
      </c>
      <c r="E231" t="s">
        <v>68</v>
      </c>
      <c r="F231" t="s">
        <v>433</v>
      </c>
      <c r="H231" t="s">
        <v>278</v>
      </c>
      <c r="I231" t="s">
        <v>66</v>
      </c>
      <c r="J231">
        <v>2011</v>
      </c>
      <c r="K231">
        <v>121</v>
      </c>
      <c r="L231" t="s">
        <v>4</v>
      </c>
      <c r="Q231">
        <v>6063.956964</v>
      </c>
      <c r="X231" t="s">
        <v>282</v>
      </c>
      <c r="Y231" t="s">
        <v>304</v>
      </c>
    </row>
    <row r="232" spans="1:25" x14ac:dyDescent="0.45">
      <c r="A232" t="s">
        <v>414</v>
      </c>
      <c r="B232" s="5" t="s">
        <v>0</v>
      </c>
      <c r="C232" t="s">
        <v>1</v>
      </c>
      <c r="E232" t="s">
        <v>68</v>
      </c>
      <c r="F232" t="s">
        <v>433</v>
      </c>
      <c r="H232" t="s">
        <v>278</v>
      </c>
      <c r="I232" t="s">
        <v>66</v>
      </c>
      <c r="J232">
        <v>2011</v>
      </c>
      <c r="K232">
        <v>122</v>
      </c>
      <c r="L232" t="s">
        <v>4</v>
      </c>
      <c r="Q232">
        <v>5418.4100420000004</v>
      </c>
      <c r="X232" t="s">
        <v>282</v>
      </c>
      <c r="Y232" t="s">
        <v>304</v>
      </c>
    </row>
    <row r="233" spans="1:25" x14ac:dyDescent="0.45">
      <c r="A233" t="s">
        <v>414</v>
      </c>
      <c r="B233" s="5" t="s">
        <v>0</v>
      </c>
      <c r="C233" t="s">
        <v>1</v>
      </c>
      <c r="E233" t="s">
        <v>68</v>
      </c>
      <c r="F233" t="s">
        <v>433</v>
      </c>
      <c r="H233" t="s">
        <v>278</v>
      </c>
      <c r="I233" t="s">
        <v>66</v>
      </c>
      <c r="J233">
        <v>2011</v>
      </c>
      <c r="K233">
        <v>123</v>
      </c>
      <c r="L233" t="s">
        <v>4</v>
      </c>
      <c r="Q233">
        <v>5633.5923489999996</v>
      </c>
      <c r="X233" t="s">
        <v>282</v>
      </c>
      <c r="Y233" t="s">
        <v>304</v>
      </c>
    </row>
    <row r="234" spans="1:25" x14ac:dyDescent="0.45">
      <c r="A234" t="s">
        <v>414</v>
      </c>
      <c r="B234" s="5" t="s">
        <v>0</v>
      </c>
      <c r="C234" t="s">
        <v>1</v>
      </c>
      <c r="E234" t="s">
        <v>68</v>
      </c>
      <c r="F234" t="s">
        <v>433</v>
      </c>
      <c r="H234" t="s">
        <v>278</v>
      </c>
      <c r="I234" t="s">
        <v>66</v>
      </c>
      <c r="J234">
        <v>2011</v>
      </c>
      <c r="K234">
        <v>124</v>
      </c>
      <c r="L234" t="s">
        <v>4</v>
      </c>
      <c r="Q234">
        <v>6063.956964</v>
      </c>
      <c r="X234" t="s">
        <v>282</v>
      </c>
      <c r="Y234" t="s">
        <v>304</v>
      </c>
    </row>
    <row r="235" spans="1:25" x14ac:dyDescent="0.45">
      <c r="A235" t="s">
        <v>414</v>
      </c>
      <c r="B235" s="5" t="s">
        <v>0</v>
      </c>
      <c r="C235" t="s">
        <v>1</v>
      </c>
      <c r="E235" t="s">
        <v>68</v>
      </c>
      <c r="F235" t="s">
        <v>433</v>
      </c>
      <c r="H235" t="s">
        <v>278</v>
      </c>
      <c r="I235" t="s">
        <v>66</v>
      </c>
      <c r="J235">
        <v>2011</v>
      </c>
      <c r="K235">
        <v>125</v>
      </c>
      <c r="L235" t="s">
        <v>4</v>
      </c>
      <c r="Q235">
        <v>6601.9127319999998</v>
      </c>
      <c r="X235" t="s">
        <v>282</v>
      </c>
      <c r="Y235" t="s">
        <v>304</v>
      </c>
    </row>
    <row r="236" spans="1:25" x14ac:dyDescent="0.45">
      <c r="A236" t="s">
        <v>414</v>
      </c>
      <c r="B236" s="5" t="s">
        <v>0</v>
      </c>
      <c r="C236" t="s">
        <v>1</v>
      </c>
      <c r="E236" t="s">
        <v>68</v>
      </c>
      <c r="F236" t="s">
        <v>433</v>
      </c>
      <c r="H236" t="s">
        <v>278</v>
      </c>
      <c r="I236" t="s">
        <v>66</v>
      </c>
      <c r="J236">
        <v>2011</v>
      </c>
      <c r="K236">
        <v>126</v>
      </c>
      <c r="L236" t="s">
        <v>4</v>
      </c>
      <c r="Q236">
        <v>6817.0950389999998</v>
      </c>
      <c r="X236" t="s">
        <v>282</v>
      </c>
      <c r="Y236" t="s">
        <v>304</v>
      </c>
    </row>
    <row r="237" spans="1:25" x14ac:dyDescent="0.45">
      <c r="A237" t="s">
        <v>414</v>
      </c>
      <c r="B237" s="5" t="s">
        <v>0</v>
      </c>
      <c r="C237" t="s">
        <v>1</v>
      </c>
      <c r="E237" t="s">
        <v>68</v>
      </c>
      <c r="F237" t="s">
        <v>433</v>
      </c>
      <c r="H237" t="s">
        <v>278</v>
      </c>
      <c r="I237" t="s">
        <v>66</v>
      </c>
      <c r="J237">
        <v>2011</v>
      </c>
      <c r="K237">
        <v>127</v>
      </c>
      <c r="L237" t="s">
        <v>4</v>
      </c>
      <c r="Q237">
        <v>6709.5038850000001</v>
      </c>
      <c r="X237" t="s">
        <v>282</v>
      </c>
      <c r="Y237" t="s">
        <v>304</v>
      </c>
    </row>
    <row r="238" spans="1:25" x14ac:dyDescent="0.45">
      <c r="A238" t="s">
        <v>414</v>
      </c>
      <c r="B238" s="5" t="s">
        <v>0</v>
      </c>
      <c r="C238" t="s">
        <v>1</v>
      </c>
      <c r="E238" t="s">
        <v>68</v>
      </c>
      <c r="F238" t="s">
        <v>433</v>
      </c>
      <c r="H238" t="s">
        <v>278</v>
      </c>
      <c r="I238" t="s">
        <v>66</v>
      </c>
      <c r="J238">
        <v>2011</v>
      </c>
      <c r="K238">
        <v>128</v>
      </c>
      <c r="L238" t="s">
        <v>4</v>
      </c>
      <c r="Q238">
        <v>6601.9127319999998</v>
      </c>
      <c r="X238" t="s">
        <v>282</v>
      </c>
      <c r="Y238" t="s">
        <v>304</v>
      </c>
    </row>
    <row r="239" spans="1:25" x14ac:dyDescent="0.45">
      <c r="A239" t="s">
        <v>414</v>
      </c>
      <c r="B239" s="5" t="s">
        <v>0</v>
      </c>
      <c r="C239" t="s">
        <v>1</v>
      </c>
      <c r="E239" t="s">
        <v>68</v>
      </c>
      <c r="F239" t="s">
        <v>433</v>
      </c>
      <c r="H239" t="s">
        <v>278</v>
      </c>
      <c r="I239" t="s">
        <v>66</v>
      </c>
      <c r="J239">
        <v>2011</v>
      </c>
      <c r="K239">
        <v>129</v>
      </c>
      <c r="L239" t="s">
        <v>4</v>
      </c>
      <c r="Q239">
        <v>6386.7304240000003</v>
      </c>
      <c r="X239" t="s">
        <v>282</v>
      </c>
      <c r="Y239" t="s">
        <v>304</v>
      </c>
    </row>
    <row r="240" spans="1:25" x14ac:dyDescent="0.45">
      <c r="A240" t="s">
        <v>414</v>
      </c>
      <c r="B240" s="5" t="s">
        <v>0</v>
      </c>
      <c r="C240" t="s">
        <v>1</v>
      </c>
      <c r="E240" t="s">
        <v>68</v>
      </c>
      <c r="F240" t="s">
        <v>433</v>
      </c>
      <c r="H240" t="s">
        <v>278</v>
      </c>
      <c r="I240" t="s">
        <v>66</v>
      </c>
      <c r="J240">
        <v>2011</v>
      </c>
      <c r="K240">
        <v>130</v>
      </c>
      <c r="L240" t="s">
        <v>4</v>
      </c>
      <c r="Q240">
        <v>6386.7304240000003</v>
      </c>
      <c r="X240" t="s">
        <v>282</v>
      </c>
      <c r="Y240" t="s">
        <v>304</v>
      </c>
    </row>
    <row r="241" spans="1:25" x14ac:dyDescent="0.45">
      <c r="A241" t="s">
        <v>414</v>
      </c>
      <c r="B241" s="5" t="s">
        <v>0</v>
      </c>
      <c r="C241" t="s">
        <v>1</v>
      </c>
      <c r="E241" t="s">
        <v>68</v>
      </c>
      <c r="F241" t="s">
        <v>433</v>
      </c>
      <c r="H241" t="s">
        <v>278</v>
      </c>
      <c r="I241" t="s">
        <v>66</v>
      </c>
      <c r="J241">
        <v>2011</v>
      </c>
      <c r="K241">
        <v>131</v>
      </c>
      <c r="L241" t="s">
        <v>4</v>
      </c>
      <c r="Q241">
        <v>6494.321578</v>
      </c>
      <c r="X241" t="s">
        <v>282</v>
      </c>
      <c r="Y241" t="s">
        <v>304</v>
      </c>
    </row>
    <row r="242" spans="1:25" x14ac:dyDescent="0.45">
      <c r="A242" t="s">
        <v>414</v>
      </c>
      <c r="B242" s="5" t="s">
        <v>0</v>
      </c>
      <c r="C242" t="s">
        <v>1</v>
      </c>
      <c r="E242" t="s">
        <v>68</v>
      </c>
      <c r="F242" t="s">
        <v>433</v>
      </c>
      <c r="H242" t="s">
        <v>278</v>
      </c>
      <c r="I242" t="s">
        <v>66</v>
      </c>
      <c r="J242">
        <v>2011</v>
      </c>
      <c r="K242">
        <v>132</v>
      </c>
      <c r="L242" t="s">
        <v>4</v>
      </c>
      <c r="Q242">
        <v>7247.4596529999999</v>
      </c>
      <c r="X242" t="s">
        <v>282</v>
      </c>
      <c r="Y242" t="s">
        <v>304</v>
      </c>
    </row>
    <row r="243" spans="1:25" x14ac:dyDescent="0.45">
      <c r="A243" t="s">
        <v>414</v>
      </c>
      <c r="B243" s="5" t="s">
        <v>0</v>
      </c>
      <c r="C243" t="s">
        <v>1</v>
      </c>
      <c r="E243" t="s">
        <v>68</v>
      </c>
      <c r="F243" t="s">
        <v>433</v>
      </c>
      <c r="H243" t="s">
        <v>278</v>
      </c>
      <c r="I243" t="s">
        <v>66</v>
      </c>
      <c r="J243">
        <v>2011</v>
      </c>
      <c r="K243">
        <v>133</v>
      </c>
      <c r="L243" t="s">
        <v>4</v>
      </c>
      <c r="Q243">
        <v>8430.9623429999992</v>
      </c>
      <c r="X243" t="s">
        <v>282</v>
      </c>
      <c r="Y243" t="s">
        <v>304</v>
      </c>
    </row>
    <row r="244" spans="1:25" x14ac:dyDescent="0.45">
      <c r="A244" t="s">
        <v>414</v>
      </c>
      <c r="B244" s="5" t="s">
        <v>0</v>
      </c>
      <c r="C244" t="s">
        <v>1</v>
      </c>
      <c r="E244" t="s">
        <v>68</v>
      </c>
      <c r="F244" t="s">
        <v>433</v>
      </c>
      <c r="H244" t="s">
        <v>278</v>
      </c>
      <c r="I244" t="s">
        <v>66</v>
      </c>
      <c r="J244">
        <v>2011</v>
      </c>
      <c r="K244">
        <v>134</v>
      </c>
      <c r="L244" t="s">
        <v>4</v>
      </c>
      <c r="Q244">
        <v>9076.5092650000006</v>
      </c>
      <c r="X244" t="s">
        <v>282</v>
      </c>
      <c r="Y244" t="s">
        <v>304</v>
      </c>
    </row>
    <row r="245" spans="1:25" x14ac:dyDescent="0.45">
      <c r="A245" t="s">
        <v>414</v>
      </c>
      <c r="B245" s="5" t="s">
        <v>0</v>
      </c>
      <c r="C245" t="s">
        <v>1</v>
      </c>
      <c r="E245" t="s">
        <v>68</v>
      </c>
      <c r="F245" t="s">
        <v>433</v>
      </c>
      <c r="H245" t="s">
        <v>278</v>
      </c>
      <c r="I245" t="s">
        <v>66</v>
      </c>
      <c r="J245">
        <v>2011</v>
      </c>
      <c r="K245">
        <v>135</v>
      </c>
      <c r="L245" t="s">
        <v>4</v>
      </c>
      <c r="Q245">
        <v>9722.0561859999998</v>
      </c>
      <c r="X245" t="s">
        <v>282</v>
      </c>
      <c r="Y245" t="s">
        <v>304</v>
      </c>
    </row>
    <row r="246" spans="1:25" x14ac:dyDescent="0.45">
      <c r="A246" t="s">
        <v>414</v>
      </c>
      <c r="B246" s="5" t="s">
        <v>0</v>
      </c>
      <c r="C246" t="s">
        <v>1</v>
      </c>
      <c r="E246" t="s">
        <v>68</v>
      </c>
      <c r="F246" t="s">
        <v>433</v>
      </c>
      <c r="H246" t="s">
        <v>278</v>
      </c>
      <c r="I246" t="s">
        <v>66</v>
      </c>
      <c r="J246">
        <v>2011</v>
      </c>
      <c r="K246">
        <v>136</v>
      </c>
      <c r="L246" t="s">
        <v>4</v>
      </c>
      <c r="Q246">
        <v>10690.37657</v>
      </c>
      <c r="X246" t="s">
        <v>282</v>
      </c>
      <c r="Y246" t="s">
        <v>304</v>
      </c>
    </row>
    <row r="247" spans="1:25" x14ac:dyDescent="0.45">
      <c r="A247" t="s">
        <v>414</v>
      </c>
      <c r="B247" s="5" t="s">
        <v>0</v>
      </c>
      <c r="C247" t="s">
        <v>1</v>
      </c>
      <c r="E247" t="s">
        <v>68</v>
      </c>
      <c r="F247" t="s">
        <v>433</v>
      </c>
      <c r="H247" t="s">
        <v>278</v>
      </c>
      <c r="I247" t="s">
        <v>66</v>
      </c>
      <c r="J247">
        <v>2011</v>
      </c>
      <c r="K247">
        <v>137</v>
      </c>
      <c r="L247" t="s">
        <v>4</v>
      </c>
      <c r="Q247">
        <v>11443.514639999999</v>
      </c>
      <c r="X247" t="s">
        <v>282</v>
      </c>
      <c r="Y247" t="s">
        <v>304</v>
      </c>
    </row>
    <row r="248" spans="1:25" x14ac:dyDescent="0.45">
      <c r="A248" t="s">
        <v>414</v>
      </c>
      <c r="B248" s="5" t="s">
        <v>0</v>
      </c>
      <c r="C248" t="s">
        <v>1</v>
      </c>
      <c r="E248" t="s">
        <v>68</v>
      </c>
      <c r="F248" t="s">
        <v>433</v>
      </c>
      <c r="H248" t="s">
        <v>278</v>
      </c>
      <c r="I248" t="s">
        <v>66</v>
      </c>
      <c r="J248">
        <v>2011</v>
      </c>
      <c r="K248">
        <v>138</v>
      </c>
      <c r="L248" t="s">
        <v>4</v>
      </c>
      <c r="Q248">
        <v>11335.923489999999</v>
      </c>
      <c r="X248" t="s">
        <v>282</v>
      </c>
      <c r="Y248" t="s">
        <v>304</v>
      </c>
    </row>
    <row r="249" spans="1:25" x14ac:dyDescent="0.45">
      <c r="A249" t="s">
        <v>414</v>
      </c>
      <c r="B249" s="5" t="s">
        <v>0</v>
      </c>
      <c r="C249" t="s">
        <v>1</v>
      </c>
      <c r="E249" t="s">
        <v>68</v>
      </c>
      <c r="F249" t="s">
        <v>433</v>
      </c>
      <c r="H249" t="s">
        <v>278</v>
      </c>
      <c r="I249" t="s">
        <v>66</v>
      </c>
      <c r="J249">
        <v>2011</v>
      </c>
      <c r="K249">
        <v>139</v>
      </c>
      <c r="L249" t="s">
        <v>4</v>
      </c>
      <c r="Q249">
        <v>10582.78542</v>
      </c>
      <c r="X249" t="s">
        <v>282</v>
      </c>
      <c r="Y249" t="s">
        <v>304</v>
      </c>
    </row>
    <row r="250" spans="1:25" x14ac:dyDescent="0.45">
      <c r="A250" t="s">
        <v>414</v>
      </c>
      <c r="B250" s="5" t="s">
        <v>0</v>
      </c>
      <c r="C250" t="s">
        <v>1</v>
      </c>
      <c r="E250" t="s">
        <v>68</v>
      </c>
      <c r="F250" t="s">
        <v>433</v>
      </c>
      <c r="H250" t="s">
        <v>278</v>
      </c>
      <c r="I250" t="s">
        <v>66</v>
      </c>
      <c r="J250">
        <v>2011</v>
      </c>
      <c r="K250">
        <v>140</v>
      </c>
      <c r="L250" t="s">
        <v>4</v>
      </c>
      <c r="Q250">
        <v>9722.0561859999998</v>
      </c>
      <c r="X250" t="s">
        <v>282</v>
      </c>
      <c r="Y250" t="s">
        <v>304</v>
      </c>
    </row>
    <row r="251" spans="1:25" x14ac:dyDescent="0.45">
      <c r="A251" t="s">
        <v>414</v>
      </c>
      <c r="B251" s="5" t="s">
        <v>0</v>
      </c>
      <c r="C251" t="s">
        <v>1</v>
      </c>
      <c r="E251" t="s">
        <v>68</v>
      </c>
      <c r="F251" t="s">
        <v>433</v>
      </c>
      <c r="H251" t="s">
        <v>278</v>
      </c>
      <c r="I251" t="s">
        <v>66</v>
      </c>
      <c r="J251">
        <v>2011</v>
      </c>
      <c r="K251">
        <v>141</v>
      </c>
      <c r="L251" t="s">
        <v>4</v>
      </c>
      <c r="Q251">
        <v>9399.2827259999995</v>
      </c>
      <c r="X251" t="s">
        <v>282</v>
      </c>
      <c r="Y251" t="s">
        <v>304</v>
      </c>
    </row>
    <row r="252" spans="1:25" x14ac:dyDescent="0.45">
      <c r="A252" t="s">
        <v>414</v>
      </c>
      <c r="B252" s="5" t="s">
        <v>0</v>
      </c>
      <c r="C252" t="s">
        <v>1</v>
      </c>
      <c r="E252" t="s">
        <v>68</v>
      </c>
      <c r="F252" t="s">
        <v>433</v>
      </c>
      <c r="H252" t="s">
        <v>278</v>
      </c>
      <c r="I252" t="s">
        <v>66</v>
      </c>
      <c r="J252">
        <v>2011</v>
      </c>
      <c r="K252">
        <v>142</v>
      </c>
      <c r="L252" t="s">
        <v>4</v>
      </c>
      <c r="Q252">
        <v>9722.0561859999998</v>
      </c>
      <c r="X252" t="s">
        <v>282</v>
      </c>
      <c r="Y252" t="s">
        <v>304</v>
      </c>
    </row>
    <row r="253" spans="1:25" x14ac:dyDescent="0.45">
      <c r="A253" t="s">
        <v>414</v>
      </c>
      <c r="B253" s="5" t="s">
        <v>0</v>
      </c>
      <c r="C253" t="s">
        <v>1</v>
      </c>
      <c r="E253" t="s">
        <v>68</v>
      </c>
      <c r="F253" t="s">
        <v>433</v>
      </c>
      <c r="H253" t="s">
        <v>278</v>
      </c>
      <c r="I253" t="s">
        <v>66</v>
      </c>
      <c r="J253">
        <v>2011</v>
      </c>
      <c r="K253">
        <v>143</v>
      </c>
      <c r="L253" t="s">
        <v>4</v>
      </c>
      <c r="Q253">
        <v>10797.967720000001</v>
      </c>
      <c r="X253" t="s">
        <v>282</v>
      </c>
      <c r="Y253" t="s">
        <v>304</v>
      </c>
    </row>
    <row r="254" spans="1:25" x14ac:dyDescent="0.45">
      <c r="A254" t="s">
        <v>414</v>
      </c>
      <c r="B254" s="5" t="s">
        <v>0</v>
      </c>
      <c r="C254" t="s">
        <v>1</v>
      </c>
      <c r="E254" t="s">
        <v>68</v>
      </c>
      <c r="F254" t="s">
        <v>433</v>
      </c>
      <c r="H254" t="s">
        <v>278</v>
      </c>
      <c r="I254" t="s">
        <v>66</v>
      </c>
      <c r="J254">
        <v>2011</v>
      </c>
      <c r="K254">
        <v>144</v>
      </c>
      <c r="L254" t="s">
        <v>4</v>
      </c>
      <c r="Q254">
        <v>11658.69695</v>
      </c>
      <c r="X254" t="s">
        <v>282</v>
      </c>
      <c r="Y254" t="s">
        <v>304</v>
      </c>
    </row>
    <row r="255" spans="1:25" x14ac:dyDescent="0.45">
      <c r="A255" t="s">
        <v>414</v>
      </c>
      <c r="B255" s="5" t="s">
        <v>0</v>
      </c>
      <c r="C255" t="s">
        <v>1</v>
      </c>
      <c r="E255" t="s">
        <v>68</v>
      </c>
      <c r="F255" t="s">
        <v>433</v>
      </c>
      <c r="H255" t="s">
        <v>278</v>
      </c>
      <c r="I255" t="s">
        <v>66</v>
      </c>
      <c r="J255">
        <v>2011</v>
      </c>
      <c r="K255">
        <v>145</v>
      </c>
      <c r="L255" t="s">
        <v>4</v>
      </c>
      <c r="Q255">
        <v>11981.47041</v>
      </c>
      <c r="X255" t="s">
        <v>282</v>
      </c>
      <c r="Y255" t="s">
        <v>304</v>
      </c>
    </row>
    <row r="256" spans="1:25" x14ac:dyDescent="0.45">
      <c r="A256" t="s">
        <v>414</v>
      </c>
      <c r="B256" s="5" t="s">
        <v>0</v>
      </c>
      <c r="C256" t="s">
        <v>1</v>
      </c>
      <c r="E256" t="s">
        <v>68</v>
      </c>
      <c r="F256" t="s">
        <v>433</v>
      </c>
      <c r="H256" t="s">
        <v>278</v>
      </c>
      <c r="I256" t="s">
        <v>66</v>
      </c>
      <c r="J256">
        <v>2011</v>
      </c>
      <c r="K256">
        <v>146</v>
      </c>
      <c r="L256" t="s">
        <v>4</v>
      </c>
      <c r="Q256">
        <v>12519.42618</v>
      </c>
      <c r="X256" t="s">
        <v>282</v>
      </c>
      <c r="Y256" t="s">
        <v>304</v>
      </c>
    </row>
    <row r="257" spans="1:25" x14ac:dyDescent="0.45">
      <c r="A257" t="s">
        <v>414</v>
      </c>
      <c r="B257" s="5" t="s">
        <v>0</v>
      </c>
      <c r="C257" t="s">
        <v>1</v>
      </c>
      <c r="E257" t="s">
        <v>68</v>
      </c>
      <c r="F257" t="s">
        <v>433</v>
      </c>
      <c r="H257" t="s">
        <v>278</v>
      </c>
      <c r="I257" t="s">
        <v>66</v>
      </c>
      <c r="J257">
        <v>2011</v>
      </c>
      <c r="K257">
        <v>147</v>
      </c>
      <c r="L257" t="s">
        <v>4</v>
      </c>
      <c r="Q257">
        <v>12842.199640000001</v>
      </c>
      <c r="X257" t="s">
        <v>282</v>
      </c>
      <c r="Y257" t="s">
        <v>304</v>
      </c>
    </row>
    <row r="258" spans="1:25" x14ac:dyDescent="0.45">
      <c r="A258" t="s">
        <v>414</v>
      </c>
      <c r="B258" s="5" t="s">
        <v>0</v>
      </c>
      <c r="C258" t="s">
        <v>1</v>
      </c>
      <c r="E258" t="s">
        <v>68</v>
      </c>
      <c r="F258" t="s">
        <v>433</v>
      </c>
      <c r="H258" t="s">
        <v>278</v>
      </c>
      <c r="I258" t="s">
        <v>66</v>
      </c>
      <c r="J258">
        <v>2011</v>
      </c>
      <c r="K258">
        <v>148</v>
      </c>
      <c r="L258" t="s">
        <v>4</v>
      </c>
      <c r="Q258">
        <v>12734.608490000001</v>
      </c>
      <c r="X258" t="s">
        <v>282</v>
      </c>
      <c r="Y258" t="s">
        <v>304</v>
      </c>
    </row>
    <row r="259" spans="1:25" x14ac:dyDescent="0.45">
      <c r="A259" t="s">
        <v>414</v>
      </c>
      <c r="B259" s="5" t="s">
        <v>0</v>
      </c>
      <c r="C259" t="s">
        <v>1</v>
      </c>
      <c r="E259" t="s">
        <v>68</v>
      </c>
      <c r="F259" t="s">
        <v>433</v>
      </c>
      <c r="H259" t="s">
        <v>278</v>
      </c>
      <c r="I259" t="s">
        <v>66</v>
      </c>
      <c r="J259">
        <v>2011</v>
      </c>
      <c r="K259">
        <v>149</v>
      </c>
      <c r="L259" t="s">
        <v>4</v>
      </c>
      <c r="Q259">
        <v>12627.017330000001</v>
      </c>
      <c r="X259" t="s">
        <v>282</v>
      </c>
      <c r="Y259" t="s">
        <v>304</v>
      </c>
    </row>
    <row r="260" spans="1:25" x14ac:dyDescent="0.45">
      <c r="A260" t="s">
        <v>414</v>
      </c>
      <c r="B260" s="5" t="s">
        <v>0</v>
      </c>
      <c r="C260" t="s">
        <v>1</v>
      </c>
      <c r="E260" t="s">
        <v>68</v>
      </c>
      <c r="F260" t="s">
        <v>433</v>
      </c>
      <c r="H260" t="s">
        <v>278</v>
      </c>
      <c r="I260" t="s">
        <v>66</v>
      </c>
      <c r="J260">
        <v>2011</v>
      </c>
      <c r="K260">
        <v>50</v>
      </c>
      <c r="L260" t="s">
        <v>5</v>
      </c>
      <c r="M260" t="s">
        <v>298</v>
      </c>
      <c r="Q260">
        <v>13630</v>
      </c>
      <c r="X260" t="s">
        <v>282</v>
      </c>
      <c r="Y260" t="s">
        <v>304</v>
      </c>
    </row>
    <row r="261" spans="1:25" x14ac:dyDescent="0.45">
      <c r="A261" t="s">
        <v>414</v>
      </c>
      <c r="B261" s="5" t="s">
        <v>0</v>
      </c>
      <c r="C261" t="s">
        <v>1</v>
      </c>
      <c r="E261" t="s">
        <v>68</v>
      </c>
      <c r="F261" t="s">
        <v>433</v>
      </c>
      <c r="H261" t="s">
        <v>278</v>
      </c>
      <c r="I261" t="s">
        <v>66</v>
      </c>
      <c r="J261">
        <v>2011</v>
      </c>
      <c r="K261">
        <v>51</v>
      </c>
      <c r="L261" t="s">
        <v>5</v>
      </c>
      <c r="M261" t="s">
        <v>298</v>
      </c>
      <c r="Q261">
        <v>10690.37657</v>
      </c>
      <c r="X261" t="s">
        <v>282</v>
      </c>
      <c r="Y261" t="s">
        <v>304</v>
      </c>
    </row>
    <row r="262" spans="1:25" x14ac:dyDescent="0.45">
      <c r="A262" t="s">
        <v>414</v>
      </c>
      <c r="B262" s="5" t="s">
        <v>0</v>
      </c>
      <c r="C262" t="s">
        <v>1</v>
      </c>
      <c r="E262" t="s">
        <v>68</v>
      </c>
      <c r="F262" t="s">
        <v>433</v>
      </c>
      <c r="H262" t="s">
        <v>278</v>
      </c>
      <c r="I262" t="s">
        <v>66</v>
      </c>
      <c r="J262">
        <v>2011</v>
      </c>
      <c r="K262">
        <v>52</v>
      </c>
      <c r="L262" t="s">
        <v>5</v>
      </c>
      <c r="M262" t="s">
        <v>298</v>
      </c>
      <c r="Q262">
        <v>11658.69695</v>
      </c>
      <c r="X262" t="s">
        <v>282</v>
      </c>
      <c r="Y262" t="s">
        <v>304</v>
      </c>
    </row>
    <row r="263" spans="1:25" x14ac:dyDescent="0.45">
      <c r="A263" t="s">
        <v>414</v>
      </c>
      <c r="B263" s="5" t="s">
        <v>0</v>
      </c>
      <c r="C263" t="s">
        <v>1</v>
      </c>
      <c r="E263" t="s">
        <v>68</v>
      </c>
      <c r="F263" t="s">
        <v>433</v>
      </c>
      <c r="H263" t="s">
        <v>278</v>
      </c>
      <c r="I263" t="s">
        <v>66</v>
      </c>
      <c r="J263">
        <v>2011</v>
      </c>
      <c r="K263">
        <v>53</v>
      </c>
      <c r="L263" t="s">
        <v>5</v>
      </c>
      <c r="M263" t="s">
        <v>298</v>
      </c>
      <c r="Q263">
        <v>10797.967720000001</v>
      </c>
      <c r="X263" t="s">
        <v>282</v>
      </c>
      <c r="Y263" t="s">
        <v>304</v>
      </c>
    </row>
    <row r="264" spans="1:25" x14ac:dyDescent="0.45">
      <c r="A264" t="s">
        <v>414</v>
      </c>
      <c r="B264" s="5" t="s">
        <v>0</v>
      </c>
      <c r="C264" t="s">
        <v>1</v>
      </c>
      <c r="E264" t="s">
        <v>68</v>
      </c>
      <c r="F264" t="s">
        <v>433</v>
      </c>
      <c r="H264" t="s">
        <v>278</v>
      </c>
      <c r="I264" t="s">
        <v>66</v>
      </c>
      <c r="J264">
        <v>2011</v>
      </c>
      <c r="K264">
        <v>54</v>
      </c>
      <c r="L264" t="s">
        <v>5</v>
      </c>
      <c r="M264" t="s">
        <v>298</v>
      </c>
      <c r="Q264">
        <v>9291.6915719999997</v>
      </c>
      <c r="X264" t="s">
        <v>282</v>
      </c>
      <c r="Y264" t="s">
        <v>304</v>
      </c>
    </row>
    <row r="265" spans="1:25" x14ac:dyDescent="0.45">
      <c r="A265" t="s">
        <v>414</v>
      </c>
      <c r="B265" s="5" t="s">
        <v>0</v>
      </c>
      <c r="C265" t="s">
        <v>1</v>
      </c>
      <c r="E265" t="s">
        <v>68</v>
      </c>
      <c r="F265" t="s">
        <v>433</v>
      </c>
      <c r="H265" t="s">
        <v>278</v>
      </c>
      <c r="I265" t="s">
        <v>66</v>
      </c>
      <c r="J265">
        <v>2011</v>
      </c>
      <c r="K265">
        <v>55</v>
      </c>
      <c r="L265" t="s">
        <v>5</v>
      </c>
      <c r="M265" t="s">
        <v>298</v>
      </c>
      <c r="Q265">
        <v>11551.105799999999</v>
      </c>
      <c r="X265" t="s">
        <v>282</v>
      </c>
      <c r="Y265" t="s">
        <v>304</v>
      </c>
    </row>
    <row r="266" spans="1:25" x14ac:dyDescent="0.45">
      <c r="A266" t="s">
        <v>414</v>
      </c>
      <c r="B266" s="5" t="s">
        <v>0</v>
      </c>
      <c r="C266" t="s">
        <v>1</v>
      </c>
      <c r="E266" t="s">
        <v>68</v>
      </c>
      <c r="F266" t="s">
        <v>433</v>
      </c>
      <c r="H266" t="s">
        <v>278</v>
      </c>
      <c r="I266" t="s">
        <v>66</v>
      </c>
      <c r="J266">
        <v>2011</v>
      </c>
      <c r="K266">
        <v>56</v>
      </c>
      <c r="L266" t="s">
        <v>5</v>
      </c>
      <c r="M266" t="s">
        <v>298</v>
      </c>
      <c r="Q266">
        <v>11443.514639999999</v>
      </c>
      <c r="X266" t="s">
        <v>282</v>
      </c>
      <c r="Y266" t="s">
        <v>304</v>
      </c>
    </row>
    <row r="267" spans="1:25" x14ac:dyDescent="0.45">
      <c r="A267" t="s">
        <v>414</v>
      </c>
      <c r="B267" s="5" t="s">
        <v>0</v>
      </c>
      <c r="C267" t="s">
        <v>1</v>
      </c>
      <c r="E267" t="s">
        <v>68</v>
      </c>
      <c r="F267" t="s">
        <v>433</v>
      </c>
      <c r="H267" t="s">
        <v>278</v>
      </c>
      <c r="I267" t="s">
        <v>66</v>
      </c>
      <c r="J267">
        <v>2011</v>
      </c>
      <c r="K267">
        <v>57</v>
      </c>
      <c r="L267" t="s">
        <v>5</v>
      </c>
      <c r="M267" t="s">
        <v>298</v>
      </c>
      <c r="Q267">
        <v>13272.564259999999</v>
      </c>
      <c r="X267" t="s">
        <v>282</v>
      </c>
      <c r="Y267" t="s">
        <v>304</v>
      </c>
    </row>
    <row r="268" spans="1:25" x14ac:dyDescent="0.45">
      <c r="A268" t="s">
        <v>414</v>
      </c>
      <c r="B268" s="5" t="s">
        <v>0</v>
      </c>
      <c r="C268" t="s">
        <v>1</v>
      </c>
      <c r="E268" t="s">
        <v>68</v>
      </c>
      <c r="F268" t="s">
        <v>433</v>
      </c>
      <c r="H268" t="s">
        <v>278</v>
      </c>
      <c r="I268" t="s">
        <v>66</v>
      </c>
      <c r="J268">
        <v>2011</v>
      </c>
      <c r="K268">
        <v>58</v>
      </c>
      <c r="L268" t="s">
        <v>5</v>
      </c>
      <c r="M268" t="s">
        <v>298</v>
      </c>
      <c r="Q268">
        <v>12304.24387</v>
      </c>
      <c r="X268" t="s">
        <v>282</v>
      </c>
      <c r="Y268" t="s">
        <v>304</v>
      </c>
    </row>
    <row r="269" spans="1:25" x14ac:dyDescent="0.45">
      <c r="A269" t="s">
        <v>414</v>
      </c>
      <c r="B269" s="5" t="s">
        <v>0</v>
      </c>
      <c r="C269" t="s">
        <v>1</v>
      </c>
      <c r="E269" t="s">
        <v>68</v>
      </c>
      <c r="F269" t="s">
        <v>433</v>
      </c>
      <c r="H269" t="s">
        <v>278</v>
      </c>
      <c r="I269" t="s">
        <v>66</v>
      </c>
      <c r="J269">
        <v>2011</v>
      </c>
      <c r="K269">
        <v>59</v>
      </c>
      <c r="L269" t="s">
        <v>5</v>
      </c>
      <c r="M269" t="s">
        <v>298</v>
      </c>
      <c r="Q269">
        <v>13595.33772</v>
      </c>
      <c r="X269" t="s">
        <v>282</v>
      </c>
      <c r="Y269" t="s">
        <v>304</v>
      </c>
    </row>
    <row r="270" spans="1:25" x14ac:dyDescent="0.45">
      <c r="A270" t="s">
        <v>414</v>
      </c>
      <c r="B270" s="5" t="s">
        <v>0</v>
      </c>
      <c r="C270" t="s">
        <v>1</v>
      </c>
      <c r="E270" t="s">
        <v>68</v>
      </c>
      <c r="F270" t="s">
        <v>433</v>
      </c>
      <c r="H270" t="s">
        <v>278</v>
      </c>
      <c r="I270" t="s">
        <v>66</v>
      </c>
      <c r="J270">
        <v>2011</v>
      </c>
      <c r="K270">
        <v>60</v>
      </c>
      <c r="L270" t="s">
        <v>5</v>
      </c>
      <c r="M270" t="s">
        <v>298</v>
      </c>
      <c r="Q270">
        <v>12627.017330000001</v>
      </c>
      <c r="X270" t="s">
        <v>282</v>
      </c>
      <c r="Y270" t="s">
        <v>304</v>
      </c>
    </row>
    <row r="271" spans="1:25" x14ac:dyDescent="0.45">
      <c r="A271" t="s">
        <v>414</v>
      </c>
      <c r="B271" s="5" t="s">
        <v>0</v>
      </c>
      <c r="C271" t="s">
        <v>1</v>
      </c>
      <c r="E271" t="s">
        <v>68</v>
      </c>
      <c r="F271" t="s">
        <v>433</v>
      </c>
      <c r="H271" t="s">
        <v>278</v>
      </c>
      <c r="I271" t="s">
        <v>66</v>
      </c>
      <c r="J271">
        <v>2011</v>
      </c>
      <c r="K271">
        <v>61</v>
      </c>
      <c r="L271" t="s">
        <v>5</v>
      </c>
      <c r="M271" t="s">
        <v>298</v>
      </c>
      <c r="Q271">
        <v>12089.06157</v>
      </c>
      <c r="X271" t="s">
        <v>282</v>
      </c>
      <c r="Y271" t="s">
        <v>304</v>
      </c>
    </row>
    <row r="272" spans="1:25" x14ac:dyDescent="0.45">
      <c r="A272" t="s">
        <v>414</v>
      </c>
      <c r="B272" s="5" t="s">
        <v>0</v>
      </c>
      <c r="C272" t="s">
        <v>1</v>
      </c>
      <c r="E272" t="s">
        <v>68</v>
      </c>
      <c r="F272" t="s">
        <v>433</v>
      </c>
      <c r="H272" t="s">
        <v>278</v>
      </c>
      <c r="I272" t="s">
        <v>66</v>
      </c>
      <c r="J272">
        <v>2011</v>
      </c>
      <c r="K272">
        <v>62</v>
      </c>
      <c r="L272" t="s">
        <v>5</v>
      </c>
      <c r="M272" t="s">
        <v>298</v>
      </c>
      <c r="Q272">
        <v>9829.6473399999995</v>
      </c>
      <c r="X272" t="s">
        <v>282</v>
      </c>
      <c r="Y272" t="s">
        <v>304</v>
      </c>
    </row>
    <row r="273" spans="1:25" x14ac:dyDescent="0.45">
      <c r="A273" t="s">
        <v>414</v>
      </c>
      <c r="B273" s="5" t="s">
        <v>0</v>
      </c>
      <c r="C273" t="s">
        <v>1</v>
      </c>
      <c r="E273" t="s">
        <v>68</v>
      </c>
      <c r="F273" t="s">
        <v>433</v>
      </c>
      <c r="H273" t="s">
        <v>278</v>
      </c>
      <c r="I273" t="s">
        <v>66</v>
      </c>
      <c r="J273">
        <v>2011</v>
      </c>
      <c r="K273">
        <v>63</v>
      </c>
      <c r="L273" t="s">
        <v>5</v>
      </c>
      <c r="M273" t="s">
        <v>298</v>
      </c>
      <c r="Q273">
        <v>9829.6473399999995</v>
      </c>
      <c r="X273" t="s">
        <v>282</v>
      </c>
      <c r="Y273" t="s">
        <v>304</v>
      </c>
    </row>
    <row r="274" spans="1:25" x14ac:dyDescent="0.45">
      <c r="A274" t="s">
        <v>414</v>
      </c>
      <c r="B274" s="5" t="s">
        <v>0</v>
      </c>
      <c r="C274" t="s">
        <v>1</v>
      </c>
      <c r="E274" t="s">
        <v>68</v>
      </c>
      <c r="F274" t="s">
        <v>433</v>
      </c>
      <c r="H274" t="s">
        <v>278</v>
      </c>
      <c r="I274" t="s">
        <v>66</v>
      </c>
      <c r="J274">
        <v>2011</v>
      </c>
      <c r="K274">
        <v>64</v>
      </c>
      <c r="L274" t="s">
        <v>5</v>
      </c>
      <c r="M274" t="s">
        <v>298</v>
      </c>
      <c r="Q274">
        <v>11228.332340000001</v>
      </c>
      <c r="X274" t="s">
        <v>282</v>
      </c>
      <c r="Y274" t="s">
        <v>304</v>
      </c>
    </row>
    <row r="275" spans="1:25" x14ac:dyDescent="0.45">
      <c r="A275" t="s">
        <v>414</v>
      </c>
      <c r="B275" s="5" t="s">
        <v>0</v>
      </c>
      <c r="C275" t="s">
        <v>1</v>
      </c>
      <c r="E275" t="s">
        <v>68</v>
      </c>
      <c r="F275" t="s">
        <v>433</v>
      </c>
      <c r="H275" t="s">
        <v>278</v>
      </c>
      <c r="I275" t="s">
        <v>66</v>
      </c>
      <c r="J275">
        <v>2011</v>
      </c>
      <c r="K275">
        <v>65</v>
      </c>
      <c r="L275" t="s">
        <v>5</v>
      </c>
      <c r="M275" t="s">
        <v>298</v>
      </c>
      <c r="Q275">
        <v>11013.150030000001</v>
      </c>
      <c r="X275" t="s">
        <v>282</v>
      </c>
      <c r="Y275" t="s">
        <v>304</v>
      </c>
    </row>
    <row r="276" spans="1:25" x14ac:dyDescent="0.45">
      <c r="A276" t="s">
        <v>414</v>
      </c>
      <c r="B276" s="5" t="s">
        <v>0</v>
      </c>
      <c r="C276" t="s">
        <v>1</v>
      </c>
      <c r="E276" t="s">
        <v>68</v>
      </c>
      <c r="F276" t="s">
        <v>433</v>
      </c>
      <c r="H276" t="s">
        <v>278</v>
      </c>
      <c r="I276" t="s">
        <v>66</v>
      </c>
      <c r="J276">
        <v>2011</v>
      </c>
      <c r="K276">
        <v>66</v>
      </c>
      <c r="L276" t="s">
        <v>5</v>
      </c>
      <c r="M276" t="s">
        <v>298</v>
      </c>
      <c r="Q276">
        <v>10044.82965</v>
      </c>
      <c r="X276" t="s">
        <v>282</v>
      </c>
      <c r="Y276" t="s">
        <v>304</v>
      </c>
    </row>
    <row r="277" spans="1:25" x14ac:dyDescent="0.45">
      <c r="A277" t="s">
        <v>414</v>
      </c>
      <c r="B277" s="5" t="s">
        <v>0</v>
      </c>
      <c r="C277" t="s">
        <v>1</v>
      </c>
      <c r="E277" t="s">
        <v>68</v>
      </c>
      <c r="F277" t="s">
        <v>433</v>
      </c>
      <c r="H277" t="s">
        <v>278</v>
      </c>
      <c r="I277" t="s">
        <v>66</v>
      </c>
      <c r="J277">
        <v>2011</v>
      </c>
      <c r="K277">
        <v>67</v>
      </c>
      <c r="L277" t="s">
        <v>5</v>
      </c>
      <c r="M277" t="s">
        <v>298</v>
      </c>
      <c r="Q277">
        <v>11228.332340000001</v>
      </c>
      <c r="X277" t="s">
        <v>282</v>
      </c>
      <c r="Y277" t="s">
        <v>304</v>
      </c>
    </row>
    <row r="278" spans="1:25" x14ac:dyDescent="0.45">
      <c r="A278" t="s">
        <v>414</v>
      </c>
      <c r="B278" s="5" t="s">
        <v>0</v>
      </c>
      <c r="C278" t="s">
        <v>1</v>
      </c>
      <c r="E278" t="s">
        <v>68</v>
      </c>
      <c r="F278" t="s">
        <v>433</v>
      </c>
      <c r="H278" t="s">
        <v>278</v>
      </c>
      <c r="I278" t="s">
        <v>66</v>
      </c>
      <c r="J278">
        <v>2011</v>
      </c>
      <c r="K278">
        <v>68</v>
      </c>
      <c r="L278" t="s">
        <v>5</v>
      </c>
      <c r="M278" t="s">
        <v>298</v>
      </c>
      <c r="Q278">
        <v>10367.60311</v>
      </c>
      <c r="X278" t="s">
        <v>282</v>
      </c>
      <c r="Y278" t="s">
        <v>304</v>
      </c>
    </row>
    <row r="279" spans="1:25" x14ac:dyDescent="0.45">
      <c r="A279" t="s">
        <v>414</v>
      </c>
      <c r="B279" s="5" t="s">
        <v>0</v>
      </c>
      <c r="C279" t="s">
        <v>1</v>
      </c>
      <c r="E279" t="s">
        <v>68</v>
      </c>
      <c r="F279" t="s">
        <v>433</v>
      </c>
      <c r="H279" t="s">
        <v>278</v>
      </c>
      <c r="I279" t="s">
        <v>66</v>
      </c>
      <c r="J279">
        <v>2011</v>
      </c>
      <c r="K279">
        <v>69</v>
      </c>
      <c r="L279" t="s">
        <v>5</v>
      </c>
      <c r="M279" t="s">
        <v>298</v>
      </c>
      <c r="Q279">
        <v>10582.78542</v>
      </c>
      <c r="X279" t="s">
        <v>282</v>
      </c>
      <c r="Y279" t="s">
        <v>304</v>
      </c>
    </row>
    <row r="280" spans="1:25" x14ac:dyDescent="0.45">
      <c r="A280" t="s">
        <v>414</v>
      </c>
      <c r="B280" s="5" t="s">
        <v>0</v>
      </c>
      <c r="C280" t="s">
        <v>1</v>
      </c>
      <c r="E280" t="s">
        <v>68</v>
      </c>
      <c r="F280" t="s">
        <v>433</v>
      </c>
      <c r="H280" t="s">
        <v>278</v>
      </c>
      <c r="I280" t="s">
        <v>66</v>
      </c>
      <c r="J280">
        <v>2011</v>
      </c>
      <c r="K280">
        <v>70</v>
      </c>
      <c r="L280" t="s">
        <v>5</v>
      </c>
      <c r="M280" t="s">
        <v>298</v>
      </c>
      <c r="Q280">
        <v>9937.2384939999993</v>
      </c>
      <c r="X280" t="s">
        <v>282</v>
      </c>
      <c r="Y280" t="s">
        <v>304</v>
      </c>
    </row>
    <row r="281" spans="1:25" x14ac:dyDescent="0.45">
      <c r="A281" t="s">
        <v>414</v>
      </c>
      <c r="B281" s="5" t="s">
        <v>0</v>
      </c>
      <c r="C281" t="s">
        <v>1</v>
      </c>
      <c r="E281" t="s">
        <v>68</v>
      </c>
      <c r="F281" t="s">
        <v>433</v>
      </c>
      <c r="H281" t="s">
        <v>278</v>
      </c>
      <c r="I281" t="s">
        <v>66</v>
      </c>
      <c r="J281">
        <v>2011</v>
      </c>
      <c r="K281">
        <v>71</v>
      </c>
      <c r="L281" t="s">
        <v>5</v>
      </c>
      <c r="M281" t="s">
        <v>298</v>
      </c>
      <c r="Q281">
        <v>11228.332340000001</v>
      </c>
      <c r="X281" t="s">
        <v>282</v>
      </c>
      <c r="Y281" t="s">
        <v>304</v>
      </c>
    </row>
    <row r="282" spans="1:25" x14ac:dyDescent="0.45">
      <c r="A282" t="s">
        <v>414</v>
      </c>
      <c r="B282" s="5" t="s">
        <v>0</v>
      </c>
      <c r="C282" t="s">
        <v>1</v>
      </c>
      <c r="E282" t="s">
        <v>68</v>
      </c>
      <c r="F282" t="s">
        <v>433</v>
      </c>
      <c r="H282" t="s">
        <v>278</v>
      </c>
      <c r="I282" t="s">
        <v>66</v>
      </c>
      <c r="J282">
        <v>2011</v>
      </c>
      <c r="K282">
        <v>72</v>
      </c>
      <c r="L282" t="s">
        <v>5</v>
      </c>
      <c r="M282" t="s">
        <v>298</v>
      </c>
      <c r="Q282">
        <v>10582.78542</v>
      </c>
      <c r="X282" t="s">
        <v>282</v>
      </c>
      <c r="Y282" t="s">
        <v>304</v>
      </c>
    </row>
    <row r="283" spans="1:25" x14ac:dyDescent="0.45">
      <c r="A283" t="s">
        <v>414</v>
      </c>
      <c r="B283" s="5" t="s">
        <v>0</v>
      </c>
      <c r="C283" t="s">
        <v>1</v>
      </c>
      <c r="E283" t="s">
        <v>68</v>
      </c>
      <c r="F283" t="s">
        <v>433</v>
      </c>
      <c r="H283" t="s">
        <v>278</v>
      </c>
      <c r="I283" t="s">
        <v>66</v>
      </c>
      <c r="J283">
        <v>2011</v>
      </c>
      <c r="K283">
        <v>73</v>
      </c>
      <c r="L283" t="s">
        <v>5</v>
      </c>
      <c r="M283" t="s">
        <v>298</v>
      </c>
      <c r="Q283">
        <v>10905.55888</v>
      </c>
      <c r="X283" t="s">
        <v>282</v>
      </c>
      <c r="Y283" t="s">
        <v>304</v>
      </c>
    </row>
    <row r="284" spans="1:25" x14ac:dyDescent="0.45">
      <c r="A284" t="s">
        <v>414</v>
      </c>
      <c r="B284" s="5" t="s">
        <v>0</v>
      </c>
      <c r="C284" t="s">
        <v>1</v>
      </c>
      <c r="E284" t="s">
        <v>68</v>
      </c>
      <c r="F284" t="s">
        <v>433</v>
      </c>
      <c r="H284" t="s">
        <v>278</v>
      </c>
      <c r="I284" t="s">
        <v>66</v>
      </c>
      <c r="J284">
        <v>2011</v>
      </c>
      <c r="K284">
        <v>74</v>
      </c>
      <c r="L284" t="s">
        <v>5</v>
      </c>
      <c r="M284" t="s">
        <v>298</v>
      </c>
      <c r="Q284">
        <v>11120.741180000001</v>
      </c>
      <c r="X284" t="s">
        <v>282</v>
      </c>
      <c r="Y284" t="s">
        <v>304</v>
      </c>
    </row>
    <row r="285" spans="1:25" x14ac:dyDescent="0.45">
      <c r="A285" t="s">
        <v>414</v>
      </c>
      <c r="B285" s="5" t="s">
        <v>0</v>
      </c>
      <c r="C285" t="s">
        <v>1</v>
      </c>
      <c r="E285" t="s">
        <v>68</v>
      </c>
      <c r="F285" t="s">
        <v>433</v>
      </c>
      <c r="H285" t="s">
        <v>278</v>
      </c>
      <c r="I285" t="s">
        <v>66</v>
      </c>
      <c r="J285">
        <v>2011</v>
      </c>
      <c r="K285">
        <v>75</v>
      </c>
      <c r="L285" t="s">
        <v>5</v>
      </c>
      <c r="M285" t="s">
        <v>298</v>
      </c>
      <c r="Q285">
        <v>10367.60311</v>
      </c>
      <c r="X285" t="s">
        <v>282</v>
      </c>
      <c r="Y285" t="s">
        <v>304</v>
      </c>
    </row>
    <row r="286" spans="1:25" x14ac:dyDescent="0.45">
      <c r="A286" t="s">
        <v>414</v>
      </c>
      <c r="B286" s="5" t="s">
        <v>0</v>
      </c>
      <c r="C286" t="s">
        <v>1</v>
      </c>
      <c r="E286" t="s">
        <v>68</v>
      </c>
      <c r="F286" t="s">
        <v>433</v>
      </c>
      <c r="H286" t="s">
        <v>278</v>
      </c>
      <c r="I286" t="s">
        <v>66</v>
      </c>
      <c r="J286">
        <v>2011</v>
      </c>
      <c r="K286">
        <v>76</v>
      </c>
      <c r="L286" t="s">
        <v>5</v>
      </c>
      <c r="M286" t="s">
        <v>298</v>
      </c>
      <c r="Q286">
        <v>9937.2384939999993</v>
      </c>
      <c r="X286" t="s">
        <v>282</v>
      </c>
      <c r="Y286" t="s">
        <v>304</v>
      </c>
    </row>
    <row r="287" spans="1:25" x14ac:dyDescent="0.45">
      <c r="A287" t="s">
        <v>414</v>
      </c>
      <c r="B287" s="5" t="s">
        <v>0</v>
      </c>
      <c r="C287" t="s">
        <v>1</v>
      </c>
      <c r="E287" t="s">
        <v>68</v>
      </c>
      <c r="F287" t="s">
        <v>433</v>
      </c>
      <c r="H287" t="s">
        <v>278</v>
      </c>
      <c r="I287" t="s">
        <v>66</v>
      </c>
      <c r="J287">
        <v>2011</v>
      </c>
      <c r="K287">
        <v>77</v>
      </c>
      <c r="L287" t="s">
        <v>5</v>
      </c>
      <c r="M287" t="s">
        <v>298</v>
      </c>
      <c r="Q287">
        <v>11335.923489999999</v>
      </c>
      <c r="X287" t="s">
        <v>282</v>
      </c>
      <c r="Y287" t="s">
        <v>304</v>
      </c>
    </row>
    <row r="288" spans="1:25" x14ac:dyDescent="0.45">
      <c r="A288" t="s">
        <v>414</v>
      </c>
      <c r="B288" s="5" t="s">
        <v>0</v>
      </c>
      <c r="C288" t="s">
        <v>1</v>
      </c>
      <c r="E288" t="s">
        <v>68</v>
      </c>
      <c r="F288" t="s">
        <v>433</v>
      </c>
      <c r="H288" t="s">
        <v>278</v>
      </c>
      <c r="I288" t="s">
        <v>66</v>
      </c>
      <c r="J288">
        <v>2011</v>
      </c>
      <c r="K288">
        <v>78</v>
      </c>
      <c r="L288" t="s">
        <v>5</v>
      </c>
      <c r="M288" t="s">
        <v>298</v>
      </c>
      <c r="Q288">
        <v>10905.55888</v>
      </c>
      <c r="X288" t="s">
        <v>282</v>
      </c>
      <c r="Y288" t="s">
        <v>304</v>
      </c>
    </row>
    <row r="289" spans="1:25" x14ac:dyDescent="0.45">
      <c r="A289" t="s">
        <v>414</v>
      </c>
      <c r="B289" s="5" t="s">
        <v>0</v>
      </c>
      <c r="C289" t="s">
        <v>1</v>
      </c>
      <c r="E289" t="s">
        <v>68</v>
      </c>
      <c r="F289" t="s">
        <v>433</v>
      </c>
      <c r="H289" t="s">
        <v>278</v>
      </c>
      <c r="I289" t="s">
        <v>66</v>
      </c>
      <c r="J289">
        <v>2011</v>
      </c>
      <c r="K289">
        <v>79</v>
      </c>
      <c r="L289" t="s">
        <v>5</v>
      </c>
      <c r="M289" t="s">
        <v>298</v>
      </c>
      <c r="Q289">
        <v>10797.967720000001</v>
      </c>
      <c r="X289" t="s">
        <v>282</v>
      </c>
      <c r="Y289" t="s">
        <v>304</v>
      </c>
    </row>
    <row r="290" spans="1:25" x14ac:dyDescent="0.45">
      <c r="A290" t="s">
        <v>414</v>
      </c>
      <c r="B290" s="5" t="s">
        <v>0</v>
      </c>
      <c r="C290" t="s">
        <v>1</v>
      </c>
      <c r="E290" t="s">
        <v>68</v>
      </c>
      <c r="F290" t="s">
        <v>433</v>
      </c>
      <c r="H290" t="s">
        <v>278</v>
      </c>
      <c r="I290" t="s">
        <v>66</v>
      </c>
      <c r="J290">
        <v>2011</v>
      </c>
      <c r="K290">
        <v>80</v>
      </c>
      <c r="L290" t="s">
        <v>5</v>
      </c>
      <c r="M290" t="s">
        <v>298</v>
      </c>
      <c r="Q290">
        <v>11551.105799999999</v>
      </c>
      <c r="X290" t="s">
        <v>282</v>
      </c>
      <c r="Y290" t="s">
        <v>304</v>
      </c>
    </row>
    <row r="291" spans="1:25" x14ac:dyDescent="0.45">
      <c r="A291" t="s">
        <v>414</v>
      </c>
      <c r="B291" s="5" t="s">
        <v>0</v>
      </c>
      <c r="C291" t="s">
        <v>1</v>
      </c>
      <c r="E291" t="s">
        <v>68</v>
      </c>
      <c r="F291" t="s">
        <v>433</v>
      </c>
      <c r="H291" t="s">
        <v>278</v>
      </c>
      <c r="I291" t="s">
        <v>66</v>
      </c>
      <c r="J291">
        <v>2011</v>
      </c>
      <c r="K291">
        <v>81</v>
      </c>
      <c r="L291" t="s">
        <v>5</v>
      </c>
      <c r="M291" t="s">
        <v>298</v>
      </c>
      <c r="Q291">
        <v>9937.2384939999993</v>
      </c>
      <c r="X291" t="s">
        <v>282</v>
      </c>
      <c r="Y291" t="s">
        <v>304</v>
      </c>
    </row>
    <row r="292" spans="1:25" x14ac:dyDescent="0.45">
      <c r="A292" t="s">
        <v>414</v>
      </c>
      <c r="B292" s="5" t="s">
        <v>0</v>
      </c>
      <c r="C292" t="s">
        <v>1</v>
      </c>
      <c r="E292" t="s">
        <v>68</v>
      </c>
      <c r="F292" t="s">
        <v>433</v>
      </c>
      <c r="H292" t="s">
        <v>278</v>
      </c>
      <c r="I292" t="s">
        <v>66</v>
      </c>
      <c r="J292">
        <v>2011</v>
      </c>
      <c r="K292">
        <v>82</v>
      </c>
      <c r="L292" t="s">
        <v>5</v>
      </c>
      <c r="M292" t="s">
        <v>298</v>
      </c>
      <c r="Q292">
        <v>9506.8738790000007</v>
      </c>
      <c r="X292" t="s">
        <v>282</v>
      </c>
      <c r="Y292" t="s">
        <v>304</v>
      </c>
    </row>
    <row r="293" spans="1:25" x14ac:dyDescent="0.45">
      <c r="A293" t="s">
        <v>414</v>
      </c>
      <c r="B293" s="5" t="s">
        <v>0</v>
      </c>
      <c r="C293" t="s">
        <v>1</v>
      </c>
      <c r="E293" t="s">
        <v>68</v>
      </c>
      <c r="F293" t="s">
        <v>433</v>
      </c>
      <c r="H293" t="s">
        <v>278</v>
      </c>
      <c r="I293" t="s">
        <v>66</v>
      </c>
      <c r="J293">
        <v>2011</v>
      </c>
      <c r="K293">
        <v>83</v>
      </c>
      <c r="L293" t="s">
        <v>5</v>
      </c>
      <c r="M293" t="s">
        <v>298</v>
      </c>
      <c r="Q293">
        <v>8430.9623429999992</v>
      </c>
      <c r="X293" t="s">
        <v>282</v>
      </c>
      <c r="Y293" t="s">
        <v>304</v>
      </c>
    </row>
    <row r="294" spans="1:25" x14ac:dyDescent="0.45">
      <c r="A294" t="s">
        <v>414</v>
      </c>
      <c r="B294" s="5" t="s">
        <v>0</v>
      </c>
      <c r="C294" t="s">
        <v>1</v>
      </c>
      <c r="E294" t="s">
        <v>68</v>
      </c>
      <c r="F294" t="s">
        <v>433</v>
      </c>
      <c r="H294" t="s">
        <v>278</v>
      </c>
      <c r="I294" t="s">
        <v>66</v>
      </c>
      <c r="J294">
        <v>2011</v>
      </c>
      <c r="K294">
        <v>84</v>
      </c>
      <c r="L294" t="s">
        <v>5</v>
      </c>
      <c r="M294" t="s">
        <v>298</v>
      </c>
      <c r="Q294">
        <v>9184.100418</v>
      </c>
      <c r="X294" t="s">
        <v>282</v>
      </c>
      <c r="Y294" t="s">
        <v>304</v>
      </c>
    </row>
    <row r="295" spans="1:25" x14ac:dyDescent="0.45">
      <c r="A295" t="s">
        <v>414</v>
      </c>
      <c r="B295" s="5" t="s">
        <v>0</v>
      </c>
      <c r="C295" t="s">
        <v>1</v>
      </c>
      <c r="E295" t="s">
        <v>68</v>
      </c>
      <c r="F295" t="s">
        <v>433</v>
      </c>
      <c r="H295" t="s">
        <v>278</v>
      </c>
      <c r="I295" t="s">
        <v>66</v>
      </c>
      <c r="J295">
        <v>2011</v>
      </c>
      <c r="K295">
        <v>85</v>
      </c>
      <c r="L295" t="s">
        <v>5</v>
      </c>
      <c r="M295" t="s">
        <v>298</v>
      </c>
      <c r="Q295">
        <v>7247.4596529999999</v>
      </c>
      <c r="X295" t="s">
        <v>282</v>
      </c>
      <c r="Y295" t="s">
        <v>304</v>
      </c>
    </row>
    <row r="296" spans="1:25" x14ac:dyDescent="0.45">
      <c r="A296" t="s">
        <v>414</v>
      </c>
      <c r="B296" s="5" t="s">
        <v>0</v>
      </c>
      <c r="C296" t="s">
        <v>1</v>
      </c>
      <c r="E296" t="s">
        <v>68</v>
      </c>
      <c r="F296" t="s">
        <v>433</v>
      </c>
      <c r="H296" t="s">
        <v>278</v>
      </c>
      <c r="I296" t="s">
        <v>66</v>
      </c>
      <c r="J296">
        <v>2011</v>
      </c>
      <c r="K296">
        <v>86</v>
      </c>
      <c r="L296" t="s">
        <v>5</v>
      </c>
      <c r="M296" t="s">
        <v>298</v>
      </c>
      <c r="Q296">
        <v>8108.1888820000004</v>
      </c>
      <c r="X296" t="s">
        <v>282</v>
      </c>
      <c r="Y296" t="s">
        <v>304</v>
      </c>
    </row>
    <row r="297" spans="1:25" x14ac:dyDescent="0.45">
      <c r="A297" t="s">
        <v>414</v>
      </c>
      <c r="B297" s="5" t="s">
        <v>0</v>
      </c>
      <c r="C297" t="s">
        <v>1</v>
      </c>
      <c r="E297" t="s">
        <v>68</v>
      </c>
      <c r="F297" t="s">
        <v>433</v>
      </c>
      <c r="H297" t="s">
        <v>278</v>
      </c>
      <c r="I297" t="s">
        <v>66</v>
      </c>
      <c r="J297">
        <v>2011</v>
      </c>
      <c r="K297">
        <v>87</v>
      </c>
      <c r="L297" t="s">
        <v>5</v>
      </c>
      <c r="M297" t="s">
        <v>298</v>
      </c>
      <c r="Q297">
        <v>8000.5977290000001</v>
      </c>
      <c r="X297" t="s">
        <v>282</v>
      </c>
      <c r="Y297" t="s">
        <v>304</v>
      </c>
    </row>
    <row r="298" spans="1:25" x14ac:dyDescent="0.45">
      <c r="A298" t="s">
        <v>414</v>
      </c>
      <c r="B298" s="5" t="s">
        <v>0</v>
      </c>
      <c r="C298" t="s">
        <v>1</v>
      </c>
      <c r="E298" t="s">
        <v>68</v>
      </c>
      <c r="F298" t="s">
        <v>433</v>
      </c>
      <c r="H298" t="s">
        <v>278</v>
      </c>
      <c r="I298" t="s">
        <v>66</v>
      </c>
      <c r="J298">
        <v>2011</v>
      </c>
      <c r="K298">
        <v>88</v>
      </c>
      <c r="L298" t="s">
        <v>5</v>
      </c>
      <c r="M298" t="s">
        <v>298</v>
      </c>
      <c r="Q298">
        <v>7032.2773459999999</v>
      </c>
      <c r="X298" t="s">
        <v>282</v>
      </c>
      <c r="Y298" t="s">
        <v>304</v>
      </c>
    </row>
    <row r="299" spans="1:25" x14ac:dyDescent="0.45">
      <c r="A299" t="s">
        <v>414</v>
      </c>
      <c r="B299" s="5" t="s">
        <v>0</v>
      </c>
      <c r="C299" t="s">
        <v>1</v>
      </c>
      <c r="E299" t="s">
        <v>68</v>
      </c>
      <c r="F299" t="s">
        <v>433</v>
      </c>
      <c r="H299" t="s">
        <v>278</v>
      </c>
      <c r="I299" t="s">
        <v>66</v>
      </c>
      <c r="J299">
        <v>2011</v>
      </c>
      <c r="K299">
        <v>89</v>
      </c>
      <c r="L299" t="s">
        <v>5</v>
      </c>
      <c r="M299" t="s">
        <v>298</v>
      </c>
      <c r="Q299">
        <v>8430.9623429999992</v>
      </c>
      <c r="X299" t="s">
        <v>282</v>
      </c>
      <c r="Y299" t="s">
        <v>304</v>
      </c>
    </row>
    <row r="300" spans="1:25" x14ac:dyDescent="0.45">
      <c r="A300" t="s">
        <v>414</v>
      </c>
      <c r="B300" s="5" t="s">
        <v>0</v>
      </c>
      <c r="C300" t="s">
        <v>1</v>
      </c>
      <c r="E300" t="s">
        <v>68</v>
      </c>
      <c r="F300" t="s">
        <v>433</v>
      </c>
      <c r="H300" t="s">
        <v>278</v>
      </c>
      <c r="I300" t="s">
        <v>66</v>
      </c>
      <c r="J300">
        <v>2011</v>
      </c>
      <c r="K300">
        <v>90</v>
      </c>
      <c r="L300" t="s">
        <v>5</v>
      </c>
      <c r="M300" t="s">
        <v>298</v>
      </c>
      <c r="Q300">
        <v>7570.2331139999997</v>
      </c>
      <c r="X300" t="s">
        <v>282</v>
      </c>
      <c r="Y300" t="s">
        <v>304</v>
      </c>
    </row>
    <row r="301" spans="1:25" x14ac:dyDescent="0.45">
      <c r="A301" t="s">
        <v>414</v>
      </c>
      <c r="B301" s="5" t="s">
        <v>0</v>
      </c>
      <c r="C301" t="s">
        <v>1</v>
      </c>
      <c r="E301" t="s">
        <v>68</v>
      </c>
      <c r="F301" t="s">
        <v>433</v>
      </c>
      <c r="H301" t="s">
        <v>278</v>
      </c>
      <c r="I301" t="s">
        <v>66</v>
      </c>
      <c r="J301">
        <v>2011</v>
      </c>
      <c r="K301">
        <v>91</v>
      </c>
      <c r="L301" t="s">
        <v>5</v>
      </c>
      <c r="M301" t="s">
        <v>298</v>
      </c>
      <c r="Q301">
        <v>6924.6861920000001</v>
      </c>
      <c r="X301" t="s">
        <v>282</v>
      </c>
      <c r="Y301" t="s">
        <v>304</v>
      </c>
    </row>
    <row r="302" spans="1:25" x14ac:dyDescent="0.45">
      <c r="A302" t="s">
        <v>414</v>
      </c>
      <c r="B302" s="5" t="s">
        <v>0</v>
      </c>
      <c r="C302" t="s">
        <v>1</v>
      </c>
      <c r="E302" t="s">
        <v>68</v>
      </c>
      <c r="F302" t="s">
        <v>433</v>
      </c>
      <c r="H302" t="s">
        <v>278</v>
      </c>
      <c r="I302" t="s">
        <v>66</v>
      </c>
      <c r="J302">
        <v>2011</v>
      </c>
      <c r="K302">
        <v>92</v>
      </c>
      <c r="L302" t="s">
        <v>5</v>
      </c>
      <c r="M302" t="s">
        <v>298</v>
      </c>
      <c r="Q302">
        <v>7355.0508069999996</v>
      </c>
      <c r="X302" t="s">
        <v>282</v>
      </c>
      <c r="Y302" t="s">
        <v>304</v>
      </c>
    </row>
    <row r="303" spans="1:25" x14ac:dyDescent="0.45">
      <c r="A303" t="s">
        <v>414</v>
      </c>
      <c r="B303" s="5" t="s">
        <v>0</v>
      </c>
      <c r="C303" t="s">
        <v>1</v>
      </c>
      <c r="E303" t="s">
        <v>68</v>
      </c>
      <c r="F303" t="s">
        <v>433</v>
      </c>
      <c r="H303" t="s">
        <v>278</v>
      </c>
      <c r="I303" t="s">
        <v>66</v>
      </c>
      <c r="J303">
        <v>2011</v>
      </c>
      <c r="K303">
        <v>93</v>
      </c>
      <c r="L303" t="s">
        <v>5</v>
      </c>
      <c r="M303" t="s">
        <v>298</v>
      </c>
      <c r="Q303">
        <v>6279.139271</v>
      </c>
      <c r="X303" t="s">
        <v>282</v>
      </c>
      <c r="Y303" t="s">
        <v>304</v>
      </c>
    </row>
    <row r="304" spans="1:25" x14ac:dyDescent="0.45">
      <c r="A304" t="s">
        <v>414</v>
      </c>
      <c r="B304" s="5" t="s">
        <v>0</v>
      </c>
      <c r="C304" t="s">
        <v>1</v>
      </c>
      <c r="E304" t="s">
        <v>68</v>
      </c>
      <c r="F304" t="s">
        <v>433</v>
      </c>
      <c r="H304" t="s">
        <v>278</v>
      </c>
      <c r="I304" t="s">
        <v>66</v>
      </c>
      <c r="J304">
        <v>2011</v>
      </c>
      <c r="K304">
        <v>94</v>
      </c>
      <c r="L304" t="s">
        <v>5</v>
      </c>
      <c r="M304" t="s">
        <v>298</v>
      </c>
      <c r="Q304">
        <v>6063.956964</v>
      </c>
      <c r="X304" t="s">
        <v>282</v>
      </c>
      <c r="Y304" t="s">
        <v>304</v>
      </c>
    </row>
    <row r="305" spans="1:25" x14ac:dyDescent="0.45">
      <c r="A305" t="s">
        <v>414</v>
      </c>
      <c r="B305" s="5" t="s">
        <v>0</v>
      </c>
      <c r="C305" t="s">
        <v>1</v>
      </c>
      <c r="E305" t="s">
        <v>68</v>
      </c>
      <c r="F305" t="s">
        <v>433</v>
      </c>
      <c r="H305" t="s">
        <v>278</v>
      </c>
      <c r="I305" t="s">
        <v>66</v>
      </c>
      <c r="J305">
        <v>2011</v>
      </c>
      <c r="K305">
        <v>95</v>
      </c>
      <c r="L305" t="s">
        <v>5</v>
      </c>
      <c r="M305" t="s">
        <v>298</v>
      </c>
      <c r="Q305">
        <v>5203.2277350000004</v>
      </c>
      <c r="X305" t="s">
        <v>282</v>
      </c>
      <c r="Y305" t="s">
        <v>304</v>
      </c>
    </row>
    <row r="306" spans="1:25" x14ac:dyDescent="0.45">
      <c r="A306" t="s">
        <v>414</v>
      </c>
      <c r="B306" s="5" t="s">
        <v>0</v>
      </c>
      <c r="C306" t="s">
        <v>1</v>
      </c>
      <c r="E306" t="s">
        <v>68</v>
      </c>
      <c r="F306" t="s">
        <v>433</v>
      </c>
      <c r="H306" t="s">
        <v>278</v>
      </c>
      <c r="I306" t="s">
        <v>66</v>
      </c>
      <c r="J306">
        <v>2011</v>
      </c>
      <c r="K306">
        <v>96</v>
      </c>
      <c r="L306" t="s">
        <v>5</v>
      </c>
      <c r="M306" t="s">
        <v>298</v>
      </c>
      <c r="Q306">
        <v>4880.4542739999997</v>
      </c>
      <c r="X306" t="s">
        <v>282</v>
      </c>
      <c r="Y306" t="s">
        <v>304</v>
      </c>
    </row>
    <row r="307" spans="1:25" x14ac:dyDescent="0.45">
      <c r="A307" t="s">
        <v>414</v>
      </c>
      <c r="B307" s="5" t="s">
        <v>0</v>
      </c>
      <c r="C307" t="s">
        <v>1</v>
      </c>
      <c r="E307" t="s">
        <v>68</v>
      </c>
      <c r="F307" t="s">
        <v>433</v>
      </c>
      <c r="H307" t="s">
        <v>278</v>
      </c>
      <c r="I307" t="s">
        <v>66</v>
      </c>
      <c r="J307">
        <v>2011</v>
      </c>
      <c r="K307">
        <v>97</v>
      </c>
      <c r="L307" t="s">
        <v>5</v>
      </c>
      <c r="M307" t="s">
        <v>298</v>
      </c>
      <c r="Q307">
        <v>5095.6365809999998</v>
      </c>
      <c r="X307" t="s">
        <v>282</v>
      </c>
      <c r="Y307" t="s">
        <v>304</v>
      </c>
    </row>
    <row r="308" spans="1:25" x14ac:dyDescent="0.45">
      <c r="A308" t="s">
        <v>414</v>
      </c>
      <c r="B308" s="5" t="s">
        <v>0</v>
      </c>
      <c r="C308" t="s">
        <v>1</v>
      </c>
      <c r="E308" t="s">
        <v>68</v>
      </c>
      <c r="F308" t="s">
        <v>433</v>
      </c>
      <c r="H308" t="s">
        <v>278</v>
      </c>
      <c r="I308" t="s">
        <v>66</v>
      </c>
      <c r="J308">
        <v>2011</v>
      </c>
      <c r="K308">
        <v>98</v>
      </c>
      <c r="L308" t="s">
        <v>5</v>
      </c>
      <c r="M308" t="s">
        <v>298</v>
      </c>
      <c r="Q308">
        <v>4988.045427</v>
      </c>
      <c r="X308" t="s">
        <v>282</v>
      </c>
      <c r="Y308" t="s">
        <v>304</v>
      </c>
    </row>
    <row r="309" spans="1:25" x14ac:dyDescent="0.45">
      <c r="A309" t="s">
        <v>414</v>
      </c>
      <c r="B309" s="5" t="s">
        <v>0</v>
      </c>
      <c r="C309" t="s">
        <v>1</v>
      </c>
      <c r="E309" t="s">
        <v>68</v>
      </c>
      <c r="F309" t="s">
        <v>433</v>
      </c>
      <c r="H309" t="s">
        <v>278</v>
      </c>
      <c r="I309" t="s">
        <v>66</v>
      </c>
      <c r="J309">
        <v>2011</v>
      </c>
      <c r="K309">
        <v>99</v>
      </c>
      <c r="L309" t="s">
        <v>5</v>
      </c>
      <c r="M309" t="s">
        <v>298</v>
      </c>
      <c r="Q309">
        <v>4342.4985059999999</v>
      </c>
      <c r="X309" t="s">
        <v>282</v>
      </c>
      <c r="Y309" t="s">
        <v>304</v>
      </c>
    </row>
    <row r="310" spans="1:25" x14ac:dyDescent="0.45">
      <c r="A310" t="s">
        <v>414</v>
      </c>
      <c r="B310" s="5" t="s">
        <v>0</v>
      </c>
      <c r="C310" t="s">
        <v>1</v>
      </c>
      <c r="E310" t="s">
        <v>68</v>
      </c>
      <c r="F310" t="s">
        <v>433</v>
      </c>
      <c r="H310" t="s">
        <v>278</v>
      </c>
      <c r="I310" t="s">
        <v>66</v>
      </c>
      <c r="J310">
        <v>2011</v>
      </c>
      <c r="K310">
        <v>100</v>
      </c>
      <c r="L310" t="s">
        <v>5</v>
      </c>
      <c r="M310" t="s">
        <v>298</v>
      </c>
      <c r="Q310">
        <v>3266.5869699999998</v>
      </c>
      <c r="X310" t="s">
        <v>282</v>
      </c>
      <c r="Y310" t="s">
        <v>304</v>
      </c>
    </row>
    <row r="311" spans="1:25" x14ac:dyDescent="0.45">
      <c r="A311" t="s">
        <v>414</v>
      </c>
      <c r="B311" s="5" t="s">
        <v>0</v>
      </c>
      <c r="C311" t="s">
        <v>1</v>
      </c>
      <c r="E311" t="s">
        <v>68</v>
      </c>
      <c r="F311" t="s">
        <v>433</v>
      </c>
      <c r="H311" t="s">
        <v>278</v>
      </c>
      <c r="I311" t="s">
        <v>66</v>
      </c>
      <c r="J311">
        <v>2011</v>
      </c>
      <c r="K311">
        <v>101</v>
      </c>
      <c r="L311" t="s">
        <v>5</v>
      </c>
      <c r="M311" t="s">
        <v>298</v>
      </c>
      <c r="Q311">
        <v>4234.9073520000002</v>
      </c>
      <c r="X311" t="s">
        <v>282</v>
      </c>
      <c r="Y311" t="s">
        <v>304</v>
      </c>
    </row>
    <row r="312" spans="1:25" x14ac:dyDescent="0.45">
      <c r="A312" t="s">
        <v>414</v>
      </c>
      <c r="B312" s="5" t="s">
        <v>0</v>
      </c>
      <c r="C312" t="s">
        <v>1</v>
      </c>
      <c r="E312" t="s">
        <v>68</v>
      </c>
      <c r="F312" t="s">
        <v>433</v>
      </c>
      <c r="H312" t="s">
        <v>278</v>
      </c>
      <c r="I312" t="s">
        <v>66</v>
      </c>
      <c r="J312">
        <v>2011</v>
      </c>
      <c r="K312">
        <v>102</v>
      </c>
      <c r="L312" t="s">
        <v>5</v>
      </c>
      <c r="M312" t="s">
        <v>298</v>
      </c>
      <c r="Q312">
        <v>3266.5869699999998</v>
      </c>
      <c r="X312" t="s">
        <v>282</v>
      </c>
      <c r="Y312" t="s">
        <v>304</v>
      </c>
    </row>
    <row r="313" spans="1:25" x14ac:dyDescent="0.45">
      <c r="A313" t="s">
        <v>414</v>
      </c>
      <c r="B313" s="5" t="s">
        <v>0</v>
      </c>
      <c r="C313" t="s">
        <v>1</v>
      </c>
      <c r="E313" t="s">
        <v>68</v>
      </c>
      <c r="F313" t="s">
        <v>433</v>
      </c>
      <c r="H313" t="s">
        <v>278</v>
      </c>
      <c r="I313" t="s">
        <v>66</v>
      </c>
      <c r="J313">
        <v>2011</v>
      </c>
      <c r="K313">
        <v>103</v>
      </c>
      <c r="L313" t="s">
        <v>5</v>
      </c>
      <c r="M313" t="s">
        <v>298</v>
      </c>
      <c r="Q313">
        <v>2836.2223549999999</v>
      </c>
      <c r="X313" t="s">
        <v>282</v>
      </c>
      <c r="Y313" t="s">
        <v>304</v>
      </c>
    </row>
    <row r="314" spans="1:25" x14ac:dyDescent="0.45">
      <c r="A314" t="s">
        <v>414</v>
      </c>
      <c r="B314" s="5" t="s">
        <v>0</v>
      </c>
      <c r="C314" t="s">
        <v>1</v>
      </c>
      <c r="E314" t="s">
        <v>68</v>
      </c>
      <c r="F314" t="s">
        <v>433</v>
      </c>
      <c r="H314" t="s">
        <v>278</v>
      </c>
      <c r="I314" t="s">
        <v>66</v>
      </c>
      <c r="J314">
        <v>2011</v>
      </c>
      <c r="K314">
        <v>104</v>
      </c>
      <c r="L314" t="s">
        <v>5</v>
      </c>
      <c r="M314" t="s">
        <v>298</v>
      </c>
      <c r="Q314">
        <v>2836.2223549999999</v>
      </c>
      <c r="X314" t="s">
        <v>282</v>
      </c>
      <c r="Y314" t="s">
        <v>304</v>
      </c>
    </row>
    <row r="315" spans="1:25" x14ac:dyDescent="0.45">
      <c r="A315" t="s">
        <v>414</v>
      </c>
      <c r="B315" s="5" t="s">
        <v>0</v>
      </c>
      <c r="C315" t="s">
        <v>1</v>
      </c>
      <c r="E315" t="s">
        <v>68</v>
      </c>
      <c r="F315" t="s">
        <v>433</v>
      </c>
      <c r="H315" t="s">
        <v>278</v>
      </c>
      <c r="I315" t="s">
        <v>66</v>
      </c>
      <c r="J315">
        <v>2011</v>
      </c>
      <c r="K315">
        <v>105</v>
      </c>
      <c r="L315" t="s">
        <v>5</v>
      </c>
      <c r="M315" t="s">
        <v>298</v>
      </c>
      <c r="Q315">
        <v>2836.2223549999999</v>
      </c>
      <c r="X315" t="s">
        <v>282</v>
      </c>
      <c r="Y315" t="s">
        <v>304</v>
      </c>
    </row>
    <row r="316" spans="1:25" x14ac:dyDescent="0.45">
      <c r="A316" t="s">
        <v>414</v>
      </c>
      <c r="B316" s="5" t="s">
        <v>0</v>
      </c>
      <c r="C316" t="s">
        <v>1</v>
      </c>
      <c r="E316" t="s">
        <v>68</v>
      </c>
      <c r="F316" t="s">
        <v>433</v>
      </c>
      <c r="H316" t="s">
        <v>278</v>
      </c>
      <c r="I316" t="s">
        <v>66</v>
      </c>
      <c r="J316">
        <v>2011</v>
      </c>
      <c r="K316">
        <v>106</v>
      </c>
      <c r="L316" t="s">
        <v>5</v>
      </c>
      <c r="M316" t="s">
        <v>298</v>
      </c>
      <c r="Q316">
        <v>2728.6312010000001</v>
      </c>
      <c r="X316" t="s">
        <v>282</v>
      </c>
      <c r="Y316" t="s">
        <v>304</v>
      </c>
    </row>
    <row r="317" spans="1:25" x14ac:dyDescent="0.45">
      <c r="A317" t="s">
        <v>414</v>
      </c>
      <c r="B317" s="5" t="s">
        <v>0</v>
      </c>
      <c r="C317" t="s">
        <v>1</v>
      </c>
      <c r="E317" t="s">
        <v>68</v>
      </c>
      <c r="F317" t="s">
        <v>433</v>
      </c>
      <c r="H317" t="s">
        <v>278</v>
      </c>
      <c r="I317" t="s">
        <v>66</v>
      </c>
      <c r="J317">
        <v>2011</v>
      </c>
      <c r="K317">
        <v>107</v>
      </c>
      <c r="L317" t="s">
        <v>5</v>
      </c>
      <c r="M317" t="s">
        <v>298</v>
      </c>
      <c r="Q317">
        <v>2513.4488940000001</v>
      </c>
      <c r="X317" t="s">
        <v>282</v>
      </c>
      <c r="Y317" t="s">
        <v>304</v>
      </c>
    </row>
    <row r="318" spans="1:25" x14ac:dyDescent="0.45">
      <c r="A318" t="s">
        <v>414</v>
      </c>
      <c r="B318" s="5" t="s">
        <v>0</v>
      </c>
      <c r="C318" t="s">
        <v>1</v>
      </c>
      <c r="E318" t="s">
        <v>68</v>
      </c>
      <c r="F318" t="s">
        <v>433</v>
      </c>
      <c r="H318" t="s">
        <v>278</v>
      </c>
      <c r="I318" t="s">
        <v>66</v>
      </c>
      <c r="J318">
        <v>2011</v>
      </c>
      <c r="K318">
        <v>108</v>
      </c>
      <c r="L318" t="s">
        <v>5</v>
      </c>
      <c r="M318" t="s">
        <v>298</v>
      </c>
      <c r="Q318">
        <v>2298.2665870000001</v>
      </c>
      <c r="X318" t="s">
        <v>282</v>
      </c>
      <c r="Y318" t="s">
        <v>304</v>
      </c>
    </row>
    <row r="319" spans="1:25" x14ac:dyDescent="0.45">
      <c r="A319" t="s">
        <v>414</v>
      </c>
      <c r="B319" s="5" t="s">
        <v>0</v>
      </c>
      <c r="C319" t="s">
        <v>1</v>
      </c>
      <c r="E319" t="s">
        <v>68</v>
      </c>
      <c r="F319" t="s">
        <v>433</v>
      </c>
      <c r="H319" t="s">
        <v>278</v>
      </c>
      <c r="I319" t="s">
        <v>66</v>
      </c>
      <c r="J319">
        <v>2011</v>
      </c>
      <c r="K319">
        <v>109</v>
      </c>
      <c r="L319" t="s">
        <v>5</v>
      </c>
      <c r="M319" t="s">
        <v>298</v>
      </c>
      <c r="Q319">
        <v>2083.08428</v>
      </c>
      <c r="X319" t="s">
        <v>282</v>
      </c>
      <c r="Y319" t="s">
        <v>304</v>
      </c>
    </row>
    <row r="320" spans="1:25" x14ac:dyDescent="0.45">
      <c r="A320" t="s">
        <v>414</v>
      </c>
      <c r="B320" s="5" t="s">
        <v>0</v>
      </c>
      <c r="C320" t="s">
        <v>1</v>
      </c>
      <c r="E320" t="s">
        <v>68</v>
      </c>
      <c r="F320" t="s">
        <v>433</v>
      </c>
      <c r="H320" t="s">
        <v>278</v>
      </c>
      <c r="I320" t="s">
        <v>66</v>
      </c>
      <c r="J320">
        <v>2011</v>
      </c>
      <c r="K320">
        <v>110</v>
      </c>
      <c r="L320" t="s">
        <v>5</v>
      </c>
      <c r="M320" t="s">
        <v>298</v>
      </c>
      <c r="Q320">
        <v>1867.901973</v>
      </c>
      <c r="X320" t="s">
        <v>282</v>
      </c>
      <c r="Y320" t="s">
        <v>304</v>
      </c>
    </row>
    <row r="321" spans="1:25" x14ac:dyDescent="0.45">
      <c r="A321" t="s">
        <v>414</v>
      </c>
      <c r="B321" s="5" t="s">
        <v>0</v>
      </c>
      <c r="C321" t="s">
        <v>1</v>
      </c>
      <c r="E321" t="s">
        <v>68</v>
      </c>
      <c r="F321" t="s">
        <v>433</v>
      </c>
      <c r="H321" t="s">
        <v>278</v>
      </c>
      <c r="I321" t="s">
        <v>66</v>
      </c>
      <c r="J321">
        <v>2011</v>
      </c>
      <c r="K321">
        <v>111</v>
      </c>
      <c r="L321" t="s">
        <v>5</v>
      </c>
      <c r="M321" t="s">
        <v>298</v>
      </c>
      <c r="Q321">
        <v>1652.7196650000001</v>
      </c>
      <c r="X321" t="s">
        <v>282</v>
      </c>
      <c r="Y321" t="s">
        <v>304</v>
      </c>
    </row>
    <row r="322" spans="1:25" x14ac:dyDescent="0.45">
      <c r="A322" t="s">
        <v>414</v>
      </c>
      <c r="B322" s="5" t="s">
        <v>0</v>
      </c>
      <c r="C322" t="s">
        <v>1</v>
      </c>
      <c r="E322" t="s">
        <v>68</v>
      </c>
      <c r="F322" t="s">
        <v>433</v>
      </c>
      <c r="H322" t="s">
        <v>278</v>
      </c>
      <c r="I322" t="s">
        <v>66</v>
      </c>
      <c r="J322">
        <v>2011</v>
      </c>
      <c r="K322">
        <v>112</v>
      </c>
      <c r="L322" t="s">
        <v>5</v>
      </c>
      <c r="M322" t="s">
        <v>298</v>
      </c>
      <c r="Q322">
        <v>1867.901973</v>
      </c>
      <c r="X322" t="s">
        <v>282</v>
      </c>
      <c r="Y322" t="s">
        <v>304</v>
      </c>
    </row>
    <row r="323" spans="1:25" x14ac:dyDescent="0.45">
      <c r="A323" t="s">
        <v>414</v>
      </c>
      <c r="B323" s="5" t="s">
        <v>0</v>
      </c>
      <c r="C323" t="s">
        <v>1</v>
      </c>
      <c r="E323" t="s">
        <v>68</v>
      </c>
      <c r="F323" t="s">
        <v>433</v>
      </c>
      <c r="H323" t="s">
        <v>278</v>
      </c>
      <c r="I323" t="s">
        <v>66</v>
      </c>
      <c r="J323">
        <v>2011</v>
      </c>
      <c r="K323">
        <v>113</v>
      </c>
      <c r="L323" t="s">
        <v>5</v>
      </c>
      <c r="M323" t="s">
        <v>298</v>
      </c>
      <c r="Q323">
        <v>1975.4931260000001</v>
      </c>
      <c r="X323" t="s">
        <v>282</v>
      </c>
      <c r="Y323" t="s">
        <v>304</v>
      </c>
    </row>
    <row r="324" spans="1:25" x14ac:dyDescent="0.45">
      <c r="A324" t="s">
        <v>414</v>
      </c>
      <c r="B324" s="5" t="s">
        <v>0</v>
      </c>
      <c r="C324" t="s">
        <v>1</v>
      </c>
      <c r="E324" t="s">
        <v>68</v>
      </c>
      <c r="F324" t="s">
        <v>433</v>
      </c>
      <c r="H324" t="s">
        <v>278</v>
      </c>
      <c r="I324" t="s">
        <v>66</v>
      </c>
      <c r="J324">
        <v>2011</v>
      </c>
      <c r="K324">
        <v>114</v>
      </c>
      <c r="L324" t="s">
        <v>5</v>
      </c>
      <c r="M324" t="s">
        <v>298</v>
      </c>
      <c r="Q324">
        <v>1975.4931260000001</v>
      </c>
      <c r="X324" t="s">
        <v>282</v>
      </c>
      <c r="Y324" t="s">
        <v>304</v>
      </c>
    </row>
    <row r="325" spans="1:25" x14ac:dyDescent="0.45">
      <c r="A325" t="s">
        <v>414</v>
      </c>
      <c r="B325" s="5" t="s">
        <v>0</v>
      </c>
      <c r="C325" t="s">
        <v>1</v>
      </c>
      <c r="E325" t="s">
        <v>68</v>
      </c>
      <c r="F325" t="s">
        <v>433</v>
      </c>
      <c r="H325" t="s">
        <v>278</v>
      </c>
      <c r="I325" t="s">
        <v>66</v>
      </c>
      <c r="J325">
        <v>2011</v>
      </c>
      <c r="K325">
        <v>115</v>
      </c>
      <c r="L325" t="s">
        <v>5</v>
      </c>
      <c r="M325" t="s">
        <v>298</v>
      </c>
      <c r="Q325">
        <v>1760.310819</v>
      </c>
      <c r="X325" t="s">
        <v>282</v>
      </c>
      <c r="Y325" t="s">
        <v>304</v>
      </c>
    </row>
    <row r="326" spans="1:25" x14ac:dyDescent="0.45">
      <c r="A326" t="s">
        <v>414</v>
      </c>
      <c r="B326" s="5" t="s">
        <v>0</v>
      </c>
      <c r="C326" t="s">
        <v>1</v>
      </c>
      <c r="E326" t="s">
        <v>68</v>
      </c>
      <c r="F326" t="s">
        <v>433</v>
      </c>
      <c r="H326" t="s">
        <v>278</v>
      </c>
      <c r="I326" t="s">
        <v>66</v>
      </c>
      <c r="J326">
        <v>2011</v>
      </c>
      <c r="K326">
        <v>116</v>
      </c>
      <c r="L326" t="s">
        <v>5</v>
      </c>
      <c r="M326" t="s">
        <v>298</v>
      </c>
      <c r="Q326">
        <v>1652.7196650000001</v>
      </c>
      <c r="X326" t="s">
        <v>282</v>
      </c>
      <c r="Y326" t="s">
        <v>304</v>
      </c>
    </row>
    <row r="327" spans="1:25" x14ac:dyDescent="0.45">
      <c r="A327" t="s">
        <v>414</v>
      </c>
      <c r="B327" s="5" t="s">
        <v>0</v>
      </c>
      <c r="C327" t="s">
        <v>1</v>
      </c>
      <c r="E327" t="s">
        <v>68</v>
      </c>
      <c r="F327" t="s">
        <v>433</v>
      </c>
      <c r="H327" t="s">
        <v>278</v>
      </c>
      <c r="I327" t="s">
        <v>66</v>
      </c>
      <c r="J327">
        <v>2011</v>
      </c>
      <c r="K327">
        <v>117</v>
      </c>
      <c r="L327" t="s">
        <v>5</v>
      </c>
      <c r="M327" t="s">
        <v>298</v>
      </c>
      <c r="Q327">
        <v>1760.310819</v>
      </c>
      <c r="X327" t="s">
        <v>282</v>
      </c>
      <c r="Y327" t="s">
        <v>304</v>
      </c>
    </row>
    <row r="328" spans="1:25" x14ac:dyDescent="0.45">
      <c r="A328" t="s">
        <v>414</v>
      </c>
      <c r="B328" s="5" t="s">
        <v>0</v>
      </c>
      <c r="C328" t="s">
        <v>1</v>
      </c>
      <c r="E328" t="s">
        <v>68</v>
      </c>
      <c r="F328" t="s">
        <v>433</v>
      </c>
      <c r="H328" t="s">
        <v>278</v>
      </c>
      <c r="I328" t="s">
        <v>66</v>
      </c>
      <c r="J328">
        <v>2011</v>
      </c>
      <c r="K328">
        <v>118</v>
      </c>
      <c r="L328" t="s">
        <v>5</v>
      </c>
      <c r="M328" t="s">
        <v>298</v>
      </c>
      <c r="Q328">
        <v>1867.901973</v>
      </c>
      <c r="X328" t="s">
        <v>282</v>
      </c>
      <c r="Y328" t="s">
        <v>304</v>
      </c>
    </row>
    <row r="329" spans="1:25" x14ac:dyDescent="0.45">
      <c r="A329" t="s">
        <v>414</v>
      </c>
      <c r="B329" s="5" t="s">
        <v>0</v>
      </c>
      <c r="C329" t="s">
        <v>1</v>
      </c>
      <c r="E329" t="s">
        <v>68</v>
      </c>
      <c r="F329" t="s">
        <v>433</v>
      </c>
      <c r="H329" t="s">
        <v>278</v>
      </c>
      <c r="I329" t="s">
        <v>66</v>
      </c>
      <c r="J329">
        <v>2011</v>
      </c>
      <c r="K329">
        <v>119</v>
      </c>
      <c r="L329" t="s">
        <v>5</v>
      </c>
      <c r="M329" t="s">
        <v>298</v>
      </c>
      <c r="Q329">
        <v>2083.08428</v>
      </c>
      <c r="X329" t="s">
        <v>282</v>
      </c>
      <c r="Y329" t="s">
        <v>304</v>
      </c>
    </row>
    <row r="330" spans="1:25" x14ac:dyDescent="0.45">
      <c r="A330" t="s">
        <v>414</v>
      </c>
      <c r="B330" s="5" t="s">
        <v>0</v>
      </c>
      <c r="C330" t="s">
        <v>1</v>
      </c>
      <c r="E330" t="s">
        <v>68</v>
      </c>
      <c r="F330" t="s">
        <v>433</v>
      </c>
      <c r="H330" t="s">
        <v>278</v>
      </c>
      <c r="I330" t="s">
        <v>66</v>
      </c>
      <c r="J330">
        <v>2011</v>
      </c>
      <c r="K330">
        <v>120</v>
      </c>
      <c r="L330" t="s">
        <v>5</v>
      </c>
      <c r="M330" t="s">
        <v>298</v>
      </c>
      <c r="Q330">
        <v>2190.6754329999999</v>
      </c>
      <c r="X330" t="s">
        <v>282</v>
      </c>
      <c r="Y330" t="s">
        <v>304</v>
      </c>
    </row>
    <row r="331" spans="1:25" x14ac:dyDescent="0.45">
      <c r="A331" t="s">
        <v>414</v>
      </c>
      <c r="B331" s="5" t="s">
        <v>0</v>
      </c>
      <c r="C331" t="s">
        <v>1</v>
      </c>
      <c r="E331" t="s">
        <v>68</v>
      </c>
      <c r="F331" t="s">
        <v>433</v>
      </c>
      <c r="H331" t="s">
        <v>278</v>
      </c>
      <c r="I331" t="s">
        <v>66</v>
      </c>
      <c r="J331">
        <v>2011</v>
      </c>
      <c r="K331">
        <v>121</v>
      </c>
      <c r="L331" t="s">
        <v>5</v>
      </c>
      <c r="M331" t="s">
        <v>298</v>
      </c>
      <c r="Q331">
        <v>2190.6754329999999</v>
      </c>
      <c r="X331" t="s">
        <v>282</v>
      </c>
      <c r="Y331" t="s">
        <v>304</v>
      </c>
    </row>
    <row r="332" spans="1:25" x14ac:dyDescent="0.45">
      <c r="A332" t="s">
        <v>414</v>
      </c>
      <c r="B332" s="5" t="s">
        <v>0</v>
      </c>
      <c r="C332" t="s">
        <v>1</v>
      </c>
      <c r="E332" t="s">
        <v>68</v>
      </c>
      <c r="F332" t="s">
        <v>433</v>
      </c>
      <c r="H332" t="s">
        <v>278</v>
      </c>
      <c r="I332" t="s">
        <v>66</v>
      </c>
      <c r="J332">
        <v>2011</v>
      </c>
      <c r="K332">
        <v>122</v>
      </c>
      <c r="L332" t="s">
        <v>5</v>
      </c>
      <c r="M332" t="s">
        <v>298</v>
      </c>
      <c r="Q332">
        <v>2298.2665870000001</v>
      </c>
      <c r="X332" t="s">
        <v>282</v>
      </c>
      <c r="Y332" t="s">
        <v>304</v>
      </c>
    </row>
    <row r="333" spans="1:25" x14ac:dyDescent="0.45">
      <c r="A333" t="s">
        <v>414</v>
      </c>
      <c r="B333" s="5" t="s">
        <v>0</v>
      </c>
      <c r="C333" t="s">
        <v>1</v>
      </c>
      <c r="E333" t="s">
        <v>68</v>
      </c>
      <c r="F333" t="s">
        <v>433</v>
      </c>
      <c r="H333" t="s">
        <v>278</v>
      </c>
      <c r="I333" t="s">
        <v>66</v>
      </c>
      <c r="J333">
        <v>2011</v>
      </c>
      <c r="K333">
        <v>123</v>
      </c>
      <c r="L333" t="s">
        <v>5</v>
      </c>
      <c r="M333" t="s">
        <v>298</v>
      </c>
      <c r="Q333">
        <v>1545.128512</v>
      </c>
      <c r="X333" t="s">
        <v>282</v>
      </c>
      <c r="Y333" t="s">
        <v>304</v>
      </c>
    </row>
    <row r="334" spans="1:25" x14ac:dyDescent="0.45">
      <c r="A334" t="s">
        <v>414</v>
      </c>
      <c r="B334" s="5" t="s">
        <v>0</v>
      </c>
      <c r="C334" t="s">
        <v>1</v>
      </c>
      <c r="E334" t="s">
        <v>68</v>
      </c>
      <c r="F334" t="s">
        <v>433</v>
      </c>
      <c r="H334" t="s">
        <v>278</v>
      </c>
      <c r="I334" t="s">
        <v>66</v>
      </c>
      <c r="J334">
        <v>2011</v>
      </c>
      <c r="K334">
        <v>124</v>
      </c>
      <c r="L334" t="s">
        <v>5</v>
      </c>
      <c r="M334" t="s">
        <v>298</v>
      </c>
      <c r="Q334">
        <v>1652.7196650000001</v>
      </c>
      <c r="X334" t="s">
        <v>282</v>
      </c>
      <c r="Y334" t="s">
        <v>304</v>
      </c>
    </row>
    <row r="335" spans="1:25" x14ac:dyDescent="0.45">
      <c r="A335" t="s">
        <v>414</v>
      </c>
      <c r="B335" s="5" t="s">
        <v>0</v>
      </c>
      <c r="C335" t="s">
        <v>1</v>
      </c>
      <c r="E335" t="s">
        <v>68</v>
      </c>
      <c r="F335" t="s">
        <v>433</v>
      </c>
      <c r="H335" t="s">
        <v>278</v>
      </c>
      <c r="I335" t="s">
        <v>66</v>
      </c>
      <c r="J335">
        <v>2011</v>
      </c>
      <c r="K335">
        <v>125</v>
      </c>
      <c r="L335" t="s">
        <v>5</v>
      </c>
      <c r="M335" t="s">
        <v>298</v>
      </c>
      <c r="Q335">
        <v>1652.7196650000001</v>
      </c>
      <c r="X335" t="s">
        <v>282</v>
      </c>
      <c r="Y335" t="s">
        <v>304</v>
      </c>
    </row>
    <row r="336" spans="1:25" x14ac:dyDescent="0.45">
      <c r="A336" t="s">
        <v>414</v>
      </c>
      <c r="B336" s="5" t="s">
        <v>0</v>
      </c>
      <c r="C336" t="s">
        <v>1</v>
      </c>
      <c r="E336" t="s">
        <v>68</v>
      </c>
      <c r="F336" t="s">
        <v>433</v>
      </c>
      <c r="H336" t="s">
        <v>278</v>
      </c>
      <c r="I336" t="s">
        <v>66</v>
      </c>
      <c r="J336">
        <v>2011</v>
      </c>
      <c r="K336">
        <v>126</v>
      </c>
      <c r="L336" t="s">
        <v>5</v>
      </c>
      <c r="M336" t="s">
        <v>298</v>
      </c>
      <c r="Q336">
        <v>1760.310819</v>
      </c>
      <c r="X336" t="s">
        <v>282</v>
      </c>
      <c r="Y336" t="s">
        <v>304</v>
      </c>
    </row>
    <row r="337" spans="1:25" x14ac:dyDescent="0.45">
      <c r="A337" t="s">
        <v>414</v>
      </c>
      <c r="B337" s="5" t="s">
        <v>0</v>
      </c>
      <c r="C337" t="s">
        <v>1</v>
      </c>
      <c r="E337" t="s">
        <v>68</v>
      </c>
      <c r="F337" t="s">
        <v>433</v>
      </c>
      <c r="H337" t="s">
        <v>278</v>
      </c>
      <c r="I337" t="s">
        <v>66</v>
      </c>
      <c r="J337">
        <v>2011</v>
      </c>
      <c r="K337">
        <v>127</v>
      </c>
      <c r="L337" t="s">
        <v>5</v>
      </c>
      <c r="M337" t="s">
        <v>298</v>
      </c>
      <c r="Q337">
        <v>1975.4931260000001</v>
      </c>
      <c r="X337" t="s">
        <v>282</v>
      </c>
      <c r="Y337" t="s">
        <v>304</v>
      </c>
    </row>
    <row r="338" spans="1:25" x14ac:dyDescent="0.45">
      <c r="A338" t="s">
        <v>414</v>
      </c>
      <c r="B338" s="5" t="s">
        <v>0</v>
      </c>
      <c r="C338" t="s">
        <v>1</v>
      </c>
      <c r="E338" t="s">
        <v>68</v>
      </c>
      <c r="F338" t="s">
        <v>433</v>
      </c>
      <c r="H338" t="s">
        <v>278</v>
      </c>
      <c r="I338" t="s">
        <v>66</v>
      </c>
      <c r="J338">
        <v>2011</v>
      </c>
      <c r="K338">
        <v>128</v>
      </c>
      <c r="L338" t="s">
        <v>5</v>
      </c>
      <c r="M338" t="s">
        <v>298</v>
      </c>
      <c r="Q338">
        <v>1975.4931260000001</v>
      </c>
      <c r="X338" t="s">
        <v>282</v>
      </c>
      <c r="Y338" t="s">
        <v>304</v>
      </c>
    </row>
    <row r="339" spans="1:25" x14ac:dyDescent="0.45">
      <c r="A339" t="s">
        <v>414</v>
      </c>
      <c r="B339" s="5" t="s">
        <v>0</v>
      </c>
      <c r="C339" t="s">
        <v>1</v>
      </c>
      <c r="E339" t="s">
        <v>68</v>
      </c>
      <c r="F339" t="s">
        <v>433</v>
      </c>
      <c r="H339" t="s">
        <v>278</v>
      </c>
      <c r="I339" t="s">
        <v>66</v>
      </c>
      <c r="J339">
        <v>2011</v>
      </c>
      <c r="K339">
        <v>129</v>
      </c>
      <c r="L339" t="s">
        <v>5</v>
      </c>
      <c r="M339" t="s">
        <v>298</v>
      </c>
      <c r="Q339">
        <v>1760.310819</v>
      </c>
      <c r="X339" t="s">
        <v>282</v>
      </c>
      <c r="Y339" t="s">
        <v>304</v>
      </c>
    </row>
    <row r="340" spans="1:25" x14ac:dyDescent="0.45">
      <c r="A340" t="s">
        <v>414</v>
      </c>
      <c r="B340" s="5" t="s">
        <v>0</v>
      </c>
      <c r="C340" t="s">
        <v>1</v>
      </c>
      <c r="E340" t="s">
        <v>68</v>
      </c>
      <c r="F340" t="s">
        <v>433</v>
      </c>
      <c r="H340" t="s">
        <v>278</v>
      </c>
      <c r="I340" t="s">
        <v>66</v>
      </c>
      <c r="J340">
        <v>2011</v>
      </c>
      <c r="K340">
        <v>130</v>
      </c>
      <c r="L340" t="s">
        <v>5</v>
      </c>
      <c r="M340" t="s">
        <v>298</v>
      </c>
      <c r="Q340">
        <v>1760.310819</v>
      </c>
      <c r="X340" t="s">
        <v>282</v>
      </c>
      <c r="Y340" t="s">
        <v>304</v>
      </c>
    </row>
    <row r="341" spans="1:25" x14ac:dyDescent="0.45">
      <c r="A341" t="s">
        <v>414</v>
      </c>
      <c r="B341" s="5" t="s">
        <v>0</v>
      </c>
      <c r="C341" t="s">
        <v>1</v>
      </c>
      <c r="E341" t="s">
        <v>68</v>
      </c>
      <c r="F341" t="s">
        <v>433</v>
      </c>
      <c r="H341" t="s">
        <v>278</v>
      </c>
      <c r="I341" t="s">
        <v>66</v>
      </c>
      <c r="J341">
        <v>2011</v>
      </c>
      <c r="K341">
        <v>131</v>
      </c>
      <c r="L341" t="s">
        <v>5</v>
      </c>
      <c r="M341" t="s">
        <v>298</v>
      </c>
      <c r="Q341">
        <v>1545.128512</v>
      </c>
      <c r="X341" t="s">
        <v>282</v>
      </c>
      <c r="Y341" t="s">
        <v>304</v>
      </c>
    </row>
    <row r="342" spans="1:25" x14ac:dyDescent="0.45">
      <c r="A342" t="s">
        <v>414</v>
      </c>
      <c r="B342" s="5" t="s">
        <v>0</v>
      </c>
      <c r="C342" t="s">
        <v>1</v>
      </c>
      <c r="E342" t="s">
        <v>68</v>
      </c>
      <c r="F342" t="s">
        <v>433</v>
      </c>
      <c r="H342" t="s">
        <v>278</v>
      </c>
      <c r="I342" t="s">
        <v>66</v>
      </c>
      <c r="J342">
        <v>2011</v>
      </c>
      <c r="K342">
        <v>132</v>
      </c>
      <c r="L342" t="s">
        <v>5</v>
      </c>
      <c r="M342" t="s">
        <v>298</v>
      </c>
      <c r="Q342">
        <v>1437.537358</v>
      </c>
      <c r="X342" t="s">
        <v>282</v>
      </c>
      <c r="Y342" t="s">
        <v>304</v>
      </c>
    </row>
    <row r="343" spans="1:25" x14ac:dyDescent="0.45">
      <c r="A343" t="s">
        <v>414</v>
      </c>
      <c r="B343" s="5" t="s">
        <v>0</v>
      </c>
      <c r="C343" t="s">
        <v>1</v>
      </c>
      <c r="E343" t="s">
        <v>68</v>
      </c>
      <c r="F343" t="s">
        <v>433</v>
      </c>
      <c r="H343" t="s">
        <v>278</v>
      </c>
      <c r="I343" t="s">
        <v>66</v>
      </c>
      <c r="J343">
        <v>2011</v>
      </c>
      <c r="K343">
        <v>133</v>
      </c>
      <c r="L343" t="s">
        <v>5</v>
      </c>
      <c r="M343" t="s">
        <v>298</v>
      </c>
      <c r="Q343">
        <v>1867.901973</v>
      </c>
      <c r="X343" t="s">
        <v>282</v>
      </c>
      <c r="Y343" t="s">
        <v>304</v>
      </c>
    </row>
    <row r="344" spans="1:25" x14ac:dyDescent="0.45">
      <c r="A344" t="s">
        <v>414</v>
      </c>
      <c r="B344" s="5" t="s">
        <v>0</v>
      </c>
      <c r="C344" t="s">
        <v>1</v>
      </c>
      <c r="E344" t="s">
        <v>68</v>
      </c>
      <c r="F344" t="s">
        <v>433</v>
      </c>
      <c r="H344" t="s">
        <v>278</v>
      </c>
      <c r="I344" t="s">
        <v>66</v>
      </c>
      <c r="J344">
        <v>2011</v>
      </c>
      <c r="K344">
        <v>134</v>
      </c>
      <c r="L344" t="s">
        <v>5</v>
      </c>
      <c r="M344" t="s">
        <v>298</v>
      </c>
      <c r="Q344">
        <v>1975.4931260000001</v>
      </c>
      <c r="X344" t="s">
        <v>282</v>
      </c>
      <c r="Y344" t="s">
        <v>304</v>
      </c>
    </row>
    <row r="345" spans="1:25" x14ac:dyDescent="0.45">
      <c r="A345" t="s">
        <v>414</v>
      </c>
      <c r="B345" s="5" t="s">
        <v>0</v>
      </c>
      <c r="C345" t="s">
        <v>1</v>
      </c>
      <c r="E345" t="s">
        <v>68</v>
      </c>
      <c r="F345" t="s">
        <v>433</v>
      </c>
      <c r="H345" t="s">
        <v>278</v>
      </c>
      <c r="I345" t="s">
        <v>66</v>
      </c>
      <c r="J345">
        <v>2011</v>
      </c>
      <c r="K345">
        <v>135</v>
      </c>
      <c r="L345" t="s">
        <v>5</v>
      </c>
      <c r="M345" t="s">
        <v>298</v>
      </c>
      <c r="Q345">
        <v>2513.4488940000001</v>
      </c>
      <c r="X345" t="s">
        <v>282</v>
      </c>
      <c r="Y345" t="s">
        <v>304</v>
      </c>
    </row>
    <row r="346" spans="1:25" x14ac:dyDescent="0.45">
      <c r="A346" t="s">
        <v>414</v>
      </c>
      <c r="B346" s="5" t="s">
        <v>0</v>
      </c>
      <c r="C346" t="s">
        <v>1</v>
      </c>
      <c r="E346" t="s">
        <v>68</v>
      </c>
      <c r="F346" t="s">
        <v>433</v>
      </c>
      <c r="H346" t="s">
        <v>278</v>
      </c>
      <c r="I346" t="s">
        <v>66</v>
      </c>
      <c r="J346">
        <v>2011</v>
      </c>
      <c r="K346">
        <v>136</v>
      </c>
      <c r="L346" t="s">
        <v>5</v>
      </c>
      <c r="M346" t="s">
        <v>298</v>
      </c>
      <c r="Q346">
        <v>2405.8577409999998</v>
      </c>
      <c r="X346" t="s">
        <v>282</v>
      </c>
      <c r="Y346" t="s">
        <v>304</v>
      </c>
    </row>
    <row r="347" spans="1:25" x14ac:dyDescent="0.45">
      <c r="A347" t="s">
        <v>414</v>
      </c>
      <c r="B347" s="5" t="s">
        <v>0</v>
      </c>
      <c r="C347" t="s">
        <v>1</v>
      </c>
      <c r="E347" t="s">
        <v>68</v>
      </c>
      <c r="F347" t="s">
        <v>433</v>
      </c>
      <c r="H347" t="s">
        <v>278</v>
      </c>
      <c r="I347" t="s">
        <v>66</v>
      </c>
      <c r="J347">
        <v>2011</v>
      </c>
      <c r="K347">
        <v>137</v>
      </c>
      <c r="L347" t="s">
        <v>5</v>
      </c>
      <c r="M347" t="s">
        <v>298</v>
      </c>
      <c r="Q347">
        <v>3266.5869699999998</v>
      </c>
      <c r="X347" t="s">
        <v>282</v>
      </c>
      <c r="Y347" t="s">
        <v>304</v>
      </c>
    </row>
    <row r="348" spans="1:25" x14ac:dyDescent="0.45">
      <c r="A348" t="s">
        <v>414</v>
      </c>
      <c r="B348" s="5" t="s">
        <v>0</v>
      </c>
      <c r="C348" t="s">
        <v>1</v>
      </c>
      <c r="E348" t="s">
        <v>68</v>
      </c>
      <c r="F348" t="s">
        <v>433</v>
      </c>
      <c r="H348" t="s">
        <v>278</v>
      </c>
      <c r="I348" t="s">
        <v>66</v>
      </c>
      <c r="J348">
        <v>2011</v>
      </c>
      <c r="K348">
        <v>138</v>
      </c>
      <c r="L348" t="s">
        <v>5</v>
      </c>
      <c r="M348" t="s">
        <v>298</v>
      </c>
      <c r="Q348">
        <v>3589.3604300000002</v>
      </c>
      <c r="X348" t="s">
        <v>282</v>
      </c>
      <c r="Y348" t="s">
        <v>304</v>
      </c>
    </row>
    <row r="349" spans="1:25" x14ac:dyDescent="0.45">
      <c r="A349" t="s">
        <v>414</v>
      </c>
      <c r="B349" s="5" t="s">
        <v>0</v>
      </c>
      <c r="C349" t="s">
        <v>1</v>
      </c>
      <c r="E349" t="s">
        <v>68</v>
      </c>
      <c r="F349" t="s">
        <v>433</v>
      </c>
      <c r="H349" t="s">
        <v>278</v>
      </c>
      <c r="I349" t="s">
        <v>66</v>
      </c>
      <c r="J349">
        <v>2011</v>
      </c>
      <c r="K349">
        <v>139</v>
      </c>
      <c r="L349" t="s">
        <v>5</v>
      </c>
      <c r="M349" t="s">
        <v>298</v>
      </c>
      <c r="Q349">
        <v>3481.7692769999999</v>
      </c>
      <c r="X349" t="s">
        <v>282</v>
      </c>
      <c r="Y349" t="s">
        <v>304</v>
      </c>
    </row>
    <row r="350" spans="1:25" x14ac:dyDescent="0.45">
      <c r="A350" t="s">
        <v>414</v>
      </c>
      <c r="B350" s="5" t="s">
        <v>0</v>
      </c>
      <c r="C350" t="s">
        <v>1</v>
      </c>
      <c r="E350" t="s">
        <v>68</v>
      </c>
      <c r="F350" t="s">
        <v>433</v>
      </c>
      <c r="H350" t="s">
        <v>278</v>
      </c>
      <c r="I350" t="s">
        <v>66</v>
      </c>
      <c r="J350">
        <v>2011</v>
      </c>
      <c r="K350">
        <v>140</v>
      </c>
      <c r="L350" t="s">
        <v>5</v>
      </c>
      <c r="M350" t="s">
        <v>298</v>
      </c>
      <c r="Q350">
        <v>3266.5869699999998</v>
      </c>
      <c r="X350" t="s">
        <v>282</v>
      </c>
      <c r="Y350" t="s">
        <v>304</v>
      </c>
    </row>
    <row r="351" spans="1:25" x14ac:dyDescent="0.45">
      <c r="A351" t="s">
        <v>414</v>
      </c>
      <c r="B351" s="5" t="s">
        <v>0</v>
      </c>
      <c r="C351" t="s">
        <v>1</v>
      </c>
      <c r="E351" t="s">
        <v>68</v>
      </c>
      <c r="F351" t="s">
        <v>433</v>
      </c>
      <c r="H351" t="s">
        <v>278</v>
      </c>
      <c r="I351" t="s">
        <v>66</v>
      </c>
      <c r="J351">
        <v>2011</v>
      </c>
      <c r="K351">
        <v>141</v>
      </c>
      <c r="L351" t="s">
        <v>5</v>
      </c>
      <c r="M351" t="s">
        <v>298</v>
      </c>
      <c r="Q351">
        <v>3481.7692769999999</v>
      </c>
      <c r="X351" t="s">
        <v>282</v>
      </c>
      <c r="Y351" t="s">
        <v>304</v>
      </c>
    </row>
    <row r="352" spans="1:25" x14ac:dyDescent="0.45">
      <c r="A352" t="s">
        <v>414</v>
      </c>
      <c r="B352" s="5" t="s">
        <v>0</v>
      </c>
      <c r="C352" t="s">
        <v>1</v>
      </c>
      <c r="E352" t="s">
        <v>68</v>
      </c>
      <c r="F352" t="s">
        <v>433</v>
      </c>
      <c r="H352" t="s">
        <v>278</v>
      </c>
      <c r="I352" t="s">
        <v>66</v>
      </c>
      <c r="J352">
        <v>2011</v>
      </c>
      <c r="K352">
        <v>142</v>
      </c>
      <c r="L352" t="s">
        <v>5</v>
      </c>
      <c r="M352" t="s">
        <v>298</v>
      </c>
      <c r="Q352">
        <v>2836.2223549999999</v>
      </c>
      <c r="X352" t="s">
        <v>282</v>
      </c>
      <c r="Y352" t="s">
        <v>304</v>
      </c>
    </row>
    <row r="353" spans="1:26" x14ac:dyDescent="0.45">
      <c r="A353" t="s">
        <v>414</v>
      </c>
      <c r="B353" s="5" t="s">
        <v>0</v>
      </c>
      <c r="C353" t="s">
        <v>1</v>
      </c>
      <c r="E353" t="s">
        <v>68</v>
      </c>
      <c r="F353" t="s">
        <v>433</v>
      </c>
      <c r="H353" t="s">
        <v>278</v>
      </c>
      <c r="I353" t="s">
        <v>66</v>
      </c>
      <c r="J353">
        <v>2011</v>
      </c>
      <c r="K353">
        <v>143</v>
      </c>
      <c r="L353" t="s">
        <v>5</v>
      </c>
      <c r="M353" t="s">
        <v>298</v>
      </c>
      <c r="Q353">
        <v>2513.4488940000001</v>
      </c>
      <c r="X353" t="s">
        <v>282</v>
      </c>
      <c r="Y353" t="s">
        <v>304</v>
      </c>
    </row>
    <row r="354" spans="1:26" x14ac:dyDescent="0.45">
      <c r="A354" t="s">
        <v>414</v>
      </c>
      <c r="B354" s="5" t="s">
        <v>0</v>
      </c>
      <c r="C354" t="s">
        <v>1</v>
      </c>
      <c r="E354" t="s">
        <v>68</v>
      </c>
      <c r="F354" t="s">
        <v>433</v>
      </c>
      <c r="H354" t="s">
        <v>278</v>
      </c>
      <c r="I354" t="s">
        <v>66</v>
      </c>
      <c r="J354">
        <v>2011</v>
      </c>
      <c r="K354">
        <v>144</v>
      </c>
      <c r="L354" t="s">
        <v>5</v>
      </c>
      <c r="M354" t="s">
        <v>298</v>
      </c>
      <c r="Q354">
        <v>3158.9958160000001</v>
      </c>
      <c r="X354" t="s">
        <v>282</v>
      </c>
      <c r="Y354" t="s">
        <v>304</v>
      </c>
    </row>
    <row r="355" spans="1:26" x14ac:dyDescent="0.45">
      <c r="A355" t="s">
        <v>414</v>
      </c>
      <c r="B355" s="5" t="s">
        <v>0</v>
      </c>
      <c r="C355" t="s">
        <v>1</v>
      </c>
      <c r="E355" t="s">
        <v>68</v>
      </c>
      <c r="F355" t="s">
        <v>433</v>
      </c>
      <c r="H355" t="s">
        <v>278</v>
      </c>
      <c r="I355" t="s">
        <v>66</v>
      </c>
      <c r="J355">
        <v>2011</v>
      </c>
      <c r="K355">
        <v>145</v>
      </c>
      <c r="L355" t="s">
        <v>5</v>
      </c>
      <c r="M355" t="s">
        <v>298</v>
      </c>
      <c r="Q355">
        <v>3051.4046619999999</v>
      </c>
      <c r="X355" t="s">
        <v>282</v>
      </c>
      <c r="Y355" t="s">
        <v>304</v>
      </c>
    </row>
    <row r="356" spans="1:26" x14ac:dyDescent="0.45">
      <c r="A356" t="s">
        <v>414</v>
      </c>
      <c r="B356" s="5" t="s">
        <v>0</v>
      </c>
      <c r="C356" t="s">
        <v>1</v>
      </c>
      <c r="E356" t="s">
        <v>68</v>
      </c>
      <c r="F356" t="s">
        <v>433</v>
      </c>
      <c r="H356" t="s">
        <v>278</v>
      </c>
      <c r="I356" t="s">
        <v>66</v>
      </c>
      <c r="J356">
        <v>2011</v>
      </c>
      <c r="K356">
        <v>146</v>
      </c>
      <c r="L356" t="s">
        <v>5</v>
      </c>
      <c r="M356" t="s">
        <v>298</v>
      </c>
      <c r="Q356">
        <v>3481.7692769999999</v>
      </c>
      <c r="X356" t="s">
        <v>282</v>
      </c>
      <c r="Y356" t="s">
        <v>304</v>
      </c>
    </row>
    <row r="357" spans="1:26" x14ac:dyDescent="0.45">
      <c r="A357" t="s">
        <v>414</v>
      </c>
      <c r="B357" s="5" t="s">
        <v>0</v>
      </c>
      <c r="C357" t="s">
        <v>1</v>
      </c>
      <c r="E357" t="s">
        <v>68</v>
      </c>
      <c r="F357" t="s">
        <v>433</v>
      </c>
      <c r="H357" t="s">
        <v>278</v>
      </c>
      <c r="I357" t="s">
        <v>66</v>
      </c>
      <c r="J357">
        <v>2011</v>
      </c>
      <c r="K357">
        <v>147</v>
      </c>
      <c r="L357" t="s">
        <v>5</v>
      </c>
      <c r="M357" t="s">
        <v>298</v>
      </c>
      <c r="Q357">
        <v>4342.4985059999999</v>
      </c>
      <c r="X357" t="s">
        <v>282</v>
      </c>
      <c r="Y357" t="s">
        <v>304</v>
      </c>
    </row>
    <row r="358" spans="1:26" x14ac:dyDescent="0.45">
      <c r="A358" t="s">
        <v>414</v>
      </c>
      <c r="B358" s="5" t="s">
        <v>0</v>
      </c>
      <c r="C358" t="s">
        <v>1</v>
      </c>
      <c r="E358" t="s">
        <v>68</v>
      </c>
      <c r="F358" t="s">
        <v>433</v>
      </c>
      <c r="H358" t="s">
        <v>278</v>
      </c>
      <c r="I358" t="s">
        <v>66</v>
      </c>
      <c r="J358">
        <v>2011</v>
      </c>
      <c r="K358">
        <v>148</v>
      </c>
      <c r="L358" t="s">
        <v>5</v>
      </c>
      <c r="M358" t="s">
        <v>298</v>
      </c>
      <c r="Q358">
        <v>4127.3161980000004</v>
      </c>
      <c r="X358" t="s">
        <v>282</v>
      </c>
      <c r="Y358" t="s">
        <v>304</v>
      </c>
    </row>
    <row r="359" spans="1:26" x14ac:dyDescent="0.45">
      <c r="A359" t="s">
        <v>414</v>
      </c>
      <c r="B359" s="5" t="s">
        <v>0</v>
      </c>
      <c r="C359" t="s">
        <v>1</v>
      </c>
      <c r="E359" s="4" t="s">
        <v>68</v>
      </c>
      <c r="F359" t="s">
        <v>433</v>
      </c>
      <c r="H359" t="s">
        <v>278</v>
      </c>
      <c r="I359" t="s">
        <v>66</v>
      </c>
      <c r="J359">
        <v>2011</v>
      </c>
      <c r="K359" s="4">
        <v>149</v>
      </c>
      <c r="L359" t="s">
        <v>5</v>
      </c>
      <c r="M359" t="s">
        <v>298</v>
      </c>
      <c r="Q359">
        <v>4019.7250450000001</v>
      </c>
      <c r="S359" s="4"/>
      <c r="V359" s="4"/>
      <c r="W359" s="4"/>
      <c r="X359" s="4" t="s">
        <v>282</v>
      </c>
      <c r="Y359" s="4" t="s">
        <v>304</v>
      </c>
      <c r="Z359" s="4"/>
    </row>
    <row r="360" spans="1:26" x14ac:dyDescent="0.45">
      <c r="A360" t="s">
        <v>414</v>
      </c>
      <c r="B360" s="1" t="s">
        <v>0</v>
      </c>
      <c r="C360" s="2" t="s">
        <v>1</v>
      </c>
      <c r="E360" t="s">
        <v>297</v>
      </c>
      <c r="F360" s="2" t="s">
        <v>433</v>
      </c>
      <c r="G360" s="2"/>
      <c r="H360" s="2" t="s">
        <v>6</v>
      </c>
      <c r="I360" s="2" t="s">
        <v>66</v>
      </c>
      <c r="J360" s="2">
        <v>2011</v>
      </c>
      <c r="K360">
        <v>65</v>
      </c>
      <c r="L360" s="2" t="s">
        <v>4</v>
      </c>
      <c r="M360" s="2"/>
      <c r="N360" s="2"/>
      <c r="O360" s="2"/>
      <c r="P360" s="2"/>
      <c r="Q360" s="2">
        <v>87337.850120000003</v>
      </c>
      <c r="R360" s="2"/>
      <c r="T360" s="2"/>
      <c r="U360" s="2"/>
      <c r="X360" t="s">
        <v>282</v>
      </c>
      <c r="Y360" t="s">
        <v>305</v>
      </c>
      <c r="Z360" t="s">
        <v>300</v>
      </c>
    </row>
    <row r="361" spans="1:26" x14ac:dyDescent="0.45">
      <c r="A361" t="s">
        <v>414</v>
      </c>
      <c r="B361" t="s">
        <v>0</v>
      </c>
      <c r="C361" t="s">
        <v>1</v>
      </c>
      <c r="E361" t="s">
        <v>297</v>
      </c>
      <c r="F361" t="s">
        <v>433</v>
      </c>
      <c r="H361" t="s">
        <v>6</v>
      </c>
      <c r="I361" t="s">
        <v>66</v>
      </c>
      <c r="J361">
        <v>2011</v>
      </c>
      <c r="K361">
        <v>66</v>
      </c>
      <c r="L361" t="s">
        <v>4</v>
      </c>
      <c r="Q361">
        <v>86167.34143</v>
      </c>
      <c r="X361" t="s">
        <v>282</v>
      </c>
      <c r="Y361" t="s">
        <v>305</v>
      </c>
      <c r="Z361" t="s">
        <v>300</v>
      </c>
    </row>
    <row r="362" spans="1:26" x14ac:dyDescent="0.45">
      <c r="A362" t="s">
        <v>414</v>
      </c>
      <c r="B362" t="s">
        <v>0</v>
      </c>
      <c r="C362" t="s">
        <v>1</v>
      </c>
      <c r="E362" t="s">
        <v>297</v>
      </c>
      <c r="F362" t="s">
        <v>433</v>
      </c>
      <c r="H362" t="s">
        <v>6</v>
      </c>
      <c r="I362" t="s">
        <v>66</v>
      </c>
      <c r="J362">
        <v>2011</v>
      </c>
      <c r="K362">
        <v>67</v>
      </c>
      <c r="L362" t="s">
        <v>4</v>
      </c>
      <c r="Q362">
        <v>78676.085819999993</v>
      </c>
      <c r="X362" t="s">
        <v>282</v>
      </c>
      <c r="Y362" t="s">
        <v>305</v>
      </c>
      <c r="Z362" t="s">
        <v>300</v>
      </c>
    </row>
    <row r="363" spans="1:26" x14ac:dyDescent="0.45">
      <c r="A363" t="s">
        <v>414</v>
      </c>
      <c r="B363" t="s">
        <v>0</v>
      </c>
      <c r="C363" t="s">
        <v>1</v>
      </c>
      <c r="E363" t="s">
        <v>297</v>
      </c>
      <c r="F363" t="s">
        <v>433</v>
      </c>
      <c r="H363" t="s">
        <v>6</v>
      </c>
      <c r="I363" t="s">
        <v>66</v>
      </c>
      <c r="J363">
        <v>2011</v>
      </c>
      <c r="K363">
        <v>68</v>
      </c>
      <c r="L363" t="s">
        <v>4</v>
      </c>
      <c r="Q363">
        <v>78910.187560000006</v>
      </c>
      <c r="X363" t="s">
        <v>282</v>
      </c>
      <c r="Y363" t="s">
        <v>305</v>
      </c>
      <c r="Z363" t="s">
        <v>300</v>
      </c>
    </row>
    <row r="364" spans="1:26" x14ac:dyDescent="0.45">
      <c r="A364" t="s">
        <v>414</v>
      </c>
      <c r="B364" t="s">
        <v>0</v>
      </c>
      <c r="C364" t="s">
        <v>1</v>
      </c>
      <c r="E364" t="s">
        <v>297</v>
      </c>
      <c r="F364" t="s">
        <v>433</v>
      </c>
      <c r="H364" t="s">
        <v>6</v>
      </c>
      <c r="I364" t="s">
        <v>66</v>
      </c>
      <c r="J364">
        <v>2011</v>
      </c>
      <c r="K364">
        <v>69</v>
      </c>
      <c r="L364" t="s">
        <v>4</v>
      </c>
      <c r="Q364">
        <v>78910.187560000006</v>
      </c>
      <c r="X364" t="s">
        <v>282</v>
      </c>
      <c r="Y364" t="s">
        <v>305</v>
      </c>
      <c r="Z364" t="s">
        <v>300</v>
      </c>
    </row>
    <row r="365" spans="1:26" x14ac:dyDescent="0.45">
      <c r="A365" t="s">
        <v>414</v>
      </c>
      <c r="B365" t="s">
        <v>0</v>
      </c>
      <c r="C365" t="s">
        <v>1</v>
      </c>
      <c r="E365" t="s">
        <v>297</v>
      </c>
      <c r="F365" t="s">
        <v>433</v>
      </c>
      <c r="H365" t="s">
        <v>6</v>
      </c>
      <c r="I365" t="s">
        <v>66</v>
      </c>
      <c r="J365">
        <v>2011</v>
      </c>
      <c r="K365">
        <v>70</v>
      </c>
      <c r="L365" t="s">
        <v>4</v>
      </c>
      <c r="Q365">
        <v>81953.510150000002</v>
      </c>
      <c r="X365" t="s">
        <v>282</v>
      </c>
      <c r="Y365" t="s">
        <v>305</v>
      </c>
      <c r="Z365" t="s">
        <v>300</v>
      </c>
    </row>
    <row r="366" spans="1:26" x14ac:dyDescent="0.45">
      <c r="A366" t="s">
        <v>414</v>
      </c>
      <c r="B366" t="s">
        <v>0</v>
      </c>
      <c r="C366" t="s">
        <v>1</v>
      </c>
      <c r="E366" t="s">
        <v>297</v>
      </c>
      <c r="F366" t="s">
        <v>433</v>
      </c>
      <c r="H366" t="s">
        <v>6</v>
      </c>
      <c r="I366" t="s">
        <v>66</v>
      </c>
      <c r="J366">
        <v>2011</v>
      </c>
      <c r="K366">
        <v>71</v>
      </c>
      <c r="L366" t="s">
        <v>4</v>
      </c>
      <c r="Q366">
        <v>77037.373649999994</v>
      </c>
      <c r="X366" t="s">
        <v>282</v>
      </c>
      <c r="Y366" t="s">
        <v>305</v>
      </c>
      <c r="Z366" t="s">
        <v>300</v>
      </c>
    </row>
    <row r="367" spans="1:26" x14ac:dyDescent="0.45">
      <c r="A367" t="s">
        <v>414</v>
      </c>
      <c r="B367" t="s">
        <v>0</v>
      </c>
      <c r="C367" t="s">
        <v>1</v>
      </c>
      <c r="E367" t="s">
        <v>297</v>
      </c>
      <c r="F367" t="s">
        <v>433</v>
      </c>
      <c r="H367" t="s">
        <v>6</v>
      </c>
      <c r="I367" t="s">
        <v>66</v>
      </c>
      <c r="J367">
        <v>2011</v>
      </c>
      <c r="K367">
        <v>72</v>
      </c>
      <c r="L367" t="s">
        <v>4</v>
      </c>
      <c r="Q367">
        <v>74462.254539999994</v>
      </c>
      <c r="X367" t="s">
        <v>282</v>
      </c>
      <c r="Y367" t="s">
        <v>305</v>
      </c>
      <c r="Z367" t="s">
        <v>300</v>
      </c>
    </row>
    <row r="368" spans="1:26" x14ac:dyDescent="0.45">
      <c r="A368" t="s">
        <v>414</v>
      </c>
      <c r="B368" t="s">
        <v>0</v>
      </c>
      <c r="C368" t="s">
        <v>1</v>
      </c>
      <c r="E368" t="s">
        <v>297</v>
      </c>
      <c r="F368" t="s">
        <v>433</v>
      </c>
      <c r="H368" t="s">
        <v>6</v>
      </c>
      <c r="I368" t="s">
        <v>66</v>
      </c>
      <c r="J368">
        <v>2011</v>
      </c>
      <c r="K368">
        <v>73</v>
      </c>
      <c r="L368" t="s">
        <v>4</v>
      </c>
      <c r="Q368">
        <v>70014.321519999998</v>
      </c>
      <c r="X368" t="s">
        <v>282</v>
      </c>
      <c r="Y368" t="s">
        <v>305</v>
      </c>
      <c r="Z368" t="s">
        <v>300</v>
      </c>
    </row>
    <row r="369" spans="1:26" x14ac:dyDescent="0.45">
      <c r="A369" t="s">
        <v>414</v>
      </c>
      <c r="B369" t="s">
        <v>0</v>
      </c>
      <c r="C369" t="s">
        <v>1</v>
      </c>
      <c r="E369" t="s">
        <v>297</v>
      </c>
      <c r="F369" t="s">
        <v>433</v>
      </c>
      <c r="H369" t="s">
        <v>6</v>
      </c>
      <c r="I369" t="s">
        <v>66</v>
      </c>
      <c r="J369">
        <v>2011</v>
      </c>
      <c r="K369">
        <v>74</v>
      </c>
      <c r="L369" t="s">
        <v>4</v>
      </c>
      <c r="Q369">
        <v>75398.661489999999</v>
      </c>
      <c r="X369" t="s">
        <v>282</v>
      </c>
      <c r="Y369" t="s">
        <v>305</v>
      </c>
      <c r="Z369" t="s">
        <v>300</v>
      </c>
    </row>
    <row r="370" spans="1:26" x14ac:dyDescent="0.45">
      <c r="A370" t="s">
        <v>414</v>
      </c>
      <c r="B370" t="s">
        <v>0</v>
      </c>
      <c r="C370" t="s">
        <v>1</v>
      </c>
      <c r="E370" t="s">
        <v>297</v>
      </c>
      <c r="F370" t="s">
        <v>433</v>
      </c>
      <c r="H370" t="s">
        <v>6</v>
      </c>
      <c r="I370" t="s">
        <v>66</v>
      </c>
      <c r="J370">
        <v>2011</v>
      </c>
      <c r="K370">
        <v>95</v>
      </c>
      <c r="L370" t="s">
        <v>4</v>
      </c>
      <c r="Q370">
        <v>104427.277</v>
      </c>
      <c r="X370" t="s">
        <v>282</v>
      </c>
      <c r="Y370" t="s">
        <v>305</v>
      </c>
      <c r="Z370" t="s">
        <v>300</v>
      </c>
    </row>
    <row r="371" spans="1:26" x14ac:dyDescent="0.45">
      <c r="A371" t="s">
        <v>414</v>
      </c>
      <c r="B371" t="s">
        <v>0</v>
      </c>
      <c r="C371" t="s">
        <v>1</v>
      </c>
      <c r="E371" t="s">
        <v>297</v>
      </c>
      <c r="F371" t="s">
        <v>433</v>
      </c>
      <c r="H371" t="s">
        <v>6</v>
      </c>
      <c r="I371" t="s">
        <v>66</v>
      </c>
      <c r="J371">
        <v>2011</v>
      </c>
      <c r="K371">
        <v>96</v>
      </c>
      <c r="L371" t="s">
        <v>4</v>
      </c>
      <c r="Q371">
        <v>86869.646640000006</v>
      </c>
      <c r="X371" t="s">
        <v>282</v>
      </c>
      <c r="Y371" t="s">
        <v>305</v>
      </c>
      <c r="Z371" t="s">
        <v>300</v>
      </c>
    </row>
    <row r="372" spans="1:26" x14ac:dyDescent="0.45">
      <c r="A372" t="s">
        <v>414</v>
      </c>
      <c r="B372" t="s">
        <v>0</v>
      </c>
      <c r="C372" t="s">
        <v>1</v>
      </c>
      <c r="E372" t="s">
        <v>297</v>
      </c>
      <c r="F372" t="s">
        <v>433</v>
      </c>
      <c r="H372" t="s">
        <v>6</v>
      </c>
      <c r="I372" t="s">
        <v>66</v>
      </c>
      <c r="J372">
        <v>2011</v>
      </c>
      <c r="K372">
        <v>97</v>
      </c>
      <c r="L372" t="s">
        <v>4</v>
      </c>
      <c r="Q372">
        <v>70950.728470000002</v>
      </c>
      <c r="X372" t="s">
        <v>282</v>
      </c>
      <c r="Y372" t="s">
        <v>305</v>
      </c>
      <c r="Z372" t="s">
        <v>300</v>
      </c>
    </row>
    <row r="373" spans="1:26" x14ac:dyDescent="0.45">
      <c r="A373" t="s">
        <v>414</v>
      </c>
      <c r="B373" t="s">
        <v>0</v>
      </c>
      <c r="C373" t="s">
        <v>1</v>
      </c>
      <c r="E373" t="s">
        <v>297</v>
      </c>
      <c r="F373" t="s">
        <v>433</v>
      </c>
      <c r="H373" t="s">
        <v>6</v>
      </c>
      <c r="I373" t="s">
        <v>66</v>
      </c>
      <c r="J373">
        <v>2011</v>
      </c>
      <c r="K373">
        <v>98</v>
      </c>
      <c r="L373" t="s">
        <v>4</v>
      </c>
      <c r="Q373">
        <v>61820.760690000003</v>
      </c>
      <c r="X373" t="s">
        <v>282</v>
      </c>
      <c r="Y373" t="s">
        <v>305</v>
      </c>
      <c r="Z373" t="s">
        <v>300</v>
      </c>
    </row>
    <row r="374" spans="1:26" x14ac:dyDescent="0.45">
      <c r="A374" t="s">
        <v>414</v>
      </c>
      <c r="B374" t="s">
        <v>0</v>
      </c>
      <c r="C374" t="s">
        <v>1</v>
      </c>
      <c r="E374" t="s">
        <v>297</v>
      </c>
      <c r="F374" t="s">
        <v>433</v>
      </c>
      <c r="H374" t="s">
        <v>6</v>
      </c>
      <c r="I374" t="s">
        <v>66</v>
      </c>
      <c r="J374">
        <v>2011</v>
      </c>
      <c r="K374">
        <v>99</v>
      </c>
      <c r="L374" t="s">
        <v>4</v>
      </c>
      <c r="Q374">
        <v>66736.897190000003</v>
      </c>
      <c r="X374" t="s">
        <v>282</v>
      </c>
      <c r="Y374" t="s">
        <v>305</v>
      </c>
      <c r="Z374" t="s">
        <v>300</v>
      </c>
    </row>
    <row r="375" spans="1:26" x14ac:dyDescent="0.45">
      <c r="A375" t="s">
        <v>414</v>
      </c>
      <c r="B375" t="s">
        <v>0</v>
      </c>
      <c r="C375" t="s">
        <v>1</v>
      </c>
      <c r="E375" t="s">
        <v>297</v>
      </c>
      <c r="F375" t="s">
        <v>433</v>
      </c>
      <c r="H375" t="s">
        <v>6</v>
      </c>
      <c r="I375" t="s">
        <v>66</v>
      </c>
      <c r="J375">
        <v>2011</v>
      </c>
      <c r="K375">
        <v>100</v>
      </c>
      <c r="L375" t="s">
        <v>4</v>
      </c>
      <c r="Q375">
        <v>60650.252</v>
      </c>
      <c r="X375" t="s">
        <v>282</v>
      </c>
      <c r="Y375" t="s">
        <v>305</v>
      </c>
      <c r="Z375" t="s">
        <v>300</v>
      </c>
    </row>
    <row r="376" spans="1:26" x14ac:dyDescent="0.45">
      <c r="A376" t="s">
        <v>414</v>
      </c>
      <c r="B376" t="s">
        <v>0</v>
      </c>
      <c r="C376" t="s">
        <v>1</v>
      </c>
      <c r="E376" t="s">
        <v>297</v>
      </c>
      <c r="F376" t="s">
        <v>433</v>
      </c>
      <c r="H376" t="s">
        <v>6</v>
      </c>
      <c r="I376" t="s">
        <v>66</v>
      </c>
      <c r="J376">
        <v>2011</v>
      </c>
      <c r="K376">
        <v>101</v>
      </c>
      <c r="L376" t="s">
        <v>4</v>
      </c>
      <c r="Q376">
        <v>59011.539839999998</v>
      </c>
      <c r="X376" t="s">
        <v>282</v>
      </c>
      <c r="Y376" t="s">
        <v>305</v>
      </c>
      <c r="Z376" t="s">
        <v>300</v>
      </c>
    </row>
    <row r="377" spans="1:26" x14ac:dyDescent="0.45">
      <c r="A377" t="s">
        <v>414</v>
      </c>
      <c r="B377" t="s">
        <v>0</v>
      </c>
      <c r="C377" t="s">
        <v>1</v>
      </c>
      <c r="E377" t="s">
        <v>297</v>
      </c>
      <c r="F377" t="s">
        <v>433</v>
      </c>
      <c r="H377" t="s">
        <v>6</v>
      </c>
      <c r="I377" t="s">
        <v>66</v>
      </c>
      <c r="J377">
        <v>2011</v>
      </c>
      <c r="K377">
        <v>102</v>
      </c>
      <c r="L377" t="s">
        <v>4</v>
      </c>
      <c r="Q377">
        <v>57606.929409999997</v>
      </c>
      <c r="X377" t="s">
        <v>282</v>
      </c>
      <c r="Y377" t="s">
        <v>305</v>
      </c>
      <c r="Z377" t="s">
        <v>300</v>
      </c>
    </row>
    <row r="378" spans="1:26" x14ac:dyDescent="0.45">
      <c r="A378" t="s">
        <v>414</v>
      </c>
      <c r="B378" t="s">
        <v>0</v>
      </c>
      <c r="C378" t="s">
        <v>1</v>
      </c>
      <c r="E378" t="s">
        <v>297</v>
      </c>
      <c r="F378" t="s">
        <v>433</v>
      </c>
      <c r="H378" t="s">
        <v>6</v>
      </c>
      <c r="I378" t="s">
        <v>66</v>
      </c>
      <c r="J378">
        <v>2011</v>
      </c>
      <c r="K378">
        <v>103</v>
      </c>
      <c r="L378" t="s">
        <v>4</v>
      </c>
      <c r="Q378">
        <v>53158.99639</v>
      </c>
      <c r="X378" t="s">
        <v>282</v>
      </c>
      <c r="Y378" t="s">
        <v>305</v>
      </c>
      <c r="Z378" t="s">
        <v>300</v>
      </c>
    </row>
    <row r="379" spans="1:26" x14ac:dyDescent="0.45">
      <c r="A379" t="s">
        <v>414</v>
      </c>
      <c r="B379" t="s">
        <v>0</v>
      </c>
      <c r="C379" t="s">
        <v>1</v>
      </c>
      <c r="E379" t="s">
        <v>297</v>
      </c>
      <c r="F379" t="s">
        <v>433</v>
      </c>
      <c r="H379" t="s">
        <v>6</v>
      </c>
      <c r="I379" t="s">
        <v>66</v>
      </c>
      <c r="J379">
        <v>2011</v>
      </c>
      <c r="K379">
        <v>104</v>
      </c>
      <c r="L379" t="s">
        <v>4</v>
      </c>
      <c r="Q379">
        <v>55265.91203</v>
      </c>
      <c r="X379" t="s">
        <v>282</v>
      </c>
      <c r="Y379" t="s">
        <v>305</v>
      </c>
      <c r="Z379" t="s">
        <v>300</v>
      </c>
    </row>
    <row r="380" spans="1:26" x14ac:dyDescent="0.45">
      <c r="A380" t="s">
        <v>414</v>
      </c>
      <c r="B380" t="s">
        <v>0</v>
      </c>
      <c r="C380" t="s">
        <v>1</v>
      </c>
      <c r="E380" t="s">
        <v>297</v>
      </c>
      <c r="F380" t="s">
        <v>433</v>
      </c>
      <c r="H380" t="s">
        <v>6</v>
      </c>
      <c r="I380" t="s">
        <v>66</v>
      </c>
      <c r="J380">
        <v>2011</v>
      </c>
      <c r="K380">
        <v>115</v>
      </c>
      <c r="L380" t="s">
        <v>4</v>
      </c>
      <c r="Q380">
        <v>44731.333830000003</v>
      </c>
      <c r="X380" t="s">
        <v>282</v>
      </c>
      <c r="Y380" t="s">
        <v>305</v>
      </c>
      <c r="Z380" t="s">
        <v>300</v>
      </c>
    </row>
    <row r="381" spans="1:26" x14ac:dyDescent="0.45">
      <c r="A381" t="s">
        <v>414</v>
      </c>
      <c r="B381" t="s">
        <v>0</v>
      </c>
      <c r="C381" t="s">
        <v>1</v>
      </c>
      <c r="E381" t="s">
        <v>297</v>
      </c>
      <c r="F381" t="s">
        <v>433</v>
      </c>
      <c r="H381" t="s">
        <v>6</v>
      </c>
      <c r="I381" t="s">
        <v>66</v>
      </c>
      <c r="J381">
        <v>2011</v>
      </c>
      <c r="K381">
        <v>116</v>
      </c>
      <c r="L381" t="s">
        <v>4</v>
      </c>
      <c r="Q381">
        <v>37942.383430000002</v>
      </c>
      <c r="X381" t="s">
        <v>282</v>
      </c>
      <c r="Y381" t="s">
        <v>305</v>
      </c>
      <c r="Z381" t="s">
        <v>300</v>
      </c>
    </row>
    <row r="382" spans="1:26" x14ac:dyDescent="0.45">
      <c r="A382" t="s">
        <v>414</v>
      </c>
      <c r="B382" t="s">
        <v>0</v>
      </c>
      <c r="C382" t="s">
        <v>1</v>
      </c>
      <c r="E382" t="s">
        <v>297</v>
      </c>
      <c r="F382" t="s">
        <v>433</v>
      </c>
      <c r="H382" t="s">
        <v>6</v>
      </c>
      <c r="I382" t="s">
        <v>66</v>
      </c>
      <c r="J382">
        <v>2011</v>
      </c>
      <c r="K382">
        <v>117</v>
      </c>
      <c r="L382" t="s">
        <v>4</v>
      </c>
      <c r="Q382">
        <v>29982.924340000001</v>
      </c>
      <c r="X382" t="s">
        <v>282</v>
      </c>
      <c r="Y382" t="s">
        <v>305</v>
      </c>
      <c r="Z382" t="s">
        <v>300</v>
      </c>
    </row>
    <row r="383" spans="1:26" x14ac:dyDescent="0.45">
      <c r="A383" t="s">
        <v>414</v>
      </c>
      <c r="B383" t="s">
        <v>0</v>
      </c>
      <c r="C383" t="s">
        <v>1</v>
      </c>
      <c r="E383" t="s">
        <v>297</v>
      </c>
      <c r="F383" t="s">
        <v>433</v>
      </c>
      <c r="H383" t="s">
        <v>6</v>
      </c>
      <c r="I383" t="s">
        <v>66</v>
      </c>
      <c r="J383">
        <v>2011</v>
      </c>
      <c r="K383">
        <v>118</v>
      </c>
      <c r="L383" t="s">
        <v>4</v>
      </c>
      <c r="Q383">
        <v>30919.331300000002</v>
      </c>
      <c r="X383" t="s">
        <v>282</v>
      </c>
      <c r="Y383" t="s">
        <v>305</v>
      </c>
      <c r="Z383" t="s">
        <v>300</v>
      </c>
    </row>
    <row r="384" spans="1:26" x14ac:dyDescent="0.45">
      <c r="A384" t="s">
        <v>414</v>
      </c>
      <c r="B384" t="s">
        <v>0</v>
      </c>
      <c r="C384" t="s">
        <v>1</v>
      </c>
      <c r="E384" t="s">
        <v>297</v>
      </c>
      <c r="F384" t="s">
        <v>433</v>
      </c>
      <c r="H384" t="s">
        <v>6</v>
      </c>
      <c r="I384" t="s">
        <v>66</v>
      </c>
      <c r="J384">
        <v>2011</v>
      </c>
      <c r="K384">
        <v>119</v>
      </c>
      <c r="L384" t="s">
        <v>4</v>
      </c>
      <c r="Q384">
        <v>35133.162579999997</v>
      </c>
      <c r="X384" t="s">
        <v>282</v>
      </c>
      <c r="Y384" t="s">
        <v>305</v>
      </c>
      <c r="Z384" t="s">
        <v>300</v>
      </c>
    </row>
    <row r="385" spans="1:26" x14ac:dyDescent="0.45">
      <c r="A385" t="s">
        <v>414</v>
      </c>
      <c r="B385" t="s">
        <v>0</v>
      </c>
      <c r="C385" t="s">
        <v>1</v>
      </c>
      <c r="E385" t="s">
        <v>297</v>
      </c>
      <c r="F385" t="s">
        <v>433</v>
      </c>
      <c r="H385" t="s">
        <v>6</v>
      </c>
      <c r="I385" t="s">
        <v>66</v>
      </c>
      <c r="J385">
        <v>2011</v>
      </c>
      <c r="K385">
        <v>120</v>
      </c>
      <c r="L385" t="s">
        <v>4</v>
      </c>
      <c r="Q385">
        <v>39112.892119999997</v>
      </c>
      <c r="X385" t="s">
        <v>282</v>
      </c>
      <c r="Y385" t="s">
        <v>305</v>
      </c>
      <c r="Z385" t="s">
        <v>300</v>
      </c>
    </row>
    <row r="386" spans="1:26" x14ac:dyDescent="0.45">
      <c r="A386" t="s">
        <v>414</v>
      </c>
      <c r="B386" t="s">
        <v>0</v>
      </c>
      <c r="C386" t="s">
        <v>1</v>
      </c>
      <c r="E386" t="s">
        <v>297</v>
      </c>
      <c r="F386" t="s">
        <v>433</v>
      </c>
      <c r="H386" t="s">
        <v>6</v>
      </c>
      <c r="I386" t="s">
        <v>66</v>
      </c>
      <c r="J386">
        <v>2011</v>
      </c>
      <c r="K386">
        <v>121</v>
      </c>
      <c r="L386" t="s">
        <v>4</v>
      </c>
      <c r="Q386">
        <v>37474.179960000001</v>
      </c>
      <c r="X386" t="s">
        <v>282</v>
      </c>
      <c r="Y386" t="s">
        <v>305</v>
      </c>
      <c r="Z386" t="s">
        <v>300</v>
      </c>
    </row>
    <row r="387" spans="1:26" x14ac:dyDescent="0.45">
      <c r="A387" t="s">
        <v>414</v>
      </c>
      <c r="B387" t="s">
        <v>0</v>
      </c>
      <c r="C387" t="s">
        <v>1</v>
      </c>
      <c r="E387" t="s">
        <v>297</v>
      </c>
      <c r="F387" t="s">
        <v>433</v>
      </c>
      <c r="H387" t="s">
        <v>6</v>
      </c>
      <c r="I387" t="s">
        <v>66</v>
      </c>
      <c r="J387">
        <v>2011</v>
      </c>
      <c r="K387">
        <v>122</v>
      </c>
      <c r="L387" t="s">
        <v>4</v>
      </c>
      <c r="Q387">
        <v>30685.22956</v>
      </c>
      <c r="X387" t="s">
        <v>282</v>
      </c>
      <c r="Y387" t="s">
        <v>305</v>
      </c>
      <c r="Z387" t="s">
        <v>300</v>
      </c>
    </row>
    <row r="388" spans="1:26" x14ac:dyDescent="0.45">
      <c r="A388" t="s">
        <v>414</v>
      </c>
      <c r="B388" t="s">
        <v>0</v>
      </c>
      <c r="C388" t="s">
        <v>1</v>
      </c>
      <c r="E388" t="s">
        <v>297</v>
      </c>
      <c r="F388" t="s">
        <v>433</v>
      </c>
      <c r="H388" t="s">
        <v>6</v>
      </c>
      <c r="I388" t="s">
        <v>66</v>
      </c>
      <c r="J388">
        <v>2011</v>
      </c>
      <c r="K388">
        <v>123</v>
      </c>
      <c r="L388" t="s">
        <v>4</v>
      </c>
      <c r="Q388">
        <v>26237.296539999999</v>
      </c>
      <c r="X388" t="s">
        <v>282</v>
      </c>
      <c r="Y388" t="s">
        <v>305</v>
      </c>
      <c r="Z388" t="s">
        <v>300</v>
      </c>
    </row>
    <row r="389" spans="1:26" x14ac:dyDescent="0.45">
      <c r="A389" t="s">
        <v>414</v>
      </c>
      <c r="B389" t="s">
        <v>0</v>
      </c>
      <c r="C389" t="s">
        <v>1</v>
      </c>
      <c r="E389" t="s">
        <v>297</v>
      </c>
      <c r="F389" t="s">
        <v>433</v>
      </c>
      <c r="H389" t="s">
        <v>6</v>
      </c>
      <c r="I389" t="s">
        <v>66</v>
      </c>
      <c r="J389">
        <v>2011</v>
      </c>
      <c r="K389">
        <v>124</v>
      </c>
      <c r="L389" t="s">
        <v>4</v>
      </c>
      <c r="Q389">
        <v>29748.822609999999</v>
      </c>
      <c r="X389" t="s">
        <v>282</v>
      </c>
      <c r="Y389" t="s">
        <v>305</v>
      </c>
      <c r="Z389" t="s">
        <v>300</v>
      </c>
    </row>
    <row r="390" spans="1:26" x14ac:dyDescent="0.45">
      <c r="A390" t="s">
        <v>414</v>
      </c>
      <c r="B390" t="s">
        <v>0</v>
      </c>
      <c r="C390" t="s">
        <v>1</v>
      </c>
      <c r="E390" t="s">
        <v>297</v>
      </c>
      <c r="F390" t="s">
        <v>433</v>
      </c>
      <c r="H390" t="s">
        <v>6</v>
      </c>
      <c r="I390" t="s">
        <v>66</v>
      </c>
      <c r="J390">
        <v>2011</v>
      </c>
      <c r="K390">
        <v>140</v>
      </c>
      <c r="L390" t="s">
        <v>4</v>
      </c>
      <c r="Q390">
        <v>32558.043460000001</v>
      </c>
      <c r="X390" t="s">
        <v>282</v>
      </c>
      <c r="Y390" t="s">
        <v>305</v>
      </c>
      <c r="Z390" t="s">
        <v>300</v>
      </c>
    </row>
    <row r="391" spans="1:26" x14ac:dyDescent="0.45">
      <c r="A391" t="s">
        <v>414</v>
      </c>
      <c r="B391" t="s">
        <v>0</v>
      </c>
      <c r="C391" t="s">
        <v>1</v>
      </c>
      <c r="E391" t="s">
        <v>297</v>
      </c>
      <c r="F391" t="s">
        <v>433</v>
      </c>
      <c r="H391" t="s">
        <v>6</v>
      </c>
      <c r="I391" t="s">
        <v>66</v>
      </c>
      <c r="J391">
        <v>2011</v>
      </c>
      <c r="K391">
        <v>141</v>
      </c>
      <c r="L391" t="s">
        <v>4</v>
      </c>
      <c r="Q391">
        <v>42624.418189999997</v>
      </c>
      <c r="X391" t="s">
        <v>282</v>
      </c>
      <c r="Y391" t="s">
        <v>305</v>
      </c>
      <c r="Z391" t="s">
        <v>300</v>
      </c>
    </row>
    <row r="392" spans="1:26" x14ac:dyDescent="0.45">
      <c r="A392" t="s">
        <v>414</v>
      </c>
      <c r="B392" t="s">
        <v>0</v>
      </c>
      <c r="C392" t="s">
        <v>1</v>
      </c>
      <c r="E392" t="s">
        <v>297</v>
      </c>
      <c r="F392" t="s">
        <v>433</v>
      </c>
      <c r="H392" t="s">
        <v>6</v>
      </c>
      <c r="I392" t="s">
        <v>66</v>
      </c>
      <c r="J392">
        <v>2011</v>
      </c>
      <c r="K392">
        <v>142</v>
      </c>
      <c r="L392" t="s">
        <v>4</v>
      </c>
      <c r="Q392">
        <v>51520.284229999997</v>
      </c>
      <c r="X392" t="s">
        <v>282</v>
      </c>
      <c r="Y392" t="s">
        <v>305</v>
      </c>
      <c r="Z392" t="s">
        <v>300</v>
      </c>
    </row>
    <row r="393" spans="1:26" x14ac:dyDescent="0.45">
      <c r="A393" t="s">
        <v>414</v>
      </c>
      <c r="B393" t="s">
        <v>0</v>
      </c>
      <c r="C393" t="s">
        <v>1</v>
      </c>
      <c r="E393" t="s">
        <v>297</v>
      </c>
      <c r="F393" t="s">
        <v>433</v>
      </c>
      <c r="H393" t="s">
        <v>6</v>
      </c>
      <c r="I393" t="s">
        <v>66</v>
      </c>
      <c r="J393">
        <v>2011</v>
      </c>
      <c r="K393">
        <v>143</v>
      </c>
      <c r="L393" t="s">
        <v>4</v>
      </c>
      <c r="Q393">
        <v>52690.79292</v>
      </c>
      <c r="X393" t="s">
        <v>282</v>
      </c>
      <c r="Y393" t="s">
        <v>305</v>
      </c>
      <c r="Z393" t="s">
        <v>300</v>
      </c>
    </row>
    <row r="394" spans="1:26" x14ac:dyDescent="0.45">
      <c r="A394" t="s">
        <v>414</v>
      </c>
      <c r="B394" t="s">
        <v>0</v>
      </c>
      <c r="C394" t="s">
        <v>1</v>
      </c>
      <c r="E394" t="s">
        <v>297</v>
      </c>
      <c r="F394" t="s">
        <v>433</v>
      </c>
      <c r="H394" t="s">
        <v>6</v>
      </c>
      <c r="I394" t="s">
        <v>66</v>
      </c>
      <c r="J394">
        <v>2011</v>
      </c>
      <c r="K394">
        <v>144</v>
      </c>
      <c r="L394" t="s">
        <v>4</v>
      </c>
      <c r="Q394">
        <v>59011.539839999998</v>
      </c>
      <c r="X394" t="s">
        <v>282</v>
      </c>
      <c r="Y394" t="s">
        <v>305</v>
      </c>
      <c r="Z394" t="s">
        <v>300</v>
      </c>
    </row>
    <row r="395" spans="1:26" x14ac:dyDescent="0.45">
      <c r="A395" t="s">
        <v>414</v>
      </c>
      <c r="B395" t="s">
        <v>0</v>
      </c>
      <c r="C395" t="s">
        <v>1</v>
      </c>
      <c r="E395" t="s">
        <v>297</v>
      </c>
      <c r="F395" t="s">
        <v>433</v>
      </c>
      <c r="H395" t="s">
        <v>6</v>
      </c>
      <c r="I395" t="s">
        <v>66</v>
      </c>
      <c r="J395">
        <v>2011</v>
      </c>
      <c r="K395">
        <v>145</v>
      </c>
      <c r="L395" t="s">
        <v>4</v>
      </c>
      <c r="Q395">
        <v>70716.626730000004</v>
      </c>
      <c r="X395" t="s">
        <v>282</v>
      </c>
      <c r="Y395" t="s">
        <v>305</v>
      </c>
      <c r="Z395" t="s">
        <v>300</v>
      </c>
    </row>
    <row r="396" spans="1:26" x14ac:dyDescent="0.45">
      <c r="A396" t="s">
        <v>414</v>
      </c>
      <c r="B396" t="s">
        <v>0</v>
      </c>
      <c r="C396" t="s">
        <v>1</v>
      </c>
      <c r="E396" t="s">
        <v>297</v>
      </c>
      <c r="F396" t="s">
        <v>433</v>
      </c>
      <c r="H396" t="s">
        <v>6</v>
      </c>
      <c r="I396" t="s">
        <v>66</v>
      </c>
      <c r="J396">
        <v>2011</v>
      </c>
      <c r="K396">
        <v>146</v>
      </c>
      <c r="L396" t="s">
        <v>4</v>
      </c>
      <c r="Q396">
        <v>72355.338900000002</v>
      </c>
      <c r="X396" t="s">
        <v>282</v>
      </c>
      <c r="Y396" t="s">
        <v>305</v>
      </c>
      <c r="Z396" t="s">
        <v>300</v>
      </c>
    </row>
    <row r="397" spans="1:26" x14ac:dyDescent="0.45">
      <c r="A397" t="s">
        <v>414</v>
      </c>
      <c r="B397" t="s">
        <v>0</v>
      </c>
      <c r="C397" t="s">
        <v>1</v>
      </c>
      <c r="E397" t="s">
        <v>297</v>
      </c>
      <c r="F397" t="s">
        <v>433</v>
      </c>
      <c r="H397" t="s">
        <v>6</v>
      </c>
      <c r="I397" t="s">
        <v>66</v>
      </c>
      <c r="J397">
        <v>2011</v>
      </c>
      <c r="K397">
        <v>147</v>
      </c>
      <c r="L397" t="s">
        <v>4</v>
      </c>
      <c r="Q397">
        <v>61586.658960000001</v>
      </c>
      <c r="X397" t="s">
        <v>282</v>
      </c>
      <c r="Y397" t="s">
        <v>305</v>
      </c>
      <c r="Z397" t="s">
        <v>300</v>
      </c>
    </row>
    <row r="398" spans="1:26" x14ac:dyDescent="0.45">
      <c r="A398" t="s">
        <v>414</v>
      </c>
      <c r="B398" t="s">
        <v>0</v>
      </c>
      <c r="C398" t="s">
        <v>1</v>
      </c>
      <c r="E398" t="s">
        <v>297</v>
      </c>
      <c r="F398" t="s">
        <v>433</v>
      </c>
      <c r="H398" t="s">
        <v>6</v>
      </c>
      <c r="I398" t="s">
        <v>66</v>
      </c>
      <c r="J398">
        <v>2011</v>
      </c>
      <c r="K398">
        <v>148</v>
      </c>
      <c r="L398" t="s">
        <v>4</v>
      </c>
      <c r="Q398">
        <v>51988.487699999998</v>
      </c>
      <c r="X398" t="s">
        <v>282</v>
      </c>
      <c r="Y398" t="s">
        <v>305</v>
      </c>
      <c r="Z398" t="s">
        <v>300</v>
      </c>
    </row>
    <row r="399" spans="1:26" x14ac:dyDescent="0.45">
      <c r="A399" t="s">
        <v>414</v>
      </c>
      <c r="B399" t="s">
        <v>0</v>
      </c>
      <c r="C399" t="s">
        <v>1</v>
      </c>
      <c r="E399" t="s">
        <v>297</v>
      </c>
      <c r="F399" t="s">
        <v>433</v>
      </c>
      <c r="H399" t="s">
        <v>6</v>
      </c>
      <c r="I399" t="s">
        <v>66</v>
      </c>
      <c r="J399">
        <v>2011</v>
      </c>
      <c r="K399">
        <v>65</v>
      </c>
      <c r="L399" t="s">
        <v>5</v>
      </c>
      <c r="M399" t="s">
        <v>298</v>
      </c>
      <c r="Q399">
        <v>11013.150030000001</v>
      </c>
      <c r="X399" t="s">
        <v>282</v>
      </c>
      <c r="Y399" t="s">
        <v>304</v>
      </c>
      <c r="Z399" t="s">
        <v>300</v>
      </c>
    </row>
    <row r="400" spans="1:26" x14ac:dyDescent="0.45">
      <c r="A400" t="s">
        <v>414</v>
      </c>
      <c r="B400" t="s">
        <v>0</v>
      </c>
      <c r="C400" t="s">
        <v>1</v>
      </c>
      <c r="E400" t="s">
        <v>297</v>
      </c>
      <c r="F400" t="s">
        <v>433</v>
      </c>
      <c r="H400" t="s">
        <v>6</v>
      </c>
      <c r="I400" t="s">
        <v>66</v>
      </c>
      <c r="J400">
        <v>2011</v>
      </c>
      <c r="K400">
        <v>66</v>
      </c>
      <c r="L400" t="s">
        <v>5</v>
      </c>
      <c r="M400" t="s">
        <v>298</v>
      </c>
      <c r="Q400">
        <v>10044.82965</v>
      </c>
      <c r="X400" t="s">
        <v>282</v>
      </c>
      <c r="Y400" t="s">
        <v>304</v>
      </c>
      <c r="Z400" t="s">
        <v>300</v>
      </c>
    </row>
    <row r="401" spans="1:26" x14ac:dyDescent="0.45">
      <c r="A401" t="s">
        <v>414</v>
      </c>
      <c r="B401" t="s">
        <v>0</v>
      </c>
      <c r="C401" t="s">
        <v>1</v>
      </c>
      <c r="E401" t="s">
        <v>297</v>
      </c>
      <c r="F401" t="s">
        <v>433</v>
      </c>
      <c r="H401" t="s">
        <v>6</v>
      </c>
      <c r="I401" t="s">
        <v>66</v>
      </c>
      <c r="J401">
        <v>2011</v>
      </c>
      <c r="K401">
        <v>67</v>
      </c>
      <c r="L401" t="s">
        <v>5</v>
      </c>
      <c r="M401" t="s">
        <v>298</v>
      </c>
      <c r="Q401">
        <v>11228.332340000001</v>
      </c>
      <c r="X401" t="s">
        <v>282</v>
      </c>
      <c r="Y401" t="s">
        <v>304</v>
      </c>
      <c r="Z401" t="s">
        <v>300</v>
      </c>
    </row>
    <row r="402" spans="1:26" x14ac:dyDescent="0.45">
      <c r="A402" t="s">
        <v>414</v>
      </c>
      <c r="B402" t="s">
        <v>0</v>
      </c>
      <c r="C402" t="s">
        <v>1</v>
      </c>
      <c r="E402" t="s">
        <v>297</v>
      </c>
      <c r="F402" t="s">
        <v>433</v>
      </c>
      <c r="H402" t="s">
        <v>6</v>
      </c>
      <c r="I402" t="s">
        <v>66</v>
      </c>
      <c r="J402">
        <v>2011</v>
      </c>
      <c r="K402">
        <v>68</v>
      </c>
      <c r="L402" t="s">
        <v>5</v>
      </c>
      <c r="M402" t="s">
        <v>298</v>
      </c>
      <c r="Q402">
        <v>10367.60311</v>
      </c>
      <c r="X402" t="s">
        <v>282</v>
      </c>
      <c r="Y402" t="s">
        <v>304</v>
      </c>
      <c r="Z402" t="s">
        <v>300</v>
      </c>
    </row>
    <row r="403" spans="1:26" x14ac:dyDescent="0.45">
      <c r="A403" t="s">
        <v>414</v>
      </c>
      <c r="B403" t="s">
        <v>0</v>
      </c>
      <c r="C403" t="s">
        <v>1</v>
      </c>
      <c r="E403" t="s">
        <v>297</v>
      </c>
      <c r="F403" t="s">
        <v>433</v>
      </c>
      <c r="H403" t="s">
        <v>6</v>
      </c>
      <c r="I403" t="s">
        <v>66</v>
      </c>
      <c r="J403">
        <v>2011</v>
      </c>
      <c r="K403">
        <v>69</v>
      </c>
      <c r="L403" t="s">
        <v>5</v>
      </c>
      <c r="M403" t="s">
        <v>298</v>
      </c>
      <c r="Q403">
        <v>10582.78542</v>
      </c>
      <c r="X403" t="s">
        <v>282</v>
      </c>
      <c r="Y403" t="s">
        <v>304</v>
      </c>
      <c r="Z403" t="s">
        <v>300</v>
      </c>
    </row>
    <row r="404" spans="1:26" x14ac:dyDescent="0.45">
      <c r="A404" t="s">
        <v>414</v>
      </c>
      <c r="B404" t="s">
        <v>0</v>
      </c>
      <c r="C404" t="s">
        <v>1</v>
      </c>
      <c r="E404" t="s">
        <v>297</v>
      </c>
      <c r="F404" t="s">
        <v>433</v>
      </c>
      <c r="H404" t="s">
        <v>6</v>
      </c>
      <c r="I404" t="s">
        <v>66</v>
      </c>
      <c r="J404">
        <v>2011</v>
      </c>
      <c r="K404">
        <v>70</v>
      </c>
      <c r="L404" t="s">
        <v>5</v>
      </c>
      <c r="M404" t="s">
        <v>298</v>
      </c>
      <c r="Q404">
        <v>9937.2384939999993</v>
      </c>
      <c r="X404" t="s">
        <v>282</v>
      </c>
      <c r="Y404" t="s">
        <v>304</v>
      </c>
      <c r="Z404" t="s">
        <v>300</v>
      </c>
    </row>
    <row r="405" spans="1:26" x14ac:dyDescent="0.45">
      <c r="A405" t="s">
        <v>414</v>
      </c>
      <c r="B405" t="s">
        <v>0</v>
      </c>
      <c r="C405" t="s">
        <v>1</v>
      </c>
      <c r="E405" t="s">
        <v>297</v>
      </c>
      <c r="F405" t="s">
        <v>433</v>
      </c>
      <c r="H405" t="s">
        <v>6</v>
      </c>
      <c r="I405" t="s">
        <v>66</v>
      </c>
      <c r="J405">
        <v>2011</v>
      </c>
      <c r="K405">
        <v>71</v>
      </c>
      <c r="L405" t="s">
        <v>5</v>
      </c>
      <c r="M405" t="s">
        <v>298</v>
      </c>
      <c r="Q405">
        <v>11228.332340000001</v>
      </c>
      <c r="X405" t="s">
        <v>282</v>
      </c>
      <c r="Y405" t="s">
        <v>304</v>
      </c>
      <c r="Z405" t="s">
        <v>300</v>
      </c>
    </row>
    <row r="406" spans="1:26" x14ac:dyDescent="0.45">
      <c r="A406" t="s">
        <v>414</v>
      </c>
      <c r="B406" t="s">
        <v>0</v>
      </c>
      <c r="C406" t="s">
        <v>1</v>
      </c>
      <c r="E406" t="s">
        <v>297</v>
      </c>
      <c r="F406" t="s">
        <v>433</v>
      </c>
      <c r="H406" t="s">
        <v>6</v>
      </c>
      <c r="I406" t="s">
        <v>66</v>
      </c>
      <c r="J406">
        <v>2011</v>
      </c>
      <c r="K406">
        <v>72</v>
      </c>
      <c r="L406" t="s">
        <v>5</v>
      </c>
      <c r="M406" t="s">
        <v>298</v>
      </c>
      <c r="Q406">
        <v>10582.78542</v>
      </c>
      <c r="X406" t="s">
        <v>282</v>
      </c>
      <c r="Y406" t="s">
        <v>304</v>
      </c>
      <c r="Z406" t="s">
        <v>300</v>
      </c>
    </row>
    <row r="407" spans="1:26" x14ac:dyDescent="0.45">
      <c r="A407" t="s">
        <v>414</v>
      </c>
      <c r="B407" t="s">
        <v>0</v>
      </c>
      <c r="C407" t="s">
        <v>1</v>
      </c>
      <c r="E407" t="s">
        <v>297</v>
      </c>
      <c r="F407" t="s">
        <v>433</v>
      </c>
      <c r="H407" t="s">
        <v>6</v>
      </c>
      <c r="I407" t="s">
        <v>66</v>
      </c>
      <c r="J407">
        <v>2011</v>
      </c>
      <c r="K407">
        <v>73</v>
      </c>
      <c r="L407" t="s">
        <v>5</v>
      </c>
      <c r="M407" t="s">
        <v>298</v>
      </c>
      <c r="Q407">
        <v>10905.55888</v>
      </c>
      <c r="X407" t="s">
        <v>282</v>
      </c>
      <c r="Y407" t="s">
        <v>304</v>
      </c>
      <c r="Z407" t="s">
        <v>300</v>
      </c>
    </row>
    <row r="408" spans="1:26" x14ac:dyDescent="0.45">
      <c r="A408" t="s">
        <v>414</v>
      </c>
      <c r="B408" t="s">
        <v>0</v>
      </c>
      <c r="C408" t="s">
        <v>1</v>
      </c>
      <c r="E408" t="s">
        <v>297</v>
      </c>
      <c r="F408" t="s">
        <v>433</v>
      </c>
      <c r="H408" t="s">
        <v>6</v>
      </c>
      <c r="I408" t="s">
        <v>66</v>
      </c>
      <c r="J408">
        <v>2011</v>
      </c>
      <c r="K408">
        <v>74</v>
      </c>
      <c r="L408" t="s">
        <v>5</v>
      </c>
      <c r="M408" t="s">
        <v>298</v>
      </c>
      <c r="Q408">
        <v>11120.741180000001</v>
      </c>
      <c r="X408" t="s">
        <v>282</v>
      </c>
      <c r="Y408" t="s">
        <v>304</v>
      </c>
      <c r="Z408" t="s">
        <v>300</v>
      </c>
    </row>
    <row r="409" spans="1:26" x14ac:dyDescent="0.45">
      <c r="A409" t="s">
        <v>414</v>
      </c>
      <c r="B409" t="s">
        <v>0</v>
      </c>
      <c r="C409" t="s">
        <v>1</v>
      </c>
      <c r="E409" t="s">
        <v>297</v>
      </c>
      <c r="F409" t="s">
        <v>433</v>
      </c>
      <c r="H409" t="s">
        <v>6</v>
      </c>
      <c r="I409" t="s">
        <v>66</v>
      </c>
      <c r="J409">
        <v>2011</v>
      </c>
      <c r="K409">
        <v>95</v>
      </c>
      <c r="L409" t="s">
        <v>5</v>
      </c>
      <c r="M409" t="s">
        <v>298</v>
      </c>
      <c r="Q409">
        <v>5203.2277350000004</v>
      </c>
      <c r="X409" t="s">
        <v>282</v>
      </c>
      <c r="Y409" t="s">
        <v>304</v>
      </c>
      <c r="Z409" t="s">
        <v>300</v>
      </c>
    </row>
    <row r="410" spans="1:26" x14ac:dyDescent="0.45">
      <c r="A410" t="s">
        <v>414</v>
      </c>
      <c r="B410" t="s">
        <v>0</v>
      </c>
      <c r="C410" t="s">
        <v>1</v>
      </c>
      <c r="E410" t="s">
        <v>297</v>
      </c>
      <c r="F410" t="s">
        <v>433</v>
      </c>
      <c r="H410" t="s">
        <v>6</v>
      </c>
      <c r="I410" t="s">
        <v>66</v>
      </c>
      <c r="J410">
        <v>2011</v>
      </c>
      <c r="K410">
        <v>96</v>
      </c>
      <c r="L410" t="s">
        <v>5</v>
      </c>
      <c r="M410" t="s">
        <v>298</v>
      </c>
      <c r="Q410">
        <v>4880.4542739999997</v>
      </c>
      <c r="X410" t="s">
        <v>282</v>
      </c>
      <c r="Y410" t="s">
        <v>304</v>
      </c>
      <c r="Z410" t="s">
        <v>300</v>
      </c>
    </row>
    <row r="411" spans="1:26" x14ac:dyDescent="0.45">
      <c r="A411" t="s">
        <v>414</v>
      </c>
      <c r="B411" t="s">
        <v>0</v>
      </c>
      <c r="C411" t="s">
        <v>1</v>
      </c>
      <c r="E411" t="s">
        <v>297</v>
      </c>
      <c r="F411" t="s">
        <v>433</v>
      </c>
      <c r="H411" t="s">
        <v>6</v>
      </c>
      <c r="I411" t="s">
        <v>66</v>
      </c>
      <c r="J411">
        <v>2011</v>
      </c>
      <c r="K411">
        <v>97</v>
      </c>
      <c r="L411" t="s">
        <v>5</v>
      </c>
      <c r="M411" t="s">
        <v>298</v>
      </c>
      <c r="Q411">
        <v>5095.6365809999998</v>
      </c>
      <c r="X411" t="s">
        <v>282</v>
      </c>
      <c r="Y411" t="s">
        <v>304</v>
      </c>
      <c r="Z411" t="s">
        <v>300</v>
      </c>
    </row>
    <row r="412" spans="1:26" x14ac:dyDescent="0.45">
      <c r="A412" t="s">
        <v>414</v>
      </c>
      <c r="B412" t="s">
        <v>0</v>
      </c>
      <c r="C412" t="s">
        <v>1</v>
      </c>
      <c r="E412" t="s">
        <v>297</v>
      </c>
      <c r="F412" t="s">
        <v>433</v>
      </c>
      <c r="H412" t="s">
        <v>6</v>
      </c>
      <c r="I412" t="s">
        <v>66</v>
      </c>
      <c r="J412">
        <v>2011</v>
      </c>
      <c r="K412">
        <v>98</v>
      </c>
      <c r="L412" t="s">
        <v>5</v>
      </c>
      <c r="M412" t="s">
        <v>298</v>
      </c>
      <c r="Q412">
        <v>4988.045427</v>
      </c>
      <c r="X412" t="s">
        <v>282</v>
      </c>
      <c r="Y412" t="s">
        <v>304</v>
      </c>
      <c r="Z412" t="s">
        <v>300</v>
      </c>
    </row>
    <row r="413" spans="1:26" x14ac:dyDescent="0.45">
      <c r="A413" t="s">
        <v>414</v>
      </c>
      <c r="B413" t="s">
        <v>0</v>
      </c>
      <c r="C413" t="s">
        <v>1</v>
      </c>
      <c r="E413" t="s">
        <v>297</v>
      </c>
      <c r="F413" t="s">
        <v>433</v>
      </c>
      <c r="H413" t="s">
        <v>6</v>
      </c>
      <c r="I413" t="s">
        <v>66</v>
      </c>
      <c r="J413">
        <v>2011</v>
      </c>
      <c r="K413">
        <v>99</v>
      </c>
      <c r="L413" t="s">
        <v>5</v>
      </c>
      <c r="M413" t="s">
        <v>298</v>
      </c>
      <c r="Q413">
        <v>4342.4985059999999</v>
      </c>
      <c r="X413" t="s">
        <v>282</v>
      </c>
      <c r="Y413" t="s">
        <v>304</v>
      </c>
      <c r="Z413" t="s">
        <v>300</v>
      </c>
    </row>
    <row r="414" spans="1:26" x14ac:dyDescent="0.45">
      <c r="A414" t="s">
        <v>414</v>
      </c>
      <c r="B414" t="s">
        <v>0</v>
      </c>
      <c r="C414" t="s">
        <v>1</v>
      </c>
      <c r="E414" t="s">
        <v>297</v>
      </c>
      <c r="F414" t="s">
        <v>433</v>
      </c>
      <c r="H414" t="s">
        <v>6</v>
      </c>
      <c r="I414" t="s">
        <v>66</v>
      </c>
      <c r="J414">
        <v>2011</v>
      </c>
      <c r="K414">
        <v>100</v>
      </c>
      <c r="L414" t="s">
        <v>5</v>
      </c>
      <c r="M414" t="s">
        <v>298</v>
      </c>
      <c r="Q414">
        <v>3266.5869699999998</v>
      </c>
      <c r="X414" t="s">
        <v>282</v>
      </c>
      <c r="Y414" t="s">
        <v>304</v>
      </c>
      <c r="Z414" t="s">
        <v>300</v>
      </c>
    </row>
    <row r="415" spans="1:26" x14ac:dyDescent="0.45">
      <c r="A415" t="s">
        <v>414</v>
      </c>
      <c r="B415" t="s">
        <v>0</v>
      </c>
      <c r="C415" t="s">
        <v>1</v>
      </c>
      <c r="E415" t="s">
        <v>297</v>
      </c>
      <c r="F415" t="s">
        <v>433</v>
      </c>
      <c r="H415" t="s">
        <v>6</v>
      </c>
      <c r="I415" t="s">
        <v>66</v>
      </c>
      <c r="J415">
        <v>2011</v>
      </c>
      <c r="K415">
        <v>101</v>
      </c>
      <c r="L415" t="s">
        <v>5</v>
      </c>
      <c r="M415" t="s">
        <v>298</v>
      </c>
      <c r="Q415">
        <v>4234.9073520000002</v>
      </c>
      <c r="X415" t="s">
        <v>282</v>
      </c>
      <c r="Y415" t="s">
        <v>304</v>
      </c>
      <c r="Z415" t="s">
        <v>300</v>
      </c>
    </row>
    <row r="416" spans="1:26" x14ac:dyDescent="0.45">
      <c r="A416" t="s">
        <v>414</v>
      </c>
      <c r="B416" t="s">
        <v>0</v>
      </c>
      <c r="C416" t="s">
        <v>1</v>
      </c>
      <c r="E416" t="s">
        <v>297</v>
      </c>
      <c r="F416" t="s">
        <v>433</v>
      </c>
      <c r="H416" t="s">
        <v>6</v>
      </c>
      <c r="I416" t="s">
        <v>66</v>
      </c>
      <c r="J416">
        <v>2011</v>
      </c>
      <c r="K416">
        <v>102</v>
      </c>
      <c r="L416" t="s">
        <v>5</v>
      </c>
      <c r="M416" t="s">
        <v>298</v>
      </c>
      <c r="Q416">
        <v>3266.5869699999998</v>
      </c>
      <c r="X416" t="s">
        <v>282</v>
      </c>
      <c r="Y416" t="s">
        <v>304</v>
      </c>
      <c r="Z416" t="s">
        <v>300</v>
      </c>
    </row>
    <row r="417" spans="1:26" x14ac:dyDescent="0.45">
      <c r="A417" t="s">
        <v>414</v>
      </c>
      <c r="B417" t="s">
        <v>0</v>
      </c>
      <c r="C417" t="s">
        <v>1</v>
      </c>
      <c r="E417" t="s">
        <v>297</v>
      </c>
      <c r="F417" t="s">
        <v>433</v>
      </c>
      <c r="H417" t="s">
        <v>6</v>
      </c>
      <c r="I417" t="s">
        <v>66</v>
      </c>
      <c r="J417">
        <v>2011</v>
      </c>
      <c r="K417">
        <v>103</v>
      </c>
      <c r="L417" t="s">
        <v>5</v>
      </c>
      <c r="M417" t="s">
        <v>298</v>
      </c>
      <c r="Q417">
        <v>2836.2223549999999</v>
      </c>
      <c r="X417" t="s">
        <v>282</v>
      </c>
      <c r="Y417" t="s">
        <v>304</v>
      </c>
      <c r="Z417" t="s">
        <v>300</v>
      </c>
    </row>
    <row r="418" spans="1:26" x14ac:dyDescent="0.45">
      <c r="A418" t="s">
        <v>414</v>
      </c>
      <c r="B418" t="s">
        <v>0</v>
      </c>
      <c r="C418" t="s">
        <v>1</v>
      </c>
      <c r="E418" t="s">
        <v>297</v>
      </c>
      <c r="F418" t="s">
        <v>433</v>
      </c>
      <c r="H418" t="s">
        <v>6</v>
      </c>
      <c r="I418" t="s">
        <v>66</v>
      </c>
      <c r="J418">
        <v>2011</v>
      </c>
      <c r="K418">
        <v>104</v>
      </c>
      <c r="L418" t="s">
        <v>5</v>
      </c>
      <c r="M418" t="s">
        <v>298</v>
      </c>
      <c r="Q418">
        <v>2836.2223549999999</v>
      </c>
      <c r="X418" t="s">
        <v>282</v>
      </c>
      <c r="Y418" t="s">
        <v>304</v>
      </c>
      <c r="Z418" t="s">
        <v>300</v>
      </c>
    </row>
    <row r="419" spans="1:26" x14ac:dyDescent="0.45">
      <c r="A419" t="s">
        <v>414</v>
      </c>
      <c r="B419" t="s">
        <v>0</v>
      </c>
      <c r="C419" t="s">
        <v>1</v>
      </c>
      <c r="E419" t="s">
        <v>297</v>
      </c>
      <c r="F419" t="s">
        <v>433</v>
      </c>
      <c r="H419" t="s">
        <v>6</v>
      </c>
      <c r="I419" t="s">
        <v>66</v>
      </c>
      <c r="J419">
        <v>2011</v>
      </c>
      <c r="K419">
        <v>115</v>
      </c>
      <c r="L419" t="s">
        <v>5</v>
      </c>
      <c r="M419" t="s">
        <v>298</v>
      </c>
      <c r="Q419">
        <v>1760.310819</v>
      </c>
      <c r="X419" t="s">
        <v>282</v>
      </c>
      <c r="Y419" t="s">
        <v>304</v>
      </c>
      <c r="Z419" t="s">
        <v>300</v>
      </c>
    </row>
    <row r="420" spans="1:26" x14ac:dyDescent="0.45">
      <c r="A420" t="s">
        <v>414</v>
      </c>
      <c r="B420" t="s">
        <v>0</v>
      </c>
      <c r="C420" t="s">
        <v>1</v>
      </c>
      <c r="E420" t="s">
        <v>297</v>
      </c>
      <c r="F420" t="s">
        <v>433</v>
      </c>
      <c r="H420" t="s">
        <v>6</v>
      </c>
      <c r="I420" t="s">
        <v>66</v>
      </c>
      <c r="J420">
        <v>2011</v>
      </c>
      <c r="K420">
        <v>116</v>
      </c>
      <c r="L420" t="s">
        <v>5</v>
      </c>
      <c r="M420" t="s">
        <v>298</v>
      </c>
      <c r="Q420">
        <v>1652.7196650000001</v>
      </c>
      <c r="X420" t="s">
        <v>282</v>
      </c>
      <c r="Y420" t="s">
        <v>304</v>
      </c>
      <c r="Z420" t="s">
        <v>300</v>
      </c>
    </row>
    <row r="421" spans="1:26" x14ac:dyDescent="0.45">
      <c r="A421" t="s">
        <v>414</v>
      </c>
      <c r="B421" t="s">
        <v>0</v>
      </c>
      <c r="C421" t="s">
        <v>1</v>
      </c>
      <c r="E421" t="s">
        <v>297</v>
      </c>
      <c r="F421" t="s">
        <v>433</v>
      </c>
      <c r="H421" t="s">
        <v>6</v>
      </c>
      <c r="I421" t="s">
        <v>66</v>
      </c>
      <c r="J421">
        <v>2011</v>
      </c>
      <c r="K421">
        <v>117</v>
      </c>
      <c r="L421" t="s">
        <v>5</v>
      </c>
      <c r="M421" t="s">
        <v>298</v>
      </c>
      <c r="Q421">
        <v>1760.310819</v>
      </c>
      <c r="X421" t="s">
        <v>282</v>
      </c>
      <c r="Y421" t="s">
        <v>304</v>
      </c>
      <c r="Z421" t="s">
        <v>300</v>
      </c>
    </row>
    <row r="422" spans="1:26" x14ac:dyDescent="0.45">
      <c r="A422" t="s">
        <v>414</v>
      </c>
      <c r="B422" t="s">
        <v>0</v>
      </c>
      <c r="C422" t="s">
        <v>1</v>
      </c>
      <c r="E422" t="s">
        <v>297</v>
      </c>
      <c r="F422" t="s">
        <v>433</v>
      </c>
      <c r="H422" t="s">
        <v>6</v>
      </c>
      <c r="I422" t="s">
        <v>66</v>
      </c>
      <c r="J422">
        <v>2011</v>
      </c>
      <c r="K422">
        <v>118</v>
      </c>
      <c r="L422" t="s">
        <v>5</v>
      </c>
      <c r="M422" t="s">
        <v>298</v>
      </c>
      <c r="Q422">
        <v>1867.901973</v>
      </c>
      <c r="X422" t="s">
        <v>282</v>
      </c>
      <c r="Y422" t="s">
        <v>304</v>
      </c>
      <c r="Z422" t="s">
        <v>300</v>
      </c>
    </row>
    <row r="423" spans="1:26" x14ac:dyDescent="0.45">
      <c r="A423" t="s">
        <v>414</v>
      </c>
      <c r="B423" t="s">
        <v>0</v>
      </c>
      <c r="C423" t="s">
        <v>1</v>
      </c>
      <c r="E423" t="s">
        <v>297</v>
      </c>
      <c r="F423" t="s">
        <v>433</v>
      </c>
      <c r="H423" t="s">
        <v>6</v>
      </c>
      <c r="I423" t="s">
        <v>66</v>
      </c>
      <c r="J423">
        <v>2011</v>
      </c>
      <c r="K423">
        <v>119</v>
      </c>
      <c r="L423" t="s">
        <v>5</v>
      </c>
      <c r="M423" t="s">
        <v>298</v>
      </c>
      <c r="Q423">
        <v>2083.08428</v>
      </c>
      <c r="X423" t="s">
        <v>282</v>
      </c>
      <c r="Y423" t="s">
        <v>304</v>
      </c>
      <c r="Z423" t="s">
        <v>300</v>
      </c>
    </row>
    <row r="424" spans="1:26" x14ac:dyDescent="0.45">
      <c r="A424" t="s">
        <v>414</v>
      </c>
      <c r="B424" t="s">
        <v>0</v>
      </c>
      <c r="C424" t="s">
        <v>1</v>
      </c>
      <c r="E424" t="s">
        <v>297</v>
      </c>
      <c r="F424" t="s">
        <v>433</v>
      </c>
      <c r="H424" t="s">
        <v>6</v>
      </c>
      <c r="I424" t="s">
        <v>66</v>
      </c>
      <c r="J424">
        <v>2011</v>
      </c>
      <c r="K424">
        <v>120</v>
      </c>
      <c r="L424" t="s">
        <v>5</v>
      </c>
      <c r="M424" t="s">
        <v>298</v>
      </c>
      <c r="Q424">
        <v>2190.6754329999999</v>
      </c>
      <c r="X424" t="s">
        <v>282</v>
      </c>
      <c r="Y424" t="s">
        <v>304</v>
      </c>
      <c r="Z424" t="s">
        <v>300</v>
      </c>
    </row>
    <row r="425" spans="1:26" x14ac:dyDescent="0.45">
      <c r="A425" t="s">
        <v>414</v>
      </c>
      <c r="B425" t="s">
        <v>0</v>
      </c>
      <c r="C425" t="s">
        <v>1</v>
      </c>
      <c r="E425" t="s">
        <v>297</v>
      </c>
      <c r="F425" t="s">
        <v>433</v>
      </c>
      <c r="H425" t="s">
        <v>6</v>
      </c>
      <c r="I425" t="s">
        <v>66</v>
      </c>
      <c r="J425">
        <v>2011</v>
      </c>
      <c r="K425">
        <v>121</v>
      </c>
      <c r="L425" t="s">
        <v>5</v>
      </c>
      <c r="M425" t="s">
        <v>298</v>
      </c>
      <c r="Q425">
        <v>2190.6754329999999</v>
      </c>
      <c r="X425" t="s">
        <v>282</v>
      </c>
      <c r="Y425" t="s">
        <v>304</v>
      </c>
      <c r="Z425" t="s">
        <v>300</v>
      </c>
    </row>
    <row r="426" spans="1:26" x14ac:dyDescent="0.45">
      <c r="A426" t="s">
        <v>414</v>
      </c>
      <c r="B426" t="s">
        <v>0</v>
      </c>
      <c r="C426" t="s">
        <v>1</v>
      </c>
      <c r="E426" t="s">
        <v>297</v>
      </c>
      <c r="F426" t="s">
        <v>433</v>
      </c>
      <c r="H426" t="s">
        <v>6</v>
      </c>
      <c r="I426" t="s">
        <v>66</v>
      </c>
      <c r="J426">
        <v>2011</v>
      </c>
      <c r="K426">
        <v>122</v>
      </c>
      <c r="L426" t="s">
        <v>5</v>
      </c>
      <c r="M426" t="s">
        <v>298</v>
      </c>
      <c r="Q426">
        <v>2298.2665870000001</v>
      </c>
      <c r="X426" t="s">
        <v>282</v>
      </c>
      <c r="Y426" t="s">
        <v>304</v>
      </c>
      <c r="Z426" t="s">
        <v>300</v>
      </c>
    </row>
    <row r="427" spans="1:26" x14ac:dyDescent="0.45">
      <c r="A427" t="s">
        <v>414</v>
      </c>
      <c r="B427" t="s">
        <v>0</v>
      </c>
      <c r="C427" t="s">
        <v>1</v>
      </c>
      <c r="E427" t="s">
        <v>297</v>
      </c>
      <c r="F427" t="s">
        <v>433</v>
      </c>
      <c r="H427" t="s">
        <v>6</v>
      </c>
      <c r="I427" t="s">
        <v>66</v>
      </c>
      <c r="J427">
        <v>2011</v>
      </c>
      <c r="K427">
        <v>123</v>
      </c>
      <c r="L427" t="s">
        <v>5</v>
      </c>
      <c r="M427" t="s">
        <v>298</v>
      </c>
      <c r="Q427">
        <v>1545.128512</v>
      </c>
      <c r="X427" t="s">
        <v>282</v>
      </c>
      <c r="Y427" t="s">
        <v>304</v>
      </c>
      <c r="Z427" t="s">
        <v>300</v>
      </c>
    </row>
    <row r="428" spans="1:26" x14ac:dyDescent="0.45">
      <c r="A428" t="s">
        <v>414</v>
      </c>
      <c r="B428" t="s">
        <v>0</v>
      </c>
      <c r="C428" t="s">
        <v>1</v>
      </c>
      <c r="E428" t="s">
        <v>297</v>
      </c>
      <c r="F428" t="s">
        <v>433</v>
      </c>
      <c r="H428" t="s">
        <v>6</v>
      </c>
      <c r="I428" t="s">
        <v>66</v>
      </c>
      <c r="J428">
        <v>2011</v>
      </c>
      <c r="K428">
        <v>124</v>
      </c>
      <c r="L428" t="s">
        <v>5</v>
      </c>
      <c r="M428" t="s">
        <v>298</v>
      </c>
      <c r="Q428">
        <v>1652.7196650000001</v>
      </c>
      <c r="X428" t="s">
        <v>282</v>
      </c>
      <c r="Y428" t="s">
        <v>304</v>
      </c>
      <c r="Z428" t="s">
        <v>300</v>
      </c>
    </row>
    <row r="429" spans="1:26" x14ac:dyDescent="0.45">
      <c r="A429" t="s">
        <v>414</v>
      </c>
      <c r="B429" t="s">
        <v>0</v>
      </c>
      <c r="C429" t="s">
        <v>1</v>
      </c>
      <c r="E429" t="s">
        <v>297</v>
      </c>
      <c r="F429" t="s">
        <v>433</v>
      </c>
      <c r="H429" t="s">
        <v>6</v>
      </c>
      <c r="I429" t="s">
        <v>66</v>
      </c>
      <c r="J429">
        <v>2011</v>
      </c>
      <c r="K429">
        <v>140</v>
      </c>
      <c r="L429" t="s">
        <v>5</v>
      </c>
      <c r="M429" t="s">
        <v>298</v>
      </c>
      <c r="Q429">
        <v>3266.5869699999998</v>
      </c>
      <c r="X429" t="s">
        <v>282</v>
      </c>
      <c r="Y429" t="s">
        <v>304</v>
      </c>
      <c r="Z429" t="s">
        <v>300</v>
      </c>
    </row>
    <row r="430" spans="1:26" x14ac:dyDescent="0.45">
      <c r="A430" t="s">
        <v>414</v>
      </c>
      <c r="B430" t="s">
        <v>0</v>
      </c>
      <c r="C430" t="s">
        <v>1</v>
      </c>
      <c r="E430" t="s">
        <v>297</v>
      </c>
      <c r="F430" t="s">
        <v>433</v>
      </c>
      <c r="H430" t="s">
        <v>6</v>
      </c>
      <c r="I430" t="s">
        <v>66</v>
      </c>
      <c r="J430">
        <v>2011</v>
      </c>
      <c r="K430">
        <v>141</v>
      </c>
      <c r="L430" t="s">
        <v>5</v>
      </c>
      <c r="M430" t="s">
        <v>298</v>
      </c>
      <c r="Q430">
        <v>3481.7692769999999</v>
      </c>
      <c r="X430" t="s">
        <v>282</v>
      </c>
      <c r="Y430" t="s">
        <v>304</v>
      </c>
      <c r="Z430" t="s">
        <v>300</v>
      </c>
    </row>
    <row r="431" spans="1:26" x14ac:dyDescent="0.45">
      <c r="A431" t="s">
        <v>414</v>
      </c>
      <c r="B431" t="s">
        <v>0</v>
      </c>
      <c r="C431" t="s">
        <v>1</v>
      </c>
      <c r="E431" t="s">
        <v>297</v>
      </c>
      <c r="F431" t="s">
        <v>433</v>
      </c>
      <c r="H431" t="s">
        <v>6</v>
      </c>
      <c r="I431" t="s">
        <v>66</v>
      </c>
      <c r="J431">
        <v>2011</v>
      </c>
      <c r="K431">
        <v>142</v>
      </c>
      <c r="L431" t="s">
        <v>5</v>
      </c>
      <c r="M431" t="s">
        <v>298</v>
      </c>
      <c r="Q431">
        <v>2836.2223549999999</v>
      </c>
      <c r="X431" t="s">
        <v>282</v>
      </c>
      <c r="Y431" t="s">
        <v>304</v>
      </c>
      <c r="Z431" t="s">
        <v>300</v>
      </c>
    </row>
    <row r="432" spans="1:26" x14ac:dyDescent="0.45">
      <c r="A432" t="s">
        <v>414</v>
      </c>
      <c r="B432" t="s">
        <v>0</v>
      </c>
      <c r="C432" t="s">
        <v>1</v>
      </c>
      <c r="E432" t="s">
        <v>297</v>
      </c>
      <c r="F432" t="s">
        <v>433</v>
      </c>
      <c r="H432" t="s">
        <v>6</v>
      </c>
      <c r="I432" t="s">
        <v>66</v>
      </c>
      <c r="J432">
        <v>2011</v>
      </c>
      <c r="K432">
        <v>143</v>
      </c>
      <c r="L432" t="s">
        <v>5</v>
      </c>
      <c r="M432" t="s">
        <v>298</v>
      </c>
      <c r="Q432">
        <v>2513.4488940000001</v>
      </c>
      <c r="X432" t="s">
        <v>282</v>
      </c>
      <c r="Y432" t="s">
        <v>304</v>
      </c>
      <c r="Z432" t="s">
        <v>300</v>
      </c>
    </row>
    <row r="433" spans="1:26" x14ac:dyDescent="0.45">
      <c r="A433" t="s">
        <v>414</v>
      </c>
      <c r="B433" t="s">
        <v>0</v>
      </c>
      <c r="C433" t="s">
        <v>1</v>
      </c>
      <c r="E433" t="s">
        <v>297</v>
      </c>
      <c r="F433" t="s">
        <v>433</v>
      </c>
      <c r="H433" t="s">
        <v>6</v>
      </c>
      <c r="I433" t="s">
        <v>66</v>
      </c>
      <c r="J433">
        <v>2011</v>
      </c>
      <c r="K433">
        <v>144</v>
      </c>
      <c r="L433" t="s">
        <v>5</v>
      </c>
      <c r="M433" t="s">
        <v>298</v>
      </c>
      <c r="Q433">
        <v>3158.9958160000001</v>
      </c>
      <c r="X433" t="s">
        <v>282</v>
      </c>
      <c r="Y433" t="s">
        <v>304</v>
      </c>
      <c r="Z433" t="s">
        <v>300</v>
      </c>
    </row>
    <row r="434" spans="1:26" x14ac:dyDescent="0.45">
      <c r="A434" t="s">
        <v>414</v>
      </c>
      <c r="B434" t="s">
        <v>0</v>
      </c>
      <c r="C434" t="s">
        <v>1</v>
      </c>
      <c r="E434" t="s">
        <v>297</v>
      </c>
      <c r="F434" t="s">
        <v>433</v>
      </c>
      <c r="H434" t="s">
        <v>6</v>
      </c>
      <c r="I434" t="s">
        <v>66</v>
      </c>
      <c r="J434">
        <v>2011</v>
      </c>
      <c r="K434">
        <v>145</v>
      </c>
      <c r="L434" t="s">
        <v>5</v>
      </c>
      <c r="M434" t="s">
        <v>298</v>
      </c>
      <c r="Q434">
        <v>3051.4046619999999</v>
      </c>
      <c r="X434" t="s">
        <v>282</v>
      </c>
      <c r="Y434" t="s">
        <v>304</v>
      </c>
      <c r="Z434" t="s">
        <v>300</v>
      </c>
    </row>
    <row r="435" spans="1:26" x14ac:dyDescent="0.45">
      <c r="A435" t="s">
        <v>414</v>
      </c>
      <c r="B435" t="s">
        <v>0</v>
      </c>
      <c r="C435" t="s">
        <v>1</v>
      </c>
      <c r="E435" t="s">
        <v>297</v>
      </c>
      <c r="F435" t="s">
        <v>433</v>
      </c>
      <c r="H435" t="s">
        <v>6</v>
      </c>
      <c r="I435" t="s">
        <v>66</v>
      </c>
      <c r="J435">
        <v>2011</v>
      </c>
      <c r="K435">
        <v>146</v>
      </c>
      <c r="L435" t="s">
        <v>5</v>
      </c>
      <c r="M435" t="s">
        <v>298</v>
      </c>
      <c r="Q435">
        <v>3481.7692769999999</v>
      </c>
      <c r="X435" t="s">
        <v>282</v>
      </c>
      <c r="Y435" t="s">
        <v>304</v>
      </c>
      <c r="Z435" t="s">
        <v>300</v>
      </c>
    </row>
    <row r="436" spans="1:26" x14ac:dyDescent="0.45">
      <c r="A436" t="s">
        <v>414</v>
      </c>
      <c r="B436" t="s">
        <v>0</v>
      </c>
      <c r="C436" t="s">
        <v>1</v>
      </c>
      <c r="E436" t="s">
        <v>297</v>
      </c>
      <c r="F436" t="s">
        <v>433</v>
      </c>
      <c r="H436" t="s">
        <v>6</v>
      </c>
      <c r="I436" t="s">
        <v>66</v>
      </c>
      <c r="J436">
        <v>2011</v>
      </c>
      <c r="K436">
        <v>147</v>
      </c>
      <c r="L436" t="s">
        <v>5</v>
      </c>
      <c r="M436" t="s">
        <v>298</v>
      </c>
      <c r="Q436">
        <v>4342.4985059999999</v>
      </c>
      <c r="X436" t="s">
        <v>282</v>
      </c>
      <c r="Y436" t="s">
        <v>304</v>
      </c>
      <c r="Z436" t="s">
        <v>300</v>
      </c>
    </row>
    <row r="437" spans="1:26" x14ac:dyDescent="0.45">
      <c r="A437" t="s">
        <v>414</v>
      </c>
      <c r="B437" t="s">
        <v>0</v>
      </c>
      <c r="C437" t="s">
        <v>1</v>
      </c>
      <c r="E437" t="s">
        <v>297</v>
      </c>
      <c r="F437" t="s">
        <v>433</v>
      </c>
      <c r="H437" t="s">
        <v>6</v>
      </c>
      <c r="I437" t="s">
        <v>66</v>
      </c>
      <c r="J437">
        <v>2011</v>
      </c>
      <c r="K437">
        <v>148</v>
      </c>
      <c r="L437" t="s">
        <v>5</v>
      </c>
      <c r="M437" t="s">
        <v>298</v>
      </c>
      <c r="Q437" s="4">
        <v>4127.3161980000004</v>
      </c>
      <c r="W437" s="4"/>
      <c r="X437" s="4" t="s">
        <v>282</v>
      </c>
      <c r="Y437" s="4" t="s">
        <v>304</v>
      </c>
      <c r="Z437" s="4" t="s">
        <v>300</v>
      </c>
    </row>
    <row r="438" spans="1:26" x14ac:dyDescent="0.45">
      <c r="A438" t="s">
        <v>414</v>
      </c>
      <c r="B438" s="1" t="s">
        <v>0</v>
      </c>
      <c r="C438" s="2" t="s">
        <v>1</v>
      </c>
      <c r="D438" s="2"/>
      <c r="E438" s="2" t="s">
        <v>20</v>
      </c>
      <c r="F438" s="2" t="s">
        <v>433</v>
      </c>
      <c r="G438" s="2"/>
      <c r="H438" s="2" t="s">
        <v>51</v>
      </c>
      <c r="I438" s="2" t="s">
        <v>67</v>
      </c>
      <c r="J438" s="2">
        <v>2011</v>
      </c>
      <c r="K438" s="2">
        <v>50</v>
      </c>
      <c r="L438" s="2" t="s">
        <v>4</v>
      </c>
      <c r="M438" s="2"/>
      <c r="N438" s="2"/>
      <c r="O438" s="2"/>
      <c r="P438" s="2"/>
      <c r="Q438">
        <v>3055.6</v>
      </c>
      <c r="R438" s="2"/>
      <c r="S438" s="2"/>
      <c r="T438" s="2"/>
      <c r="U438" s="2"/>
      <c r="V438" s="2"/>
      <c r="X438" t="s">
        <v>282</v>
      </c>
      <c r="Y438" t="s">
        <v>306</v>
      </c>
    </row>
    <row r="439" spans="1:26" x14ac:dyDescent="0.45">
      <c r="A439" t="s">
        <v>414</v>
      </c>
      <c r="B439" t="s">
        <v>0</v>
      </c>
      <c r="C439" t="s">
        <v>1</v>
      </c>
      <c r="E439" t="s">
        <v>20</v>
      </c>
      <c r="F439" t="s">
        <v>433</v>
      </c>
      <c r="H439" t="s">
        <v>51</v>
      </c>
      <c r="I439" t="s">
        <v>67</v>
      </c>
      <c r="J439">
        <v>2011</v>
      </c>
      <c r="K439">
        <v>51</v>
      </c>
      <c r="L439" t="s">
        <v>4</v>
      </c>
      <c r="Q439">
        <v>3026.055683</v>
      </c>
      <c r="X439" t="s">
        <v>282</v>
      </c>
      <c r="Y439" t="s">
        <v>306</v>
      </c>
    </row>
    <row r="440" spans="1:26" x14ac:dyDescent="0.45">
      <c r="A440" t="s">
        <v>414</v>
      </c>
      <c r="B440" t="s">
        <v>0</v>
      </c>
      <c r="C440" t="s">
        <v>1</v>
      </c>
      <c r="E440" t="s">
        <v>20</v>
      </c>
      <c r="F440" t="s">
        <v>433</v>
      </c>
      <c r="H440" t="s">
        <v>51</v>
      </c>
      <c r="I440" t="s">
        <v>67</v>
      </c>
      <c r="J440">
        <v>2011</v>
      </c>
      <c r="K440">
        <v>52</v>
      </c>
      <c r="L440" t="s">
        <v>4</v>
      </c>
      <c r="Q440">
        <v>2998.5332779999999</v>
      </c>
      <c r="X440" t="s">
        <v>282</v>
      </c>
      <c r="Y440" t="s">
        <v>306</v>
      </c>
    </row>
    <row r="441" spans="1:26" x14ac:dyDescent="0.45">
      <c r="A441" t="s">
        <v>414</v>
      </c>
      <c r="B441" t="s">
        <v>0</v>
      </c>
      <c r="C441" t="s">
        <v>1</v>
      </c>
      <c r="E441" t="s">
        <v>20</v>
      </c>
      <c r="F441" t="s">
        <v>433</v>
      </c>
      <c r="H441" t="s">
        <v>51</v>
      </c>
      <c r="I441" t="s">
        <v>67</v>
      </c>
      <c r="J441">
        <v>2011</v>
      </c>
      <c r="K441">
        <v>53</v>
      </c>
      <c r="L441" t="s">
        <v>4</v>
      </c>
      <c r="Q441">
        <v>2971.0138510000002</v>
      </c>
      <c r="X441" t="s">
        <v>282</v>
      </c>
      <c r="Y441" t="s">
        <v>306</v>
      </c>
    </row>
    <row r="442" spans="1:26" x14ac:dyDescent="0.45">
      <c r="A442" t="s">
        <v>414</v>
      </c>
      <c r="B442" t="s">
        <v>0</v>
      </c>
      <c r="C442" t="s">
        <v>1</v>
      </c>
      <c r="E442" t="s">
        <v>20</v>
      </c>
      <c r="F442" t="s">
        <v>433</v>
      </c>
      <c r="H442" t="s">
        <v>51</v>
      </c>
      <c r="I442" t="s">
        <v>67</v>
      </c>
      <c r="J442">
        <v>2011</v>
      </c>
      <c r="K442">
        <v>54</v>
      </c>
      <c r="L442" t="s">
        <v>4</v>
      </c>
      <c r="Q442">
        <v>2943.0836009999998</v>
      </c>
      <c r="X442" t="s">
        <v>282</v>
      </c>
      <c r="Y442" t="s">
        <v>306</v>
      </c>
    </row>
    <row r="443" spans="1:26" x14ac:dyDescent="0.45">
      <c r="A443" t="s">
        <v>414</v>
      </c>
      <c r="B443" t="s">
        <v>0</v>
      </c>
      <c r="C443" t="s">
        <v>1</v>
      </c>
      <c r="E443" t="s">
        <v>20</v>
      </c>
      <c r="F443" t="s">
        <v>433</v>
      </c>
      <c r="H443" t="s">
        <v>51</v>
      </c>
      <c r="I443" t="s">
        <v>67</v>
      </c>
      <c r="J443">
        <v>2011</v>
      </c>
      <c r="K443">
        <v>55</v>
      </c>
      <c r="L443" t="s">
        <v>4</v>
      </c>
      <c r="Q443">
        <v>2902.1596279999999</v>
      </c>
      <c r="X443" t="s">
        <v>282</v>
      </c>
      <c r="Y443" t="s">
        <v>306</v>
      </c>
    </row>
    <row r="444" spans="1:26" x14ac:dyDescent="0.45">
      <c r="A444" t="s">
        <v>414</v>
      </c>
      <c r="B444" t="s">
        <v>0</v>
      </c>
      <c r="C444" t="s">
        <v>1</v>
      </c>
      <c r="E444" t="s">
        <v>20</v>
      </c>
      <c r="F444" t="s">
        <v>433</v>
      </c>
      <c r="H444" t="s">
        <v>51</v>
      </c>
      <c r="I444" t="s">
        <v>67</v>
      </c>
      <c r="J444">
        <v>2011</v>
      </c>
      <c r="K444">
        <v>56</v>
      </c>
      <c r="L444" t="s">
        <v>4</v>
      </c>
      <c r="Q444">
        <v>2915.940024</v>
      </c>
      <c r="X444" t="s">
        <v>282</v>
      </c>
      <c r="Y444" t="s">
        <v>306</v>
      </c>
    </row>
    <row r="445" spans="1:26" x14ac:dyDescent="0.45">
      <c r="A445" t="s">
        <v>414</v>
      </c>
      <c r="B445" t="s">
        <v>0</v>
      </c>
      <c r="C445" t="s">
        <v>1</v>
      </c>
      <c r="E445" t="s">
        <v>20</v>
      </c>
      <c r="F445" t="s">
        <v>433</v>
      </c>
      <c r="H445" t="s">
        <v>51</v>
      </c>
      <c r="I445" t="s">
        <v>67</v>
      </c>
      <c r="J445">
        <v>2011</v>
      </c>
      <c r="K445">
        <v>57</v>
      </c>
      <c r="L445" t="s">
        <v>4</v>
      </c>
      <c r="Q445">
        <v>2858.7923689999998</v>
      </c>
      <c r="X445" t="s">
        <v>282</v>
      </c>
      <c r="Y445" t="s">
        <v>306</v>
      </c>
    </row>
    <row r="446" spans="1:26" x14ac:dyDescent="0.45">
      <c r="A446" t="s">
        <v>414</v>
      </c>
      <c r="B446" t="s">
        <v>0</v>
      </c>
      <c r="C446" t="s">
        <v>1</v>
      </c>
      <c r="E446" t="s">
        <v>20</v>
      </c>
      <c r="F446" t="s">
        <v>433</v>
      </c>
      <c r="H446" t="s">
        <v>51</v>
      </c>
      <c r="I446" t="s">
        <v>67</v>
      </c>
      <c r="J446">
        <v>2011</v>
      </c>
      <c r="K446">
        <v>58</v>
      </c>
      <c r="L446" t="s">
        <v>4</v>
      </c>
      <c r="Q446">
        <v>2803.9501380000002</v>
      </c>
      <c r="X446" t="s">
        <v>282</v>
      </c>
      <c r="Y446" t="s">
        <v>306</v>
      </c>
    </row>
    <row r="447" spans="1:26" x14ac:dyDescent="0.45">
      <c r="A447" t="s">
        <v>414</v>
      </c>
      <c r="B447" t="s">
        <v>0</v>
      </c>
      <c r="C447" t="s">
        <v>1</v>
      </c>
      <c r="E447" t="s">
        <v>20</v>
      </c>
      <c r="F447" t="s">
        <v>433</v>
      </c>
      <c r="H447" t="s">
        <v>51</v>
      </c>
      <c r="I447" t="s">
        <v>67</v>
      </c>
      <c r="J447">
        <v>2011</v>
      </c>
      <c r="K447">
        <v>59</v>
      </c>
      <c r="L447" t="s">
        <v>4</v>
      </c>
      <c r="Q447">
        <v>2833.552549</v>
      </c>
      <c r="X447" t="s">
        <v>282</v>
      </c>
      <c r="Y447" t="s">
        <v>306</v>
      </c>
    </row>
    <row r="448" spans="1:26" x14ac:dyDescent="0.45">
      <c r="A448" t="s">
        <v>414</v>
      </c>
      <c r="B448" t="s">
        <v>0</v>
      </c>
      <c r="C448" t="s">
        <v>1</v>
      </c>
      <c r="E448" t="s">
        <v>20</v>
      </c>
      <c r="F448" t="s">
        <v>433</v>
      </c>
      <c r="H448" t="s">
        <v>51</v>
      </c>
      <c r="I448" t="s">
        <v>67</v>
      </c>
      <c r="J448">
        <v>2011</v>
      </c>
      <c r="K448">
        <v>60</v>
      </c>
      <c r="L448" t="s">
        <v>4</v>
      </c>
      <c r="Q448">
        <v>2755.1537840000001</v>
      </c>
      <c r="X448" t="s">
        <v>282</v>
      </c>
      <c r="Y448" t="s">
        <v>306</v>
      </c>
    </row>
    <row r="449" spans="1:25" x14ac:dyDescent="0.45">
      <c r="A449" t="s">
        <v>414</v>
      </c>
      <c r="B449" t="s">
        <v>0</v>
      </c>
      <c r="C449" t="s">
        <v>1</v>
      </c>
      <c r="E449" t="s">
        <v>20</v>
      </c>
      <c r="F449" t="s">
        <v>433</v>
      </c>
      <c r="H449" t="s">
        <v>51</v>
      </c>
      <c r="I449" t="s">
        <v>67</v>
      </c>
      <c r="J449">
        <v>2011</v>
      </c>
      <c r="K449">
        <v>61</v>
      </c>
      <c r="L449" t="s">
        <v>4</v>
      </c>
      <c r="Q449">
        <v>2804.3324459999999</v>
      </c>
      <c r="X449" t="s">
        <v>282</v>
      </c>
      <c r="Y449" t="s">
        <v>306</v>
      </c>
    </row>
    <row r="450" spans="1:25" x14ac:dyDescent="0.45">
      <c r="A450" t="s">
        <v>414</v>
      </c>
      <c r="B450" t="s">
        <v>0</v>
      </c>
      <c r="C450" t="s">
        <v>1</v>
      </c>
      <c r="E450" t="s">
        <v>20</v>
      </c>
      <c r="F450" t="s">
        <v>433</v>
      </c>
      <c r="H450" t="s">
        <v>51</v>
      </c>
      <c r="I450" t="s">
        <v>67</v>
      </c>
      <c r="J450">
        <v>2011</v>
      </c>
      <c r="K450">
        <v>62</v>
      </c>
      <c r="L450" t="s">
        <v>4</v>
      </c>
      <c r="Q450">
        <v>2705.2643840000001</v>
      </c>
      <c r="X450" t="s">
        <v>282</v>
      </c>
      <c r="Y450" t="s">
        <v>306</v>
      </c>
    </row>
    <row r="451" spans="1:25" x14ac:dyDescent="0.45">
      <c r="A451" t="s">
        <v>414</v>
      </c>
      <c r="B451" t="s">
        <v>0</v>
      </c>
      <c r="C451" t="s">
        <v>1</v>
      </c>
      <c r="E451" t="s">
        <v>20</v>
      </c>
      <c r="F451" t="s">
        <v>433</v>
      </c>
      <c r="H451" t="s">
        <v>51</v>
      </c>
      <c r="I451" t="s">
        <v>67</v>
      </c>
      <c r="J451">
        <v>2011</v>
      </c>
      <c r="K451">
        <v>63</v>
      </c>
      <c r="L451" t="s">
        <v>4</v>
      </c>
      <c r="Q451">
        <v>2661.3281010000001</v>
      </c>
      <c r="X451" t="s">
        <v>282</v>
      </c>
      <c r="Y451" t="s">
        <v>306</v>
      </c>
    </row>
    <row r="452" spans="1:25" x14ac:dyDescent="0.45">
      <c r="A452" t="s">
        <v>414</v>
      </c>
      <c r="B452" t="s">
        <v>0</v>
      </c>
      <c r="C452" t="s">
        <v>1</v>
      </c>
      <c r="E452" t="s">
        <v>20</v>
      </c>
      <c r="F452" t="s">
        <v>433</v>
      </c>
      <c r="H452" t="s">
        <v>51</v>
      </c>
      <c r="I452" t="s">
        <v>67</v>
      </c>
      <c r="J452">
        <v>2011</v>
      </c>
      <c r="K452">
        <v>64</v>
      </c>
      <c r="L452" t="s">
        <v>4</v>
      </c>
      <c r="Q452">
        <v>2557.6383930000002</v>
      </c>
      <c r="X452" t="s">
        <v>282</v>
      </c>
      <c r="Y452" t="s">
        <v>306</v>
      </c>
    </row>
    <row r="453" spans="1:25" x14ac:dyDescent="0.45">
      <c r="A453" t="s">
        <v>414</v>
      </c>
      <c r="B453" t="s">
        <v>0</v>
      </c>
      <c r="C453" t="s">
        <v>1</v>
      </c>
      <c r="E453" t="s">
        <v>20</v>
      </c>
      <c r="F453" t="s">
        <v>433</v>
      </c>
      <c r="H453" t="s">
        <v>51</v>
      </c>
      <c r="I453" t="s">
        <v>67</v>
      </c>
      <c r="J453">
        <v>2011</v>
      </c>
      <c r="K453">
        <v>65</v>
      </c>
      <c r="L453" t="s">
        <v>4</v>
      </c>
      <c r="Q453">
        <v>2590.8494609999998</v>
      </c>
      <c r="X453" t="s">
        <v>282</v>
      </c>
      <c r="Y453" t="s">
        <v>306</v>
      </c>
    </row>
    <row r="454" spans="1:25" x14ac:dyDescent="0.45">
      <c r="A454" t="s">
        <v>414</v>
      </c>
      <c r="B454" t="s">
        <v>0</v>
      </c>
      <c r="C454" t="s">
        <v>1</v>
      </c>
      <c r="E454" t="s">
        <v>20</v>
      </c>
      <c r="F454" t="s">
        <v>433</v>
      </c>
      <c r="H454" t="s">
        <v>51</v>
      </c>
      <c r="I454" t="s">
        <v>67</v>
      </c>
      <c r="J454">
        <v>2011</v>
      </c>
      <c r="K454">
        <v>66</v>
      </c>
      <c r="L454" t="s">
        <v>4</v>
      </c>
      <c r="Q454">
        <v>2530.8949769999999</v>
      </c>
      <c r="X454" t="s">
        <v>282</v>
      </c>
      <c r="Y454" t="s">
        <v>306</v>
      </c>
    </row>
    <row r="455" spans="1:25" x14ac:dyDescent="0.45">
      <c r="A455" t="s">
        <v>414</v>
      </c>
      <c r="B455" t="s">
        <v>0</v>
      </c>
      <c r="C455" t="s">
        <v>1</v>
      </c>
      <c r="E455" t="s">
        <v>20</v>
      </c>
      <c r="F455" t="s">
        <v>433</v>
      </c>
      <c r="H455" t="s">
        <v>51</v>
      </c>
      <c r="I455" t="s">
        <v>67</v>
      </c>
      <c r="J455">
        <v>2011</v>
      </c>
      <c r="K455">
        <v>67</v>
      </c>
      <c r="L455" t="s">
        <v>4</v>
      </c>
      <c r="Q455">
        <v>2473.7033999999999</v>
      </c>
      <c r="X455" t="s">
        <v>282</v>
      </c>
      <c r="Y455" t="s">
        <v>306</v>
      </c>
    </row>
    <row r="456" spans="1:25" x14ac:dyDescent="0.45">
      <c r="A456" t="s">
        <v>414</v>
      </c>
      <c r="B456" t="s">
        <v>0</v>
      </c>
      <c r="C456" t="s">
        <v>1</v>
      </c>
      <c r="E456" t="s">
        <v>20</v>
      </c>
      <c r="F456" t="s">
        <v>433</v>
      </c>
      <c r="H456" t="s">
        <v>51</v>
      </c>
      <c r="I456" t="s">
        <v>67</v>
      </c>
      <c r="J456">
        <v>2011</v>
      </c>
      <c r="K456">
        <v>68</v>
      </c>
      <c r="L456" t="s">
        <v>4</v>
      </c>
      <c r="Q456">
        <v>2399.186064</v>
      </c>
      <c r="X456" t="s">
        <v>282</v>
      </c>
      <c r="Y456" t="s">
        <v>306</v>
      </c>
    </row>
    <row r="457" spans="1:25" x14ac:dyDescent="0.45">
      <c r="A457" t="s">
        <v>414</v>
      </c>
      <c r="B457" t="s">
        <v>0</v>
      </c>
      <c r="C457" t="s">
        <v>1</v>
      </c>
      <c r="E457" t="s">
        <v>20</v>
      </c>
      <c r="F457" t="s">
        <v>433</v>
      </c>
      <c r="H457" t="s">
        <v>51</v>
      </c>
      <c r="I457" t="s">
        <v>67</v>
      </c>
      <c r="J457">
        <v>2011</v>
      </c>
      <c r="K457">
        <v>69</v>
      </c>
      <c r="L457" t="s">
        <v>4</v>
      </c>
      <c r="Q457">
        <v>2365.879758</v>
      </c>
      <c r="X457" t="s">
        <v>282</v>
      </c>
      <c r="Y457" t="s">
        <v>306</v>
      </c>
    </row>
    <row r="458" spans="1:25" x14ac:dyDescent="0.45">
      <c r="A458" t="s">
        <v>414</v>
      </c>
      <c r="B458" t="s">
        <v>0</v>
      </c>
      <c r="C458" t="s">
        <v>1</v>
      </c>
      <c r="E458" t="s">
        <v>20</v>
      </c>
      <c r="F458" t="s">
        <v>433</v>
      </c>
      <c r="H458" t="s">
        <v>51</v>
      </c>
      <c r="I458" t="s">
        <v>67</v>
      </c>
      <c r="J458">
        <v>2011</v>
      </c>
      <c r="K458">
        <v>70</v>
      </c>
      <c r="L458" t="s">
        <v>4</v>
      </c>
      <c r="Q458">
        <v>2310.4674190000001</v>
      </c>
      <c r="X458" t="s">
        <v>282</v>
      </c>
      <c r="Y458" t="s">
        <v>306</v>
      </c>
    </row>
    <row r="459" spans="1:25" x14ac:dyDescent="0.45">
      <c r="A459" t="s">
        <v>414</v>
      </c>
      <c r="B459" t="s">
        <v>0</v>
      </c>
      <c r="C459" t="s">
        <v>1</v>
      </c>
      <c r="E459" t="s">
        <v>20</v>
      </c>
      <c r="F459" t="s">
        <v>433</v>
      </c>
      <c r="H459" t="s">
        <v>51</v>
      </c>
      <c r="I459" t="s">
        <v>67</v>
      </c>
      <c r="J459">
        <v>2011</v>
      </c>
      <c r="K459">
        <v>71</v>
      </c>
      <c r="L459" t="s">
        <v>4</v>
      </c>
      <c r="Q459">
        <v>2255.8276740000001</v>
      </c>
      <c r="X459" t="s">
        <v>282</v>
      </c>
      <c r="Y459" t="s">
        <v>306</v>
      </c>
    </row>
    <row r="460" spans="1:25" x14ac:dyDescent="0.45">
      <c r="A460" t="s">
        <v>414</v>
      </c>
      <c r="B460" t="s">
        <v>0</v>
      </c>
      <c r="C460" t="s">
        <v>1</v>
      </c>
      <c r="E460" t="s">
        <v>20</v>
      </c>
      <c r="F460" t="s">
        <v>433</v>
      </c>
      <c r="H460" t="s">
        <v>51</v>
      </c>
      <c r="I460" t="s">
        <v>67</v>
      </c>
      <c r="J460">
        <v>2011</v>
      </c>
      <c r="K460">
        <v>72</v>
      </c>
      <c r="L460" t="s">
        <v>4</v>
      </c>
      <c r="Q460">
        <v>2200.8162539999998</v>
      </c>
      <c r="X460" t="s">
        <v>282</v>
      </c>
      <c r="Y460" t="s">
        <v>306</v>
      </c>
    </row>
    <row r="461" spans="1:25" x14ac:dyDescent="0.45">
      <c r="A461" t="s">
        <v>414</v>
      </c>
      <c r="B461" t="s">
        <v>0</v>
      </c>
      <c r="C461" t="s">
        <v>1</v>
      </c>
      <c r="E461" t="s">
        <v>20</v>
      </c>
      <c r="F461" t="s">
        <v>433</v>
      </c>
      <c r="H461" t="s">
        <v>51</v>
      </c>
      <c r="I461" t="s">
        <v>67</v>
      </c>
      <c r="J461">
        <v>2011</v>
      </c>
      <c r="K461">
        <v>73</v>
      </c>
      <c r="L461" t="s">
        <v>4</v>
      </c>
      <c r="Q461">
        <v>2145.7233860000001</v>
      </c>
      <c r="X461" t="s">
        <v>282</v>
      </c>
      <c r="Y461" t="s">
        <v>306</v>
      </c>
    </row>
    <row r="462" spans="1:25" x14ac:dyDescent="0.45">
      <c r="A462" t="s">
        <v>414</v>
      </c>
      <c r="B462" t="s">
        <v>0</v>
      </c>
      <c r="C462" t="s">
        <v>1</v>
      </c>
      <c r="E462" t="s">
        <v>20</v>
      </c>
      <c r="F462" t="s">
        <v>433</v>
      </c>
      <c r="H462" t="s">
        <v>51</v>
      </c>
      <c r="I462" t="s">
        <v>67</v>
      </c>
      <c r="J462">
        <v>2011</v>
      </c>
      <c r="K462">
        <v>74</v>
      </c>
      <c r="L462" t="s">
        <v>4</v>
      </c>
      <c r="Q462">
        <v>2094.7815350000001</v>
      </c>
      <c r="X462" t="s">
        <v>282</v>
      </c>
      <c r="Y462" t="s">
        <v>306</v>
      </c>
    </row>
    <row r="463" spans="1:25" x14ac:dyDescent="0.45">
      <c r="A463" t="s">
        <v>414</v>
      </c>
      <c r="B463" t="s">
        <v>0</v>
      </c>
      <c r="C463" t="s">
        <v>1</v>
      </c>
      <c r="E463" t="s">
        <v>20</v>
      </c>
      <c r="F463" t="s">
        <v>433</v>
      </c>
      <c r="H463" t="s">
        <v>51</v>
      </c>
      <c r="I463" t="s">
        <v>67</v>
      </c>
      <c r="J463">
        <v>2011</v>
      </c>
      <c r="K463">
        <v>75</v>
      </c>
      <c r="L463" t="s">
        <v>4</v>
      </c>
      <c r="Q463">
        <v>2007.9192129999999</v>
      </c>
      <c r="X463" t="s">
        <v>282</v>
      </c>
      <c r="Y463" t="s">
        <v>306</v>
      </c>
    </row>
    <row r="464" spans="1:25" x14ac:dyDescent="0.45">
      <c r="A464" t="s">
        <v>414</v>
      </c>
      <c r="B464" t="s">
        <v>0</v>
      </c>
      <c r="C464" t="s">
        <v>1</v>
      </c>
      <c r="E464" t="s">
        <v>20</v>
      </c>
      <c r="F464" t="s">
        <v>433</v>
      </c>
      <c r="H464" t="s">
        <v>51</v>
      </c>
      <c r="I464" t="s">
        <v>67</v>
      </c>
      <c r="J464">
        <v>2011</v>
      </c>
      <c r="K464">
        <v>76</v>
      </c>
      <c r="L464" t="s">
        <v>4</v>
      </c>
      <c r="Q464">
        <v>1940.043621</v>
      </c>
      <c r="X464" t="s">
        <v>282</v>
      </c>
      <c r="Y464" t="s">
        <v>306</v>
      </c>
    </row>
    <row r="465" spans="1:25" x14ac:dyDescent="0.45">
      <c r="A465" t="s">
        <v>414</v>
      </c>
      <c r="B465" t="s">
        <v>0</v>
      </c>
      <c r="C465" t="s">
        <v>1</v>
      </c>
      <c r="E465" t="s">
        <v>20</v>
      </c>
      <c r="F465" t="s">
        <v>433</v>
      </c>
      <c r="H465" t="s">
        <v>51</v>
      </c>
      <c r="I465" t="s">
        <v>67</v>
      </c>
      <c r="J465">
        <v>2011</v>
      </c>
      <c r="K465">
        <v>77</v>
      </c>
      <c r="L465" t="s">
        <v>4</v>
      </c>
      <c r="Q465">
        <v>1870.678778</v>
      </c>
      <c r="X465" t="s">
        <v>282</v>
      </c>
      <c r="Y465" t="s">
        <v>306</v>
      </c>
    </row>
    <row r="466" spans="1:25" x14ac:dyDescent="0.45">
      <c r="A466" t="s">
        <v>414</v>
      </c>
      <c r="B466" t="s">
        <v>0</v>
      </c>
      <c r="C466" t="s">
        <v>1</v>
      </c>
      <c r="E466" t="s">
        <v>20</v>
      </c>
      <c r="F466" t="s">
        <v>433</v>
      </c>
      <c r="H466" t="s">
        <v>51</v>
      </c>
      <c r="I466" t="s">
        <v>67</v>
      </c>
      <c r="J466">
        <v>2011</v>
      </c>
      <c r="K466">
        <v>78</v>
      </c>
      <c r="L466" t="s">
        <v>4</v>
      </c>
      <c r="Q466">
        <v>1818.4196690000001</v>
      </c>
      <c r="X466" t="s">
        <v>282</v>
      </c>
      <c r="Y466" t="s">
        <v>306</v>
      </c>
    </row>
    <row r="467" spans="1:25" x14ac:dyDescent="0.45">
      <c r="A467" t="s">
        <v>414</v>
      </c>
      <c r="B467" t="s">
        <v>0</v>
      </c>
      <c r="C467" t="s">
        <v>1</v>
      </c>
      <c r="E467" t="s">
        <v>20</v>
      </c>
      <c r="F467" t="s">
        <v>433</v>
      </c>
      <c r="H467" t="s">
        <v>51</v>
      </c>
      <c r="I467" t="s">
        <v>67</v>
      </c>
      <c r="J467">
        <v>2011</v>
      </c>
      <c r="K467">
        <v>79</v>
      </c>
      <c r="L467" t="s">
        <v>4</v>
      </c>
      <c r="Q467">
        <v>1732.5878769999999</v>
      </c>
      <c r="X467" t="s">
        <v>282</v>
      </c>
      <c r="Y467" t="s">
        <v>306</v>
      </c>
    </row>
    <row r="468" spans="1:25" x14ac:dyDescent="0.45">
      <c r="A468" t="s">
        <v>414</v>
      </c>
      <c r="B468" t="s">
        <v>0</v>
      </c>
      <c r="C468" t="s">
        <v>1</v>
      </c>
      <c r="E468" t="s">
        <v>20</v>
      </c>
      <c r="F468" t="s">
        <v>433</v>
      </c>
      <c r="H468" t="s">
        <v>51</v>
      </c>
      <c r="I468" t="s">
        <v>67</v>
      </c>
      <c r="J468">
        <v>2011</v>
      </c>
      <c r="K468">
        <v>80</v>
      </c>
      <c r="L468" t="s">
        <v>4</v>
      </c>
      <c r="Q468">
        <v>1667.4751329999999</v>
      </c>
      <c r="X468" t="s">
        <v>282</v>
      </c>
      <c r="Y468" t="s">
        <v>306</v>
      </c>
    </row>
    <row r="469" spans="1:25" x14ac:dyDescent="0.45">
      <c r="A469" t="s">
        <v>414</v>
      </c>
      <c r="B469" t="s">
        <v>0</v>
      </c>
      <c r="C469" t="s">
        <v>1</v>
      </c>
      <c r="E469" t="s">
        <v>20</v>
      </c>
      <c r="F469" t="s">
        <v>433</v>
      </c>
      <c r="H469" t="s">
        <v>51</v>
      </c>
      <c r="I469" t="s">
        <v>67</v>
      </c>
      <c r="J469">
        <v>2011</v>
      </c>
      <c r="K469">
        <v>81</v>
      </c>
      <c r="L469" t="s">
        <v>4</v>
      </c>
      <c r="Q469">
        <v>1595.499881</v>
      </c>
      <c r="X469" t="s">
        <v>282</v>
      </c>
      <c r="Y469" t="s">
        <v>306</v>
      </c>
    </row>
    <row r="470" spans="1:25" x14ac:dyDescent="0.45">
      <c r="A470" t="s">
        <v>414</v>
      </c>
      <c r="B470" t="s">
        <v>0</v>
      </c>
      <c r="C470" t="s">
        <v>1</v>
      </c>
      <c r="E470" t="s">
        <v>20</v>
      </c>
      <c r="F470" t="s">
        <v>433</v>
      </c>
      <c r="H470" t="s">
        <v>51</v>
      </c>
      <c r="I470" t="s">
        <v>67</v>
      </c>
      <c r="J470">
        <v>2011</v>
      </c>
      <c r="K470">
        <v>82</v>
      </c>
      <c r="L470" t="s">
        <v>4</v>
      </c>
      <c r="Q470">
        <v>1542.9825780000001</v>
      </c>
      <c r="X470" t="s">
        <v>282</v>
      </c>
      <c r="Y470" t="s">
        <v>306</v>
      </c>
    </row>
    <row r="471" spans="1:25" x14ac:dyDescent="0.45">
      <c r="A471" t="s">
        <v>414</v>
      </c>
      <c r="B471" t="s">
        <v>0</v>
      </c>
      <c r="C471" t="s">
        <v>1</v>
      </c>
      <c r="E471" t="s">
        <v>20</v>
      </c>
      <c r="F471" t="s">
        <v>433</v>
      </c>
      <c r="H471" t="s">
        <v>51</v>
      </c>
      <c r="I471" t="s">
        <v>67</v>
      </c>
      <c r="J471">
        <v>2011</v>
      </c>
      <c r="K471">
        <v>83</v>
      </c>
      <c r="L471" t="s">
        <v>4</v>
      </c>
      <c r="Q471">
        <v>1456.798802</v>
      </c>
      <c r="X471" t="s">
        <v>282</v>
      </c>
      <c r="Y471" t="s">
        <v>306</v>
      </c>
    </row>
    <row r="472" spans="1:25" x14ac:dyDescent="0.45">
      <c r="A472" t="s">
        <v>414</v>
      </c>
      <c r="B472" t="s">
        <v>0</v>
      </c>
      <c r="C472" t="s">
        <v>1</v>
      </c>
      <c r="E472" t="s">
        <v>20</v>
      </c>
      <c r="F472" t="s">
        <v>433</v>
      </c>
      <c r="H472" t="s">
        <v>51</v>
      </c>
      <c r="I472" t="s">
        <v>67</v>
      </c>
      <c r="J472">
        <v>2011</v>
      </c>
      <c r="K472">
        <v>84</v>
      </c>
      <c r="L472" t="s">
        <v>4</v>
      </c>
      <c r="Q472">
        <v>1373.309532</v>
      </c>
      <c r="X472" t="s">
        <v>282</v>
      </c>
      <c r="Y472" t="s">
        <v>306</v>
      </c>
    </row>
    <row r="473" spans="1:25" x14ac:dyDescent="0.45">
      <c r="A473" t="s">
        <v>414</v>
      </c>
      <c r="B473" t="s">
        <v>0</v>
      </c>
      <c r="C473" t="s">
        <v>1</v>
      </c>
      <c r="E473" t="s">
        <v>20</v>
      </c>
      <c r="F473" t="s">
        <v>433</v>
      </c>
      <c r="H473" t="s">
        <v>51</v>
      </c>
      <c r="I473" t="s">
        <v>67</v>
      </c>
      <c r="J473">
        <v>2011</v>
      </c>
      <c r="K473">
        <v>85</v>
      </c>
      <c r="L473" t="s">
        <v>4</v>
      </c>
      <c r="Q473">
        <v>1320.63276</v>
      </c>
      <c r="X473" t="s">
        <v>282</v>
      </c>
      <c r="Y473" t="s">
        <v>306</v>
      </c>
    </row>
    <row r="474" spans="1:25" x14ac:dyDescent="0.45">
      <c r="A474" t="s">
        <v>414</v>
      </c>
      <c r="B474" t="s">
        <v>0</v>
      </c>
      <c r="C474" t="s">
        <v>1</v>
      </c>
      <c r="E474" t="s">
        <v>20</v>
      </c>
      <c r="F474" t="s">
        <v>433</v>
      </c>
      <c r="H474" t="s">
        <v>51</v>
      </c>
      <c r="I474" t="s">
        <v>67</v>
      </c>
      <c r="J474">
        <v>2011</v>
      </c>
      <c r="K474">
        <v>86</v>
      </c>
      <c r="L474" t="s">
        <v>4</v>
      </c>
      <c r="Q474">
        <v>1265.3761280000001</v>
      </c>
      <c r="X474" t="s">
        <v>282</v>
      </c>
      <c r="Y474" t="s">
        <v>306</v>
      </c>
    </row>
    <row r="475" spans="1:25" x14ac:dyDescent="0.45">
      <c r="A475" t="s">
        <v>414</v>
      </c>
      <c r="B475" t="s">
        <v>0</v>
      </c>
      <c r="C475" t="s">
        <v>1</v>
      </c>
      <c r="E475" t="s">
        <v>20</v>
      </c>
      <c r="F475" t="s">
        <v>433</v>
      </c>
      <c r="H475" t="s">
        <v>51</v>
      </c>
      <c r="I475" t="s">
        <v>67</v>
      </c>
      <c r="J475">
        <v>2011</v>
      </c>
      <c r="K475">
        <v>87</v>
      </c>
      <c r="L475" t="s">
        <v>4</v>
      </c>
      <c r="Q475">
        <v>1210.315351</v>
      </c>
      <c r="X475" t="s">
        <v>282</v>
      </c>
      <c r="Y475" t="s">
        <v>306</v>
      </c>
    </row>
    <row r="476" spans="1:25" x14ac:dyDescent="0.45">
      <c r="A476" t="s">
        <v>414</v>
      </c>
      <c r="B476" t="s">
        <v>0</v>
      </c>
      <c r="C476" t="s">
        <v>1</v>
      </c>
      <c r="E476" t="s">
        <v>20</v>
      </c>
      <c r="F476" t="s">
        <v>433</v>
      </c>
      <c r="H476" t="s">
        <v>51</v>
      </c>
      <c r="I476" t="s">
        <v>67</v>
      </c>
      <c r="J476">
        <v>2011</v>
      </c>
      <c r="K476">
        <v>88</v>
      </c>
      <c r="L476" t="s">
        <v>4</v>
      </c>
      <c r="Q476">
        <v>1149.4296409999999</v>
      </c>
      <c r="X476" t="s">
        <v>282</v>
      </c>
      <c r="Y476" t="s">
        <v>306</v>
      </c>
    </row>
    <row r="477" spans="1:25" x14ac:dyDescent="0.45">
      <c r="A477" t="s">
        <v>414</v>
      </c>
      <c r="B477" t="s">
        <v>0</v>
      </c>
      <c r="C477" t="s">
        <v>1</v>
      </c>
      <c r="E477" t="s">
        <v>20</v>
      </c>
      <c r="F477" t="s">
        <v>433</v>
      </c>
      <c r="H477" t="s">
        <v>51</v>
      </c>
      <c r="I477" t="s">
        <v>67</v>
      </c>
      <c r="J477">
        <v>2011</v>
      </c>
      <c r="K477">
        <v>89</v>
      </c>
      <c r="L477" t="s">
        <v>4</v>
      </c>
      <c r="Q477">
        <v>1103.212681</v>
      </c>
      <c r="X477" t="s">
        <v>282</v>
      </c>
      <c r="Y477" t="s">
        <v>306</v>
      </c>
    </row>
    <row r="478" spans="1:25" x14ac:dyDescent="0.45">
      <c r="A478" t="s">
        <v>414</v>
      </c>
      <c r="B478" t="s">
        <v>0</v>
      </c>
      <c r="C478" t="s">
        <v>1</v>
      </c>
      <c r="E478" t="s">
        <v>20</v>
      </c>
      <c r="F478" t="s">
        <v>433</v>
      </c>
      <c r="H478" t="s">
        <v>51</v>
      </c>
      <c r="I478" t="s">
        <v>67</v>
      </c>
      <c r="J478">
        <v>2011</v>
      </c>
      <c r="K478">
        <v>90</v>
      </c>
      <c r="L478" t="s">
        <v>4</v>
      </c>
      <c r="Q478">
        <v>1040.3997870000001</v>
      </c>
      <c r="X478" t="s">
        <v>282</v>
      </c>
      <c r="Y478" t="s">
        <v>306</v>
      </c>
    </row>
    <row r="479" spans="1:25" x14ac:dyDescent="0.45">
      <c r="A479" t="s">
        <v>414</v>
      </c>
      <c r="B479" t="s">
        <v>0</v>
      </c>
      <c r="C479" t="s">
        <v>1</v>
      </c>
      <c r="E479" t="s">
        <v>20</v>
      </c>
      <c r="F479" t="s">
        <v>433</v>
      </c>
      <c r="H479" t="s">
        <v>51</v>
      </c>
      <c r="I479" t="s">
        <v>67</v>
      </c>
      <c r="J479">
        <v>2011</v>
      </c>
      <c r="K479">
        <v>91</v>
      </c>
      <c r="L479" t="s">
        <v>4</v>
      </c>
      <c r="Q479">
        <v>993.08958189999998</v>
      </c>
      <c r="X479" t="s">
        <v>282</v>
      </c>
      <c r="Y479" t="s">
        <v>306</v>
      </c>
    </row>
    <row r="480" spans="1:25" x14ac:dyDescent="0.45">
      <c r="A480" t="s">
        <v>414</v>
      </c>
      <c r="B480" t="s">
        <v>0</v>
      </c>
      <c r="C480" t="s">
        <v>1</v>
      </c>
      <c r="E480" t="s">
        <v>20</v>
      </c>
      <c r="F480" t="s">
        <v>433</v>
      </c>
      <c r="H480" t="s">
        <v>51</v>
      </c>
      <c r="I480" t="s">
        <v>67</v>
      </c>
      <c r="J480">
        <v>2011</v>
      </c>
      <c r="K480">
        <v>92</v>
      </c>
      <c r="L480" t="s">
        <v>4</v>
      </c>
      <c r="Q480">
        <v>935.32282339999995</v>
      </c>
      <c r="X480" t="s">
        <v>282</v>
      </c>
      <c r="Y480" t="s">
        <v>306</v>
      </c>
    </row>
    <row r="481" spans="1:25" x14ac:dyDescent="0.45">
      <c r="A481" t="s">
        <v>414</v>
      </c>
      <c r="B481" t="s">
        <v>0</v>
      </c>
      <c r="C481" t="s">
        <v>1</v>
      </c>
      <c r="E481" t="s">
        <v>20</v>
      </c>
      <c r="F481" t="s">
        <v>433</v>
      </c>
      <c r="H481" t="s">
        <v>51</v>
      </c>
      <c r="I481" t="s">
        <v>67</v>
      </c>
      <c r="J481">
        <v>2011</v>
      </c>
      <c r="K481">
        <v>93</v>
      </c>
      <c r="L481" t="s">
        <v>4</v>
      </c>
      <c r="Q481">
        <v>880.32688489999998</v>
      </c>
      <c r="X481" t="s">
        <v>282</v>
      </c>
      <c r="Y481" t="s">
        <v>306</v>
      </c>
    </row>
    <row r="482" spans="1:25" x14ac:dyDescent="0.45">
      <c r="A482" t="s">
        <v>414</v>
      </c>
      <c r="B482" t="s">
        <v>0</v>
      </c>
      <c r="C482" t="s">
        <v>1</v>
      </c>
      <c r="E482" t="s">
        <v>20</v>
      </c>
      <c r="F482" t="s">
        <v>433</v>
      </c>
      <c r="H482" t="s">
        <v>51</v>
      </c>
      <c r="I482" t="s">
        <v>67</v>
      </c>
      <c r="J482">
        <v>2011</v>
      </c>
      <c r="K482">
        <v>94</v>
      </c>
      <c r="L482" t="s">
        <v>4</v>
      </c>
      <c r="Q482">
        <v>822.36868349999997</v>
      </c>
      <c r="X482" t="s">
        <v>282</v>
      </c>
      <c r="Y482" t="s">
        <v>306</v>
      </c>
    </row>
    <row r="483" spans="1:25" x14ac:dyDescent="0.45">
      <c r="A483" t="s">
        <v>414</v>
      </c>
      <c r="B483" t="s">
        <v>0</v>
      </c>
      <c r="C483" t="s">
        <v>1</v>
      </c>
      <c r="E483" t="s">
        <v>20</v>
      </c>
      <c r="F483" t="s">
        <v>433</v>
      </c>
      <c r="H483" t="s">
        <v>51</v>
      </c>
      <c r="I483" t="s">
        <v>67</v>
      </c>
      <c r="J483">
        <v>2011</v>
      </c>
      <c r="K483">
        <v>95</v>
      </c>
      <c r="L483" t="s">
        <v>4</v>
      </c>
      <c r="Q483">
        <v>798.55674079999994</v>
      </c>
      <c r="X483" t="s">
        <v>282</v>
      </c>
      <c r="Y483" t="s">
        <v>306</v>
      </c>
    </row>
    <row r="484" spans="1:25" x14ac:dyDescent="0.45">
      <c r="A484" t="s">
        <v>414</v>
      </c>
      <c r="B484" t="s">
        <v>0</v>
      </c>
      <c r="C484" t="s">
        <v>1</v>
      </c>
      <c r="E484" t="s">
        <v>20</v>
      </c>
      <c r="F484" t="s">
        <v>433</v>
      </c>
      <c r="H484" t="s">
        <v>51</v>
      </c>
      <c r="I484" t="s">
        <v>67</v>
      </c>
      <c r="J484">
        <v>2011</v>
      </c>
      <c r="K484">
        <v>96</v>
      </c>
      <c r="L484" t="s">
        <v>4</v>
      </c>
      <c r="Q484">
        <v>770.26568299999997</v>
      </c>
      <c r="X484" t="s">
        <v>282</v>
      </c>
      <c r="Y484" t="s">
        <v>306</v>
      </c>
    </row>
    <row r="485" spans="1:25" x14ac:dyDescent="0.45">
      <c r="A485" t="s">
        <v>414</v>
      </c>
      <c r="B485" t="s">
        <v>0</v>
      </c>
      <c r="C485" t="s">
        <v>1</v>
      </c>
      <c r="E485" t="s">
        <v>20</v>
      </c>
      <c r="F485" t="s">
        <v>433</v>
      </c>
      <c r="H485" t="s">
        <v>51</v>
      </c>
      <c r="I485" t="s">
        <v>67</v>
      </c>
      <c r="J485">
        <v>2011</v>
      </c>
      <c r="K485">
        <v>97</v>
      </c>
      <c r="L485" t="s">
        <v>4</v>
      </c>
      <c r="Q485">
        <v>715.2772205</v>
      </c>
      <c r="X485" t="s">
        <v>282</v>
      </c>
      <c r="Y485" t="s">
        <v>306</v>
      </c>
    </row>
    <row r="486" spans="1:25" x14ac:dyDescent="0.45">
      <c r="A486" t="s">
        <v>414</v>
      </c>
      <c r="B486" t="s">
        <v>0</v>
      </c>
      <c r="C486" t="s">
        <v>1</v>
      </c>
      <c r="E486" t="s">
        <v>20</v>
      </c>
      <c r="F486" t="s">
        <v>433</v>
      </c>
      <c r="H486" t="s">
        <v>51</v>
      </c>
      <c r="I486" t="s">
        <v>67</v>
      </c>
      <c r="J486">
        <v>2011</v>
      </c>
      <c r="K486">
        <v>98</v>
      </c>
      <c r="L486" t="s">
        <v>4</v>
      </c>
      <c r="Q486">
        <v>687.95185030000005</v>
      </c>
      <c r="X486" t="s">
        <v>282</v>
      </c>
      <c r="Y486" t="s">
        <v>306</v>
      </c>
    </row>
    <row r="487" spans="1:25" x14ac:dyDescent="0.45">
      <c r="A487" t="s">
        <v>414</v>
      </c>
      <c r="B487" t="s">
        <v>0</v>
      </c>
      <c r="C487" t="s">
        <v>1</v>
      </c>
      <c r="E487" t="s">
        <v>20</v>
      </c>
      <c r="F487" t="s">
        <v>433</v>
      </c>
      <c r="H487" t="s">
        <v>51</v>
      </c>
      <c r="I487" t="s">
        <v>67</v>
      </c>
      <c r="J487">
        <v>2011</v>
      </c>
      <c r="K487">
        <v>99</v>
      </c>
      <c r="L487" t="s">
        <v>4</v>
      </c>
      <c r="Q487">
        <v>660.22577190000004</v>
      </c>
      <c r="X487" t="s">
        <v>282</v>
      </c>
      <c r="Y487" t="s">
        <v>306</v>
      </c>
    </row>
    <row r="488" spans="1:25" x14ac:dyDescent="0.45">
      <c r="A488" t="s">
        <v>414</v>
      </c>
      <c r="B488" t="s">
        <v>0</v>
      </c>
      <c r="C488" t="s">
        <v>1</v>
      </c>
      <c r="E488" t="s">
        <v>20</v>
      </c>
      <c r="F488" t="s">
        <v>433</v>
      </c>
      <c r="H488" t="s">
        <v>51</v>
      </c>
      <c r="I488" t="s">
        <v>67</v>
      </c>
      <c r="J488">
        <v>2011</v>
      </c>
      <c r="K488">
        <v>100</v>
      </c>
      <c r="L488" t="s">
        <v>4</v>
      </c>
      <c r="Q488">
        <v>632.84911009999996</v>
      </c>
      <c r="X488" t="s">
        <v>282</v>
      </c>
      <c r="Y488" t="s">
        <v>306</v>
      </c>
    </row>
    <row r="489" spans="1:25" x14ac:dyDescent="0.45">
      <c r="A489" t="s">
        <v>414</v>
      </c>
      <c r="B489" t="s">
        <v>0</v>
      </c>
      <c r="C489" t="s">
        <v>1</v>
      </c>
      <c r="E489" t="s">
        <v>20</v>
      </c>
      <c r="F489" t="s">
        <v>433</v>
      </c>
      <c r="H489" t="s">
        <v>51</v>
      </c>
      <c r="I489" t="s">
        <v>67</v>
      </c>
      <c r="J489">
        <v>2011</v>
      </c>
      <c r="K489">
        <v>101</v>
      </c>
      <c r="L489" t="s">
        <v>4</v>
      </c>
      <c r="Q489">
        <v>605.20699839999997</v>
      </c>
      <c r="X489" t="s">
        <v>282</v>
      </c>
      <c r="Y489" t="s">
        <v>306</v>
      </c>
    </row>
    <row r="490" spans="1:25" x14ac:dyDescent="0.45">
      <c r="A490" t="s">
        <v>414</v>
      </c>
      <c r="B490" t="s">
        <v>0</v>
      </c>
      <c r="C490" t="s">
        <v>1</v>
      </c>
      <c r="E490" t="s">
        <v>20</v>
      </c>
      <c r="F490" t="s">
        <v>433</v>
      </c>
      <c r="H490" t="s">
        <v>51</v>
      </c>
      <c r="I490" t="s">
        <v>67</v>
      </c>
      <c r="J490">
        <v>2011</v>
      </c>
      <c r="K490">
        <v>102</v>
      </c>
      <c r="L490" t="s">
        <v>4</v>
      </c>
      <c r="Q490">
        <v>577.71908029999997</v>
      </c>
      <c r="X490" t="s">
        <v>282</v>
      </c>
      <c r="Y490" t="s">
        <v>306</v>
      </c>
    </row>
    <row r="491" spans="1:25" x14ac:dyDescent="0.45">
      <c r="A491" t="s">
        <v>414</v>
      </c>
      <c r="B491" t="s">
        <v>0</v>
      </c>
      <c r="C491" t="s">
        <v>1</v>
      </c>
      <c r="E491" t="s">
        <v>20</v>
      </c>
      <c r="F491" t="s">
        <v>433</v>
      </c>
      <c r="H491" t="s">
        <v>51</v>
      </c>
      <c r="I491" t="s">
        <v>67</v>
      </c>
      <c r="J491">
        <v>2011</v>
      </c>
      <c r="K491">
        <v>103</v>
      </c>
      <c r="L491" t="s">
        <v>4</v>
      </c>
      <c r="Q491">
        <v>550.18814669999995</v>
      </c>
      <c r="X491" t="s">
        <v>282</v>
      </c>
      <c r="Y491" t="s">
        <v>306</v>
      </c>
    </row>
    <row r="492" spans="1:25" x14ac:dyDescent="0.45">
      <c r="A492" t="s">
        <v>414</v>
      </c>
      <c r="B492" t="s">
        <v>0</v>
      </c>
      <c r="C492" t="s">
        <v>1</v>
      </c>
      <c r="E492" t="s">
        <v>20</v>
      </c>
      <c r="F492" t="s">
        <v>433</v>
      </c>
      <c r="H492" t="s">
        <v>51</v>
      </c>
      <c r="I492" t="s">
        <v>67</v>
      </c>
      <c r="J492">
        <v>2011</v>
      </c>
      <c r="K492">
        <v>104</v>
      </c>
      <c r="L492" t="s">
        <v>4</v>
      </c>
      <c r="Q492">
        <v>550.01306420000003</v>
      </c>
      <c r="X492" t="s">
        <v>282</v>
      </c>
      <c r="Y492" t="s">
        <v>306</v>
      </c>
    </row>
    <row r="493" spans="1:25" x14ac:dyDescent="0.45">
      <c r="A493" t="s">
        <v>414</v>
      </c>
      <c r="B493" t="s">
        <v>0</v>
      </c>
      <c r="C493" t="s">
        <v>1</v>
      </c>
      <c r="E493" t="s">
        <v>20</v>
      </c>
      <c r="F493" t="s">
        <v>433</v>
      </c>
      <c r="H493" t="s">
        <v>51</v>
      </c>
      <c r="I493" t="s">
        <v>67</v>
      </c>
      <c r="J493">
        <v>2011</v>
      </c>
      <c r="K493">
        <v>105</v>
      </c>
      <c r="L493" t="s">
        <v>4</v>
      </c>
      <c r="Q493">
        <v>495.22843360000002</v>
      </c>
      <c r="X493" t="s">
        <v>282</v>
      </c>
      <c r="Y493" t="s">
        <v>306</v>
      </c>
    </row>
    <row r="494" spans="1:25" x14ac:dyDescent="0.45">
      <c r="A494" t="s">
        <v>414</v>
      </c>
      <c r="B494" t="s">
        <v>0</v>
      </c>
      <c r="C494" t="s">
        <v>1</v>
      </c>
      <c r="E494" t="s">
        <v>20</v>
      </c>
      <c r="F494" t="s">
        <v>433</v>
      </c>
      <c r="H494" t="s">
        <v>51</v>
      </c>
      <c r="I494" t="s">
        <v>67</v>
      </c>
      <c r="J494">
        <v>2011</v>
      </c>
      <c r="K494">
        <v>106</v>
      </c>
      <c r="L494" t="s">
        <v>4</v>
      </c>
      <c r="Q494">
        <v>495.16908210000003</v>
      </c>
      <c r="X494" t="s">
        <v>282</v>
      </c>
      <c r="Y494" t="s">
        <v>306</v>
      </c>
    </row>
    <row r="495" spans="1:25" x14ac:dyDescent="0.45">
      <c r="A495" t="s">
        <v>414</v>
      </c>
      <c r="B495" t="s">
        <v>0</v>
      </c>
      <c r="C495" t="s">
        <v>1</v>
      </c>
      <c r="E495" t="s">
        <v>20</v>
      </c>
      <c r="F495" t="s">
        <v>433</v>
      </c>
      <c r="H495" t="s">
        <v>51</v>
      </c>
      <c r="I495" t="s">
        <v>67</v>
      </c>
      <c r="J495">
        <v>2011</v>
      </c>
      <c r="K495">
        <v>107</v>
      </c>
      <c r="L495" t="s">
        <v>4</v>
      </c>
      <c r="Q495">
        <v>495.16884390000001</v>
      </c>
      <c r="X495" t="s">
        <v>282</v>
      </c>
      <c r="Y495" t="s">
        <v>306</v>
      </c>
    </row>
    <row r="496" spans="1:25" x14ac:dyDescent="0.45">
      <c r="A496" t="s">
        <v>414</v>
      </c>
      <c r="B496" t="s">
        <v>0</v>
      </c>
      <c r="C496" t="s">
        <v>1</v>
      </c>
      <c r="E496" t="s">
        <v>20</v>
      </c>
      <c r="F496" t="s">
        <v>433</v>
      </c>
      <c r="H496" t="s">
        <v>51</v>
      </c>
      <c r="I496" t="s">
        <v>67</v>
      </c>
      <c r="J496">
        <v>2011</v>
      </c>
      <c r="K496">
        <v>108</v>
      </c>
      <c r="L496" t="s">
        <v>4</v>
      </c>
      <c r="Q496">
        <v>467.78632190000002</v>
      </c>
      <c r="X496" t="s">
        <v>282</v>
      </c>
      <c r="Y496" t="s">
        <v>306</v>
      </c>
    </row>
    <row r="497" spans="1:25" x14ac:dyDescent="0.45">
      <c r="A497" t="s">
        <v>414</v>
      </c>
      <c r="B497" t="s">
        <v>0</v>
      </c>
      <c r="C497" t="s">
        <v>1</v>
      </c>
      <c r="E497" t="s">
        <v>20</v>
      </c>
      <c r="F497" t="s">
        <v>433</v>
      </c>
      <c r="H497" t="s">
        <v>51</v>
      </c>
      <c r="I497" t="s">
        <v>67</v>
      </c>
      <c r="J497">
        <v>2011</v>
      </c>
      <c r="K497">
        <v>109</v>
      </c>
      <c r="L497" t="s">
        <v>4</v>
      </c>
      <c r="Q497">
        <v>440.14919750000001</v>
      </c>
      <c r="X497" t="s">
        <v>282</v>
      </c>
      <c r="Y497" t="s">
        <v>306</v>
      </c>
    </row>
    <row r="498" spans="1:25" x14ac:dyDescent="0.45">
      <c r="A498" t="s">
        <v>414</v>
      </c>
      <c r="B498" t="s">
        <v>0</v>
      </c>
      <c r="C498" t="s">
        <v>1</v>
      </c>
      <c r="E498" t="s">
        <v>20</v>
      </c>
      <c r="F498" t="s">
        <v>433</v>
      </c>
      <c r="H498" t="s">
        <v>51</v>
      </c>
      <c r="I498" t="s">
        <v>67</v>
      </c>
      <c r="J498">
        <v>2011</v>
      </c>
      <c r="K498">
        <v>110</v>
      </c>
      <c r="L498" t="s">
        <v>4</v>
      </c>
      <c r="Q498">
        <v>440.15029520000002</v>
      </c>
      <c r="X498" t="s">
        <v>282</v>
      </c>
      <c r="Y498" t="s">
        <v>306</v>
      </c>
    </row>
    <row r="499" spans="1:25" x14ac:dyDescent="0.45">
      <c r="A499" t="s">
        <v>414</v>
      </c>
      <c r="B499" t="s">
        <v>0</v>
      </c>
      <c r="C499" t="s">
        <v>1</v>
      </c>
      <c r="E499" t="s">
        <v>20</v>
      </c>
      <c r="F499" t="s">
        <v>433</v>
      </c>
      <c r="H499" t="s">
        <v>51</v>
      </c>
      <c r="I499" t="s">
        <v>67</v>
      </c>
      <c r="J499">
        <v>2011</v>
      </c>
      <c r="K499">
        <v>111</v>
      </c>
      <c r="L499" t="s">
        <v>4</v>
      </c>
      <c r="Q499">
        <v>440.15029520000002</v>
      </c>
      <c r="X499" t="s">
        <v>282</v>
      </c>
      <c r="Y499" t="s">
        <v>306</v>
      </c>
    </row>
    <row r="500" spans="1:25" x14ac:dyDescent="0.45">
      <c r="A500" t="s">
        <v>414</v>
      </c>
      <c r="B500" t="s">
        <v>0</v>
      </c>
      <c r="C500" t="s">
        <v>1</v>
      </c>
      <c r="E500" t="s">
        <v>20</v>
      </c>
      <c r="F500" t="s">
        <v>433</v>
      </c>
      <c r="H500" t="s">
        <v>51</v>
      </c>
      <c r="I500" t="s">
        <v>67</v>
      </c>
      <c r="J500">
        <v>2011</v>
      </c>
      <c r="K500">
        <v>112</v>
      </c>
      <c r="L500" t="s">
        <v>4</v>
      </c>
      <c r="Q500">
        <v>440.15035549999999</v>
      </c>
      <c r="X500" t="s">
        <v>282</v>
      </c>
      <c r="Y500" t="s">
        <v>306</v>
      </c>
    </row>
    <row r="501" spans="1:25" x14ac:dyDescent="0.45">
      <c r="A501" t="s">
        <v>414</v>
      </c>
      <c r="B501" t="s">
        <v>0</v>
      </c>
      <c r="C501" t="s">
        <v>1</v>
      </c>
      <c r="E501" t="s">
        <v>20</v>
      </c>
      <c r="F501" t="s">
        <v>433</v>
      </c>
      <c r="H501" t="s">
        <v>51</v>
      </c>
      <c r="I501" t="s">
        <v>67</v>
      </c>
      <c r="J501">
        <v>2011</v>
      </c>
      <c r="K501">
        <v>113</v>
      </c>
      <c r="L501" t="s">
        <v>4</v>
      </c>
      <c r="Q501">
        <v>413.40395799999999</v>
      </c>
      <c r="X501" t="s">
        <v>282</v>
      </c>
      <c r="Y501" t="s">
        <v>306</v>
      </c>
    </row>
    <row r="502" spans="1:25" x14ac:dyDescent="0.45">
      <c r="A502" t="s">
        <v>414</v>
      </c>
      <c r="B502" t="s">
        <v>0</v>
      </c>
      <c r="C502" t="s">
        <v>1</v>
      </c>
      <c r="E502" t="s">
        <v>20</v>
      </c>
      <c r="F502" t="s">
        <v>433</v>
      </c>
      <c r="H502" t="s">
        <v>51</v>
      </c>
      <c r="I502" t="s">
        <v>67</v>
      </c>
      <c r="J502">
        <v>2011</v>
      </c>
      <c r="K502">
        <v>114</v>
      </c>
      <c r="L502" t="s">
        <v>4</v>
      </c>
      <c r="Q502">
        <v>412.82234649999998</v>
      </c>
      <c r="X502" t="s">
        <v>282</v>
      </c>
      <c r="Y502" t="s">
        <v>306</v>
      </c>
    </row>
    <row r="503" spans="1:25" x14ac:dyDescent="0.45">
      <c r="A503" t="s">
        <v>414</v>
      </c>
      <c r="B503" t="s">
        <v>0</v>
      </c>
      <c r="C503" t="s">
        <v>1</v>
      </c>
      <c r="E503" t="s">
        <v>20</v>
      </c>
      <c r="F503" t="s">
        <v>433</v>
      </c>
      <c r="H503" t="s">
        <v>51</v>
      </c>
      <c r="I503" t="s">
        <v>67</v>
      </c>
      <c r="J503">
        <v>2011</v>
      </c>
      <c r="K503">
        <v>115</v>
      </c>
      <c r="L503" t="s">
        <v>4</v>
      </c>
      <c r="Q503">
        <v>385.13177689999998</v>
      </c>
      <c r="X503" t="s">
        <v>282</v>
      </c>
      <c r="Y503" t="s">
        <v>306</v>
      </c>
    </row>
    <row r="504" spans="1:25" x14ac:dyDescent="0.45">
      <c r="A504" t="s">
        <v>414</v>
      </c>
      <c r="B504" t="s">
        <v>0</v>
      </c>
      <c r="C504" t="s">
        <v>1</v>
      </c>
      <c r="E504" t="s">
        <v>20</v>
      </c>
      <c r="F504" t="s">
        <v>433</v>
      </c>
      <c r="H504" t="s">
        <v>51</v>
      </c>
      <c r="I504" t="s">
        <v>67</v>
      </c>
      <c r="J504">
        <v>2011</v>
      </c>
      <c r="K504">
        <v>116</v>
      </c>
      <c r="L504" t="s">
        <v>4</v>
      </c>
      <c r="Q504">
        <v>385.13150830000001</v>
      </c>
      <c r="X504" t="s">
        <v>282</v>
      </c>
      <c r="Y504" t="s">
        <v>306</v>
      </c>
    </row>
    <row r="505" spans="1:25" x14ac:dyDescent="0.45">
      <c r="A505" t="s">
        <v>414</v>
      </c>
      <c r="B505" t="s">
        <v>0</v>
      </c>
      <c r="C505" t="s">
        <v>1</v>
      </c>
      <c r="E505" t="s">
        <v>20</v>
      </c>
      <c r="F505" t="s">
        <v>433</v>
      </c>
      <c r="H505" t="s">
        <v>51</v>
      </c>
      <c r="I505" t="s">
        <v>67</v>
      </c>
      <c r="J505">
        <v>2011</v>
      </c>
      <c r="K505">
        <v>117</v>
      </c>
      <c r="L505" t="s">
        <v>4</v>
      </c>
      <c r="Q505">
        <v>385.13150830000001</v>
      </c>
      <c r="X505" t="s">
        <v>282</v>
      </c>
      <c r="Y505" t="s">
        <v>306</v>
      </c>
    </row>
    <row r="506" spans="1:25" x14ac:dyDescent="0.45">
      <c r="A506" t="s">
        <v>414</v>
      </c>
      <c r="B506" t="s">
        <v>0</v>
      </c>
      <c r="C506" t="s">
        <v>1</v>
      </c>
      <c r="E506" t="s">
        <v>20</v>
      </c>
      <c r="F506" t="s">
        <v>433</v>
      </c>
      <c r="H506" t="s">
        <v>51</v>
      </c>
      <c r="I506" t="s">
        <v>67</v>
      </c>
      <c r="J506">
        <v>2011</v>
      </c>
      <c r="K506">
        <v>118</v>
      </c>
      <c r="L506" t="s">
        <v>4</v>
      </c>
      <c r="Q506">
        <v>385.13150830000001</v>
      </c>
      <c r="X506" t="s">
        <v>282</v>
      </c>
      <c r="Y506" t="s">
        <v>306</v>
      </c>
    </row>
    <row r="507" spans="1:25" x14ac:dyDescent="0.45">
      <c r="A507" t="s">
        <v>414</v>
      </c>
      <c r="B507" t="s">
        <v>0</v>
      </c>
      <c r="C507" t="s">
        <v>1</v>
      </c>
      <c r="E507" t="s">
        <v>20</v>
      </c>
      <c r="F507" t="s">
        <v>433</v>
      </c>
      <c r="H507" t="s">
        <v>51</v>
      </c>
      <c r="I507" t="s">
        <v>67</v>
      </c>
      <c r="J507">
        <v>2011</v>
      </c>
      <c r="K507">
        <v>119</v>
      </c>
      <c r="L507" t="s">
        <v>4</v>
      </c>
      <c r="Q507">
        <v>385.13150830000001</v>
      </c>
      <c r="X507" t="s">
        <v>282</v>
      </c>
      <c r="Y507" t="s">
        <v>306</v>
      </c>
    </row>
    <row r="508" spans="1:25" x14ac:dyDescent="0.45">
      <c r="A508" t="s">
        <v>414</v>
      </c>
      <c r="B508" t="s">
        <v>0</v>
      </c>
      <c r="C508" t="s">
        <v>1</v>
      </c>
      <c r="E508" t="s">
        <v>20</v>
      </c>
      <c r="F508" t="s">
        <v>433</v>
      </c>
      <c r="H508" t="s">
        <v>51</v>
      </c>
      <c r="I508" t="s">
        <v>67</v>
      </c>
      <c r="J508">
        <v>2011</v>
      </c>
      <c r="K508">
        <v>120</v>
      </c>
      <c r="L508" t="s">
        <v>4</v>
      </c>
      <c r="Q508">
        <v>385.13150830000001</v>
      </c>
      <c r="X508" t="s">
        <v>282</v>
      </c>
      <c r="Y508" t="s">
        <v>306</v>
      </c>
    </row>
    <row r="509" spans="1:25" x14ac:dyDescent="0.45">
      <c r="A509" t="s">
        <v>414</v>
      </c>
      <c r="B509" t="s">
        <v>0</v>
      </c>
      <c r="C509" t="s">
        <v>1</v>
      </c>
      <c r="E509" t="s">
        <v>20</v>
      </c>
      <c r="F509" t="s">
        <v>433</v>
      </c>
      <c r="H509" t="s">
        <v>51</v>
      </c>
      <c r="I509" t="s">
        <v>67</v>
      </c>
      <c r="J509">
        <v>2011</v>
      </c>
      <c r="K509">
        <v>121</v>
      </c>
      <c r="L509" t="s">
        <v>4</v>
      </c>
      <c r="Q509">
        <v>385.13150830000001</v>
      </c>
      <c r="X509" t="s">
        <v>282</v>
      </c>
      <c r="Y509" t="s">
        <v>306</v>
      </c>
    </row>
    <row r="510" spans="1:25" x14ac:dyDescent="0.45">
      <c r="A510" t="s">
        <v>414</v>
      </c>
      <c r="B510" t="s">
        <v>0</v>
      </c>
      <c r="C510" t="s">
        <v>1</v>
      </c>
      <c r="E510" t="s">
        <v>20</v>
      </c>
      <c r="F510" t="s">
        <v>433</v>
      </c>
      <c r="H510" t="s">
        <v>51</v>
      </c>
      <c r="I510" t="s">
        <v>67</v>
      </c>
      <c r="J510">
        <v>2011</v>
      </c>
      <c r="K510">
        <v>122</v>
      </c>
      <c r="L510" t="s">
        <v>4</v>
      </c>
      <c r="Q510">
        <v>385.13150830000001</v>
      </c>
      <c r="X510" t="s">
        <v>282</v>
      </c>
      <c r="Y510" t="s">
        <v>306</v>
      </c>
    </row>
    <row r="511" spans="1:25" x14ac:dyDescent="0.45">
      <c r="A511" t="s">
        <v>414</v>
      </c>
      <c r="B511" t="s">
        <v>0</v>
      </c>
      <c r="C511" t="s">
        <v>1</v>
      </c>
      <c r="E511" t="s">
        <v>20</v>
      </c>
      <c r="F511" t="s">
        <v>433</v>
      </c>
      <c r="H511" t="s">
        <v>51</v>
      </c>
      <c r="I511" t="s">
        <v>67</v>
      </c>
      <c r="J511">
        <v>2011</v>
      </c>
      <c r="K511">
        <v>123</v>
      </c>
      <c r="L511" t="s">
        <v>4</v>
      </c>
      <c r="Q511">
        <v>385.13150830000001</v>
      </c>
      <c r="X511" t="s">
        <v>282</v>
      </c>
      <c r="Y511" t="s">
        <v>306</v>
      </c>
    </row>
    <row r="512" spans="1:25" x14ac:dyDescent="0.45">
      <c r="A512" t="s">
        <v>414</v>
      </c>
      <c r="B512" t="s">
        <v>0</v>
      </c>
      <c r="C512" t="s">
        <v>1</v>
      </c>
      <c r="E512" t="s">
        <v>20</v>
      </c>
      <c r="F512" t="s">
        <v>433</v>
      </c>
      <c r="H512" t="s">
        <v>51</v>
      </c>
      <c r="I512" t="s">
        <v>67</v>
      </c>
      <c r="J512">
        <v>2011</v>
      </c>
      <c r="K512">
        <v>124</v>
      </c>
      <c r="L512" t="s">
        <v>4</v>
      </c>
      <c r="Q512">
        <v>385.13150830000001</v>
      </c>
      <c r="X512" t="s">
        <v>282</v>
      </c>
      <c r="Y512" t="s">
        <v>306</v>
      </c>
    </row>
    <row r="513" spans="1:25" x14ac:dyDescent="0.45">
      <c r="A513" t="s">
        <v>414</v>
      </c>
      <c r="B513" t="s">
        <v>0</v>
      </c>
      <c r="C513" t="s">
        <v>1</v>
      </c>
      <c r="E513" t="s">
        <v>20</v>
      </c>
      <c r="F513" t="s">
        <v>433</v>
      </c>
      <c r="H513" t="s">
        <v>51</v>
      </c>
      <c r="I513" t="s">
        <v>67</v>
      </c>
      <c r="J513">
        <v>2011</v>
      </c>
      <c r="K513">
        <v>125</v>
      </c>
      <c r="L513" t="s">
        <v>4</v>
      </c>
      <c r="Q513">
        <v>385.13138029999999</v>
      </c>
      <c r="X513" t="s">
        <v>282</v>
      </c>
      <c r="Y513" t="s">
        <v>306</v>
      </c>
    </row>
    <row r="514" spans="1:25" x14ac:dyDescent="0.45">
      <c r="A514" t="s">
        <v>414</v>
      </c>
      <c r="B514" t="s">
        <v>0</v>
      </c>
      <c r="C514" t="s">
        <v>1</v>
      </c>
      <c r="E514" t="s">
        <v>20</v>
      </c>
      <c r="F514" t="s">
        <v>433</v>
      </c>
      <c r="H514" t="s">
        <v>51</v>
      </c>
      <c r="I514" t="s">
        <v>67</v>
      </c>
      <c r="J514">
        <v>2011</v>
      </c>
      <c r="K514">
        <v>126</v>
      </c>
      <c r="L514" t="s">
        <v>4</v>
      </c>
      <c r="Q514">
        <v>412.82664310000001</v>
      </c>
      <c r="X514" t="s">
        <v>282</v>
      </c>
      <c r="Y514" t="s">
        <v>306</v>
      </c>
    </row>
    <row r="515" spans="1:25" x14ac:dyDescent="0.45">
      <c r="A515" t="s">
        <v>414</v>
      </c>
      <c r="B515" t="s">
        <v>0</v>
      </c>
      <c r="C515" t="s">
        <v>1</v>
      </c>
      <c r="E515" t="s">
        <v>20</v>
      </c>
      <c r="F515" t="s">
        <v>433</v>
      </c>
      <c r="H515" t="s">
        <v>51</v>
      </c>
      <c r="I515" t="s">
        <v>67</v>
      </c>
      <c r="J515">
        <v>2011</v>
      </c>
      <c r="K515">
        <v>127</v>
      </c>
      <c r="L515" t="s">
        <v>4</v>
      </c>
      <c r="Q515">
        <v>412.5956109</v>
      </c>
      <c r="X515" t="s">
        <v>282</v>
      </c>
      <c r="Y515" t="s">
        <v>306</v>
      </c>
    </row>
    <row r="516" spans="1:25" x14ac:dyDescent="0.45">
      <c r="A516" t="s">
        <v>414</v>
      </c>
      <c r="B516" t="s">
        <v>0</v>
      </c>
      <c r="C516" t="s">
        <v>1</v>
      </c>
      <c r="E516" t="s">
        <v>20</v>
      </c>
      <c r="F516" t="s">
        <v>433</v>
      </c>
      <c r="H516" t="s">
        <v>51</v>
      </c>
      <c r="I516" t="s">
        <v>67</v>
      </c>
      <c r="J516">
        <v>2011</v>
      </c>
      <c r="K516">
        <v>128</v>
      </c>
      <c r="L516" t="s">
        <v>4</v>
      </c>
      <c r="Q516">
        <v>440.14780380000002</v>
      </c>
      <c r="X516" t="s">
        <v>282</v>
      </c>
      <c r="Y516" t="s">
        <v>306</v>
      </c>
    </row>
    <row r="517" spans="1:25" x14ac:dyDescent="0.45">
      <c r="A517" t="s">
        <v>414</v>
      </c>
      <c r="B517" t="s">
        <v>0</v>
      </c>
      <c r="C517" t="s">
        <v>1</v>
      </c>
      <c r="E517" t="s">
        <v>20</v>
      </c>
      <c r="F517" t="s">
        <v>433</v>
      </c>
      <c r="H517" t="s">
        <v>51</v>
      </c>
      <c r="I517" t="s">
        <v>67</v>
      </c>
      <c r="J517">
        <v>2011</v>
      </c>
      <c r="K517">
        <v>129</v>
      </c>
      <c r="L517" t="s">
        <v>4</v>
      </c>
      <c r="Q517">
        <v>440.15029520000002</v>
      </c>
      <c r="X517" t="s">
        <v>282</v>
      </c>
      <c r="Y517" t="s">
        <v>306</v>
      </c>
    </row>
    <row r="518" spans="1:25" x14ac:dyDescent="0.45">
      <c r="A518" t="s">
        <v>414</v>
      </c>
      <c r="B518" t="s">
        <v>0</v>
      </c>
      <c r="C518" t="s">
        <v>1</v>
      </c>
      <c r="E518" t="s">
        <v>20</v>
      </c>
      <c r="F518" t="s">
        <v>433</v>
      </c>
      <c r="H518" t="s">
        <v>51</v>
      </c>
      <c r="I518" t="s">
        <v>67</v>
      </c>
      <c r="J518">
        <v>2011</v>
      </c>
      <c r="K518">
        <v>130</v>
      </c>
      <c r="L518" t="s">
        <v>4</v>
      </c>
      <c r="Q518">
        <v>440.15029520000002</v>
      </c>
      <c r="X518" t="s">
        <v>282</v>
      </c>
      <c r="Y518" t="s">
        <v>306</v>
      </c>
    </row>
    <row r="519" spans="1:25" x14ac:dyDescent="0.45">
      <c r="A519" t="s">
        <v>414</v>
      </c>
      <c r="B519" t="s">
        <v>0</v>
      </c>
      <c r="C519" t="s">
        <v>1</v>
      </c>
      <c r="E519" t="s">
        <v>20</v>
      </c>
      <c r="F519" t="s">
        <v>433</v>
      </c>
      <c r="H519" t="s">
        <v>51</v>
      </c>
      <c r="I519" t="s">
        <v>67</v>
      </c>
      <c r="J519">
        <v>2011</v>
      </c>
      <c r="K519">
        <v>131</v>
      </c>
      <c r="L519" t="s">
        <v>4</v>
      </c>
      <c r="Q519">
        <v>440.15029520000002</v>
      </c>
      <c r="X519" t="s">
        <v>282</v>
      </c>
      <c r="Y519" t="s">
        <v>306</v>
      </c>
    </row>
    <row r="520" spans="1:25" x14ac:dyDescent="0.45">
      <c r="A520" t="s">
        <v>414</v>
      </c>
      <c r="B520" t="s">
        <v>0</v>
      </c>
      <c r="C520" t="s">
        <v>1</v>
      </c>
      <c r="E520" t="s">
        <v>20</v>
      </c>
      <c r="F520" t="s">
        <v>433</v>
      </c>
      <c r="H520" t="s">
        <v>51</v>
      </c>
      <c r="I520" t="s">
        <v>67</v>
      </c>
      <c r="J520">
        <v>2011</v>
      </c>
      <c r="K520">
        <v>132</v>
      </c>
      <c r="L520" t="s">
        <v>4</v>
      </c>
      <c r="Q520">
        <v>440.15054370000001</v>
      </c>
      <c r="X520" t="s">
        <v>282</v>
      </c>
      <c r="Y520" t="s">
        <v>306</v>
      </c>
    </row>
    <row r="521" spans="1:25" x14ac:dyDescent="0.45">
      <c r="A521" t="s">
        <v>414</v>
      </c>
      <c r="B521" t="s">
        <v>0</v>
      </c>
      <c r="C521" t="s">
        <v>1</v>
      </c>
      <c r="E521" t="s">
        <v>20</v>
      </c>
      <c r="F521" t="s">
        <v>433</v>
      </c>
      <c r="H521" t="s">
        <v>51</v>
      </c>
      <c r="I521" t="s">
        <v>67</v>
      </c>
      <c r="J521">
        <v>2011</v>
      </c>
      <c r="K521">
        <v>133</v>
      </c>
      <c r="L521" t="s">
        <v>4</v>
      </c>
      <c r="Q521">
        <v>467.53188460000001</v>
      </c>
      <c r="X521" t="s">
        <v>282</v>
      </c>
      <c r="Y521" t="s">
        <v>306</v>
      </c>
    </row>
    <row r="522" spans="1:25" x14ac:dyDescent="0.45">
      <c r="A522" t="s">
        <v>414</v>
      </c>
      <c r="B522" t="s">
        <v>0</v>
      </c>
      <c r="C522" t="s">
        <v>1</v>
      </c>
      <c r="E522" t="s">
        <v>20</v>
      </c>
      <c r="F522" t="s">
        <v>433</v>
      </c>
      <c r="H522" t="s">
        <v>51</v>
      </c>
      <c r="I522" t="s">
        <v>67</v>
      </c>
      <c r="J522">
        <v>2011</v>
      </c>
      <c r="K522">
        <v>134</v>
      </c>
      <c r="L522" t="s">
        <v>4</v>
      </c>
      <c r="Q522">
        <v>495.16499060000001</v>
      </c>
      <c r="X522" t="s">
        <v>282</v>
      </c>
      <c r="Y522" t="s">
        <v>306</v>
      </c>
    </row>
    <row r="523" spans="1:25" x14ac:dyDescent="0.45">
      <c r="A523" t="s">
        <v>414</v>
      </c>
      <c r="B523" t="s">
        <v>0</v>
      </c>
      <c r="C523" t="s">
        <v>1</v>
      </c>
      <c r="E523" t="s">
        <v>20</v>
      </c>
      <c r="F523" t="s">
        <v>433</v>
      </c>
      <c r="H523" t="s">
        <v>51</v>
      </c>
      <c r="I523" t="s">
        <v>67</v>
      </c>
      <c r="J523">
        <v>2011</v>
      </c>
      <c r="K523">
        <v>135</v>
      </c>
      <c r="L523" t="s">
        <v>4</v>
      </c>
      <c r="Q523">
        <v>495.16908210000003</v>
      </c>
      <c r="X523" t="s">
        <v>282</v>
      </c>
      <c r="Y523" t="s">
        <v>306</v>
      </c>
    </row>
    <row r="524" spans="1:25" x14ac:dyDescent="0.45">
      <c r="A524" t="s">
        <v>414</v>
      </c>
      <c r="B524" t="s">
        <v>0</v>
      </c>
      <c r="C524" t="s">
        <v>1</v>
      </c>
      <c r="E524" t="s">
        <v>20</v>
      </c>
      <c r="F524" t="s">
        <v>433</v>
      </c>
      <c r="H524" t="s">
        <v>51</v>
      </c>
      <c r="I524" t="s">
        <v>67</v>
      </c>
      <c r="J524">
        <v>2011</v>
      </c>
      <c r="K524">
        <v>136</v>
      </c>
      <c r="L524" t="s">
        <v>4</v>
      </c>
      <c r="Q524">
        <v>495.16929219999997</v>
      </c>
      <c r="X524" t="s">
        <v>282</v>
      </c>
      <c r="Y524" t="s">
        <v>306</v>
      </c>
    </row>
    <row r="525" spans="1:25" x14ac:dyDescent="0.45">
      <c r="A525" t="s">
        <v>414</v>
      </c>
      <c r="B525" t="s">
        <v>0</v>
      </c>
      <c r="C525" t="s">
        <v>1</v>
      </c>
      <c r="E525" t="s">
        <v>20</v>
      </c>
      <c r="F525" t="s">
        <v>433</v>
      </c>
      <c r="H525" t="s">
        <v>51</v>
      </c>
      <c r="I525" t="s">
        <v>67</v>
      </c>
      <c r="J525">
        <v>2011</v>
      </c>
      <c r="K525">
        <v>137</v>
      </c>
      <c r="L525" t="s">
        <v>4</v>
      </c>
      <c r="Q525">
        <v>522.42215820000001</v>
      </c>
      <c r="X525" t="s">
        <v>282</v>
      </c>
      <c r="Y525" t="s">
        <v>306</v>
      </c>
    </row>
    <row r="526" spans="1:25" x14ac:dyDescent="0.45">
      <c r="A526" t="s">
        <v>414</v>
      </c>
      <c r="B526" t="s">
        <v>0</v>
      </c>
      <c r="C526" t="s">
        <v>1</v>
      </c>
      <c r="E526" t="s">
        <v>20</v>
      </c>
      <c r="F526" t="s">
        <v>433</v>
      </c>
      <c r="H526" t="s">
        <v>51</v>
      </c>
      <c r="I526" t="s">
        <v>67</v>
      </c>
      <c r="J526">
        <v>2011</v>
      </c>
      <c r="K526">
        <v>138</v>
      </c>
      <c r="L526" t="s">
        <v>4</v>
      </c>
      <c r="Q526">
        <v>550.18385929999999</v>
      </c>
      <c r="X526" t="s">
        <v>282</v>
      </c>
      <c r="Y526" t="s">
        <v>306</v>
      </c>
    </row>
    <row r="527" spans="1:25" x14ac:dyDescent="0.45">
      <c r="A527" t="s">
        <v>414</v>
      </c>
      <c r="B527" t="s">
        <v>0</v>
      </c>
      <c r="C527" t="s">
        <v>1</v>
      </c>
      <c r="E527" t="s">
        <v>20</v>
      </c>
      <c r="F527" t="s">
        <v>433</v>
      </c>
      <c r="H527" t="s">
        <v>51</v>
      </c>
      <c r="I527" t="s">
        <v>67</v>
      </c>
      <c r="J527">
        <v>2011</v>
      </c>
      <c r="K527">
        <v>139</v>
      </c>
      <c r="L527" t="s">
        <v>4</v>
      </c>
      <c r="Q527">
        <v>550.18786899999998</v>
      </c>
      <c r="X527" t="s">
        <v>282</v>
      </c>
      <c r="Y527" t="s">
        <v>306</v>
      </c>
    </row>
    <row r="528" spans="1:25" x14ac:dyDescent="0.45">
      <c r="A528" t="s">
        <v>414</v>
      </c>
      <c r="B528" t="s">
        <v>0</v>
      </c>
      <c r="C528" t="s">
        <v>1</v>
      </c>
      <c r="E528" t="s">
        <v>20</v>
      </c>
      <c r="F528" t="s">
        <v>433</v>
      </c>
      <c r="H528" t="s">
        <v>51</v>
      </c>
      <c r="I528" t="s">
        <v>67</v>
      </c>
      <c r="J528">
        <v>2011</v>
      </c>
      <c r="K528">
        <v>140</v>
      </c>
      <c r="L528" t="s">
        <v>4</v>
      </c>
      <c r="Q528">
        <v>550.18803419999995</v>
      </c>
      <c r="X528" t="s">
        <v>282</v>
      </c>
      <c r="Y528" t="s">
        <v>306</v>
      </c>
    </row>
    <row r="529" spans="1:25" x14ac:dyDescent="0.45">
      <c r="A529" t="s">
        <v>414</v>
      </c>
      <c r="B529" t="s">
        <v>0</v>
      </c>
      <c r="C529" t="s">
        <v>1</v>
      </c>
      <c r="E529" t="s">
        <v>20</v>
      </c>
      <c r="F529" t="s">
        <v>433</v>
      </c>
      <c r="H529" t="s">
        <v>51</v>
      </c>
      <c r="I529" t="s">
        <v>67</v>
      </c>
      <c r="J529">
        <v>2011</v>
      </c>
      <c r="K529">
        <v>141</v>
      </c>
      <c r="L529" t="s">
        <v>4</v>
      </c>
      <c r="Q529">
        <v>577.30798709999999</v>
      </c>
      <c r="X529" t="s">
        <v>282</v>
      </c>
      <c r="Y529" t="s">
        <v>306</v>
      </c>
    </row>
    <row r="530" spans="1:25" x14ac:dyDescent="0.45">
      <c r="A530" t="s">
        <v>414</v>
      </c>
      <c r="B530" t="s">
        <v>0</v>
      </c>
      <c r="C530" t="s">
        <v>1</v>
      </c>
      <c r="E530" t="s">
        <v>20</v>
      </c>
      <c r="F530" t="s">
        <v>433</v>
      </c>
      <c r="H530" t="s">
        <v>51</v>
      </c>
      <c r="I530" t="s">
        <v>67</v>
      </c>
      <c r="J530">
        <v>2011</v>
      </c>
      <c r="K530">
        <v>142</v>
      </c>
      <c r="L530" t="s">
        <v>4</v>
      </c>
      <c r="Q530">
        <v>605.20301840000002</v>
      </c>
      <c r="X530" t="s">
        <v>282</v>
      </c>
      <c r="Y530" t="s">
        <v>306</v>
      </c>
    </row>
    <row r="531" spans="1:25" x14ac:dyDescent="0.45">
      <c r="A531" t="s">
        <v>414</v>
      </c>
      <c r="B531" t="s">
        <v>0</v>
      </c>
      <c r="C531" t="s">
        <v>1</v>
      </c>
      <c r="E531" t="s">
        <v>20</v>
      </c>
      <c r="F531" t="s">
        <v>433</v>
      </c>
      <c r="H531" t="s">
        <v>51</v>
      </c>
      <c r="I531" t="s">
        <v>67</v>
      </c>
      <c r="J531">
        <v>2011</v>
      </c>
      <c r="K531">
        <v>143</v>
      </c>
      <c r="L531" t="s">
        <v>4</v>
      </c>
      <c r="Q531">
        <v>605.20665589999999</v>
      </c>
      <c r="X531" t="s">
        <v>282</v>
      </c>
      <c r="Y531" t="s">
        <v>306</v>
      </c>
    </row>
    <row r="532" spans="1:25" x14ac:dyDescent="0.45">
      <c r="A532" t="s">
        <v>414</v>
      </c>
      <c r="B532" t="s">
        <v>0</v>
      </c>
      <c r="C532" t="s">
        <v>1</v>
      </c>
      <c r="E532" t="s">
        <v>20</v>
      </c>
      <c r="F532" t="s">
        <v>433</v>
      </c>
      <c r="H532" t="s">
        <v>51</v>
      </c>
      <c r="I532" t="s">
        <v>67</v>
      </c>
      <c r="J532">
        <v>2011</v>
      </c>
      <c r="K532">
        <v>144</v>
      </c>
      <c r="L532" t="s">
        <v>4</v>
      </c>
      <c r="Q532">
        <v>605.22951579999994</v>
      </c>
      <c r="X532" t="s">
        <v>282</v>
      </c>
      <c r="Y532" t="s">
        <v>306</v>
      </c>
    </row>
    <row r="533" spans="1:25" x14ac:dyDescent="0.45">
      <c r="A533" t="s">
        <v>414</v>
      </c>
      <c r="B533" t="s">
        <v>0</v>
      </c>
      <c r="C533" t="s">
        <v>1</v>
      </c>
      <c r="E533" t="s">
        <v>20</v>
      </c>
      <c r="F533" t="s">
        <v>433</v>
      </c>
      <c r="H533" t="s">
        <v>51</v>
      </c>
      <c r="I533" t="s">
        <v>67</v>
      </c>
      <c r="J533">
        <v>2011</v>
      </c>
      <c r="K533">
        <v>145</v>
      </c>
      <c r="L533" t="s">
        <v>4</v>
      </c>
      <c r="Q533">
        <v>659.72008370000003</v>
      </c>
      <c r="X533" t="s">
        <v>282</v>
      </c>
      <c r="Y533" t="s">
        <v>306</v>
      </c>
    </row>
    <row r="534" spans="1:25" x14ac:dyDescent="0.45">
      <c r="A534" t="s">
        <v>414</v>
      </c>
      <c r="B534" t="s">
        <v>0</v>
      </c>
      <c r="C534" t="s">
        <v>1</v>
      </c>
      <c r="E534" t="s">
        <v>20</v>
      </c>
      <c r="F534" t="s">
        <v>433</v>
      </c>
      <c r="H534" t="s">
        <v>51</v>
      </c>
      <c r="I534" t="s">
        <v>67</v>
      </c>
      <c r="J534">
        <v>2011</v>
      </c>
      <c r="K534">
        <v>146</v>
      </c>
      <c r="L534" t="s">
        <v>4</v>
      </c>
      <c r="Q534">
        <v>660.22544319999997</v>
      </c>
      <c r="X534" t="s">
        <v>282</v>
      </c>
      <c r="Y534" t="s">
        <v>306</v>
      </c>
    </row>
    <row r="535" spans="1:25" x14ac:dyDescent="0.45">
      <c r="A535" t="s">
        <v>414</v>
      </c>
      <c r="B535" t="s">
        <v>0</v>
      </c>
      <c r="C535" t="s">
        <v>1</v>
      </c>
      <c r="E535" t="s">
        <v>20</v>
      </c>
      <c r="F535" t="s">
        <v>433</v>
      </c>
      <c r="H535" t="s">
        <v>51</v>
      </c>
      <c r="I535" t="s">
        <v>67</v>
      </c>
      <c r="J535">
        <v>2011</v>
      </c>
      <c r="K535">
        <v>147</v>
      </c>
      <c r="L535" t="s">
        <v>4</v>
      </c>
      <c r="Q535">
        <v>660.28256690000001</v>
      </c>
      <c r="X535" t="s">
        <v>282</v>
      </c>
      <c r="Y535" t="s">
        <v>306</v>
      </c>
    </row>
    <row r="536" spans="1:25" x14ac:dyDescent="0.45">
      <c r="A536" t="s">
        <v>414</v>
      </c>
      <c r="B536" t="s">
        <v>0</v>
      </c>
      <c r="C536" t="s">
        <v>1</v>
      </c>
      <c r="E536" t="s">
        <v>20</v>
      </c>
      <c r="F536" t="s">
        <v>433</v>
      </c>
      <c r="H536" t="s">
        <v>51</v>
      </c>
      <c r="I536" t="s">
        <v>67</v>
      </c>
      <c r="J536">
        <v>2011</v>
      </c>
      <c r="K536">
        <v>148</v>
      </c>
      <c r="L536" t="s">
        <v>4</v>
      </c>
      <c r="Q536">
        <v>715.19125789999998</v>
      </c>
      <c r="X536" t="s">
        <v>282</v>
      </c>
      <c r="Y536" t="s">
        <v>306</v>
      </c>
    </row>
    <row r="537" spans="1:25" x14ac:dyDescent="0.45">
      <c r="A537" t="s">
        <v>414</v>
      </c>
      <c r="B537" t="s">
        <v>0</v>
      </c>
      <c r="C537" t="s">
        <v>1</v>
      </c>
      <c r="E537" t="s">
        <v>20</v>
      </c>
      <c r="F537" t="s">
        <v>433</v>
      </c>
      <c r="H537" t="s">
        <v>51</v>
      </c>
      <c r="I537" t="s">
        <v>67</v>
      </c>
      <c r="J537">
        <v>2011</v>
      </c>
      <c r="K537">
        <v>50</v>
      </c>
      <c r="L537" t="s">
        <v>5</v>
      </c>
      <c r="M537" t="s">
        <v>298</v>
      </c>
      <c r="Q537">
        <v>13630</v>
      </c>
      <c r="X537" t="s">
        <v>282</v>
      </c>
      <c r="Y537" t="s">
        <v>304</v>
      </c>
    </row>
    <row r="538" spans="1:25" x14ac:dyDescent="0.45">
      <c r="A538" t="s">
        <v>414</v>
      </c>
      <c r="B538" t="s">
        <v>0</v>
      </c>
      <c r="C538" t="s">
        <v>1</v>
      </c>
      <c r="E538" t="s">
        <v>20</v>
      </c>
      <c r="F538" t="s">
        <v>433</v>
      </c>
      <c r="H538" t="s">
        <v>51</v>
      </c>
      <c r="I538" t="s">
        <v>67</v>
      </c>
      <c r="J538">
        <v>2011</v>
      </c>
      <c r="K538">
        <v>51</v>
      </c>
      <c r="L538" t="s">
        <v>5</v>
      </c>
      <c r="M538" t="s">
        <v>298</v>
      </c>
      <c r="Q538">
        <v>10690.37657</v>
      </c>
      <c r="X538" t="s">
        <v>282</v>
      </c>
      <c r="Y538" t="s">
        <v>304</v>
      </c>
    </row>
    <row r="539" spans="1:25" x14ac:dyDescent="0.45">
      <c r="A539" t="s">
        <v>414</v>
      </c>
      <c r="B539" t="s">
        <v>0</v>
      </c>
      <c r="C539" t="s">
        <v>1</v>
      </c>
      <c r="E539" t="s">
        <v>20</v>
      </c>
      <c r="F539" t="s">
        <v>433</v>
      </c>
      <c r="H539" t="s">
        <v>51</v>
      </c>
      <c r="I539" t="s">
        <v>67</v>
      </c>
      <c r="J539">
        <v>2011</v>
      </c>
      <c r="K539">
        <v>52</v>
      </c>
      <c r="L539" t="s">
        <v>5</v>
      </c>
      <c r="M539" t="s">
        <v>298</v>
      </c>
      <c r="Q539">
        <v>11658.69695</v>
      </c>
      <c r="X539" t="s">
        <v>282</v>
      </c>
      <c r="Y539" t="s">
        <v>304</v>
      </c>
    </row>
    <row r="540" spans="1:25" x14ac:dyDescent="0.45">
      <c r="A540" t="s">
        <v>414</v>
      </c>
      <c r="B540" t="s">
        <v>0</v>
      </c>
      <c r="C540" t="s">
        <v>1</v>
      </c>
      <c r="E540" t="s">
        <v>20</v>
      </c>
      <c r="F540" t="s">
        <v>433</v>
      </c>
      <c r="H540" t="s">
        <v>51</v>
      </c>
      <c r="I540" t="s">
        <v>67</v>
      </c>
      <c r="J540">
        <v>2011</v>
      </c>
      <c r="K540">
        <v>53</v>
      </c>
      <c r="L540" t="s">
        <v>5</v>
      </c>
      <c r="M540" t="s">
        <v>298</v>
      </c>
      <c r="Q540">
        <v>10797.967720000001</v>
      </c>
      <c r="X540" t="s">
        <v>282</v>
      </c>
      <c r="Y540" t="s">
        <v>304</v>
      </c>
    </row>
    <row r="541" spans="1:25" x14ac:dyDescent="0.45">
      <c r="A541" t="s">
        <v>414</v>
      </c>
      <c r="B541" t="s">
        <v>0</v>
      </c>
      <c r="C541" t="s">
        <v>1</v>
      </c>
      <c r="E541" t="s">
        <v>20</v>
      </c>
      <c r="F541" t="s">
        <v>433</v>
      </c>
      <c r="H541" t="s">
        <v>51</v>
      </c>
      <c r="I541" t="s">
        <v>67</v>
      </c>
      <c r="J541">
        <v>2011</v>
      </c>
      <c r="K541">
        <v>54</v>
      </c>
      <c r="L541" t="s">
        <v>5</v>
      </c>
      <c r="M541" t="s">
        <v>298</v>
      </c>
      <c r="Q541">
        <v>9291.6915719999997</v>
      </c>
      <c r="X541" t="s">
        <v>282</v>
      </c>
      <c r="Y541" t="s">
        <v>304</v>
      </c>
    </row>
    <row r="542" spans="1:25" x14ac:dyDescent="0.45">
      <c r="A542" t="s">
        <v>414</v>
      </c>
      <c r="B542" t="s">
        <v>0</v>
      </c>
      <c r="C542" t="s">
        <v>1</v>
      </c>
      <c r="E542" t="s">
        <v>20</v>
      </c>
      <c r="F542" t="s">
        <v>433</v>
      </c>
      <c r="H542" t="s">
        <v>51</v>
      </c>
      <c r="I542" t="s">
        <v>67</v>
      </c>
      <c r="J542">
        <v>2011</v>
      </c>
      <c r="K542">
        <v>55</v>
      </c>
      <c r="L542" t="s">
        <v>5</v>
      </c>
      <c r="M542" t="s">
        <v>298</v>
      </c>
      <c r="Q542">
        <v>11551.105799999999</v>
      </c>
      <c r="X542" t="s">
        <v>282</v>
      </c>
      <c r="Y542" t="s">
        <v>304</v>
      </c>
    </row>
    <row r="543" spans="1:25" x14ac:dyDescent="0.45">
      <c r="A543" t="s">
        <v>414</v>
      </c>
      <c r="B543" t="s">
        <v>0</v>
      </c>
      <c r="C543" t="s">
        <v>1</v>
      </c>
      <c r="E543" t="s">
        <v>20</v>
      </c>
      <c r="F543" t="s">
        <v>433</v>
      </c>
      <c r="H543" t="s">
        <v>51</v>
      </c>
      <c r="I543" t="s">
        <v>67</v>
      </c>
      <c r="J543">
        <v>2011</v>
      </c>
      <c r="K543">
        <v>56</v>
      </c>
      <c r="L543" t="s">
        <v>5</v>
      </c>
      <c r="M543" t="s">
        <v>298</v>
      </c>
      <c r="Q543">
        <v>11443.514639999999</v>
      </c>
      <c r="X543" t="s">
        <v>282</v>
      </c>
      <c r="Y543" t="s">
        <v>304</v>
      </c>
    </row>
    <row r="544" spans="1:25" x14ac:dyDescent="0.45">
      <c r="A544" t="s">
        <v>414</v>
      </c>
      <c r="B544" t="s">
        <v>0</v>
      </c>
      <c r="C544" t="s">
        <v>1</v>
      </c>
      <c r="E544" t="s">
        <v>20</v>
      </c>
      <c r="F544" t="s">
        <v>433</v>
      </c>
      <c r="H544" t="s">
        <v>51</v>
      </c>
      <c r="I544" t="s">
        <v>67</v>
      </c>
      <c r="J544">
        <v>2011</v>
      </c>
      <c r="K544">
        <v>57</v>
      </c>
      <c r="L544" t="s">
        <v>5</v>
      </c>
      <c r="M544" t="s">
        <v>298</v>
      </c>
      <c r="Q544">
        <v>13272.564259999999</v>
      </c>
      <c r="X544" t="s">
        <v>282</v>
      </c>
      <c r="Y544" t="s">
        <v>304</v>
      </c>
    </row>
    <row r="545" spans="1:25" x14ac:dyDescent="0.45">
      <c r="A545" t="s">
        <v>414</v>
      </c>
      <c r="B545" t="s">
        <v>0</v>
      </c>
      <c r="C545" t="s">
        <v>1</v>
      </c>
      <c r="E545" t="s">
        <v>20</v>
      </c>
      <c r="F545" t="s">
        <v>433</v>
      </c>
      <c r="H545" t="s">
        <v>51</v>
      </c>
      <c r="I545" t="s">
        <v>67</v>
      </c>
      <c r="J545">
        <v>2011</v>
      </c>
      <c r="K545">
        <v>58</v>
      </c>
      <c r="L545" t="s">
        <v>5</v>
      </c>
      <c r="M545" t="s">
        <v>298</v>
      </c>
      <c r="Q545">
        <v>12304.24387</v>
      </c>
      <c r="X545" t="s">
        <v>282</v>
      </c>
      <c r="Y545" t="s">
        <v>304</v>
      </c>
    </row>
    <row r="546" spans="1:25" x14ac:dyDescent="0.45">
      <c r="A546" t="s">
        <v>414</v>
      </c>
      <c r="B546" t="s">
        <v>0</v>
      </c>
      <c r="C546" t="s">
        <v>1</v>
      </c>
      <c r="E546" t="s">
        <v>20</v>
      </c>
      <c r="F546" t="s">
        <v>433</v>
      </c>
      <c r="H546" t="s">
        <v>51</v>
      </c>
      <c r="I546" t="s">
        <v>67</v>
      </c>
      <c r="J546">
        <v>2011</v>
      </c>
      <c r="K546">
        <v>59</v>
      </c>
      <c r="L546" t="s">
        <v>5</v>
      </c>
      <c r="M546" t="s">
        <v>298</v>
      </c>
      <c r="Q546">
        <v>13595.33772</v>
      </c>
      <c r="X546" t="s">
        <v>282</v>
      </c>
      <c r="Y546" t="s">
        <v>304</v>
      </c>
    </row>
    <row r="547" spans="1:25" x14ac:dyDescent="0.45">
      <c r="A547" t="s">
        <v>414</v>
      </c>
      <c r="B547" t="s">
        <v>0</v>
      </c>
      <c r="C547" t="s">
        <v>1</v>
      </c>
      <c r="E547" t="s">
        <v>20</v>
      </c>
      <c r="F547" t="s">
        <v>433</v>
      </c>
      <c r="H547" t="s">
        <v>51</v>
      </c>
      <c r="I547" t="s">
        <v>67</v>
      </c>
      <c r="J547">
        <v>2011</v>
      </c>
      <c r="K547">
        <v>60</v>
      </c>
      <c r="L547" t="s">
        <v>5</v>
      </c>
      <c r="M547" t="s">
        <v>298</v>
      </c>
      <c r="Q547">
        <v>12627.017330000001</v>
      </c>
      <c r="X547" t="s">
        <v>282</v>
      </c>
      <c r="Y547" t="s">
        <v>304</v>
      </c>
    </row>
    <row r="548" spans="1:25" x14ac:dyDescent="0.45">
      <c r="A548" t="s">
        <v>414</v>
      </c>
      <c r="B548" t="s">
        <v>0</v>
      </c>
      <c r="C548" t="s">
        <v>1</v>
      </c>
      <c r="E548" t="s">
        <v>20</v>
      </c>
      <c r="F548" t="s">
        <v>433</v>
      </c>
      <c r="H548" t="s">
        <v>51</v>
      </c>
      <c r="I548" t="s">
        <v>67</v>
      </c>
      <c r="J548">
        <v>2011</v>
      </c>
      <c r="K548">
        <v>61</v>
      </c>
      <c r="L548" t="s">
        <v>5</v>
      </c>
      <c r="M548" t="s">
        <v>298</v>
      </c>
      <c r="Q548">
        <v>12089.06157</v>
      </c>
      <c r="X548" t="s">
        <v>282</v>
      </c>
      <c r="Y548" t="s">
        <v>304</v>
      </c>
    </row>
    <row r="549" spans="1:25" x14ac:dyDescent="0.45">
      <c r="A549" t="s">
        <v>414</v>
      </c>
      <c r="B549" t="s">
        <v>0</v>
      </c>
      <c r="C549" t="s">
        <v>1</v>
      </c>
      <c r="E549" t="s">
        <v>20</v>
      </c>
      <c r="F549" t="s">
        <v>433</v>
      </c>
      <c r="H549" t="s">
        <v>51</v>
      </c>
      <c r="I549" t="s">
        <v>67</v>
      </c>
      <c r="J549">
        <v>2011</v>
      </c>
      <c r="K549">
        <v>62</v>
      </c>
      <c r="L549" t="s">
        <v>5</v>
      </c>
      <c r="M549" t="s">
        <v>298</v>
      </c>
      <c r="Q549">
        <v>9829.6473399999995</v>
      </c>
      <c r="X549" t="s">
        <v>282</v>
      </c>
      <c r="Y549" t="s">
        <v>304</v>
      </c>
    </row>
    <row r="550" spans="1:25" x14ac:dyDescent="0.45">
      <c r="A550" t="s">
        <v>414</v>
      </c>
      <c r="B550" t="s">
        <v>0</v>
      </c>
      <c r="C550" t="s">
        <v>1</v>
      </c>
      <c r="E550" t="s">
        <v>20</v>
      </c>
      <c r="F550" t="s">
        <v>433</v>
      </c>
      <c r="H550" t="s">
        <v>51</v>
      </c>
      <c r="I550" t="s">
        <v>67</v>
      </c>
      <c r="J550">
        <v>2011</v>
      </c>
      <c r="K550">
        <v>63</v>
      </c>
      <c r="L550" t="s">
        <v>5</v>
      </c>
      <c r="M550" t="s">
        <v>298</v>
      </c>
      <c r="Q550">
        <v>9829.6473399999995</v>
      </c>
      <c r="X550" t="s">
        <v>282</v>
      </c>
      <c r="Y550" t="s">
        <v>304</v>
      </c>
    </row>
    <row r="551" spans="1:25" x14ac:dyDescent="0.45">
      <c r="A551" t="s">
        <v>414</v>
      </c>
      <c r="B551" t="s">
        <v>0</v>
      </c>
      <c r="C551" t="s">
        <v>1</v>
      </c>
      <c r="E551" t="s">
        <v>20</v>
      </c>
      <c r="F551" t="s">
        <v>433</v>
      </c>
      <c r="H551" t="s">
        <v>51</v>
      </c>
      <c r="I551" t="s">
        <v>67</v>
      </c>
      <c r="J551">
        <v>2011</v>
      </c>
      <c r="K551">
        <v>64</v>
      </c>
      <c r="L551" t="s">
        <v>5</v>
      </c>
      <c r="M551" t="s">
        <v>298</v>
      </c>
      <c r="Q551">
        <v>11228.332340000001</v>
      </c>
      <c r="X551" t="s">
        <v>282</v>
      </c>
      <c r="Y551" t="s">
        <v>304</v>
      </c>
    </row>
    <row r="552" spans="1:25" x14ac:dyDescent="0.45">
      <c r="A552" t="s">
        <v>414</v>
      </c>
      <c r="B552" t="s">
        <v>0</v>
      </c>
      <c r="C552" t="s">
        <v>1</v>
      </c>
      <c r="E552" t="s">
        <v>20</v>
      </c>
      <c r="F552" t="s">
        <v>433</v>
      </c>
      <c r="H552" t="s">
        <v>51</v>
      </c>
      <c r="I552" t="s">
        <v>67</v>
      </c>
      <c r="J552">
        <v>2011</v>
      </c>
      <c r="K552">
        <v>65</v>
      </c>
      <c r="L552" t="s">
        <v>5</v>
      </c>
      <c r="M552" t="s">
        <v>298</v>
      </c>
      <c r="Q552">
        <v>11013.150030000001</v>
      </c>
      <c r="X552" t="s">
        <v>282</v>
      </c>
      <c r="Y552" t="s">
        <v>304</v>
      </c>
    </row>
    <row r="553" spans="1:25" x14ac:dyDescent="0.45">
      <c r="A553" t="s">
        <v>414</v>
      </c>
      <c r="B553" t="s">
        <v>0</v>
      </c>
      <c r="C553" t="s">
        <v>1</v>
      </c>
      <c r="E553" t="s">
        <v>20</v>
      </c>
      <c r="F553" t="s">
        <v>433</v>
      </c>
      <c r="H553" t="s">
        <v>51</v>
      </c>
      <c r="I553" t="s">
        <v>67</v>
      </c>
      <c r="J553">
        <v>2011</v>
      </c>
      <c r="K553">
        <v>66</v>
      </c>
      <c r="L553" t="s">
        <v>5</v>
      </c>
      <c r="M553" t="s">
        <v>298</v>
      </c>
      <c r="Q553">
        <v>10044.82965</v>
      </c>
      <c r="X553" t="s">
        <v>282</v>
      </c>
      <c r="Y553" t="s">
        <v>304</v>
      </c>
    </row>
    <row r="554" spans="1:25" x14ac:dyDescent="0.45">
      <c r="A554" t="s">
        <v>414</v>
      </c>
      <c r="B554" t="s">
        <v>0</v>
      </c>
      <c r="C554" t="s">
        <v>1</v>
      </c>
      <c r="E554" t="s">
        <v>20</v>
      </c>
      <c r="F554" t="s">
        <v>433</v>
      </c>
      <c r="H554" t="s">
        <v>51</v>
      </c>
      <c r="I554" t="s">
        <v>67</v>
      </c>
      <c r="J554">
        <v>2011</v>
      </c>
      <c r="K554">
        <v>67</v>
      </c>
      <c r="L554" t="s">
        <v>5</v>
      </c>
      <c r="M554" t="s">
        <v>298</v>
      </c>
      <c r="Q554">
        <v>11228.332340000001</v>
      </c>
      <c r="X554" t="s">
        <v>282</v>
      </c>
      <c r="Y554" t="s">
        <v>304</v>
      </c>
    </row>
    <row r="555" spans="1:25" x14ac:dyDescent="0.45">
      <c r="A555" t="s">
        <v>414</v>
      </c>
      <c r="B555" t="s">
        <v>0</v>
      </c>
      <c r="C555" t="s">
        <v>1</v>
      </c>
      <c r="E555" t="s">
        <v>20</v>
      </c>
      <c r="F555" t="s">
        <v>433</v>
      </c>
      <c r="H555" t="s">
        <v>51</v>
      </c>
      <c r="I555" t="s">
        <v>67</v>
      </c>
      <c r="J555">
        <v>2011</v>
      </c>
      <c r="K555">
        <v>68</v>
      </c>
      <c r="L555" t="s">
        <v>5</v>
      </c>
      <c r="M555" t="s">
        <v>298</v>
      </c>
      <c r="Q555">
        <v>10367.60311</v>
      </c>
      <c r="X555" t="s">
        <v>282</v>
      </c>
      <c r="Y555" t="s">
        <v>304</v>
      </c>
    </row>
    <row r="556" spans="1:25" x14ac:dyDescent="0.45">
      <c r="A556" t="s">
        <v>414</v>
      </c>
      <c r="B556" t="s">
        <v>0</v>
      </c>
      <c r="C556" t="s">
        <v>1</v>
      </c>
      <c r="E556" t="s">
        <v>20</v>
      </c>
      <c r="F556" t="s">
        <v>433</v>
      </c>
      <c r="H556" t="s">
        <v>51</v>
      </c>
      <c r="I556" t="s">
        <v>67</v>
      </c>
      <c r="J556">
        <v>2011</v>
      </c>
      <c r="K556">
        <v>69</v>
      </c>
      <c r="L556" t="s">
        <v>5</v>
      </c>
      <c r="M556" t="s">
        <v>298</v>
      </c>
      <c r="Q556">
        <v>10582.78542</v>
      </c>
      <c r="X556" t="s">
        <v>282</v>
      </c>
      <c r="Y556" t="s">
        <v>304</v>
      </c>
    </row>
    <row r="557" spans="1:25" x14ac:dyDescent="0.45">
      <c r="A557" t="s">
        <v>414</v>
      </c>
      <c r="B557" t="s">
        <v>0</v>
      </c>
      <c r="C557" t="s">
        <v>1</v>
      </c>
      <c r="E557" t="s">
        <v>20</v>
      </c>
      <c r="F557" t="s">
        <v>433</v>
      </c>
      <c r="H557" t="s">
        <v>51</v>
      </c>
      <c r="I557" t="s">
        <v>67</v>
      </c>
      <c r="J557">
        <v>2011</v>
      </c>
      <c r="K557">
        <v>70</v>
      </c>
      <c r="L557" t="s">
        <v>5</v>
      </c>
      <c r="M557" t="s">
        <v>298</v>
      </c>
      <c r="Q557">
        <v>9937.2384939999993</v>
      </c>
      <c r="X557" t="s">
        <v>282</v>
      </c>
      <c r="Y557" t="s">
        <v>304</v>
      </c>
    </row>
    <row r="558" spans="1:25" x14ac:dyDescent="0.45">
      <c r="A558" t="s">
        <v>414</v>
      </c>
      <c r="B558" t="s">
        <v>0</v>
      </c>
      <c r="C558" t="s">
        <v>1</v>
      </c>
      <c r="E558" t="s">
        <v>20</v>
      </c>
      <c r="F558" t="s">
        <v>433</v>
      </c>
      <c r="H558" t="s">
        <v>51</v>
      </c>
      <c r="I558" t="s">
        <v>67</v>
      </c>
      <c r="J558">
        <v>2011</v>
      </c>
      <c r="K558">
        <v>71</v>
      </c>
      <c r="L558" t="s">
        <v>5</v>
      </c>
      <c r="M558" t="s">
        <v>298</v>
      </c>
      <c r="Q558">
        <v>11228.332340000001</v>
      </c>
      <c r="X558" t="s">
        <v>282</v>
      </c>
      <c r="Y558" t="s">
        <v>304</v>
      </c>
    </row>
    <row r="559" spans="1:25" x14ac:dyDescent="0.45">
      <c r="A559" t="s">
        <v>414</v>
      </c>
      <c r="B559" t="s">
        <v>0</v>
      </c>
      <c r="C559" t="s">
        <v>1</v>
      </c>
      <c r="E559" t="s">
        <v>20</v>
      </c>
      <c r="F559" t="s">
        <v>433</v>
      </c>
      <c r="H559" t="s">
        <v>51</v>
      </c>
      <c r="I559" t="s">
        <v>67</v>
      </c>
      <c r="J559">
        <v>2011</v>
      </c>
      <c r="K559">
        <v>72</v>
      </c>
      <c r="L559" t="s">
        <v>5</v>
      </c>
      <c r="M559" t="s">
        <v>298</v>
      </c>
      <c r="Q559">
        <v>10582.78542</v>
      </c>
      <c r="X559" t="s">
        <v>282</v>
      </c>
      <c r="Y559" t="s">
        <v>304</v>
      </c>
    </row>
    <row r="560" spans="1:25" x14ac:dyDescent="0.45">
      <c r="A560" t="s">
        <v>414</v>
      </c>
      <c r="B560" t="s">
        <v>0</v>
      </c>
      <c r="C560" t="s">
        <v>1</v>
      </c>
      <c r="E560" t="s">
        <v>20</v>
      </c>
      <c r="F560" t="s">
        <v>433</v>
      </c>
      <c r="H560" t="s">
        <v>51</v>
      </c>
      <c r="I560" t="s">
        <v>67</v>
      </c>
      <c r="J560">
        <v>2011</v>
      </c>
      <c r="K560">
        <v>73</v>
      </c>
      <c r="L560" t="s">
        <v>5</v>
      </c>
      <c r="M560" t="s">
        <v>298</v>
      </c>
      <c r="Q560">
        <v>10905.55888</v>
      </c>
      <c r="X560" t="s">
        <v>282</v>
      </c>
      <c r="Y560" t="s">
        <v>304</v>
      </c>
    </row>
    <row r="561" spans="1:25" x14ac:dyDescent="0.45">
      <c r="A561" t="s">
        <v>414</v>
      </c>
      <c r="B561" t="s">
        <v>0</v>
      </c>
      <c r="C561" t="s">
        <v>1</v>
      </c>
      <c r="E561" t="s">
        <v>20</v>
      </c>
      <c r="F561" t="s">
        <v>433</v>
      </c>
      <c r="H561" t="s">
        <v>51</v>
      </c>
      <c r="I561" t="s">
        <v>67</v>
      </c>
      <c r="J561">
        <v>2011</v>
      </c>
      <c r="K561">
        <v>74</v>
      </c>
      <c r="L561" t="s">
        <v>5</v>
      </c>
      <c r="M561" t="s">
        <v>298</v>
      </c>
      <c r="Q561">
        <v>11120.741180000001</v>
      </c>
      <c r="X561" t="s">
        <v>282</v>
      </c>
      <c r="Y561" t="s">
        <v>304</v>
      </c>
    </row>
    <row r="562" spans="1:25" x14ac:dyDescent="0.45">
      <c r="A562" t="s">
        <v>414</v>
      </c>
      <c r="B562" t="s">
        <v>0</v>
      </c>
      <c r="C562" t="s">
        <v>1</v>
      </c>
      <c r="E562" t="s">
        <v>20</v>
      </c>
      <c r="F562" t="s">
        <v>433</v>
      </c>
      <c r="H562" t="s">
        <v>51</v>
      </c>
      <c r="I562" t="s">
        <v>67</v>
      </c>
      <c r="J562">
        <v>2011</v>
      </c>
      <c r="K562">
        <v>75</v>
      </c>
      <c r="L562" t="s">
        <v>5</v>
      </c>
      <c r="M562" t="s">
        <v>298</v>
      </c>
      <c r="Q562">
        <v>10367.60311</v>
      </c>
      <c r="X562" t="s">
        <v>282</v>
      </c>
      <c r="Y562" t="s">
        <v>304</v>
      </c>
    </row>
    <row r="563" spans="1:25" x14ac:dyDescent="0.45">
      <c r="A563" t="s">
        <v>414</v>
      </c>
      <c r="B563" t="s">
        <v>0</v>
      </c>
      <c r="C563" t="s">
        <v>1</v>
      </c>
      <c r="E563" t="s">
        <v>20</v>
      </c>
      <c r="F563" t="s">
        <v>433</v>
      </c>
      <c r="H563" t="s">
        <v>51</v>
      </c>
      <c r="I563" t="s">
        <v>67</v>
      </c>
      <c r="J563">
        <v>2011</v>
      </c>
      <c r="K563">
        <v>76</v>
      </c>
      <c r="L563" t="s">
        <v>5</v>
      </c>
      <c r="M563" t="s">
        <v>298</v>
      </c>
      <c r="Q563">
        <v>9937.2384939999993</v>
      </c>
      <c r="X563" t="s">
        <v>282</v>
      </c>
      <c r="Y563" t="s">
        <v>304</v>
      </c>
    </row>
    <row r="564" spans="1:25" x14ac:dyDescent="0.45">
      <c r="A564" t="s">
        <v>414</v>
      </c>
      <c r="B564" t="s">
        <v>0</v>
      </c>
      <c r="C564" t="s">
        <v>1</v>
      </c>
      <c r="E564" t="s">
        <v>20</v>
      </c>
      <c r="F564" t="s">
        <v>433</v>
      </c>
      <c r="H564" t="s">
        <v>51</v>
      </c>
      <c r="I564" t="s">
        <v>67</v>
      </c>
      <c r="J564">
        <v>2011</v>
      </c>
      <c r="K564">
        <v>77</v>
      </c>
      <c r="L564" t="s">
        <v>5</v>
      </c>
      <c r="M564" t="s">
        <v>298</v>
      </c>
      <c r="Q564">
        <v>11335.923489999999</v>
      </c>
      <c r="X564" t="s">
        <v>282</v>
      </c>
      <c r="Y564" t="s">
        <v>304</v>
      </c>
    </row>
    <row r="565" spans="1:25" x14ac:dyDescent="0.45">
      <c r="A565" t="s">
        <v>414</v>
      </c>
      <c r="B565" t="s">
        <v>0</v>
      </c>
      <c r="C565" t="s">
        <v>1</v>
      </c>
      <c r="E565" t="s">
        <v>20</v>
      </c>
      <c r="F565" t="s">
        <v>433</v>
      </c>
      <c r="H565" t="s">
        <v>51</v>
      </c>
      <c r="I565" t="s">
        <v>67</v>
      </c>
      <c r="J565">
        <v>2011</v>
      </c>
      <c r="K565">
        <v>78</v>
      </c>
      <c r="L565" t="s">
        <v>5</v>
      </c>
      <c r="M565" t="s">
        <v>298</v>
      </c>
      <c r="Q565">
        <v>10905.55888</v>
      </c>
      <c r="X565" t="s">
        <v>282</v>
      </c>
      <c r="Y565" t="s">
        <v>304</v>
      </c>
    </row>
    <row r="566" spans="1:25" x14ac:dyDescent="0.45">
      <c r="A566" t="s">
        <v>414</v>
      </c>
      <c r="B566" t="s">
        <v>0</v>
      </c>
      <c r="C566" t="s">
        <v>1</v>
      </c>
      <c r="E566" t="s">
        <v>20</v>
      </c>
      <c r="F566" t="s">
        <v>433</v>
      </c>
      <c r="H566" t="s">
        <v>51</v>
      </c>
      <c r="I566" t="s">
        <v>67</v>
      </c>
      <c r="J566">
        <v>2011</v>
      </c>
      <c r="K566">
        <v>79</v>
      </c>
      <c r="L566" t="s">
        <v>5</v>
      </c>
      <c r="M566" t="s">
        <v>298</v>
      </c>
      <c r="Q566">
        <v>10797.967720000001</v>
      </c>
      <c r="X566" t="s">
        <v>282</v>
      </c>
      <c r="Y566" t="s">
        <v>304</v>
      </c>
    </row>
    <row r="567" spans="1:25" x14ac:dyDescent="0.45">
      <c r="A567" t="s">
        <v>414</v>
      </c>
      <c r="B567" t="s">
        <v>0</v>
      </c>
      <c r="C567" t="s">
        <v>1</v>
      </c>
      <c r="E567" t="s">
        <v>20</v>
      </c>
      <c r="F567" t="s">
        <v>433</v>
      </c>
      <c r="H567" t="s">
        <v>51</v>
      </c>
      <c r="I567" t="s">
        <v>67</v>
      </c>
      <c r="J567">
        <v>2011</v>
      </c>
      <c r="K567">
        <v>80</v>
      </c>
      <c r="L567" t="s">
        <v>5</v>
      </c>
      <c r="M567" t="s">
        <v>298</v>
      </c>
      <c r="Q567">
        <v>11551.105799999999</v>
      </c>
      <c r="X567" t="s">
        <v>282</v>
      </c>
      <c r="Y567" t="s">
        <v>304</v>
      </c>
    </row>
    <row r="568" spans="1:25" x14ac:dyDescent="0.45">
      <c r="A568" t="s">
        <v>414</v>
      </c>
      <c r="B568" t="s">
        <v>0</v>
      </c>
      <c r="C568" t="s">
        <v>1</v>
      </c>
      <c r="E568" t="s">
        <v>20</v>
      </c>
      <c r="F568" t="s">
        <v>433</v>
      </c>
      <c r="H568" t="s">
        <v>51</v>
      </c>
      <c r="I568" t="s">
        <v>67</v>
      </c>
      <c r="J568">
        <v>2011</v>
      </c>
      <c r="K568">
        <v>81</v>
      </c>
      <c r="L568" t="s">
        <v>5</v>
      </c>
      <c r="M568" t="s">
        <v>298</v>
      </c>
      <c r="Q568">
        <v>9937.2384939999993</v>
      </c>
      <c r="X568" t="s">
        <v>282</v>
      </c>
      <c r="Y568" t="s">
        <v>304</v>
      </c>
    </row>
    <row r="569" spans="1:25" x14ac:dyDescent="0.45">
      <c r="A569" t="s">
        <v>414</v>
      </c>
      <c r="B569" t="s">
        <v>0</v>
      </c>
      <c r="C569" t="s">
        <v>1</v>
      </c>
      <c r="E569" t="s">
        <v>20</v>
      </c>
      <c r="F569" t="s">
        <v>433</v>
      </c>
      <c r="H569" t="s">
        <v>51</v>
      </c>
      <c r="I569" t="s">
        <v>67</v>
      </c>
      <c r="J569">
        <v>2011</v>
      </c>
      <c r="K569">
        <v>82</v>
      </c>
      <c r="L569" t="s">
        <v>5</v>
      </c>
      <c r="M569" t="s">
        <v>298</v>
      </c>
      <c r="Q569">
        <v>9506.8738790000007</v>
      </c>
      <c r="X569" t="s">
        <v>282</v>
      </c>
      <c r="Y569" t="s">
        <v>304</v>
      </c>
    </row>
    <row r="570" spans="1:25" x14ac:dyDescent="0.45">
      <c r="A570" t="s">
        <v>414</v>
      </c>
      <c r="B570" t="s">
        <v>0</v>
      </c>
      <c r="C570" t="s">
        <v>1</v>
      </c>
      <c r="E570" t="s">
        <v>20</v>
      </c>
      <c r="F570" t="s">
        <v>433</v>
      </c>
      <c r="H570" t="s">
        <v>51</v>
      </c>
      <c r="I570" t="s">
        <v>67</v>
      </c>
      <c r="J570">
        <v>2011</v>
      </c>
      <c r="K570">
        <v>83</v>
      </c>
      <c r="L570" t="s">
        <v>5</v>
      </c>
      <c r="M570" t="s">
        <v>298</v>
      </c>
      <c r="Q570">
        <v>8430.9623429999992</v>
      </c>
      <c r="X570" t="s">
        <v>282</v>
      </c>
      <c r="Y570" t="s">
        <v>304</v>
      </c>
    </row>
    <row r="571" spans="1:25" x14ac:dyDescent="0.45">
      <c r="A571" t="s">
        <v>414</v>
      </c>
      <c r="B571" t="s">
        <v>0</v>
      </c>
      <c r="C571" t="s">
        <v>1</v>
      </c>
      <c r="E571" t="s">
        <v>20</v>
      </c>
      <c r="F571" t="s">
        <v>433</v>
      </c>
      <c r="H571" t="s">
        <v>51</v>
      </c>
      <c r="I571" t="s">
        <v>67</v>
      </c>
      <c r="J571">
        <v>2011</v>
      </c>
      <c r="K571">
        <v>84</v>
      </c>
      <c r="L571" t="s">
        <v>5</v>
      </c>
      <c r="M571" t="s">
        <v>298</v>
      </c>
      <c r="Q571">
        <v>9184.100418</v>
      </c>
      <c r="X571" t="s">
        <v>282</v>
      </c>
      <c r="Y571" t="s">
        <v>304</v>
      </c>
    </row>
    <row r="572" spans="1:25" x14ac:dyDescent="0.45">
      <c r="A572" t="s">
        <v>414</v>
      </c>
      <c r="B572" t="s">
        <v>0</v>
      </c>
      <c r="C572" t="s">
        <v>1</v>
      </c>
      <c r="E572" t="s">
        <v>20</v>
      </c>
      <c r="F572" t="s">
        <v>433</v>
      </c>
      <c r="H572" t="s">
        <v>51</v>
      </c>
      <c r="I572" t="s">
        <v>67</v>
      </c>
      <c r="J572">
        <v>2011</v>
      </c>
      <c r="K572">
        <v>85</v>
      </c>
      <c r="L572" t="s">
        <v>5</v>
      </c>
      <c r="M572" t="s">
        <v>298</v>
      </c>
      <c r="Q572">
        <v>7247.4596529999999</v>
      </c>
      <c r="X572" t="s">
        <v>282</v>
      </c>
      <c r="Y572" t="s">
        <v>304</v>
      </c>
    </row>
    <row r="573" spans="1:25" x14ac:dyDescent="0.45">
      <c r="A573" t="s">
        <v>414</v>
      </c>
      <c r="B573" t="s">
        <v>0</v>
      </c>
      <c r="C573" t="s">
        <v>1</v>
      </c>
      <c r="E573" t="s">
        <v>20</v>
      </c>
      <c r="F573" t="s">
        <v>433</v>
      </c>
      <c r="H573" t="s">
        <v>51</v>
      </c>
      <c r="I573" t="s">
        <v>67</v>
      </c>
      <c r="J573">
        <v>2011</v>
      </c>
      <c r="K573">
        <v>86</v>
      </c>
      <c r="L573" t="s">
        <v>5</v>
      </c>
      <c r="M573" t="s">
        <v>298</v>
      </c>
      <c r="Q573">
        <v>8108.1888820000004</v>
      </c>
      <c r="X573" t="s">
        <v>282</v>
      </c>
      <c r="Y573" t="s">
        <v>304</v>
      </c>
    </row>
    <row r="574" spans="1:25" x14ac:dyDescent="0.45">
      <c r="A574" t="s">
        <v>414</v>
      </c>
      <c r="B574" t="s">
        <v>0</v>
      </c>
      <c r="C574" t="s">
        <v>1</v>
      </c>
      <c r="E574" t="s">
        <v>20</v>
      </c>
      <c r="F574" t="s">
        <v>433</v>
      </c>
      <c r="H574" t="s">
        <v>51</v>
      </c>
      <c r="I574" t="s">
        <v>67</v>
      </c>
      <c r="J574">
        <v>2011</v>
      </c>
      <c r="K574">
        <v>87</v>
      </c>
      <c r="L574" t="s">
        <v>5</v>
      </c>
      <c r="M574" t="s">
        <v>298</v>
      </c>
      <c r="Q574">
        <v>8000.5977290000001</v>
      </c>
      <c r="X574" t="s">
        <v>282</v>
      </c>
      <c r="Y574" t="s">
        <v>304</v>
      </c>
    </row>
    <row r="575" spans="1:25" x14ac:dyDescent="0.45">
      <c r="A575" t="s">
        <v>414</v>
      </c>
      <c r="B575" t="s">
        <v>0</v>
      </c>
      <c r="C575" t="s">
        <v>1</v>
      </c>
      <c r="E575" t="s">
        <v>20</v>
      </c>
      <c r="F575" t="s">
        <v>433</v>
      </c>
      <c r="H575" t="s">
        <v>51</v>
      </c>
      <c r="I575" t="s">
        <v>67</v>
      </c>
      <c r="J575">
        <v>2011</v>
      </c>
      <c r="K575">
        <v>88</v>
      </c>
      <c r="L575" t="s">
        <v>5</v>
      </c>
      <c r="M575" t="s">
        <v>298</v>
      </c>
      <c r="Q575">
        <v>7032.2773459999999</v>
      </c>
      <c r="X575" t="s">
        <v>282</v>
      </c>
      <c r="Y575" t="s">
        <v>304</v>
      </c>
    </row>
    <row r="576" spans="1:25" x14ac:dyDescent="0.45">
      <c r="A576" t="s">
        <v>414</v>
      </c>
      <c r="B576" t="s">
        <v>0</v>
      </c>
      <c r="C576" t="s">
        <v>1</v>
      </c>
      <c r="E576" t="s">
        <v>20</v>
      </c>
      <c r="F576" t="s">
        <v>433</v>
      </c>
      <c r="H576" t="s">
        <v>51</v>
      </c>
      <c r="I576" t="s">
        <v>67</v>
      </c>
      <c r="J576">
        <v>2011</v>
      </c>
      <c r="K576">
        <v>89</v>
      </c>
      <c r="L576" t="s">
        <v>5</v>
      </c>
      <c r="M576" t="s">
        <v>298</v>
      </c>
      <c r="Q576">
        <v>8430.9623429999992</v>
      </c>
      <c r="X576" t="s">
        <v>282</v>
      </c>
      <c r="Y576" t="s">
        <v>304</v>
      </c>
    </row>
    <row r="577" spans="1:25" x14ac:dyDescent="0.45">
      <c r="A577" t="s">
        <v>414</v>
      </c>
      <c r="B577" t="s">
        <v>0</v>
      </c>
      <c r="C577" t="s">
        <v>1</v>
      </c>
      <c r="E577" t="s">
        <v>20</v>
      </c>
      <c r="F577" t="s">
        <v>433</v>
      </c>
      <c r="H577" t="s">
        <v>51</v>
      </c>
      <c r="I577" t="s">
        <v>67</v>
      </c>
      <c r="J577">
        <v>2011</v>
      </c>
      <c r="K577">
        <v>90</v>
      </c>
      <c r="L577" t="s">
        <v>5</v>
      </c>
      <c r="M577" t="s">
        <v>298</v>
      </c>
      <c r="Q577">
        <v>7570.2331139999997</v>
      </c>
      <c r="X577" t="s">
        <v>282</v>
      </c>
      <c r="Y577" t="s">
        <v>304</v>
      </c>
    </row>
    <row r="578" spans="1:25" x14ac:dyDescent="0.45">
      <c r="A578" t="s">
        <v>414</v>
      </c>
      <c r="B578" t="s">
        <v>0</v>
      </c>
      <c r="C578" t="s">
        <v>1</v>
      </c>
      <c r="E578" t="s">
        <v>20</v>
      </c>
      <c r="F578" t="s">
        <v>433</v>
      </c>
      <c r="H578" t="s">
        <v>51</v>
      </c>
      <c r="I578" t="s">
        <v>67</v>
      </c>
      <c r="J578">
        <v>2011</v>
      </c>
      <c r="K578">
        <v>91</v>
      </c>
      <c r="L578" t="s">
        <v>5</v>
      </c>
      <c r="M578" t="s">
        <v>298</v>
      </c>
      <c r="Q578">
        <v>6924.6861920000001</v>
      </c>
      <c r="X578" t="s">
        <v>282</v>
      </c>
      <c r="Y578" t="s">
        <v>304</v>
      </c>
    </row>
    <row r="579" spans="1:25" x14ac:dyDescent="0.45">
      <c r="A579" t="s">
        <v>414</v>
      </c>
      <c r="B579" t="s">
        <v>0</v>
      </c>
      <c r="C579" t="s">
        <v>1</v>
      </c>
      <c r="E579" t="s">
        <v>20</v>
      </c>
      <c r="F579" t="s">
        <v>433</v>
      </c>
      <c r="H579" t="s">
        <v>51</v>
      </c>
      <c r="I579" t="s">
        <v>67</v>
      </c>
      <c r="J579">
        <v>2011</v>
      </c>
      <c r="K579">
        <v>92</v>
      </c>
      <c r="L579" t="s">
        <v>5</v>
      </c>
      <c r="M579" t="s">
        <v>298</v>
      </c>
      <c r="Q579">
        <v>7355.0508069999996</v>
      </c>
      <c r="X579" t="s">
        <v>282</v>
      </c>
      <c r="Y579" t="s">
        <v>304</v>
      </c>
    </row>
    <row r="580" spans="1:25" x14ac:dyDescent="0.45">
      <c r="A580" t="s">
        <v>414</v>
      </c>
      <c r="B580" t="s">
        <v>0</v>
      </c>
      <c r="C580" t="s">
        <v>1</v>
      </c>
      <c r="E580" t="s">
        <v>20</v>
      </c>
      <c r="F580" t="s">
        <v>433</v>
      </c>
      <c r="H580" t="s">
        <v>51</v>
      </c>
      <c r="I580" t="s">
        <v>67</v>
      </c>
      <c r="J580">
        <v>2011</v>
      </c>
      <c r="K580">
        <v>93</v>
      </c>
      <c r="L580" t="s">
        <v>5</v>
      </c>
      <c r="M580" t="s">
        <v>298</v>
      </c>
      <c r="Q580">
        <v>6279.139271</v>
      </c>
      <c r="X580" t="s">
        <v>282</v>
      </c>
      <c r="Y580" t="s">
        <v>304</v>
      </c>
    </row>
    <row r="581" spans="1:25" x14ac:dyDescent="0.45">
      <c r="A581" t="s">
        <v>414</v>
      </c>
      <c r="B581" t="s">
        <v>0</v>
      </c>
      <c r="C581" t="s">
        <v>1</v>
      </c>
      <c r="E581" t="s">
        <v>20</v>
      </c>
      <c r="F581" t="s">
        <v>433</v>
      </c>
      <c r="H581" t="s">
        <v>51</v>
      </c>
      <c r="I581" t="s">
        <v>67</v>
      </c>
      <c r="J581">
        <v>2011</v>
      </c>
      <c r="K581">
        <v>94</v>
      </c>
      <c r="L581" t="s">
        <v>5</v>
      </c>
      <c r="M581" t="s">
        <v>298</v>
      </c>
      <c r="Q581">
        <v>6063.956964</v>
      </c>
      <c r="X581" t="s">
        <v>282</v>
      </c>
      <c r="Y581" t="s">
        <v>304</v>
      </c>
    </row>
    <row r="582" spans="1:25" x14ac:dyDescent="0.45">
      <c r="A582" t="s">
        <v>414</v>
      </c>
      <c r="B582" t="s">
        <v>0</v>
      </c>
      <c r="C582" t="s">
        <v>1</v>
      </c>
      <c r="E582" t="s">
        <v>20</v>
      </c>
      <c r="F582" t="s">
        <v>433</v>
      </c>
      <c r="H582" t="s">
        <v>51</v>
      </c>
      <c r="I582" t="s">
        <v>67</v>
      </c>
      <c r="J582">
        <v>2011</v>
      </c>
      <c r="K582">
        <v>95</v>
      </c>
      <c r="L582" t="s">
        <v>5</v>
      </c>
      <c r="M582" t="s">
        <v>298</v>
      </c>
      <c r="Q582">
        <v>5203.2277350000004</v>
      </c>
      <c r="X582" t="s">
        <v>282</v>
      </c>
      <c r="Y582" t="s">
        <v>304</v>
      </c>
    </row>
    <row r="583" spans="1:25" x14ac:dyDescent="0.45">
      <c r="A583" t="s">
        <v>414</v>
      </c>
      <c r="B583" t="s">
        <v>0</v>
      </c>
      <c r="C583" t="s">
        <v>1</v>
      </c>
      <c r="E583" t="s">
        <v>20</v>
      </c>
      <c r="F583" t="s">
        <v>433</v>
      </c>
      <c r="H583" t="s">
        <v>51</v>
      </c>
      <c r="I583" t="s">
        <v>67</v>
      </c>
      <c r="J583">
        <v>2011</v>
      </c>
      <c r="K583">
        <v>96</v>
      </c>
      <c r="L583" t="s">
        <v>5</v>
      </c>
      <c r="M583" t="s">
        <v>298</v>
      </c>
      <c r="Q583">
        <v>4880.4542739999997</v>
      </c>
      <c r="X583" t="s">
        <v>282</v>
      </c>
      <c r="Y583" t="s">
        <v>304</v>
      </c>
    </row>
    <row r="584" spans="1:25" x14ac:dyDescent="0.45">
      <c r="A584" t="s">
        <v>414</v>
      </c>
      <c r="B584" t="s">
        <v>0</v>
      </c>
      <c r="C584" t="s">
        <v>1</v>
      </c>
      <c r="E584" t="s">
        <v>20</v>
      </c>
      <c r="F584" t="s">
        <v>433</v>
      </c>
      <c r="H584" t="s">
        <v>51</v>
      </c>
      <c r="I584" t="s">
        <v>67</v>
      </c>
      <c r="J584">
        <v>2011</v>
      </c>
      <c r="K584">
        <v>97</v>
      </c>
      <c r="L584" t="s">
        <v>5</v>
      </c>
      <c r="M584" t="s">
        <v>298</v>
      </c>
      <c r="Q584">
        <v>5095.6365809999998</v>
      </c>
      <c r="X584" t="s">
        <v>282</v>
      </c>
      <c r="Y584" t="s">
        <v>304</v>
      </c>
    </row>
    <row r="585" spans="1:25" x14ac:dyDescent="0.45">
      <c r="A585" t="s">
        <v>414</v>
      </c>
      <c r="B585" t="s">
        <v>0</v>
      </c>
      <c r="C585" t="s">
        <v>1</v>
      </c>
      <c r="E585" t="s">
        <v>20</v>
      </c>
      <c r="F585" t="s">
        <v>433</v>
      </c>
      <c r="H585" t="s">
        <v>51</v>
      </c>
      <c r="I585" t="s">
        <v>67</v>
      </c>
      <c r="J585">
        <v>2011</v>
      </c>
      <c r="K585">
        <v>98</v>
      </c>
      <c r="L585" t="s">
        <v>5</v>
      </c>
      <c r="M585" t="s">
        <v>298</v>
      </c>
      <c r="Q585">
        <v>4988.045427</v>
      </c>
      <c r="X585" t="s">
        <v>282</v>
      </c>
      <c r="Y585" t="s">
        <v>304</v>
      </c>
    </row>
    <row r="586" spans="1:25" x14ac:dyDescent="0.45">
      <c r="A586" t="s">
        <v>414</v>
      </c>
      <c r="B586" t="s">
        <v>0</v>
      </c>
      <c r="C586" t="s">
        <v>1</v>
      </c>
      <c r="E586" t="s">
        <v>20</v>
      </c>
      <c r="F586" t="s">
        <v>433</v>
      </c>
      <c r="H586" t="s">
        <v>51</v>
      </c>
      <c r="I586" t="s">
        <v>67</v>
      </c>
      <c r="J586">
        <v>2011</v>
      </c>
      <c r="K586">
        <v>99</v>
      </c>
      <c r="L586" t="s">
        <v>5</v>
      </c>
      <c r="M586" t="s">
        <v>298</v>
      </c>
      <c r="Q586">
        <v>4342.4985059999999</v>
      </c>
      <c r="X586" t="s">
        <v>282</v>
      </c>
      <c r="Y586" t="s">
        <v>304</v>
      </c>
    </row>
    <row r="587" spans="1:25" x14ac:dyDescent="0.45">
      <c r="A587" t="s">
        <v>414</v>
      </c>
      <c r="B587" t="s">
        <v>0</v>
      </c>
      <c r="C587" t="s">
        <v>1</v>
      </c>
      <c r="E587" t="s">
        <v>20</v>
      </c>
      <c r="F587" t="s">
        <v>433</v>
      </c>
      <c r="H587" t="s">
        <v>51</v>
      </c>
      <c r="I587" t="s">
        <v>67</v>
      </c>
      <c r="J587">
        <v>2011</v>
      </c>
      <c r="K587">
        <v>100</v>
      </c>
      <c r="L587" t="s">
        <v>5</v>
      </c>
      <c r="M587" t="s">
        <v>298</v>
      </c>
      <c r="Q587">
        <v>3266.5869699999998</v>
      </c>
      <c r="X587" t="s">
        <v>282</v>
      </c>
      <c r="Y587" t="s">
        <v>304</v>
      </c>
    </row>
    <row r="588" spans="1:25" x14ac:dyDescent="0.45">
      <c r="A588" t="s">
        <v>414</v>
      </c>
      <c r="B588" t="s">
        <v>0</v>
      </c>
      <c r="C588" t="s">
        <v>1</v>
      </c>
      <c r="E588" t="s">
        <v>20</v>
      </c>
      <c r="F588" t="s">
        <v>433</v>
      </c>
      <c r="H588" t="s">
        <v>51</v>
      </c>
      <c r="I588" t="s">
        <v>67</v>
      </c>
      <c r="J588">
        <v>2011</v>
      </c>
      <c r="K588">
        <v>101</v>
      </c>
      <c r="L588" t="s">
        <v>5</v>
      </c>
      <c r="M588" t="s">
        <v>298</v>
      </c>
      <c r="Q588">
        <v>4234.9073520000002</v>
      </c>
      <c r="X588" t="s">
        <v>282</v>
      </c>
      <c r="Y588" t="s">
        <v>304</v>
      </c>
    </row>
    <row r="589" spans="1:25" x14ac:dyDescent="0.45">
      <c r="A589" t="s">
        <v>414</v>
      </c>
      <c r="B589" t="s">
        <v>0</v>
      </c>
      <c r="C589" t="s">
        <v>1</v>
      </c>
      <c r="E589" t="s">
        <v>20</v>
      </c>
      <c r="F589" t="s">
        <v>433</v>
      </c>
      <c r="H589" t="s">
        <v>51</v>
      </c>
      <c r="I589" t="s">
        <v>67</v>
      </c>
      <c r="J589">
        <v>2011</v>
      </c>
      <c r="K589">
        <v>102</v>
      </c>
      <c r="L589" t="s">
        <v>5</v>
      </c>
      <c r="M589" t="s">
        <v>298</v>
      </c>
      <c r="Q589">
        <v>3266.5869699999998</v>
      </c>
      <c r="X589" t="s">
        <v>282</v>
      </c>
      <c r="Y589" t="s">
        <v>304</v>
      </c>
    </row>
    <row r="590" spans="1:25" x14ac:dyDescent="0.45">
      <c r="A590" t="s">
        <v>414</v>
      </c>
      <c r="B590" t="s">
        <v>0</v>
      </c>
      <c r="C590" t="s">
        <v>1</v>
      </c>
      <c r="E590" t="s">
        <v>20</v>
      </c>
      <c r="F590" t="s">
        <v>433</v>
      </c>
      <c r="H590" t="s">
        <v>51</v>
      </c>
      <c r="I590" t="s">
        <v>67</v>
      </c>
      <c r="J590">
        <v>2011</v>
      </c>
      <c r="K590">
        <v>103</v>
      </c>
      <c r="L590" t="s">
        <v>5</v>
      </c>
      <c r="M590" t="s">
        <v>298</v>
      </c>
      <c r="Q590">
        <v>2836.2223549999999</v>
      </c>
      <c r="X590" t="s">
        <v>282</v>
      </c>
      <c r="Y590" t="s">
        <v>304</v>
      </c>
    </row>
    <row r="591" spans="1:25" x14ac:dyDescent="0.45">
      <c r="A591" t="s">
        <v>414</v>
      </c>
      <c r="B591" t="s">
        <v>0</v>
      </c>
      <c r="C591" t="s">
        <v>1</v>
      </c>
      <c r="E591" t="s">
        <v>20</v>
      </c>
      <c r="F591" t="s">
        <v>433</v>
      </c>
      <c r="H591" t="s">
        <v>51</v>
      </c>
      <c r="I591" t="s">
        <v>67</v>
      </c>
      <c r="J591">
        <v>2011</v>
      </c>
      <c r="K591">
        <v>104</v>
      </c>
      <c r="L591" t="s">
        <v>5</v>
      </c>
      <c r="M591" t="s">
        <v>298</v>
      </c>
      <c r="Q591">
        <v>2836.2223549999999</v>
      </c>
      <c r="X591" t="s">
        <v>282</v>
      </c>
      <c r="Y591" t="s">
        <v>304</v>
      </c>
    </row>
    <row r="592" spans="1:25" x14ac:dyDescent="0.45">
      <c r="A592" t="s">
        <v>414</v>
      </c>
      <c r="B592" t="s">
        <v>0</v>
      </c>
      <c r="C592" t="s">
        <v>1</v>
      </c>
      <c r="E592" t="s">
        <v>20</v>
      </c>
      <c r="F592" t="s">
        <v>433</v>
      </c>
      <c r="H592" t="s">
        <v>51</v>
      </c>
      <c r="I592" t="s">
        <v>67</v>
      </c>
      <c r="J592">
        <v>2011</v>
      </c>
      <c r="K592">
        <v>105</v>
      </c>
      <c r="L592" t="s">
        <v>5</v>
      </c>
      <c r="M592" t="s">
        <v>298</v>
      </c>
      <c r="Q592">
        <v>2836.2223549999999</v>
      </c>
      <c r="X592" t="s">
        <v>282</v>
      </c>
      <c r="Y592" t="s">
        <v>304</v>
      </c>
    </row>
    <row r="593" spans="1:25" x14ac:dyDescent="0.45">
      <c r="A593" t="s">
        <v>414</v>
      </c>
      <c r="B593" t="s">
        <v>0</v>
      </c>
      <c r="C593" t="s">
        <v>1</v>
      </c>
      <c r="E593" t="s">
        <v>20</v>
      </c>
      <c r="F593" t="s">
        <v>433</v>
      </c>
      <c r="H593" t="s">
        <v>51</v>
      </c>
      <c r="I593" t="s">
        <v>67</v>
      </c>
      <c r="J593">
        <v>2011</v>
      </c>
      <c r="K593">
        <v>106</v>
      </c>
      <c r="L593" t="s">
        <v>5</v>
      </c>
      <c r="M593" t="s">
        <v>298</v>
      </c>
      <c r="Q593">
        <v>2728.6312010000001</v>
      </c>
      <c r="X593" t="s">
        <v>282</v>
      </c>
      <c r="Y593" t="s">
        <v>304</v>
      </c>
    </row>
    <row r="594" spans="1:25" x14ac:dyDescent="0.45">
      <c r="A594" t="s">
        <v>414</v>
      </c>
      <c r="B594" t="s">
        <v>0</v>
      </c>
      <c r="C594" t="s">
        <v>1</v>
      </c>
      <c r="E594" t="s">
        <v>20</v>
      </c>
      <c r="F594" t="s">
        <v>433</v>
      </c>
      <c r="H594" t="s">
        <v>51</v>
      </c>
      <c r="I594" t="s">
        <v>67</v>
      </c>
      <c r="J594">
        <v>2011</v>
      </c>
      <c r="K594">
        <v>107</v>
      </c>
      <c r="L594" t="s">
        <v>5</v>
      </c>
      <c r="M594" t="s">
        <v>298</v>
      </c>
      <c r="Q594">
        <v>2513.4488940000001</v>
      </c>
      <c r="X594" t="s">
        <v>282</v>
      </c>
      <c r="Y594" t="s">
        <v>304</v>
      </c>
    </row>
    <row r="595" spans="1:25" x14ac:dyDescent="0.45">
      <c r="A595" t="s">
        <v>414</v>
      </c>
      <c r="B595" t="s">
        <v>0</v>
      </c>
      <c r="C595" t="s">
        <v>1</v>
      </c>
      <c r="E595" t="s">
        <v>20</v>
      </c>
      <c r="F595" t="s">
        <v>433</v>
      </c>
      <c r="H595" t="s">
        <v>51</v>
      </c>
      <c r="I595" t="s">
        <v>67</v>
      </c>
      <c r="J595">
        <v>2011</v>
      </c>
      <c r="K595">
        <v>108</v>
      </c>
      <c r="L595" t="s">
        <v>5</v>
      </c>
      <c r="M595" t="s">
        <v>298</v>
      </c>
      <c r="Q595">
        <v>2298.2665870000001</v>
      </c>
      <c r="X595" t="s">
        <v>282</v>
      </c>
      <c r="Y595" t="s">
        <v>304</v>
      </c>
    </row>
    <row r="596" spans="1:25" x14ac:dyDescent="0.45">
      <c r="A596" t="s">
        <v>414</v>
      </c>
      <c r="B596" t="s">
        <v>0</v>
      </c>
      <c r="C596" t="s">
        <v>1</v>
      </c>
      <c r="E596" t="s">
        <v>20</v>
      </c>
      <c r="F596" t="s">
        <v>433</v>
      </c>
      <c r="H596" t="s">
        <v>51</v>
      </c>
      <c r="I596" t="s">
        <v>67</v>
      </c>
      <c r="J596">
        <v>2011</v>
      </c>
      <c r="K596">
        <v>109</v>
      </c>
      <c r="L596" t="s">
        <v>5</v>
      </c>
      <c r="M596" t="s">
        <v>298</v>
      </c>
      <c r="Q596">
        <v>2083.08428</v>
      </c>
      <c r="X596" t="s">
        <v>282</v>
      </c>
      <c r="Y596" t="s">
        <v>304</v>
      </c>
    </row>
    <row r="597" spans="1:25" x14ac:dyDescent="0.45">
      <c r="A597" t="s">
        <v>414</v>
      </c>
      <c r="B597" t="s">
        <v>0</v>
      </c>
      <c r="C597" t="s">
        <v>1</v>
      </c>
      <c r="E597" t="s">
        <v>20</v>
      </c>
      <c r="F597" t="s">
        <v>433</v>
      </c>
      <c r="H597" t="s">
        <v>51</v>
      </c>
      <c r="I597" t="s">
        <v>67</v>
      </c>
      <c r="J597">
        <v>2011</v>
      </c>
      <c r="K597">
        <v>110</v>
      </c>
      <c r="L597" t="s">
        <v>5</v>
      </c>
      <c r="M597" t="s">
        <v>298</v>
      </c>
      <c r="Q597">
        <v>1867.901973</v>
      </c>
      <c r="X597" t="s">
        <v>282</v>
      </c>
      <c r="Y597" t="s">
        <v>304</v>
      </c>
    </row>
    <row r="598" spans="1:25" x14ac:dyDescent="0.45">
      <c r="A598" t="s">
        <v>414</v>
      </c>
      <c r="B598" t="s">
        <v>0</v>
      </c>
      <c r="C598" t="s">
        <v>1</v>
      </c>
      <c r="E598" t="s">
        <v>20</v>
      </c>
      <c r="F598" t="s">
        <v>433</v>
      </c>
      <c r="H598" t="s">
        <v>51</v>
      </c>
      <c r="I598" t="s">
        <v>67</v>
      </c>
      <c r="J598">
        <v>2011</v>
      </c>
      <c r="K598">
        <v>111</v>
      </c>
      <c r="L598" t="s">
        <v>5</v>
      </c>
      <c r="M598" t="s">
        <v>298</v>
      </c>
      <c r="Q598">
        <v>1652.7196650000001</v>
      </c>
      <c r="X598" t="s">
        <v>282</v>
      </c>
      <c r="Y598" t="s">
        <v>304</v>
      </c>
    </row>
    <row r="599" spans="1:25" x14ac:dyDescent="0.45">
      <c r="A599" t="s">
        <v>414</v>
      </c>
      <c r="B599" t="s">
        <v>0</v>
      </c>
      <c r="C599" t="s">
        <v>1</v>
      </c>
      <c r="E599" t="s">
        <v>20</v>
      </c>
      <c r="F599" t="s">
        <v>433</v>
      </c>
      <c r="H599" t="s">
        <v>51</v>
      </c>
      <c r="I599" t="s">
        <v>67</v>
      </c>
      <c r="J599">
        <v>2011</v>
      </c>
      <c r="K599">
        <v>112</v>
      </c>
      <c r="L599" t="s">
        <v>5</v>
      </c>
      <c r="M599" t="s">
        <v>298</v>
      </c>
      <c r="Q599">
        <v>1867.901973</v>
      </c>
      <c r="X599" t="s">
        <v>282</v>
      </c>
      <c r="Y599" t="s">
        <v>304</v>
      </c>
    </row>
    <row r="600" spans="1:25" x14ac:dyDescent="0.45">
      <c r="A600" t="s">
        <v>414</v>
      </c>
      <c r="B600" t="s">
        <v>0</v>
      </c>
      <c r="C600" t="s">
        <v>1</v>
      </c>
      <c r="E600" t="s">
        <v>20</v>
      </c>
      <c r="F600" t="s">
        <v>433</v>
      </c>
      <c r="H600" t="s">
        <v>51</v>
      </c>
      <c r="I600" t="s">
        <v>67</v>
      </c>
      <c r="J600">
        <v>2011</v>
      </c>
      <c r="K600">
        <v>113</v>
      </c>
      <c r="L600" t="s">
        <v>5</v>
      </c>
      <c r="M600" t="s">
        <v>298</v>
      </c>
      <c r="Q600">
        <v>1975.4931260000001</v>
      </c>
      <c r="X600" t="s">
        <v>282</v>
      </c>
      <c r="Y600" t="s">
        <v>304</v>
      </c>
    </row>
    <row r="601" spans="1:25" x14ac:dyDescent="0.45">
      <c r="A601" t="s">
        <v>414</v>
      </c>
      <c r="B601" t="s">
        <v>0</v>
      </c>
      <c r="C601" t="s">
        <v>1</v>
      </c>
      <c r="E601" t="s">
        <v>20</v>
      </c>
      <c r="F601" t="s">
        <v>433</v>
      </c>
      <c r="H601" t="s">
        <v>51</v>
      </c>
      <c r="I601" t="s">
        <v>67</v>
      </c>
      <c r="J601">
        <v>2011</v>
      </c>
      <c r="K601">
        <v>114</v>
      </c>
      <c r="L601" t="s">
        <v>5</v>
      </c>
      <c r="M601" t="s">
        <v>298</v>
      </c>
      <c r="Q601">
        <v>1975.4931260000001</v>
      </c>
      <c r="X601" t="s">
        <v>282</v>
      </c>
      <c r="Y601" t="s">
        <v>304</v>
      </c>
    </row>
    <row r="602" spans="1:25" x14ac:dyDescent="0.45">
      <c r="A602" t="s">
        <v>414</v>
      </c>
      <c r="B602" t="s">
        <v>0</v>
      </c>
      <c r="C602" t="s">
        <v>1</v>
      </c>
      <c r="E602" t="s">
        <v>20</v>
      </c>
      <c r="F602" t="s">
        <v>433</v>
      </c>
      <c r="H602" t="s">
        <v>51</v>
      </c>
      <c r="I602" t="s">
        <v>67</v>
      </c>
      <c r="J602">
        <v>2011</v>
      </c>
      <c r="K602">
        <v>115</v>
      </c>
      <c r="L602" t="s">
        <v>5</v>
      </c>
      <c r="M602" t="s">
        <v>298</v>
      </c>
      <c r="Q602">
        <v>1760.310819</v>
      </c>
      <c r="X602" t="s">
        <v>282</v>
      </c>
      <c r="Y602" t="s">
        <v>304</v>
      </c>
    </row>
    <row r="603" spans="1:25" x14ac:dyDescent="0.45">
      <c r="A603" t="s">
        <v>414</v>
      </c>
      <c r="B603" t="s">
        <v>0</v>
      </c>
      <c r="C603" t="s">
        <v>1</v>
      </c>
      <c r="E603" t="s">
        <v>20</v>
      </c>
      <c r="F603" t="s">
        <v>433</v>
      </c>
      <c r="H603" t="s">
        <v>51</v>
      </c>
      <c r="I603" t="s">
        <v>67</v>
      </c>
      <c r="J603">
        <v>2011</v>
      </c>
      <c r="K603">
        <v>116</v>
      </c>
      <c r="L603" t="s">
        <v>5</v>
      </c>
      <c r="M603" t="s">
        <v>298</v>
      </c>
      <c r="Q603">
        <v>1652.7196650000001</v>
      </c>
      <c r="X603" t="s">
        <v>282</v>
      </c>
      <c r="Y603" t="s">
        <v>304</v>
      </c>
    </row>
    <row r="604" spans="1:25" x14ac:dyDescent="0.45">
      <c r="A604" t="s">
        <v>414</v>
      </c>
      <c r="B604" t="s">
        <v>0</v>
      </c>
      <c r="C604" t="s">
        <v>1</v>
      </c>
      <c r="E604" t="s">
        <v>20</v>
      </c>
      <c r="F604" t="s">
        <v>433</v>
      </c>
      <c r="H604" t="s">
        <v>51</v>
      </c>
      <c r="I604" t="s">
        <v>67</v>
      </c>
      <c r="J604">
        <v>2011</v>
      </c>
      <c r="K604">
        <v>117</v>
      </c>
      <c r="L604" t="s">
        <v>5</v>
      </c>
      <c r="M604" t="s">
        <v>298</v>
      </c>
      <c r="Q604">
        <v>1760.310819</v>
      </c>
      <c r="X604" t="s">
        <v>282</v>
      </c>
      <c r="Y604" t="s">
        <v>304</v>
      </c>
    </row>
    <row r="605" spans="1:25" x14ac:dyDescent="0.45">
      <c r="A605" t="s">
        <v>414</v>
      </c>
      <c r="B605" t="s">
        <v>0</v>
      </c>
      <c r="C605" t="s">
        <v>1</v>
      </c>
      <c r="E605" t="s">
        <v>20</v>
      </c>
      <c r="F605" t="s">
        <v>433</v>
      </c>
      <c r="H605" t="s">
        <v>51</v>
      </c>
      <c r="I605" t="s">
        <v>67</v>
      </c>
      <c r="J605">
        <v>2011</v>
      </c>
      <c r="K605">
        <v>118</v>
      </c>
      <c r="L605" t="s">
        <v>5</v>
      </c>
      <c r="M605" t="s">
        <v>298</v>
      </c>
      <c r="Q605">
        <v>1867.901973</v>
      </c>
      <c r="X605" t="s">
        <v>282</v>
      </c>
      <c r="Y605" t="s">
        <v>304</v>
      </c>
    </row>
    <row r="606" spans="1:25" x14ac:dyDescent="0.45">
      <c r="A606" t="s">
        <v>414</v>
      </c>
      <c r="B606" t="s">
        <v>0</v>
      </c>
      <c r="C606" t="s">
        <v>1</v>
      </c>
      <c r="E606" t="s">
        <v>20</v>
      </c>
      <c r="F606" t="s">
        <v>433</v>
      </c>
      <c r="H606" t="s">
        <v>51</v>
      </c>
      <c r="I606" t="s">
        <v>67</v>
      </c>
      <c r="J606">
        <v>2011</v>
      </c>
      <c r="K606">
        <v>119</v>
      </c>
      <c r="L606" t="s">
        <v>5</v>
      </c>
      <c r="M606" t="s">
        <v>298</v>
      </c>
      <c r="Q606">
        <v>2083.08428</v>
      </c>
      <c r="X606" t="s">
        <v>282</v>
      </c>
      <c r="Y606" t="s">
        <v>304</v>
      </c>
    </row>
    <row r="607" spans="1:25" x14ac:dyDescent="0.45">
      <c r="A607" t="s">
        <v>414</v>
      </c>
      <c r="B607" t="s">
        <v>0</v>
      </c>
      <c r="C607" t="s">
        <v>1</v>
      </c>
      <c r="E607" t="s">
        <v>20</v>
      </c>
      <c r="F607" t="s">
        <v>433</v>
      </c>
      <c r="H607" t="s">
        <v>51</v>
      </c>
      <c r="I607" t="s">
        <v>67</v>
      </c>
      <c r="J607">
        <v>2011</v>
      </c>
      <c r="K607">
        <v>120</v>
      </c>
      <c r="L607" t="s">
        <v>5</v>
      </c>
      <c r="M607" t="s">
        <v>298</v>
      </c>
      <c r="Q607">
        <v>2190.6754329999999</v>
      </c>
      <c r="X607" t="s">
        <v>282</v>
      </c>
      <c r="Y607" t="s">
        <v>304</v>
      </c>
    </row>
    <row r="608" spans="1:25" x14ac:dyDescent="0.45">
      <c r="A608" t="s">
        <v>414</v>
      </c>
      <c r="B608" t="s">
        <v>0</v>
      </c>
      <c r="C608" t="s">
        <v>1</v>
      </c>
      <c r="E608" t="s">
        <v>20</v>
      </c>
      <c r="F608" t="s">
        <v>433</v>
      </c>
      <c r="H608" t="s">
        <v>51</v>
      </c>
      <c r="I608" t="s">
        <v>67</v>
      </c>
      <c r="J608">
        <v>2011</v>
      </c>
      <c r="K608">
        <v>121</v>
      </c>
      <c r="L608" t="s">
        <v>5</v>
      </c>
      <c r="M608" t="s">
        <v>298</v>
      </c>
      <c r="Q608">
        <v>2190.6754329999999</v>
      </c>
      <c r="X608" t="s">
        <v>282</v>
      </c>
      <c r="Y608" t="s">
        <v>304</v>
      </c>
    </row>
    <row r="609" spans="1:25" x14ac:dyDescent="0.45">
      <c r="A609" t="s">
        <v>414</v>
      </c>
      <c r="B609" t="s">
        <v>0</v>
      </c>
      <c r="C609" t="s">
        <v>1</v>
      </c>
      <c r="E609" t="s">
        <v>20</v>
      </c>
      <c r="F609" t="s">
        <v>433</v>
      </c>
      <c r="H609" t="s">
        <v>51</v>
      </c>
      <c r="I609" t="s">
        <v>67</v>
      </c>
      <c r="J609">
        <v>2011</v>
      </c>
      <c r="K609">
        <v>122</v>
      </c>
      <c r="L609" t="s">
        <v>5</v>
      </c>
      <c r="M609" t="s">
        <v>298</v>
      </c>
      <c r="Q609">
        <v>2298.2665870000001</v>
      </c>
      <c r="X609" t="s">
        <v>282</v>
      </c>
      <c r="Y609" t="s">
        <v>304</v>
      </c>
    </row>
    <row r="610" spans="1:25" x14ac:dyDescent="0.45">
      <c r="A610" t="s">
        <v>414</v>
      </c>
      <c r="B610" t="s">
        <v>0</v>
      </c>
      <c r="C610" t="s">
        <v>1</v>
      </c>
      <c r="E610" t="s">
        <v>20</v>
      </c>
      <c r="F610" t="s">
        <v>433</v>
      </c>
      <c r="H610" t="s">
        <v>51</v>
      </c>
      <c r="I610" t="s">
        <v>67</v>
      </c>
      <c r="J610">
        <v>2011</v>
      </c>
      <c r="K610">
        <v>123</v>
      </c>
      <c r="L610" t="s">
        <v>5</v>
      </c>
      <c r="M610" t="s">
        <v>298</v>
      </c>
      <c r="Q610">
        <v>1545.128512</v>
      </c>
      <c r="X610" t="s">
        <v>282</v>
      </c>
      <c r="Y610" t="s">
        <v>304</v>
      </c>
    </row>
    <row r="611" spans="1:25" x14ac:dyDescent="0.45">
      <c r="A611" t="s">
        <v>414</v>
      </c>
      <c r="B611" t="s">
        <v>0</v>
      </c>
      <c r="C611" t="s">
        <v>1</v>
      </c>
      <c r="E611" t="s">
        <v>20</v>
      </c>
      <c r="F611" t="s">
        <v>433</v>
      </c>
      <c r="H611" t="s">
        <v>51</v>
      </c>
      <c r="I611" t="s">
        <v>67</v>
      </c>
      <c r="J611">
        <v>2011</v>
      </c>
      <c r="K611">
        <v>124</v>
      </c>
      <c r="L611" t="s">
        <v>5</v>
      </c>
      <c r="M611" t="s">
        <v>298</v>
      </c>
      <c r="Q611">
        <v>1652.7196650000001</v>
      </c>
      <c r="X611" t="s">
        <v>282</v>
      </c>
      <c r="Y611" t="s">
        <v>304</v>
      </c>
    </row>
    <row r="612" spans="1:25" x14ac:dyDescent="0.45">
      <c r="A612" t="s">
        <v>414</v>
      </c>
      <c r="B612" t="s">
        <v>0</v>
      </c>
      <c r="C612" t="s">
        <v>1</v>
      </c>
      <c r="E612" t="s">
        <v>20</v>
      </c>
      <c r="F612" t="s">
        <v>433</v>
      </c>
      <c r="H612" t="s">
        <v>51</v>
      </c>
      <c r="I612" t="s">
        <v>67</v>
      </c>
      <c r="J612">
        <v>2011</v>
      </c>
      <c r="K612">
        <v>125</v>
      </c>
      <c r="L612" t="s">
        <v>5</v>
      </c>
      <c r="M612" t="s">
        <v>298</v>
      </c>
      <c r="Q612">
        <v>1652.7196650000001</v>
      </c>
      <c r="X612" t="s">
        <v>282</v>
      </c>
      <c r="Y612" t="s">
        <v>304</v>
      </c>
    </row>
    <row r="613" spans="1:25" x14ac:dyDescent="0.45">
      <c r="A613" t="s">
        <v>414</v>
      </c>
      <c r="B613" t="s">
        <v>0</v>
      </c>
      <c r="C613" t="s">
        <v>1</v>
      </c>
      <c r="E613" t="s">
        <v>20</v>
      </c>
      <c r="F613" t="s">
        <v>433</v>
      </c>
      <c r="H613" t="s">
        <v>51</v>
      </c>
      <c r="I613" t="s">
        <v>67</v>
      </c>
      <c r="J613">
        <v>2011</v>
      </c>
      <c r="K613">
        <v>126</v>
      </c>
      <c r="L613" t="s">
        <v>5</v>
      </c>
      <c r="M613" t="s">
        <v>298</v>
      </c>
      <c r="Q613">
        <v>1760.310819</v>
      </c>
      <c r="X613" t="s">
        <v>282</v>
      </c>
      <c r="Y613" t="s">
        <v>304</v>
      </c>
    </row>
    <row r="614" spans="1:25" x14ac:dyDescent="0.45">
      <c r="A614" t="s">
        <v>414</v>
      </c>
      <c r="B614" t="s">
        <v>0</v>
      </c>
      <c r="C614" t="s">
        <v>1</v>
      </c>
      <c r="E614" t="s">
        <v>20</v>
      </c>
      <c r="F614" t="s">
        <v>433</v>
      </c>
      <c r="H614" t="s">
        <v>51</v>
      </c>
      <c r="I614" t="s">
        <v>67</v>
      </c>
      <c r="J614">
        <v>2011</v>
      </c>
      <c r="K614">
        <v>127</v>
      </c>
      <c r="L614" t="s">
        <v>5</v>
      </c>
      <c r="M614" t="s">
        <v>298</v>
      </c>
      <c r="Q614">
        <v>1975.4931260000001</v>
      </c>
      <c r="X614" t="s">
        <v>282</v>
      </c>
      <c r="Y614" t="s">
        <v>304</v>
      </c>
    </row>
    <row r="615" spans="1:25" x14ac:dyDescent="0.45">
      <c r="A615" t="s">
        <v>414</v>
      </c>
      <c r="B615" t="s">
        <v>0</v>
      </c>
      <c r="C615" t="s">
        <v>1</v>
      </c>
      <c r="E615" t="s">
        <v>20</v>
      </c>
      <c r="F615" t="s">
        <v>433</v>
      </c>
      <c r="H615" t="s">
        <v>51</v>
      </c>
      <c r="I615" t="s">
        <v>67</v>
      </c>
      <c r="J615">
        <v>2011</v>
      </c>
      <c r="K615">
        <v>128</v>
      </c>
      <c r="L615" t="s">
        <v>5</v>
      </c>
      <c r="M615" t="s">
        <v>298</v>
      </c>
      <c r="Q615">
        <v>1975.4931260000001</v>
      </c>
      <c r="X615" t="s">
        <v>282</v>
      </c>
      <c r="Y615" t="s">
        <v>304</v>
      </c>
    </row>
    <row r="616" spans="1:25" x14ac:dyDescent="0.45">
      <c r="A616" t="s">
        <v>414</v>
      </c>
      <c r="B616" t="s">
        <v>0</v>
      </c>
      <c r="C616" t="s">
        <v>1</v>
      </c>
      <c r="E616" t="s">
        <v>20</v>
      </c>
      <c r="F616" t="s">
        <v>433</v>
      </c>
      <c r="H616" t="s">
        <v>51</v>
      </c>
      <c r="I616" t="s">
        <v>67</v>
      </c>
      <c r="J616">
        <v>2011</v>
      </c>
      <c r="K616">
        <v>129</v>
      </c>
      <c r="L616" t="s">
        <v>5</v>
      </c>
      <c r="M616" t="s">
        <v>298</v>
      </c>
      <c r="Q616">
        <v>1760.310819</v>
      </c>
      <c r="X616" t="s">
        <v>282</v>
      </c>
      <c r="Y616" t="s">
        <v>304</v>
      </c>
    </row>
    <row r="617" spans="1:25" x14ac:dyDescent="0.45">
      <c r="A617" t="s">
        <v>414</v>
      </c>
      <c r="B617" t="s">
        <v>0</v>
      </c>
      <c r="C617" t="s">
        <v>1</v>
      </c>
      <c r="E617" t="s">
        <v>20</v>
      </c>
      <c r="F617" t="s">
        <v>433</v>
      </c>
      <c r="H617" t="s">
        <v>51</v>
      </c>
      <c r="I617" t="s">
        <v>67</v>
      </c>
      <c r="J617">
        <v>2011</v>
      </c>
      <c r="K617">
        <v>130</v>
      </c>
      <c r="L617" t="s">
        <v>5</v>
      </c>
      <c r="M617" t="s">
        <v>298</v>
      </c>
      <c r="Q617">
        <v>1760.310819</v>
      </c>
      <c r="X617" t="s">
        <v>282</v>
      </c>
      <c r="Y617" t="s">
        <v>304</v>
      </c>
    </row>
    <row r="618" spans="1:25" x14ac:dyDescent="0.45">
      <c r="A618" t="s">
        <v>414</v>
      </c>
      <c r="B618" t="s">
        <v>0</v>
      </c>
      <c r="C618" t="s">
        <v>1</v>
      </c>
      <c r="E618" t="s">
        <v>20</v>
      </c>
      <c r="F618" t="s">
        <v>433</v>
      </c>
      <c r="H618" t="s">
        <v>51</v>
      </c>
      <c r="I618" t="s">
        <v>67</v>
      </c>
      <c r="J618">
        <v>2011</v>
      </c>
      <c r="K618">
        <v>131</v>
      </c>
      <c r="L618" t="s">
        <v>5</v>
      </c>
      <c r="M618" t="s">
        <v>298</v>
      </c>
      <c r="Q618">
        <v>1545.128512</v>
      </c>
      <c r="X618" t="s">
        <v>282</v>
      </c>
      <c r="Y618" t="s">
        <v>304</v>
      </c>
    </row>
    <row r="619" spans="1:25" x14ac:dyDescent="0.45">
      <c r="A619" t="s">
        <v>414</v>
      </c>
      <c r="B619" t="s">
        <v>0</v>
      </c>
      <c r="C619" t="s">
        <v>1</v>
      </c>
      <c r="E619" t="s">
        <v>20</v>
      </c>
      <c r="F619" t="s">
        <v>433</v>
      </c>
      <c r="H619" t="s">
        <v>51</v>
      </c>
      <c r="I619" t="s">
        <v>67</v>
      </c>
      <c r="J619">
        <v>2011</v>
      </c>
      <c r="K619">
        <v>132</v>
      </c>
      <c r="L619" t="s">
        <v>5</v>
      </c>
      <c r="M619" t="s">
        <v>298</v>
      </c>
      <c r="Q619">
        <v>1437.537358</v>
      </c>
      <c r="X619" t="s">
        <v>282</v>
      </c>
      <c r="Y619" t="s">
        <v>304</v>
      </c>
    </row>
    <row r="620" spans="1:25" x14ac:dyDescent="0.45">
      <c r="A620" t="s">
        <v>414</v>
      </c>
      <c r="B620" t="s">
        <v>0</v>
      </c>
      <c r="C620" t="s">
        <v>1</v>
      </c>
      <c r="E620" t="s">
        <v>20</v>
      </c>
      <c r="F620" t="s">
        <v>433</v>
      </c>
      <c r="H620" t="s">
        <v>51</v>
      </c>
      <c r="I620" t="s">
        <v>67</v>
      </c>
      <c r="J620">
        <v>2011</v>
      </c>
      <c r="K620">
        <v>133</v>
      </c>
      <c r="L620" t="s">
        <v>5</v>
      </c>
      <c r="M620" t="s">
        <v>298</v>
      </c>
      <c r="Q620">
        <v>1867.901973</v>
      </c>
      <c r="X620" t="s">
        <v>282</v>
      </c>
      <c r="Y620" t="s">
        <v>304</v>
      </c>
    </row>
    <row r="621" spans="1:25" x14ac:dyDescent="0.45">
      <c r="A621" t="s">
        <v>414</v>
      </c>
      <c r="B621" t="s">
        <v>0</v>
      </c>
      <c r="C621" t="s">
        <v>1</v>
      </c>
      <c r="E621" t="s">
        <v>20</v>
      </c>
      <c r="F621" t="s">
        <v>433</v>
      </c>
      <c r="H621" t="s">
        <v>51</v>
      </c>
      <c r="I621" t="s">
        <v>67</v>
      </c>
      <c r="J621">
        <v>2011</v>
      </c>
      <c r="K621">
        <v>134</v>
      </c>
      <c r="L621" t="s">
        <v>5</v>
      </c>
      <c r="M621" t="s">
        <v>298</v>
      </c>
      <c r="Q621">
        <v>1975.4931260000001</v>
      </c>
      <c r="X621" t="s">
        <v>282</v>
      </c>
      <c r="Y621" t="s">
        <v>304</v>
      </c>
    </row>
    <row r="622" spans="1:25" x14ac:dyDescent="0.45">
      <c r="A622" t="s">
        <v>414</v>
      </c>
      <c r="B622" t="s">
        <v>0</v>
      </c>
      <c r="C622" t="s">
        <v>1</v>
      </c>
      <c r="E622" t="s">
        <v>20</v>
      </c>
      <c r="F622" t="s">
        <v>433</v>
      </c>
      <c r="H622" t="s">
        <v>51</v>
      </c>
      <c r="I622" t="s">
        <v>67</v>
      </c>
      <c r="J622">
        <v>2011</v>
      </c>
      <c r="K622">
        <v>135</v>
      </c>
      <c r="L622" t="s">
        <v>5</v>
      </c>
      <c r="M622" t="s">
        <v>298</v>
      </c>
      <c r="Q622">
        <v>2513.4488940000001</v>
      </c>
      <c r="X622" t="s">
        <v>282</v>
      </c>
      <c r="Y622" t="s">
        <v>304</v>
      </c>
    </row>
    <row r="623" spans="1:25" x14ac:dyDescent="0.45">
      <c r="A623" t="s">
        <v>414</v>
      </c>
      <c r="B623" t="s">
        <v>0</v>
      </c>
      <c r="C623" t="s">
        <v>1</v>
      </c>
      <c r="E623" t="s">
        <v>20</v>
      </c>
      <c r="F623" t="s">
        <v>433</v>
      </c>
      <c r="H623" t="s">
        <v>51</v>
      </c>
      <c r="I623" t="s">
        <v>67</v>
      </c>
      <c r="J623">
        <v>2011</v>
      </c>
      <c r="K623">
        <v>136</v>
      </c>
      <c r="L623" t="s">
        <v>5</v>
      </c>
      <c r="M623" t="s">
        <v>298</v>
      </c>
      <c r="Q623">
        <v>2405.8577409999998</v>
      </c>
      <c r="X623" t="s">
        <v>282</v>
      </c>
      <c r="Y623" t="s">
        <v>304</v>
      </c>
    </row>
    <row r="624" spans="1:25" x14ac:dyDescent="0.45">
      <c r="A624" t="s">
        <v>414</v>
      </c>
      <c r="B624" t="s">
        <v>0</v>
      </c>
      <c r="C624" t="s">
        <v>1</v>
      </c>
      <c r="E624" t="s">
        <v>20</v>
      </c>
      <c r="F624" t="s">
        <v>433</v>
      </c>
      <c r="H624" t="s">
        <v>51</v>
      </c>
      <c r="I624" t="s">
        <v>67</v>
      </c>
      <c r="J624">
        <v>2011</v>
      </c>
      <c r="K624">
        <v>137</v>
      </c>
      <c r="L624" t="s">
        <v>5</v>
      </c>
      <c r="M624" t="s">
        <v>298</v>
      </c>
      <c r="Q624">
        <v>3266.5869699999998</v>
      </c>
      <c r="X624" t="s">
        <v>282</v>
      </c>
      <c r="Y624" t="s">
        <v>304</v>
      </c>
    </row>
    <row r="625" spans="1:25" x14ac:dyDescent="0.45">
      <c r="A625" t="s">
        <v>414</v>
      </c>
      <c r="B625" t="s">
        <v>0</v>
      </c>
      <c r="C625" t="s">
        <v>1</v>
      </c>
      <c r="E625" t="s">
        <v>20</v>
      </c>
      <c r="F625" t="s">
        <v>433</v>
      </c>
      <c r="H625" t="s">
        <v>51</v>
      </c>
      <c r="I625" t="s">
        <v>67</v>
      </c>
      <c r="J625">
        <v>2011</v>
      </c>
      <c r="K625">
        <v>138</v>
      </c>
      <c r="L625" t="s">
        <v>5</v>
      </c>
      <c r="M625" t="s">
        <v>298</v>
      </c>
      <c r="Q625">
        <v>3589.3604300000002</v>
      </c>
      <c r="X625" t="s">
        <v>282</v>
      </c>
      <c r="Y625" t="s">
        <v>304</v>
      </c>
    </row>
    <row r="626" spans="1:25" x14ac:dyDescent="0.45">
      <c r="A626" t="s">
        <v>414</v>
      </c>
      <c r="B626" t="s">
        <v>0</v>
      </c>
      <c r="C626" t="s">
        <v>1</v>
      </c>
      <c r="E626" t="s">
        <v>20</v>
      </c>
      <c r="F626" t="s">
        <v>433</v>
      </c>
      <c r="H626" t="s">
        <v>51</v>
      </c>
      <c r="I626" t="s">
        <v>67</v>
      </c>
      <c r="J626">
        <v>2011</v>
      </c>
      <c r="K626">
        <v>139</v>
      </c>
      <c r="L626" t="s">
        <v>5</v>
      </c>
      <c r="M626" t="s">
        <v>298</v>
      </c>
      <c r="Q626">
        <v>3481.7692769999999</v>
      </c>
      <c r="X626" t="s">
        <v>282</v>
      </c>
      <c r="Y626" t="s">
        <v>304</v>
      </c>
    </row>
    <row r="627" spans="1:25" x14ac:dyDescent="0.45">
      <c r="A627" t="s">
        <v>414</v>
      </c>
      <c r="B627" t="s">
        <v>0</v>
      </c>
      <c r="C627" t="s">
        <v>1</v>
      </c>
      <c r="E627" t="s">
        <v>20</v>
      </c>
      <c r="F627" t="s">
        <v>433</v>
      </c>
      <c r="H627" t="s">
        <v>51</v>
      </c>
      <c r="I627" t="s">
        <v>67</v>
      </c>
      <c r="J627">
        <v>2011</v>
      </c>
      <c r="K627">
        <v>140</v>
      </c>
      <c r="L627" t="s">
        <v>5</v>
      </c>
      <c r="M627" t="s">
        <v>298</v>
      </c>
      <c r="Q627">
        <v>3266.5869699999998</v>
      </c>
      <c r="X627" t="s">
        <v>282</v>
      </c>
      <c r="Y627" t="s">
        <v>304</v>
      </c>
    </row>
    <row r="628" spans="1:25" x14ac:dyDescent="0.45">
      <c r="A628" t="s">
        <v>414</v>
      </c>
      <c r="B628" t="s">
        <v>0</v>
      </c>
      <c r="C628" t="s">
        <v>1</v>
      </c>
      <c r="E628" t="s">
        <v>20</v>
      </c>
      <c r="F628" t="s">
        <v>433</v>
      </c>
      <c r="H628" t="s">
        <v>51</v>
      </c>
      <c r="I628" t="s">
        <v>67</v>
      </c>
      <c r="J628">
        <v>2011</v>
      </c>
      <c r="K628">
        <v>141</v>
      </c>
      <c r="L628" t="s">
        <v>5</v>
      </c>
      <c r="M628" t="s">
        <v>298</v>
      </c>
      <c r="Q628">
        <v>3481.7692769999999</v>
      </c>
      <c r="X628" t="s">
        <v>282</v>
      </c>
      <c r="Y628" t="s">
        <v>304</v>
      </c>
    </row>
    <row r="629" spans="1:25" x14ac:dyDescent="0.45">
      <c r="A629" t="s">
        <v>414</v>
      </c>
      <c r="B629" t="s">
        <v>0</v>
      </c>
      <c r="C629" t="s">
        <v>1</v>
      </c>
      <c r="E629" t="s">
        <v>20</v>
      </c>
      <c r="F629" t="s">
        <v>433</v>
      </c>
      <c r="H629" t="s">
        <v>51</v>
      </c>
      <c r="I629" t="s">
        <v>67</v>
      </c>
      <c r="J629">
        <v>2011</v>
      </c>
      <c r="K629">
        <v>142</v>
      </c>
      <c r="L629" t="s">
        <v>5</v>
      </c>
      <c r="M629" t="s">
        <v>298</v>
      </c>
      <c r="Q629">
        <v>2836.2223549999999</v>
      </c>
      <c r="X629" t="s">
        <v>282</v>
      </c>
      <c r="Y629" t="s">
        <v>304</v>
      </c>
    </row>
    <row r="630" spans="1:25" x14ac:dyDescent="0.45">
      <c r="A630" t="s">
        <v>414</v>
      </c>
      <c r="B630" t="s">
        <v>0</v>
      </c>
      <c r="C630" t="s">
        <v>1</v>
      </c>
      <c r="E630" t="s">
        <v>20</v>
      </c>
      <c r="F630" t="s">
        <v>433</v>
      </c>
      <c r="H630" t="s">
        <v>51</v>
      </c>
      <c r="I630" t="s">
        <v>67</v>
      </c>
      <c r="J630">
        <v>2011</v>
      </c>
      <c r="K630">
        <v>143</v>
      </c>
      <c r="L630" t="s">
        <v>5</v>
      </c>
      <c r="M630" t="s">
        <v>298</v>
      </c>
      <c r="Q630">
        <v>2513.4488940000001</v>
      </c>
      <c r="X630" t="s">
        <v>282</v>
      </c>
      <c r="Y630" t="s">
        <v>304</v>
      </c>
    </row>
    <row r="631" spans="1:25" x14ac:dyDescent="0.45">
      <c r="A631" t="s">
        <v>414</v>
      </c>
      <c r="B631" t="s">
        <v>0</v>
      </c>
      <c r="C631" t="s">
        <v>1</v>
      </c>
      <c r="E631" t="s">
        <v>20</v>
      </c>
      <c r="F631" t="s">
        <v>433</v>
      </c>
      <c r="H631" t="s">
        <v>51</v>
      </c>
      <c r="I631" t="s">
        <v>67</v>
      </c>
      <c r="J631">
        <v>2011</v>
      </c>
      <c r="K631">
        <v>144</v>
      </c>
      <c r="L631" t="s">
        <v>5</v>
      </c>
      <c r="M631" t="s">
        <v>298</v>
      </c>
      <c r="Q631">
        <v>3158.9958160000001</v>
      </c>
      <c r="X631" t="s">
        <v>282</v>
      </c>
      <c r="Y631" t="s">
        <v>304</v>
      </c>
    </row>
    <row r="632" spans="1:25" x14ac:dyDescent="0.45">
      <c r="A632" t="s">
        <v>414</v>
      </c>
      <c r="B632" t="s">
        <v>0</v>
      </c>
      <c r="C632" t="s">
        <v>1</v>
      </c>
      <c r="E632" t="s">
        <v>20</v>
      </c>
      <c r="F632" t="s">
        <v>433</v>
      </c>
      <c r="H632" t="s">
        <v>51</v>
      </c>
      <c r="I632" t="s">
        <v>67</v>
      </c>
      <c r="J632">
        <v>2011</v>
      </c>
      <c r="K632">
        <v>145</v>
      </c>
      <c r="L632" t="s">
        <v>5</v>
      </c>
      <c r="M632" t="s">
        <v>298</v>
      </c>
      <c r="Q632">
        <v>3051.4046619999999</v>
      </c>
      <c r="X632" t="s">
        <v>282</v>
      </c>
      <c r="Y632" t="s">
        <v>304</v>
      </c>
    </row>
    <row r="633" spans="1:25" x14ac:dyDescent="0.45">
      <c r="A633" t="s">
        <v>414</v>
      </c>
      <c r="B633" t="s">
        <v>0</v>
      </c>
      <c r="C633" t="s">
        <v>1</v>
      </c>
      <c r="E633" t="s">
        <v>20</v>
      </c>
      <c r="F633" t="s">
        <v>433</v>
      </c>
      <c r="H633" t="s">
        <v>51</v>
      </c>
      <c r="I633" t="s">
        <v>67</v>
      </c>
      <c r="J633">
        <v>2011</v>
      </c>
      <c r="K633">
        <v>146</v>
      </c>
      <c r="L633" t="s">
        <v>5</v>
      </c>
      <c r="M633" t="s">
        <v>298</v>
      </c>
      <c r="Q633">
        <v>3481.7692769999999</v>
      </c>
      <c r="X633" t="s">
        <v>282</v>
      </c>
      <c r="Y633" t="s">
        <v>304</v>
      </c>
    </row>
    <row r="634" spans="1:25" x14ac:dyDescent="0.45">
      <c r="A634" t="s">
        <v>414</v>
      </c>
      <c r="B634" t="s">
        <v>0</v>
      </c>
      <c r="C634" t="s">
        <v>1</v>
      </c>
      <c r="E634" t="s">
        <v>20</v>
      </c>
      <c r="F634" t="s">
        <v>433</v>
      </c>
      <c r="H634" t="s">
        <v>51</v>
      </c>
      <c r="I634" t="s">
        <v>67</v>
      </c>
      <c r="J634">
        <v>2011</v>
      </c>
      <c r="K634">
        <v>147</v>
      </c>
      <c r="L634" t="s">
        <v>5</v>
      </c>
      <c r="M634" t="s">
        <v>298</v>
      </c>
      <c r="Q634">
        <v>4342.4985059999999</v>
      </c>
      <c r="X634" t="s">
        <v>282</v>
      </c>
      <c r="Y634" t="s">
        <v>304</v>
      </c>
    </row>
    <row r="635" spans="1:25" x14ac:dyDescent="0.45">
      <c r="A635" t="s">
        <v>414</v>
      </c>
      <c r="B635" t="s">
        <v>0</v>
      </c>
      <c r="C635" t="s">
        <v>1</v>
      </c>
      <c r="E635" t="s">
        <v>20</v>
      </c>
      <c r="F635" t="s">
        <v>433</v>
      </c>
      <c r="H635" t="s">
        <v>51</v>
      </c>
      <c r="I635" t="s">
        <v>67</v>
      </c>
      <c r="J635">
        <v>2011</v>
      </c>
      <c r="K635" s="4">
        <v>148</v>
      </c>
      <c r="L635" t="s">
        <v>5</v>
      </c>
      <c r="M635" t="s">
        <v>298</v>
      </c>
      <c r="N635" s="4"/>
      <c r="O635" s="4"/>
      <c r="P635" s="4"/>
      <c r="Q635" s="4">
        <v>4127.3161980000004</v>
      </c>
      <c r="W635" s="4"/>
      <c r="X635" s="4" t="s">
        <v>282</v>
      </c>
      <c r="Y635" s="4" t="s">
        <v>304</v>
      </c>
    </row>
    <row r="636" spans="1:25" x14ac:dyDescent="0.45">
      <c r="A636" t="s">
        <v>414</v>
      </c>
      <c r="B636" s="1" t="s">
        <v>0</v>
      </c>
      <c r="C636" s="2" t="s">
        <v>1</v>
      </c>
      <c r="D636" s="2"/>
      <c r="E636" s="2" t="s">
        <v>10</v>
      </c>
      <c r="F636" s="2" t="s">
        <v>433</v>
      </c>
      <c r="G636" s="2"/>
      <c r="H636" s="2" t="s">
        <v>3</v>
      </c>
      <c r="I636" s="2" t="s">
        <v>66</v>
      </c>
      <c r="J636" s="2">
        <v>2011</v>
      </c>
      <c r="K636">
        <v>70</v>
      </c>
      <c r="L636" s="2" t="s">
        <v>4</v>
      </c>
      <c r="M636" s="2"/>
      <c r="N636">
        <v>116302.16</v>
      </c>
      <c r="O636" s="2"/>
      <c r="P636" s="2"/>
      <c r="R636" s="2"/>
      <c r="S636" s="2"/>
      <c r="T636" s="2"/>
      <c r="U636" s="2"/>
      <c r="V636" s="2"/>
      <c r="X636" t="s">
        <v>283</v>
      </c>
      <c r="Y636" t="s">
        <v>311</v>
      </c>
    </row>
    <row r="637" spans="1:25" x14ac:dyDescent="0.45">
      <c r="A637" t="s">
        <v>414</v>
      </c>
      <c r="B637" t="s">
        <v>0</v>
      </c>
      <c r="C637" t="s">
        <v>1</v>
      </c>
      <c r="E637" t="s">
        <v>10</v>
      </c>
      <c r="F637" t="s">
        <v>433</v>
      </c>
      <c r="H637" t="s">
        <v>3</v>
      </c>
      <c r="I637" t="s">
        <v>66</v>
      </c>
      <c r="J637">
        <v>2011</v>
      </c>
      <c r="K637">
        <v>71</v>
      </c>
      <c r="L637" t="s">
        <v>4</v>
      </c>
      <c r="N637">
        <v>108522.1145</v>
      </c>
      <c r="X637" t="s">
        <v>283</v>
      </c>
      <c r="Y637" t="s">
        <v>311</v>
      </c>
    </row>
    <row r="638" spans="1:25" x14ac:dyDescent="0.45">
      <c r="A638" t="s">
        <v>414</v>
      </c>
      <c r="B638" t="s">
        <v>0</v>
      </c>
      <c r="C638" t="s">
        <v>1</v>
      </c>
      <c r="E638" t="s">
        <v>10</v>
      </c>
      <c r="F638" t="s">
        <v>433</v>
      </c>
      <c r="H638" t="s">
        <v>3</v>
      </c>
      <c r="I638" t="s">
        <v>66</v>
      </c>
      <c r="J638">
        <v>2011</v>
      </c>
      <c r="K638">
        <v>72</v>
      </c>
      <c r="L638" t="s">
        <v>4</v>
      </c>
      <c r="N638">
        <v>101457.4754</v>
      </c>
      <c r="X638" t="s">
        <v>283</v>
      </c>
      <c r="Y638" t="s">
        <v>311</v>
      </c>
    </row>
    <row r="639" spans="1:25" x14ac:dyDescent="0.45">
      <c r="A639" t="s">
        <v>414</v>
      </c>
      <c r="B639" t="s">
        <v>0</v>
      </c>
      <c r="C639" t="s">
        <v>1</v>
      </c>
      <c r="E639" t="s">
        <v>10</v>
      </c>
      <c r="F639" t="s">
        <v>433</v>
      </c>
      <c r="H639" t="s">
        <v>3</v>
      </c>
      <c r="I639" t="s">
        <v>66</v>
      </c>
      <c r="J639">
        <v>2011</v>
      </c>
      <c r="K639">
        <v>73</v>
      </c>
      <c r="L639" t="s">
        <v>4</v>
      </c>
      <c r="N639">
        <v>100831.4947</v>
      </c>
      <c r="X639" t="s">
        <v>283</v>
      </c>
      <c r="Y639" t="s">
        <v>311</v>
      </c>
    </row>
    <row r="640" spans="1:25" x14ac:dyDescent="0.45">
      <c r="A640" t="s">
        <v>414</v>
      </c>
      <c r="B640" t="s">
        <v>0</v>
      </c>
      <c r="C640" t="s">
        <v>1</v>
      </c>
      <c r="E640" t="s">
        <v>10</v>
      </c>
      <c r="F640" t="s">
        <v>433</v>
      </c>
      <c r="H640" t="s">
        <v>3</v>
      </c>
      <c r="I640" t="s">
        <v>66</v>
      </c>
      <c r="J640">
        <v>2011</v>
      </c>
      <c r="K640">
        <v>74</v>
      </c>
      <c r="L640" t="s">
        <v>4</v>
      </c>
      <c r="N640">
        <v>105034.50780000001</v>
      </c>
      <c r="X640" t="s">
        <v>283</v>
      </c>
      <c r="Y640" t="s">
        <v>311</v>
      </c>
    </row>
    <row r="641" spans="1:25" x14ac:dyDescent="0.45">
      <c r="A641" t="s">
        <v>414</v>
      </c>
      <c r="B641" t="s">
        <v>0</v>
      </c>
      <c r="C641" t="s">
        <v>1</v>
      </c>
      <c r="E641" t="s">
        <v>10</v>
      </c>
      <c r="F641" t="s">
        <v>433</v>
      </c>
      <c r="H641" t="s">
        <v>3</v>
      </c>
      <c r="I641" t="s">
        <v>66</v>
      </c>
      <c r="J641">
        <v>2011</v>
      </c>
      <c r="K641">
        <v>75</v>
      </c>
      <c r="L641" t="s">
        <v>4</v>
      </c>
      <c r="N641">
        <v>106465.3208</v>
      </c>
      <c r="X641" t="s">
        <v>283</v>
      </c>
      <c r="Y641" t="s">
        <v>311</v>
      </c>
    </row>
    <row r="642" spans="1:25" x14ac:dyDescent="0.45">
      <c r="A642" t="s">
        <v>414</v>
      </c>
      <c r="B642" t="s">
        <v>0</v>
      </c>
      <c r="C642" t="s">
        <v>1</v>
      </c>
      <c r="E642" t="s">
        <v>10</v>
      </c>
      <c r="F642" t="s">
        <v>433</v>
      </c>
      <c r="H642" t="s">
        <v>3</v>
      </c>
      <c r="I642" t="s">
        <v>66</v>
      </c>
      <c r="J642">
        <v>2011</v>
      </c>
      <c r="K642">
        <v>76</v>
      </c>
      <c r="L642" t="s">
        <v>4</v>
      </c>
      <c r="N642">
        <v>104229.6755</v>
      </c>
      <c r="X642" t="s">
        <v>283</v>
      </c>
      <c r="Y642" t="s">
        <v>311</v>
      </c>
    </row>
    <row r="643" spans="1:25" x14ac:dyDescent="0.45">
      <c r="A643" t="s">
        <v>414</v>
      </c>
      <c r="B643" t="s">
        <v>0</v>
      </c>
      <c r="C643" t="s">
        <v>1</v>
      </c>
      <c r="E643" t="s">
        <v>10</v>
      </c>
      <c r="F643" t="s">
        <v>433</v>
      </c>
      <c r="H643" t="s">
        <v>3</v>
      </c>
      <c r="I643" t="s">
        <v>66</v>
      </c>
      <c r="J643">
        <v>2011</v>
      </c>
      <c r="K643">
        <v>77</v>
      </c>
      <c r="L643" t="s">
        <v>4</v>
      </c>
      <c r="N643">
        <v>98864.126869999993</v>
      </c>
      <c r="X643" t="s">
        <v>283</v>
      </c>
      <c r="Y643" t="s">
        <v>311</v>
      </c>
    </row>
    <row r="644" spans="1:25" x14ac:dyDescent="0.45">
      <c r="A644" t="s">
        <v>414</v>
      </c>
      <c r="B644" t="s">
        <v>0</v>
      </c>
      <c r="C644" t="s">
        <v>1</v>
      </c>
      <c r="E644" t="s">
        <v>10</v>
      </c>
      <c r="F644" t="s">
        <v>433</v>
      </c>
      <c r="H644" t="s">
        <v>3</v>
      </c>
      <c r="I644" t="s">
        <v>66</v>
      </c>
      <c r="J644">
        <v>2011</v>
      </c>
      <c r="K644">
        <v>78</v>
      </c>
      <c r="L644" t="s">
        <v>4</v>
      </c>
      <c r="N644">
        <v>93856.281449999995</v>
      </c>
      <c r="X644" t="s">
        <v>283</v>
      </c>
      <c r="Y644" t="s">
        <v>311</v>
      </c>
    </row>
    <row r="645" spans="1:25" x14ac:dyDescent="0.45">
      <c r="A645" t="s">
        <v>414</v>
      </c>
      <c r="B645" t="s">
        <v>0</v>
      </c>
      <c r="C645" t="s">
        <v>1</v>
      </c>
      <c r="E645" t="s">
        <v>10</v>
      </c>
      <c r="F645" t="s">
        <v>433</v>
      </c>
      <c r="H645" t="s">
        <v>3</v>
      </c>
      <c r="I645" t="s">
        <v>66</v>
      </c>
      <c r="J645">
        <v>2011</v>
      </c>
      <c r="K645">
        <v>79</v>
      </c>
      <c r="L645" t="s">
        <v>4</v>
      </c>
      <c r="N645">
        <v>87059.919800000003</v>
      </c>
      <c r="X645" t="s">
        <v>283</v>
      </c>
      <c r="Y645" t="s">
        <v>311</v>
      </c>
    </row>
    <row r="646" spans="1:25" x14ac:dyDescent="0.45">
      <c r="A646" t="s">
        <v>414</v>
      </c>
      <c r="B646" t="s">
        <v>0</v>
      </c>
      <c r="C646" t="s">
        <v>1</v>
      </c>
      <c r="E646" t="s">
        <v>10</v>
      </c>
      <c r="F646" t="s">
        <v>433</v>
      </c>
      <c r="H646" t="s">
        <v>3</v>
      </c>
      <c r="I646" t="s">
        <v>66</v>
      </c>
      <c r="J646">
        <v>2011</v>
      </c>
      <c r="K646">
        <v>80</v>
      </c>
      <c r="L646" t="s">
        <v>4</v>
      </c>
      <c r="N646">
        <v>76954.803140000004</v>
      </c>
      <c r="X646" t="s">
        <v>283</v>
      </c>
      <c r="Y646" t="s">
        <v>311</v>
      </c>
    </row>
    <row r="647" spans="1:25" x14ac:dyDescent="0.45">
      <c r="A647" t="s">
        <v>414</v>
      </c>
      <c r="B647" t="s">
        <v>0</v>
      </c>
      <c r="C647" t="s">
        <v>1</v>
      </c>
      <c r="E647" t="s">
        <v>10</v>
      </c>
      <c r="F647" t="s">
        <v>433</v>
      </c>
      <c r="H647" t="s">
        <v>3</v>
      </c>
      <c r="I647" t="s">
        <v>66</v>
      </c>
      <c r="J647">
        <v>2011</v>
      </c>
      <c r="K647">
        <v>81</v>
      </c>
      <c r="L647" t="s">
        <v>4</v>
      </c>
      <c r="N647">
        <v>67296.815539999996</v>
      </c>
      <c r="X647" t="s">
        <v>283</v>
      </c>
      <c r="Y647" t="s">
        <v>311</v>
      </c>
    </row>
    <row r="648" spans="1:25" x14ac:dyDescent="0.45">
      <c r="A648" t="s">
        <v>414</v>
      </c>
      <c r="B648" t="s">
        <v>0</v>
      </c>
      <c r="C648" t="s">
        <v>1</v>
      </c>
      <c r="E648" t="s">
        <v>10</v>
      </c>
      <c r="F648" t="s">
        <v>433</v>
      </c>
      <c r="H648" t="s">
        <v>3</v>
      </c>
      <c r="I648" t="s">
        <v>66</v>
      </c>
      <c r="J648">
        <v>2011</v>
      </c>
      <c r="K648">
        <v>82</v>
      </c>
      <c r="L648" t="s">
        <v>4</v>
      </c>
      <c r="N648">
        <v>62110.118490000001</v>
      </c>
      <c r="X648" t="s">
        <v>283</v>
      </c>
      <c r="Y648" t="s">
        <v>311</v>
      </c>
    </row>
    <row r="649" spans="1:25" x14ac:dyDescent="0.45">
      <c r="A649" t="s">
        <v>414</v>
      </c>
      <c r="B649" t="s">
        <v>0</v>
      </c>
      <c r="C649" t="s">
        <v>1</v>
      </c>
      <c r="E649" t="s">
        <v>10</v>
      </c>
      <c r="F649" t="s">
        <v>433</v>
      </c>
      <c r="H649" t="s">
        <v>3</v>
      </c>
      <c r="I649" t="s">
        <v>66</v>
      </c>
      <c r="J649">
        <v>2011</v>
      </c>
      <c r="K649">
        <v>83</v>
      </c>
      <c r="L649" t="s">
        <v>4</v>
      </c>
      <c r="N649">
        <v>57907.105369999997</v>
      </c>
      <c r="X649" t="s">
        <v>283</v>
      </c>
      <c r="Y649" t="s">
        <v>311</v>
      </c>
    </row>
    <row r="650" spans="1:25" x14ac:dyDescent="0.45">
      <c r="A650" t="s">
        <v>414</v>
      </c>
      <c r="B650" t="s">
        <v>0</v>
      </c>
      <c r="C650" t="s">
        <v>1</v>
      </c>
      <c r="E650" t="s">
        <v>10</v>
      </c>
      <c r="F650" t="s">
        <v>433</v>
      </c>
      <c r="H650" t="s">
        <v>3</v>
      </c>
      <c r="I650" t="s">
        <v>66</v>
      </c>
      <c r="J650">
        <v>2011</v>
      </c>
      <c r="K650">
        <v>84</v>
      </c>
      <c r="L650" t="s">
        <v>4</v>
      </c>
      <c r="N650">
        <v>51915.57602</v>
      </c>
      <c r="X650" t="s">
        <v>283</v>
      </c>
      <c r="Y650" t="s">
        <v>311</v>
      </c>
    </row>
    <row r="651" spans="1:25" x14ac:dyDescent="0.45">
      <c r="A651" t="s">
        <v>414</v>
      </c>
      <c r="B651" t="s">
        <v>0</v>
      </c>
      <c r="C651" t="s">
        <v>1</v>
      </c>
      <c r="E651" t="s">
        <v>10</v>
      </c>
      <c r="F651" t="s">
        <v>433</v>
      </c>
      <c r="H651" t="s">
        <v>3</v>
      </c>
      <c r="I651" t="s">
        <v>66</v>
      </c>
      <c r="J651">
        <v>2011</v>
      </c>
      <c r="K651">
        <v>85</v>
      </c>
      <c r="L651" t="s">
        <v>4</v>
      </c>
      <c r="N651">
        <v>46281.749920000002</v>
      </c>
      <c r="X651" t="s">
        <v>283</v>
      </c>
      <c r="Y651" t="s">
        <v>311</v>
      </c>
    </row>
    <row r="652" spans="1:25" x14ac:dyDescent="0.45">
      <c r="A652" t="s">
        <v>414</v>
      </c>
      <c r="B652" t="s">
        <v>0</v>
      </c>
      <c r="C652" t="s">
        <v>1</v>
      </c>
      <c r="E652" t="s">
        <v>10</v>
      </c>
      <c r="F652" t="s">
        <v>433</v>
      </c>
      <c r="H652" t="s">
        <v>3</v>
      </c>
      <c r="I652" t="s">
        <v>66</v>
      </c>
      <c r="J652">
        <v>2011</v>
      </c>
      <c r="K652">
        <v>86</v>
      </c>
      <c r="L652" t="s">
        <v>4</v>
      </c>
      <c r="N652">
        <v>41184.478690000004</v>
      </c>
      <c r="X652" t="s">
        <v>283</v>
      </c>
      <c r="Y652" t="s">
        <v>311</v>
      </c>
    </row>
    <row r="653" spans="1:25" x14ac:dyDescent="0.45">
      <c r="A653" t="s">
        <v>414</v>
      </c>
      <c r="B653" t="s">
        <v>0</v>
      </c>
      <c r="C653" t="s">
        <v>1</v>
      </c>
      <c r="E653" t="s">
        <v>10</v>
      </c>
      <c r="F653" t="s">
        <v>433</v>
      </c>
      <c r="H653" t="s">
        <v>3</v>
      </c>
      <c r="I653" t="s">
        <v>66</v>
      </c>
      <c r="J653">
        <v>2011</v>
      </c>
      <c r="K653">
        <v>87</v>
      </c>
      <c r="L653" t="s">
        <v>4</v>
      </c>
      <c r="N653">
        <v>36623.762320000002</v>
      </c>
      <c r="X653" t="s">
        <v>283</v>
      </c>
      <c r="Y653" t="s">
        <v>311</v>
      </c>
    </row>
    <row r="654" spans="1:25" x14ac:dyDescent="0.45">
      <c r="A654" t="s">
        <v>414</v>
      </c>
      <c r="B654" t="s">
        <v>0</v>
      </c>
      <c r="C654" t="s">
        <v>1</v>
      </c>
      <c r="E654" t="s">
        <v>10</v>
      </c>
      <c r="F654" t="s">
        <v>433</v>
      </c>
      <c r="H654" t="s">
        <v>3</v>
      </c>
      <c r="I654" t="s">
        <v>66</v>
      </c>
      <c r="J654">
        <v>2011</v>
      </c>
      <c r="K654">
        <v>88</v>
      </c>
      <c r="L654" t="s">
        <v>4</v>
      </c>
      <c r="N654">
        <v>34566.968659999999</v>
      </c>
      <c r="X654" t="s">
        <v>283</v>
      </c>
      <c r="Y654" t="s">
        <v>311</v>
      </c>
    </row>
    <row r="655" spans="1:25" x14ac:dyDescent="0.45">
      <c r="A655" t="s">
        <v>414</v>
      </c>
      <c r="B655" t="s">
        <v>0</v>
      </c>
      <c r="C655" t="s">
        <v>1</v>
      </c>
      <c r="E655" t="s">
        <v>10</v>
      </c>
      <c r="F655" t="s">
        <v>433</v>
      </c>
      <c r="H655" t="s">
        <v>3</v>
      </c>
      <c r="I655" t="s">
        <v>66</v>
      </c>
      <c r="J655">
        <v>2011</v>
      </c>
      <c r="K655">
        <v>89</v>
      </c>
      <c r="L655" t="s">
        <v>4</v>
      </c>
      <c r="N655">
        <v>33583.284740000003</v>
      </c>
      <c r="X655" t="s">
        <v>283</v>
      </c>
      <c r="Y655" t="s">
        <v>311</v>
      </c>
    </row>
    <row r="656" spans="1:25" x14ac:dyDescent="0.45">
      <c r="A656" t="s">
        <v>414</v>
      </c>
      <c r="B656" t="s">
        <v>0</v>
      </c>
      <c r="C656" t="s">
        <v>1</v>
      </c>
      <c r="E656" t="s">
        <v>10</v>
      </c>
      <c r="F656" t="s">
        <v>433</v>
      </c>
      <c r="H656" t="s">
        <v>3</v>
      </c>
      <c r="I656" t="s">
        <v>66</v>
      </c>
      <c r="J656">
        <v>2011</v>
      </c>
      <c r="K656">
        <v>90</v>
      </c>
      <c r="L656" t="s">
        <v>4</v>
      </c>
      <c r="N656">
        <v>30095.678100000001</v>
      </c>
      <c r="X656" t="s">
        <v>283</v>
      </c>
      <c r="Y656" t="s">
        <v>311</v>
      </c>
    </row>
    <row r="657" spans="1:25" x14ac:dyDescent="0.45">
      <c r="A657" t="s">
        <v>414</v>
      </c>
      <c r="B657" t="s">
        <v>0</v>
      </c>
      <c r="C657" t="s">
        <v>1</v>
      </c>
      <c r="E657" t="s">
        <v>10</v>
      </c>
      <c r="F657" t="s">
        <v>433</v>
      </c>
      <c r="H657" t="s">
        <v>3</v>
      </c>
      <c r="I657" t="s">
        <v>66</v>
      </c>
      <c r="J657">
        <v>2011</v>
      </c>
      <c r="K657">
        <v>91</v>
      </c>
      <c r="L657" t="s">
        <v>4</v>
      </c>
      <c r="N657">
        <v>25803.239170000001</v>
      </c>
      <c r="X657" t="s">
        <v>283</v>
      </c>
      <c r="Y657" t="s">
        <v>311</v>
      </c>
    </row>
    <row r="658" spans="1:25" x14ac:dyDescent="0.45">
      <c r="A658" t="s">
        <v>414</v>
      </c>
      <c r="B658" t="s">
        <v>0</v>
      </c>
      <c r="C658" t="s">
        <v>1</v>
      </c>
      <c r="E658" t="s">
        <v>10</v>
      </c>
      <c r="F658" t="s">
        <v>433</v>
      </c>
      <c r="H658" t="s">
        <v>3</v>
      </c>
      <c r="I658" t="s">
        <v>66</v>
      </c>
      <c r="J658">
        <v>2011</v>
      </c>
      <c r="K658">
        <v>92</v>
      </c>
      <c r="L658" t="s">
        <v>4</v>
      </c>
      <c r="N658">
        <v>22494.48416</v>
      </c>
      <c r="X658" t="s">
        <v>283</v>
      </c>
      <c r="Y658" t="s">
        <v>311</v>
      </c>
    </row>
    <row r="659" spans="1:25" x14ac:dyDescent="0.45">
      <c r="A659" t="s">
        <v>414</v>
      </c>
      <c r="B659" t="s">
        <v>0</v>
      </c>
      <c r="C659" t="s">
        <v>1</v>
      </c>
      <c r="E659" t="s">
        <v>10</v>
      </c>
      <c r="F659" t="s">
        <v>433</v>
      </c>
      <c r="H659" t="s">
        <v>3</v>
      </c>
      <c r="I659" t="s">
        <v>66</v>
      </c>
      <c r="J659">
        <v>2011</v>
      </c>
      <c r="K659">
        <v>93</v>
      </c>
      <c r="L659" t="s">
        <v>4</v>
      </c>
      <c r="N659">
        <v>20169.413069999999</v>
      </c>
      <c r="X659" t="s">
        <v>283</v>
      </c>
      <c r="Y659" t="s">
        <v>311</v>
      </c>
    </row>
    <row r="660" spans="1:25" x14ac:dyDescent="0.45">
      <c r="A660" t="s">
        <v>414</v>
      </c>
      <c r="B660" t="s">
        <v>0</v>
      </c>
      <c r="C660" t="s">
        <v>1</v>
      </c>
      <c r="E660" t="s">
        <v>10</v>
      </c>
      <c r="F660" t="s">
        <v>433</v>
      </c>
      <c r="H660" t="s">
        <v>3</v>
      </c>
      <c r="I660" t="s">
        <v>66</v>
      </c>
      <c r="J660">
        <v>2011</v>
      </c>
      <c r="K660">
        <v>94</v>
      </c>
      <c r="L660" t="s">
        <v>4</v>
      </c>
      <c r="N660">
        <v>18649.174279999999</v>
      </c>
      <c r="X660" t="s">
        <v>283</v>
      </c>
      <c r="Y660" t="s">
        <v>311</v>
      </c>
    </row>
    <row r="661" spans="1:25" x14ac:dyDescent="0.45">
      <c r="A661" t="s">
        <v>414</v>
      </c>
      <c r="B661" t="s">
        <v>0</v>
      </c>
      <c r="C661" t="s">
        <v>1</v>
      </c>
      <c r="E661" t="s">
        <v>10</v>
      </c>
      <c r="F661" t="s">
        <v>433</v>
      </c>
      <c r="H661" t="s">
        <v>3</v>
      </c>
      <c r="I661" t="s">
        <v>66</v>
      </c>
      <c r="J661">
        <v>2011</v>
      </c>
      <c r="K661">
        <v>95</v>
      </c>
      <c r="L661" t="s">
        <v>4</v>
      </c>
      <c r="N661">
        <v>16413.528999999999</v>
      </c>
      <c r="X661" t="s">
        <v>283</v>
      </c>
      <c r="Y661" t="s">
        <v>311</v>
      </c>
    </row>
    <row r="662" spans="1:25" x14ac:dyDescent="0.45">
      <c r="A662" t="s">
        <v>414</v>
      </c>
      <c r="B662" t="s">
        <v>0</v>
      </c>
      <c r="C662" t="s">
        <v>1</v>
      </c>
      <c r="E662" t="s">
        <v>10</v>
      </c>
      <c r="F662" t="s">
        <v>433</v>
      </c>
      <c r="H662" t="s">
        <v>3</v>
      </c>
      <c r="I662" t="s">
        <v>66</v>
      </c>
      <c r="J662">
        <v>2011</v>
      </c>
      <c r="K662">
        <v>96</v>
      </c>
      <c r="L662" t="s">
        <v>4</v>
      </c>
      <c r="N662">
        <v>14177.88372</v>
      </c>
      <c r="X662" t="s">
        <v>283</v>
      </c>
      <c r="Y662" t="s">
        <v>311</v>
      </c>
    </row>
    <row r="663" spans="1:25" x14ac:dyDescent="0.45">
      <c r="A663" t="s">
        <v>414</v>
      </c>
      <c r="B663" t="s">
        <v>0</v>
      </c>
      <c r="C663" t="s">
        <v>1</v>
      </c>
      <c r="E663" t="s">
        <v>10</v>
      </c>
      <c r="F663" t="s">
        <v>433</v>
      </c>
      <c r="H663" t="s">
        <v>3</v>
      </c>
      <c r="I663" t="s">
        <v>66</v>
      </c>
      <c r="J663">
        <v>2011</v>
      </c>
      <c r="K663">
        <v>97</v>
      </c>
      <c r="L663" t="s">
        <v>4</v>
      </c>
      <c r="N663">
        <v>12925.92236</v>
      </c>
      <c r="X663" t="s">
        <v>283</v>
      </c>
      <c r="Y663" t="s">
        <v>311</v>
      </c>
    </row>
    <row r="664" spans="1:25" x14ac:dyDescent="0.45">
      <c r="A664" t="s">
        <v>414</v>
      </c>
      <c r="B664" t="s">
        <v>0</v>
      </c>
      <c r="C664" t="s">
        <v>1</v>
      </c>
      <c r="E664" t="s">
        <v>10</v>
      </c>
      <c r="F664" t="s">
        <v>433</v>
      </c>
      <c r="H664" t="s">
        <v>3</v>
      </c>
      <c r="I664" t="s">
        <v>66</v>
      </c>
      <c r="J664">
        <v>2011</v>
      </c>
      <c r="K664">
        <v>98</v>
      </c>
      <c r="L664" t="s">
        <v>4</v>
      </c>
      <c r="N664">
        <v>11673.961010000001</v>
      </c>
      <c r="X664" t="s">
        <v>283</v>
      </c>
      <c r="Y664" t="s">
        <v>311</v>
      </c>
    </row>
    <row r="665" spans="1:25" x14ac:dyDescent="0.45">
      <c r="A665" t="s">
        <v>414</v>
      </c>
      <c r="B665" t="s">
        <v>0</v>
      </c>
      <c r="C665" t="s">
        <v>1</v>
      </c>
      <c r="E665" t="s">
        <v>10</v>
      </c>
      <c r="F665" t="s">
        <v>433</v>
      </c>
      <c r="H665" t="s">
        <v>3</v>
      </c>
      <c r="I665" t="s">
        <v>66</v>
      </c>
      <c r="J665">
        <v>2011</v>
      </c>
      <c r="K665">
        <v>99</v>
      </c>
      <c r="L665" t="s">
        <v>4</v>
      </c>
      <c r="N665">
        <v>10958.55452</v>
      </c>
      <c r="X665" t="s">
        <v>283</v>
      </c>
      <c r="Y665" t="s">
        <v>311</v>
      </c>
    </row>
    <row r="666" spans="1:25" x14ac:dyDescent="0.45">
      <c r="A666" t="s">
        <v>414</v>
      </c>
      <c r="B666" t="s">
        <v>0</v>
      </c>
      <c r="C666" t="s">
        <v>1</v>
      </c>
      <c r="E666" t="s">
        <v>10</v>
      </c>
      <c r="F666" t="s">
        <v>433</v>
      </c>
      <c r="H666" t="s">
        <v>3</v>
      </c>
      <c r="I666" t="s">
        <v>66</v>
      </c>
      <c r="J666">
        <v>2011</v>
      </c>
      <c r="K666">
        <v>100</v>
      </c>
      <c r="L666" t="s">
        <v>4</v>
      </c>
      <c r="N666">
        <v>10690.27708</v>
      </c>
      <c r="X666" t="s">
        <v>283</v>
      </c>
      <c r="Y666" t="s">
        <v>311</v>
      </c>
    </row>
    <row r="667" spans="1:25" x14ac:dyDescent="0.45">
      <c r="A667" t="s">
        <v>414</v>
      </c>
      <c r="B667" t="s">
        <v>0</v>
      </c>
      <c r="C667" t="s">
        <v>1</v>
      </c>
      <c r="E667" t="s">
        <v>10</v>
      </c>
      <c r="F667" t="s">
        <v>433</v>
      </c>
      <c r="H667" t="s">
        <v>3</v>
      </c>
      <c r="I667" t="s">
        <v>66</v>
      </c>
      <c r="J667">
        <v>2011</v>
      </c>
      <c r="K667">
        <v>101</v>
      </c>
      <c r="L667" t="s">
        <v>4</v>
      </c>
      <c r="N667">
        <v>9974.8705960000007</v>
      </c>
      <c r="X667" t="s">
        <v>283</v>
      </c>
      <c r="Y667" t="s">
        <v>311</v>
      </c>
    </row>
    <row r="668" spans="1:25" x14ac:dyDescent="0.45">
      <c r="A668" t="s">
        <v>414</v>
      </c>
      <c r="B668" t="s">
        <v>0</v>
      </c>
      <c r="C668" t="s">
        <v>1</v>
      </c>
      <c r="E668" t="s">
        <v>10</v>
      </c>
      <c r="F668" t="s">
        <v>433</v>
      </c>
      <c r="H668" t="s">
        <v>3</v>
      </c>
      <c r="I668" t="s">
        <v>66</v>
      </c>
      <c r="J668">
        <v>2011</v>
      </c>
      <c r="K668">
        <v>102</v>
      </c>
      <c r="L668" t="s">
        <v>4</v>
      </c>
      <c r="N668">
        <v>8722.9092400000009</v>
      </c>
      <c r="X668" t="s">
        <v>283</v>
      </c>
      <c r="Y668" t="s">
        <v>311</v>
      </c>
    </row>
    <row r="669" spans="1:25" x14ac:dyDescent="0.45">
      <c r="A669" t="s">
        <v>414</v>
      </c>
      <c r="B669" t="s">
        <v>0</v>
      </c>
      <c r="C669" t="s">
        <v>1</v>
      </c>
      <c r="E669" t="s">
        <v>10</v>
      </c>
      <c r="F669" t="s">
        <v>433</v>
      </c>
      <c r="H669" t="s">
        <v>3</v>
      </c>
      <c r="I669" t="s">
        <v>66</v>
      </c>
      <c r="J669">
        <v>2011</v>
      </c>
      <c r="K669">
        <v>103</v>
      </c>
      <c r="L669" t="s">
        <v>4</v>
      </c>
      <c r="N669">
        <v>7649.7995060000003</v>
      </c>
      <c r="X669" t="s">
        <v>283</v>
      </c>
      <c r="Y669" t="s">
        <v>311</v>
      </c>
    </row>
    <row r="670" spans="1:25" x14ac:dyDescent="0.45">
      <c r="A670" t="s">
        <v>414</v>
      </c>
      <c r="B670" t="s">
        <v>0</v>
      </c>
      <c r="C670" t="s">
        <v>1</v>
      </c>
      <c r="E670" t="s">
        <v>10</v>
      </c>
      <c r="F670" t="s">
        <v>433</v>
      </c>
      <c r="H670" t="s">
        <v>3</v>
      </c>
      <c r="I670" t="s">
        <v>66</v>
      </c>
      <c r="J670">
        <v>2011</v>
      </c>
      <c r="K670">
        <v>104</v>
      </c>
      <c r="L670" t="s">
        <v>4</v>
      </c>
      <c r="N670">
        <v>6755.5413939999999</v>
      </c>
      <c r="X670" t="s">
        <v>283</v>
      </c>
      <c r="Y670" t="s">
        <v>311</v>
      </c>
    </row>
    <row r="671" spans="1:25" x14ac:dyDescent="0.45">
      <c r="A671" t="s">
        <v>414</v>
      </c>
      <c r="B671" t="s">
        <v>0</v>
      </c>
      <c r="C671" t="s">
        <v>1</v>
      </c>
      <c r="E671" t="s">
        <v>10</v>
      </c>
      <c r="F671" t="s">
        <v>433</v>
      </c>
      <c r="H671" t="s">
        <v>3</v>
      </c>
      <c r="I671" t="s">
        <v>66</v>
      </c>
      <c r="J671">
        <v>2011</v>
      </c>
      <c r="K671">
        <v>105</v>
      </c>
      <c r="L671" t="s">
        <v>4</v>
      </c>
      <c r="N671">
        <v>5861.2832829999998</v>
      </c>
      <c r="X671" t="s">
        <v>283</v>
      </c>
      <c r="Y671" t="s">
        <v>311</v>
      </c>
    </row>
    <row r="672" spans="1:25" x14ac:dyDescent="0.45">
      <c r="A672" t="s">
        <v>414</v>
      </c>
      <c r="B672" t="s">
        <v>0</v>
      </c>
      <c r="C672" t="s">
        <v>1</v>
      </c>
      <c r="E672" t="s">
        <v>10</v>
      </c>
      <c r="F672" t="s">
        <v>433</v>
      </c>
      <c r="H672" t="s">
        <v>3</v>
      </c>
      <c r="I672" t="s">
        <v>66</v>
      </c>
      <c r="J672">
        <v>2011</v>
      </c>
      <c r="K672">
        <v>106</v>
      </c>
      <c r="L672" t="s">
        <v>4</v>
      </c>
      <c r="N672">
        <v>5503.5800380000001</v>
      </c>
      <c r="X672" t="s">
        <v>283</v>
      </c>
      <c r="Y672" t="s">
        <v>311</v>
      </c>
    </row>
    <row r="673" spans="1:25" x14ac:dyDescent="0.45">
      <c r="A673" t="s">
        <v>414</v>
      </c>
      <c r="B673" t="s">
        <v>0</v>
      </c>
      <c r="C673" t="s">
        <v>1</v>
      </c>
      <c r="E673" t="s">
        <v>10</v>
      </c>
      <c r="F673" t="s">
        <v>433</v>
      </c>
      <c r="H673" t="s">
        <v>3</v>
      </c>
      <c r="I673" t="s">
        <v>66</v>
      </c>
      <c r="J673">
        <v>2011</v>
      </c>
      <c r="K673">
        <v>107</v>
      </c>
      <c r="L673" t="s">
        <v>4</v>
      </c>
      <c r="N673">
        <v>5682.4316609999996</v>
      </c>
      <c r="X673" t="s">
        <v>283</v>
      </c>
      <c r="Y673" t="s">
        <v>311</v>
      </c>
    </row>
    <row r="674" spans="1:25" x14ac:dyDescent="0.45">
      <c r="A674" t="s">
        <v>414</v>
      </c>
      <c r="B674" t="s">
        <v>0</v>
      </c>
      <c r="C674" t="s">
        <v>1</v>
      </c>
      <c r="E674" t="s">
        <v>10</v>
      </c>
      <c r="F674" t="s">
        <v>433</v>
      </c>
      <c r="H674" t="s">
        <v>3</v>
      </c>
      <c r="I674" t="s">
        <v>66</v>
      </c>
      <c r="J674">
        <v>2011</v>
      </c>
      <c r="K674">
        <v>108</v>
      </c>
      <c r="L674" t="s">
        <v>4</v>
      </c>
      <c r="N674">
        <v>6218.9865280000004</v>
      </c>
      <c r="X674" t="s">
        <v>283</v>
      </c>
      <c r="Y674" t="s">
        <v>311</v>
      </c>
    </row>
    <row r="675" spans="1:25" x14ac:dyDescent="0.45">
      <c r="A675" t="s">
        <v>414</v>
      </c>
      <c r="B675" t="s">
        <v>0</v>
      </c>
      <c r="C675" t="s">
        <v>1</v>
      </c>
      <c r="E675" t="s">
        <v>10</v>
      </c>
      <c r="F675" t="s">
        <v>433</v>
      </c>
      <c r="H675" t="s">
        <v>3</v>
      </c>
      <c r="I675" t="s">
        <v>66</v>
      </c>
      <c r="J675">
        <v>2011</v>
      </c>
      <c r="K675">
        <v>109</v>
      </c>
      <c r="L675" t="s">
        <v>4</v>
      </c>
      <c r="N675">
        <v>6397.8381499999996</v>
      </c>
      <c r="X675" t="s">
        <v>283</v>
      </c>
      <c r="Y675" t="s">
        <v>311</v>
      </c>
    </row>
    <row r="676" spans="1:25" x14ac:dyDescent="0.45">
      <c r="A676" t="s">
        <v>414</v>
      </c>
      <c r="B676" t="s">
        <v>0</v>
      </c>
      <c r="C676" t="s">
        <v>1</v>
      </c>
      <c r="E676" t="s">
        <v>10</v>
      </c>
      <c r="F676" t="s">
        <v>433</v>
      </c>
      <c r="H676" t="s">
        <v>3</v>
      </c>
      <c r="I676" t="s">
        <v>66</v>
      </c>
      <c r="J676">
        <v>2011</v>
      </c>
      <c r="K676">
        <v>110</v>
      </c>
      <c r="L676" t="s">
        <v>4</v>
      </c>
      <c r="N676">
        <v>6040.1349049999999</v>
      </c>
      <c r="X676" t="s">
        <v>283</v>
      </c>
      <c r="Y676" t="s">
        <v>311</v>
      </c>
    </row>
    <row r="677" spans="1:25" x14ac:dyDescent="0.45">
      <c r="A677" t="s">
        <v>414</v>
      </c>
      <c r="B677" t="s">
        <v>0</v>
      </c>
      <c r="C677" t="s">
        <v>1</v>
      </c>
      <c r="E677" t="s">
        <v>10</v>
      </c>
      <c r="F677" t="s">
        <v>433</v>
      </c>
      <c r="H677" t="s">
        <v>3</v>
      </c>
      <c r="I677" t="s">
        <v>66</v>
      </c>
      <c r="J677">
        <v>2011</v>
      </c>
      <c r="K677">
        <v>111</v>
      </c>
      <c r="L677" t="s">
        <v>4</v>
      </c>
      <c r="N677">
        <v>5414.154227</v>
      </c>
      <c r="X677" t="s">
        <v>283</v>
      </c>
      <c r="Y677" t="s">
        <v>311</v>
      </c>
    </row>
    <row r="678" spans="1:25" x14ac:dyDescent="0.45">
      <c r="A678" t="s">
        <v>414</v>
      </c>
      <c r="B678" t="s">
        <v>0</v>
      </c>
      <c r="C678" t="s">
        <v>1</v>
      </c>
      <c r="E678" t="s">
        <v>10</v>
      </c>
      <c r="F678" t="s">
        <v>433</v>
      </c>
      <c r="H678" t="s">
        <v>3</v>
      </c>
      <c r="I678" t="s">
        <v>66</v>
      </c>
      <c r="J678">
        <v>2011</v>
      </c>
      <c r="K678">
        <v>112</v>
      </c>
      <c r="L678" t="s">
        <v>4</v>
      </c>
      <c r="N678">
        <v>5145.8767939999998</v>
      </c>
      <c r="X678" t="s">
        <v>283</v>
      </c>
      <c r="Y678" t="s">
        <v>311</v>
      </c>
    </row>
    <row r="679" spans="1:25" x14ac:dyDescent="0.45">
      <c r="A679" t="s">
        <v>414</v>
      </c>
      <c r="B679" t="s">
        <v>0</v>
      </c>
      <c r="C679" t="s">
        <v>1</v>
      </c>
      <c r="E679" t="s">
        <v>10</v>
      </c>
      <c r="F679" t="s">
        <v>433</v>
      </c>
      <c r="H679" t="s">
        <v>3</v>
      </c>
      <c r="I679" t="s">
        <v>66</v>
      </c>
      <c r="J679">
        <v>2011</v>
      </c>
      <c r="K679">
        <v>113</v>
      </c>
      <c r="L679" t="s">
        <v>4</v>
      </c>
      <c r="N679">
        <v>5503.5800380000001</v>
      </c>
      <c r="X679" t="s">
        <v>283</v>
      </c>
      <c r="Y679" t="s">
        <v>311</v>
      </c>
    </row>
    <row r="680" spans="1:25" x14ac:dyDescent="0.45">
      <c r="A680" t="s">
        <v>414</v>
      </c>
      <c r="B680" t="s">
        <v>0</v>
      </c>
      <c r="C680" t="s">
        <v>1</v>
      </c>
      <c r="E680" t="s">
        <v>10</v>
      </c>
      <c r="F680" t="s">
        <v>433</v>
      </c>
      <c r="H680" t="s">
        <v>3</v>
      </c>
      <c r="I680" t="s">
        <v>66</v>
      </c>
      <c r="J680">
        <v>2011</v>
      </c>
      <c r="K680">
        <v>114</v>
      </c>
      <c r="L680" t="s">
        <v>4</v>
      </c>
      <c r="N680">
        <v>5682.4316609999996</v>
      </c>
      <c r="X680" t="s">
        <v>283</v>
      </c>
      <c r="Y680" t="s">
        <v>311</v>
      </c>
    </row>
    <row r="681" spans="1:25" x14ac:dyDescent="0.45">
      <c r="A681" t="s">
        <v>414</v>
      </c>
      <c r="B681" t="s">
        <v>0</v>
      </c>
      <c r="C681" t="s">
        <v>1</v>
      </c>
      <c r="E681" t="s">
        <v>10</v>
      </c>
      <c r="F681" t="s">
        <v>433</v>
      </c>
      <c r="H681" t="s">
        <v>3</v>
      </c>
      <c r="I681" t="s">
        <v>66</v>
      </c>
      <c r="J681">
        <v>2011</v>
      </c>
      <c r="K681">
        <v>115</v>
      </c>
      <c r="L681" t="s">
        <v>4</v>
      </c>
      <c r="N681">
        <v>5771.8574719999997</v>
      </c>
      <c r="X681" t="s">
        <v>283</v>
      </c>
      <c r="Y681" t="s">
        <v>311</v>
      </c>
    </row>
    <row r="682" spans="1:25" x14ac:dyDescent="0.45">
      <c r="A682" t="s">
        <v>414</v>
      </c>
      <c r="B682" t="s">
        <v>0</v>
      </c>
      <c r="C682" t="s">
        <v>1</v>
      </c>
      <c r="E682" t="s">
        <v>10</v>
      </c>
      <c r="F682" t="s">
        <v>433</v>
      </c>
      <c r="H682" t="s">
        <v>3</v>
      </c>
      <c r="I682" t="s">
        <v>66</v>
      </c>
      <c r="J682">
        <v>2011</v>
      </c>
      <c r="K682">
        <v>116</v>
      </c>
      <c r="L682" t="s">
        <v>4</v>
      </c>
      <c r="N682">
        <v>5861.2832829999998</v>
      </c>
      <c r="X682" t="s">
        <v>283</v>
      </c>
      <c r="Y682" t="s">
        <v>311</v>
      </c>
    </row>
    <row r="683" spans="1:25" x14ac:dyDescent="0.45">
      <c r="A683" t="s">
        <v>414</v>
      </c>
      <c r="B683" t="s">
        <v>0</v>
      </c>
      <c r="C683" t="s">
        <v>1</v>
      </c>
      <c r="E683" t="s">
        <v>10</v>
      </c>
      <c r="F683" t="s">
        <v>433</v>
      </c>
      <c r="H683" t="s">
        <v>3</v>
      </c>
      <c r="I683" t="s">
        <v>66</v>
      </c>
      <c r="J683">
        <v>2011</v>
      </c>
      <c r="K683">
        <v>117</v>
      </c>
      <c r="L683" t="s">
        <v>4</v>
      </c>
      <c r="N683">
        <v>5503.5800380000001</v>
      </c>
      <c r="X683" t="s">
        <v>283</v>
      </c>
      <c r="Y683" t="s">
        <v>311</v>
      </c>
    </row>
    <row r="684" spans="1:25" x14ac:dyDescent="0.45">
      <c r="A684" t="s">
        <v>414</v>
      </c>
      <c r="B684" t="s">
        <v>0</v>
      </c>
      <c r="C684" t="s">
        <v>1</v>
      </c>
      <c r="E684" t="s">
        <v>10</v>
      </c>
      <c r="F684" t="s">
        <v>433</v>
      </c>
      <c r="H684" t="s">
        <v>3</v>
      </c>
      <c r="I684" t="s">
        <v>66</v>
      </c>
      <c r="J684">
        <v>2011</v>
      </c>
      <c r="K684">
        <v>118</v>
      </c>
      <c r="L684" t="s">
        <v>4</v>
      </c>
      <c r="N684">
        <v>4430.4703049999998</v>
      </c>
      <c r="X684" t="s">
        <v>283</v>
      </c>
      <c r="Y684" t="s">
        <v>311</v>
      </c>
    </row>
    <row r="685" spans="1:25" x14ac:dyDescent="0.45">
      <c r="A685" t="s">
        <v>414</v>
      </c>
      <c r="B685" t="s">
        <v>0</v>
      </c>
      <c r="C685" t="s">
        <v>1</v>
      </c>
      <c r="E685" t="s">
        <v>10</v>
      </c>
      <c r="F685" t="s">
        <v>433</v>
      </c>
      <c r="H685" t="s">
        <v>3</v>
      </c>
      <c r="I685" t="s">
        <v>66</v>
      </c>
      <c r="J685">
        <v>2011</v>
      </c>
      <c r="K685">
        <v>119</v>
      </c>
      <c r="L685" t="s">
        <v>4</v>
      </c>
      <c r="N685">
        <v>4072.7670600000001</v>
      </c>
      <c r="X685" t="s">
        <v>283</v>
      </c>
      <c r="Y685" t="s">
        <v>311</v>
      </c>
    </row>
    <row r="686" spans="1:25" x14ac:dyDescent="0.45">
      <c r="A686" t="s">
        <v>414</v>
      </c>
      <c r="B686" t="s">
        <v>0</v>
      </c>
      <c r="C686" t="s">
        <v>1</v>
      </c>
      <c r="E686" t="s">
        <v>10</v>
      </c>
      <c r="F686" t="s">
        <v>433</v>
      </c>
      <c r="H686" t="s">
        <v>3</v>
      </c>
      <c r="I686" t="s">
        <v>66</v>
      </c>
      <c r="J686">
        <v>2011</v>
      </c>
      <c r="K686">
        <v>120</v>
      </c>
      <c r="L686" t="s">
        <v>4</v>
      </c>
      <c r="N686">
        <v>4162.1928710000002</v>
      </c>
      <c r="X686" t="s">
        <v>283</v>
      </c>
      <c r="Y686" t="s">
        <v>311</v>
      </c>
    </row>
    <row r="687" spans="1:25" x14ac:dyDescent="0.45">
      <c r="A687" t="s">
        <v>414</v>
      </c>
      <c r="B687" t="s">
        <v>0</v>
      </c>
      <c r="C687" t="s">
        <v>1</v>
      </c>
      <c r="E687" t="s">
        <v>10</v>
      </c>
      <c r="F687" t="s">
        <v>433</v>
      </c>
      <c r="H687" t="s">
        <v>3</v>
      </c>
      <c r="I687" t="s">
        <v>66</v>
      </c>
      <c r="J687">
        <v>2011</v>
      </c>
      <c r="K687">
        <v>121</v>
      </c>
      <c r="L687" t="s">
        <v>4</v>
      </c>
      <c r="N687">
        <v>4609.321927</v>
      </c>
      <c r="X687" t="s">
        <v>283</v>
      </c>
      <c r="Y687" t="s">
        <v>311</v>
      </c>
    </row>
    <row r="688" spans="1:25" x14ac:dyDescent="0.45">
      <c r="A688" t="s">
        <v>414</v>
      </c>
      <c r="B688" t="s">
        <v>0</v>
      </c>
      <c r="C688" t="s">
        <v>1</v>
      </c>
      <c r="E688" t="s">
        <v>10</v>
      </c>
      <c r="F688" t="s">
        <v>433</v>
      </c>
      <c r="H688" t="s">
        <v>3</v>
      </c>
      <c r="I688" t="s">
        <v>66</v>
      </c>
      <c r="J688">
        <v>2011</v>
      </c>
      <c r="K688">
        <v>122</v>
      </c>
      <c r="L688" t="s">
        <v>4</v>
      </c>
      <c r="N688">
        <v>4967.0251710000002</v>
      </c>
      <c r="X688" t="s">
        <v>283</v>
      </c>
      <c r="Y688" t="s">
        <v>311</v>
      </c>
    </row>
    <row r="689" spans="1:25" x14ac:dyDescent="0.45">
      <c r="A689" t="s">
        <v>414</v>
      </c>
      <c r="B689" t="s">
        <v>0</v>
      </c>
      <c r="C689" t="s">
        <v>1</v>
      </c>
      <c r="E689" t="s">
        <v>10</v>
      </c>
      <c r="F689" t="s">
        <v>433</v>
      </c>
      <c r="H689" t="s">
        <v>3</v>
      </c>
      <c r="I689" t="s">
        <v>66</v>
      </c>
      <c r="J689">
        <v>2011</v>
      </c>
      <c r="K689">
        <v>123</v>
      </c>
      <c r="L689" t="s">
        <v>4</v>
      </c>
      <c r="N689">
        <v>5145.8767939999998</v>
      </c>
      <c r="X689" t="s">
        <v>283</v>
      </c>
      <c r="Y689" t="s">
        <v>311</v>
      </c>
    </row>
    <row r="690" spans="1:25" x14ac:dyDescent="0.45">
      <c r="A690" t="s">
        <v>414</v>
      </c>
      <c r="B690" t="s">
        <v>0</v>
      </c>
      <c r="C690" t="s">
        <v>1</v>
      </c>
      <c r="E690" t="s">
        <v>10</v>
      </c>
      <c r="F690" t="s">
        <v>433</v>
      </c>
      <c r="H690" t="s">
        <v>3</v>
      </c>
      <c r="I690" t="s">
        <v>66</v>
      </c>
      <c r="J690">
        <v>2011</v>
      </c>
      <c r="K690">
        <v>124</v>
      </c>
      <c r="L690" t="s">
        <v>4</v>
      </c>
      <c r="N690">
        <v>5056.4509829999997</v>
      </c>
      <c r="X690" t="s">
        <v>283</v>
      </c>
      <c r="Y690" t="s">
        <v>311</v>
      </c>
    </row>
    <row r="691" spans="1:25" x14ac:dyDescent="0.45">
      <c r="A691" t="s">
        <v>414</v>
      </c>
      <c r="B691" t="s">
        <v>0</v>
      </c>
      <c r="C691" t="s">
        <v>1</v>
      </c>
      <c r="E691" t="s">
        <v>10</v>
      </c>
      <c r="F691" t="s">
        <v>433</v>
      </c>
      <c r="H691" t="s">
        <v>3</v>
      </c>
      <c r="I691" t="s">
        <v>66</v>
      </c>
      <c r="J691">
        <v>2011</v>
      </c>
      <c r="K691">
        <v>125</v>
      </c>
      <c r="L691" t="s">
        <v>4</v>
      </c>
      <c r="N691">
        <v>4967.0251710000002</v>
      </c>
      <c r="X691" t="s">
        <v>283</v>
      </c>
      <c r="Y691" t="s">
        <v>311</v>
      </c>
    </row>
    <row r="692" spans="1:25" x14ac:dyDescent="0.45">
      <c r="A692" t="s">
        <v>414</v>
      </c>
      <c r="B692" t="s">
        <v>0</v>
      </c>
      <c r="C692" t="s">
        <v>1</v>
      </c>
      <c r="E692" t="s">
        <v>10</v>
      </c>
      <c r="F692" t="s">
        <v>433</v>
      </c>
      <c r="H692" t="s">
        <v>3</v>
      </c>
      <c r="I692" t="s">
        <v>66</v>
      </c>
      <c r="J692">
        <v>2011</v>
      </c>
      <c r="K692">
        <v>126</v>
      </c>
      <c r="L692" t="s">
        <v>4</v>
      </c>
      <c r="N692">
        <v>4788.1735490000001</v>
      </c>
      <c r="X692" t="s">
        <v>283</v>
      </c>
      <c r="Y692" t="s">
        <v>311</v>
      </c>
    </row>
    <row r="693" spans="1:25" x14ac:dyDescent="0.45">
      <c r="A693" t="s">
        <v>414</v>
      </c>
      <c r="B693" t="s">
        <v>0</v>
      </c>
      <c r="C693" t="s">
        <v>1</v>
      </c>
      <c r="E693" t="s">
        <v>10</v>
      </c>
      <c r="F693" t="s">
        <v>433</v>
      </c>
      <c r="H693" t="s">
        <v>3</v>
      </c>
      <c r="I693" t="s">
        <v>66</v>
      </c>
      <c r="J693">
        <v>2011</v>
      </c>
      <c r="K693">
        <v>127</v>
      </c>
      <c r="L693" t="s">
        <v>4</v>
      </c>
      <c r="N693">
        <v>4788.1735490000001</v>
      </c>
      <c r="X693" t="s">
        <v>283</v>
      </c>
      <c r="Y693" t="s">
        <v>311</v>
      </c>
    </row>
    <row r="694" spans="1:25" x14ac:dyDescent="0.45">
      <c r="A694" t="s">
        <v>414</v>
      </c>
      <c r="B694" t="s">
        <v>0</v>
      </c>
      <c r="C694" t="s">
        <v>1</v>
      </c>
      <c r="E694" t="s">
        <v>10</v>
      </c>
      <c r="F694" t="s">
        <v>433</v>
      </c>
      <c r="H694" t="s">
        <v>3</v>
      </c>
      <c r="I694" t="s">
        <v>66</v>
      </c>
      <c r="J694">
        <v>2011</v>
      </c>
      <c r="K694">
        <v>128</v>
      </c>
      <c r="L694" t="s">
        <v>4</v>
      </c>
      <c r="N694">
        <v>4967.0251710000002</v>
      </c>
      <c r="X694" t="s">
        <v>283</v>
      </c>
      <c r="Y694" t="s">
        <v>311</v>
      </c>
    </row>
    <row r="695" spans="1:25" x14ac:dyDescent="0.45">
      <c r="A695" t="s">
        <v>414</v>
      </c>
      <c r="B695" t="s">
        <v>0</v>
      </c>
      <c r="C695" t="s">
        <v>1</v>
      </c>
      <c r="E695" t="s">
        <v>10</v>
      </c>
      <c r="F695" t="s">
        <v>433</v>
      </c>
      <c r="H695" t="s">
        <v>3</v>
      </c>
      <c r="I695" t="s">
        <v>66</v>
      </c>
      <c r="J695">
        <v>2011</v>
      </c>
      <c r="K695">
        <v>129</v>
      </c>
      <c r="L695" t="s">
        <v>4</v>
      </c>
      <c r="N695">
        <v>5861.2832829999998</v>
      </c>
      <c r="X695" t="s">
        <v>283</v>
      </c>
      <c r="Y695" t="s">
        <v>311</v>
      </c>
    </row>
    <row r="696" spans="1:25" x14ac:dyDescent="0.45">
      <c r="A696" t="s">
        <v>414</v>
      </c>
      <c r="B696" t="s">
        <v>0</v>
      </c>
      <c r="C696" t="s">
        <v>1</v>
      </c>
      <c r="E696" t="s">
        <v>10</v>
      </c>
      <c r="F696" t="s">
        <v>433</v>
      </c>
      <c r="H696" t="s">
        <v>3</v>
      </c>
      <c r="I696" t="s">
        <v>66</v>
      </c>
      <c r="J696">
        <v>2011</v>
      </c>
      <c r="K696">
        <v>130</v>
      </c>
      <c r="L696" t="s">
        <v>4</v>
      </c>
      <c r="N696">
        <v>7202.6704499999996</v>
      </c>
      <c r="X696" t="s">
        <v>283</v>
      </c>
      <c r="Y696" t="s">
        <v>311</v>
      </c>
    </row>
    <row r="697" spans="1:25" x14ac:dyDescent="0.45">
      <c r="A697" t="s">
        <v>414</v>
      </c>
      <c r="B697" t="s">
        <v>0</v>
      </c>
      <c r="C697" t="s">
        <v>1</v>
      </c>
      <c r="E697" t="s">
        <v>10</v>
      </c>
      <c r="F697" t="s">
        <v>433</v>
      </c>
      <c r="H697" t="s">
        <v>3</v>
      </c>
      <c r="I697" t="s">
        <v>66</v>
      </c>
      <c r="J697">
        <v>2011</v>
      </c>
      <c r="K697">
        <v>131</v>
      </c>
      <c r="L697" t="s">
        <v>4</v>
      </c>
      <c r="N697">
        <v>8186.3543730000001</v>
      </c>
      <c r="X697" t="s">
        <v>283</v>
      </c>
      <c r="Y697" t="s">
        <v>311</v>
      </c>
    </row>
    <row r="698" spans="1:25" x14ac:dyDescent="0.45">
      <c r="A698" t="s">
        <v>414</v>
      </c>
      <c r="B698" t="s">
        <v>0</v>
      </c>
      <c r="C698" t="s">
        <v>1</v>
      </c>
      <c r="E698" t="s">
        <v>10</v>
      </c>
      <c r="F698" t="s">
        <v>433</v>
      </c>
      <c r="H698" t="s">
        <v>3</v>
      </c>
      <c r="I698" t="s">
        <v>66</v>
      </c>
      <c r="J698">
        <v>2011</v>
      </c>
      <c r="K698">
        <v>132</v>
      </c>
      <c r="L698" t="s">
        <v>4</v>
      </c>
      <c r="N698">
        <v>8901.7608619999992</v>
      </c>
      <c r="X698" t="s">
        <v>283</v>
      </c>
      <c r="Y698" t="s">
        <v>311</v>
      </c>
    </row>
    <row r="699" spans="1:25" x14ac:dyDescent="0.45">
      <c r="A699" t="s">
        <v>414</v>
      </c>
      <c r="B699" t="s">
        <v>0</v>
      </c>
      <c r="C699" t="s">
        <v>1</v>
      </c>
      <c r="E699" t="s">
        <v>10</v>
      </c>
      <c r="F699" t="s">
        <v>433</v>
      </c>
      <c r="H699" t="s">
        <v>3</v>
      </c>
      <c r="I699" t="s">
        <v>66</v>
      </c>
      <c r="J699">
        <v>2011</v>
      </c>
      <c r="K699">
        <v>133</v>
      </c>
      <c r="L699" t="s">
        <v>4</v>
      </c>
      <c r="N699">
        <v>10332.573839999999</v>
      </c>
      <c r="X699" t="s">
        <v>283</v>
      </c>
      <c r="Y699" t="s">
        <v>311</v>
      </c>
    </row>
    <row r="700" spans="1:25" x14ac:dyDescent="0.45">
      <c r="A700" t="s">
        <v>414</v>
      </c>
      <c r="B700" t="s">
        <v>0</v>
      </c>
      <c r="C700" t="s">
        <v>1</v>
      </c>
      <c r="E700" t="s">
        <v>10</v>
      </c>
      <c r="F700" t="s">
        <v>433</v>
      </c>
      <c r="H700" t="s">
        <v>3</v>
      </c>
      <c r="I700" t="s">
        <v>66</v>
      </c>
      <c r="J700">
        <v>2011</v>
      </c>
      <c r="K700">
        <v>134</v>
      </c>
      <c r="L700" t="s">
        <v>4</v>
      </c>
      <c r="N700">
        <v>11673.961010000001</v>
      </c>
      <c r="X700" t="s">
        <v>283</v>
      </c>
      <c r="Y700" t="s">
        <v>311</v>
      </c>
    </row>
    <row r="701" spans="1:25" x14ac:dyDescent="0.45">
      <c r="A701" t="s">
        <v>414</v>
      </c>
      <c r="B701" t="s">
        <v>0</v>
      </c>
      <c r="C701" t="s">
        <v>1</v>
      </c>
      <c r="E701" t="s">
        <v>10</v>
      </c>
      <c r="F701" t="s">
        <v>433</v>
      </c>
      <c r="H701" t="s">
        <v>3</v>
      </c>
      <c r="I701" t="s">
        <v>66</v>
      </c>
      <c r="J701">
        <v>2011</v>
      </c>
      <c r="K701">
        <v>135</v>
      </c>
      <c r="L701" t="s">
        <v>4</v>
      </c>
      <c r="N701">
        <v>11495.10939</v>
      </c>
      <c r="X701" t="s">
        <v>283</v>
      </c>
      <c r="Y701" t="s">
        <v>311</v>
      </c>
    </row>
    <row r="702" spans="1:25" x14ac:dyDescent="0.45">
      <c r="A702" t="s">
        <v>414</v>
      </c>
      <c r="B702" t="s">
        <v>0</v>
      </c>
      <c r="C702" t="s">
        <v>1</v>
      </c>
      <c r="E702" t="s">
        <v>10</v>
      </c>
      <c r="F702" t="s">
        <v>433</v>
      </c>
      <c r="H702" t="s">
        <v>3</v>
      </c>
      <c r="I702" t="s">
        <v>66</v>
      </c>
      <c r="J702">
        <v>2011</v>
      </c>
      <c r="K702">
        <v>136</v>
      </c>
      <c r="L702" t="s">
        <v>4</v>
      </c>
      <c r="N702">
        <v>10421.99965</v>
      </c>
      <c r="X702" t="s">
        <v>283</v>
      </c>
      <c r="Y702" t="s">
        <v>311</v>
      </c>
    </row>
    <row r="703" spans="1:25" x14ac:dyDescent="0.45">
      <c r="A703" t="s">
        <v>414</v>
      </c>
      <c r="B703" t="s">
        <v>0</v>
      </c>
      <c r="C703" t="s">
        <v>1</v>
      </c>
      <c r="E703" t="s">
        <v>10</v>
      </c>
      <c r="F703" t="s">
        <v>433</v>
      </c>
      <c r="H703" t="s">
        <v>3</v>
      </c>
      <c r="I703" t="s">
        <v>66</v>
      </c>
      <c r="J703">
        <v>2011</v>
      </c>
      <c r="K703">
        <v>137</v>
      </c>
      <c r="L703" t="s">
        <v>4</v>
      </c>
      <c r="N703">
        <v>9438.3157289999999</v>
      </c>
      <c r="X703" t="s">
        <v>283</v>
      </c>
      <c r="Y703" t="s">
        <v>311</v>
      </c>
    </row>
    <row r="704" spans="1:25" x14ac:dyDescent="0.45">
      <c r="A704" t="s">
        <v>414</v>
      </c>
      <c r="B704" t="s">
        <v>0</v>
      </c>
      <c r="C704" t="s">
        <v>1</v>
      </c>
      <c r="E704" t="s">
        <v>10</v>
      </c>
      <c r="F704" t="s">
        <v>433</v>
      </c>
      <c r="H704" t="s">
        <v>3</v>
      </c>
      <c r="I704" t="s">
        <v>66</v>
      </c>
      <c r="J704">
        <v>2011</v>
      </c>
      <c r="K704">
        <v>138</v>
      </c>
      <c r="L704" t="s">
        <v>4</v>
      </c>
      <c r="N704">
        <v>8991.1866730000002</v>
      </c>
      <c r="X704" t="s">
        <v>283</v>
      </c>
      <c r="Y704" t="s">
        <v>311</v>
      </c>
    </row>
    <row r="705" spans="1:25" x14ac:dyDescent="0.45">
      <c r="A705" t="s">
        <v>414</v>
      </c>
      <c r="B705" t="s">
        <v>0</v>
      </c>
      <c r="C705" t="s">
        <v>1</v>
      </c>
      <c r="E705" t="s">
        <v>10</v>
      </c>
      <c r="F705" t="s">
        <v>433</v>
      </c>
      <c r="H705" t="s">
        <v>3</v>
      </c>
      <c r="I705" t="s">
        <v>66</v>
      </c>
      <c r="J705">
        <v>2011</v>
      </c>
      <c r="K705">
        <v>139</v>
      </c>
      <c r="L705" t="s">
        <v>4</v>
      </c>
      <c r="N705">
        <v>9259.4641059999994</v>
      </c>
      <c r="X705" t="s">
        <v>283</v>
      </c>
      <c r="Y705" t="s">
        <v>311</v>
      </c>
    </row>
    <row r="706" spans="1:25" x14ac:dyDescent="0.45">
      <c r="A706" t="s">
        <v>414</v>
      </c>
      <c r="B706" t="s">
        <v>0</v>
      </c>
      <c r="C706" t="s">
        <v>1</v>
      </c>
      <c r="E706" t="s">
        <v>10</v>
      </c>
      <c r="F706" t="s">
        <v>433</v>
      </c>
      <c r="H706" t="s">
        <v>3</v>
      </c>
      <c r="I706" t="s">
        <v>66</v>
      </c>
      <c r="J706">
        <v>2011</v>
      </c>
      <c r="K706">
        <v>140</v>
      </c>
      <c r="L706" t="s">
        <v>4</v>
      </c>
      <c r="N706">
        <v>10779.7029</v>
      </c>
      <c r="X706" t="s">
        <v>283</v>
      </c>
      <c r="Y706" t="s">
        <v>311</v>
      </c>
    </row>
    <row r="707" spans="1:25" x14ac:dyDescent="0.45">
      <c r="A707" t="s">
        <v>414</v>
      </c>
      <c r="B707" t="s">
        <v>0</v>
      </c>
      <c r="C707" t="s">
        <v>1</v>
      </c>
      <c r="E707" t="s">
        <v>10</v>
      </c>
      <c r="F707" t="s">
        <v>433</v>
      </c>
      <c r="H707" t="s">
        <v>3</v>
      </c>
      <c r="I707" t="s">
        <v>66</v>
      </c>
      <c r="J707">
        <v>2011</v>
      </c>
      <c r="K707">
        <v>141</v>
      </c>
      <c r="L707" t="s">
        <v>4</v>
      </c>
      <c r="N707">
        <v>12299.94169</v>
      </c>
      <c r="X707" t="s">
        <v>283</v>
      </c>
      <c r="Y707" t="s">
        <v>311</v>
      </c>
    </row>
    <row r="708" spans="1:25" x14ac:dyDescent="0.45">
      <c r="A708" t="s">
        <v>414</v>
      </c>
      <c r="B708" t="s">
        <v>0</v>
      </c>
      <c r="C708" t="s">
        <v>1</v>
      </c>
      <c r="E708" t="s">
        <v>10</v>
      </c>
      <c r="F708" t="s">
        <v>433</v>
      </c>
      <c r="H708" t="s">
        <v>3</v>
      </c>
      <c r="I708" t="s">
        <v>66</v>
      </c>
      <c r="J708">
        <v>2011</v>
      </c>
      <c r="K708">
        <v>142</v>
      </c>
      <c r="L708" t="s">
        <v>4</v>
      </c>
      <c r="N708">
        <v>12836.49655</v>
      </c>
      <c r="X708" t="s">
        <v>283</v>
      </c>
      <c r="Y708" t="s">
        <v>311</v>
      </c>
    </row>
    <row r="709" spans="1:25" x14ac:dyDescent="0.45">
      <c r="A709" t="s">
        <v>414</v>
      </c>
      <c r="B709" t="s">
        <v>0</v>
      </c>
      <c r="C709" t="s">
        <v>1</v>
      </c>
      <c r="E709" t="s">
        <v>10</v>
      </c>
      <c r="F709" t="s">
        <v>433</v>
      </c>
      <c r="H709" t="s">
        <v>3</v>
      </c>
      <c r="I709" t="s">
        <v>66</v>
      </c>
      <c r="J709">
        <v>2011</v>
      </c>
      <c r="K709">
        <v>143</v>
      </c>
      <c r="L709" t="s">
        <v>4</v>
      </c>
      <c r="N709">
        <v>13730.754660000001</v>
      </c>
      <c r="X709" t="s">
        <v>283</v>
      </c>
      <c r="Y709" t="s">
        <v>311</v>
      </c>
    </row>
    <row r="710" spans="1:25" x14ac:dyDescent="0.45">
      <c r="A710" t="s">
        <v>414</v>
      </c>
      <c r="B710" t="s">
        <v>0</v>
      </c>
      <c r="C710" t="s">
        <v>1</v>
      </c>
      <c r="E710" t="s">
        <v>10</v>
      </c>
      <c r="F710" t="s">
        <v>433</v>
      </c>
      <c r="H710" t="s">
        <v>3</v>
      </c>
      <c r="I710" t="s">
        <v>66</v>
      </c>
      <c r="J710">
        <v>2011</v>
      </c>
      <c r="K710">
        <v>144</v>
      </c>
      <c r="L710" t="s">
        <v>4</v>
      </c>
      <c r="N710">
        <v>14625.012779999999</v>
      </c>
      <c r="X710" t="s">
        <v>283</v>
      </c>
      <c r="Y710" t="s">
        <v>311</v>
      </c>
    </row>
    <row r="711" spans="1:25" x14ac:dyDescent="0.45">
      <c r="A711" t="s">
        <v>414</v>
      </c>
      <c r="B711" t="s">
        <v>0</v>
      </c>
      <c r="C711" t="s">
        <v>1</v>
      </c>
      <c r="E711" t="s">
        <v>10</v>
      </c>
      <c r="F711" t="s">
        <v>433</v>
      </c>
      <c r="H711" t="s">
        <v>3</v>
      </c>
      <c r="I711" t="s">
        <v>66</v>
      </c>
      <c r="J711">
        <v>2011</v>
      </c>
      <c r="K711">
        <v>145</v>
      </c>
      <c r="L711" t="s">
        <v>4</v>
      </c>
      <c r="N711">
        <v>14356.735339999999</v>
      </c>
      <c r="X711" t="s">
        <v>283</v>
      </c>
      <c r="Y711" t="s">
        <v>311</v>
      </c>
    </row>
    <row r="712" spans="1:25" x14ac:dyDescent="0.45">
      <c r="A712" t="s">
        <v>414</v>
      </c>
      <c r="B712" t="s">
        <v>0</v>
      </c>
      <c r="C712" t="s">
        <v>1</v>
      </c>
      <c r="E712" t="s">
        <v>10</v>
      </c>
      <c r="F712" t="s">
        <v>433</v>
      </c>
      <c r="H712" t="s">
        <v>3</v>
      </c>
      <c r="I712" t="s">
        <v>66</v>
      </c>
      <c r="J712">
        <v>2011</v>
      </c>
      <c r="K712">
        <v>70</v>
      </c>
      <c r="L712" t="s">
        <v>5</v>
      </c>
      <c r="M712" t="s">
        <v>298</v>
      </c>
      <c r="N712">
        <v>9937.2384939999993</v>
      </c>
      <c r="X712" t="s">
        <v>283</v>
      </c>
      <c r="Y712" t="s">
        <v>304</v>
      </c>
    </row>
    <row r="713" spans="1:25" x14ac:dyDescent="0.45">
      <c r="A713" t="s">
        <v>414</v>
      </c>
      <c r="B713" t="s">
        <v>0</v>
      </c>
      <c r="C713" t="s">
        <v>1</v>
      </c>
      <c r="E713" t="s">
        <v>10</v>
      </c>
      <c r="F713" t="s">
        <v>433</v>
      </c>
      <c r="H713" t="s">
        <v>3</v>
      </c>
      <c r="I713" t="s">
        <v>66</v>
      </c>
      <c r="J713">
        <v>2011</v>
      </c>
      <c r="K713">
        <v>71</v>
      </c>
      <c r="L713" t="s">
        <v>5</v>
      </c>
      <c r="M713" t="s">
        <v>298</v>
      </c>
      <c r="N713">
        <v>11228.332340000001</v>
      </c>
      <c r="X713" t="s">
        <v>283</v>
      </c>
      <c r="Y713" t="s">
        <v>304</v>
      </c>
    </row>
    <row r="714" spans="1:25" x14ac:dyDescent="0.45">
      <c r="A714" t="s">
        <v>414</v>
      </c>
      <c r="B714" t="s">
        <v>0</v>
      </c>
      <c r="C714" t="s">
        <v>1</v>
      </c>
      <c r="E714" t="s">
        <v>10</v>
      </c>
      <c r="F714" t="s">
        <v>433</v>
      </c>
      <c r="H714" t="s">
        <v>3</v>
      </c>
      <c r="I714" t="s">
        <v>66</v>
      </c>
      <c r="J714">
        <v>2011</v>
      </c>
      <c r="K714">
        <v>72</v>
      </c>
      <c r="L714" t="s">
        <v>5</v>
      </c>
      <c r="M714" t="s">
        <v>298</v>
      </c>
      <c r="N714">
        <v>10582.78542</v>
      </c>
      <c r="X714" t="s">
        <v>283</v>
      </c>
      <c r="Y714" t="s">
        <v>304</v>
      </c>
    </row>
    <row r="715" spans="1:25" x14ac:dyDescent="0.45">
      <c r="A715" t="s">
        <v>414</v>
      </c>
      <c r="B715" t="s">
        <v>0</v>
      </c>
      <c r="C715" t="s">
        <v>1</v>
      </c>
      <c r="E715" t="s">
        <v>10</v>
      </c>
      <c r="F715" t="s">
        <v>433</v>
      </c>
      <c r="H715" t="s">
        <v>3</v>
      </c>
      <c r="I715" t="s">
        <v>66</v>
      </c>
      <c r="J715">
        <v>2011</v>
      </c>
      <c r="K715">
        <v>73</v>
      </c>
      <c r="L715" t="s">
        <v>5</v>
      </c>
      <c r="M715" t="s">
        <v>298</v>
      </c>
      <c r="N715">
        <v>10905.55888</v>
      </c>
      <c r="X715" t="s">
        <v>283</v>
      </c>
      <c r="Y715" t="s">
        <v>304</v>
      </c>
    </row>
    <row r="716" spans="1:25" x14ac:dyDescent="0.45">
      <c r="A716" t="s">
        <v>414</v>
      </c>
      <c r="B716" t="s">
        <v>0</v>
      </c>
      <c r="C716" t="s">
        <v>1</v>
      </c>
      <c r="E716" t="s">
        <v>10</v>
      </c>
      <c r="F716" t="s">
        <v>433</v>
      </c>
      <c r="H716" t="s">
        <v>3</v>
      </c>
      <c r="I716" t="s">
        <v>66</v>
      </c>
      <c r="J716">
        <v>2011</v>
      </c>
      <c r="K716">
        <v>74</v>
      </c>
      <c r="L716" t="s">
        <v>5</v>
      </c>
      <c r="M716" t="s">
        <v>298</v>
      </c>
      <c r="N716">
        <v>11120.741180000001</v>
      </c>
      <c r="X716" t="s">
        <v>283</v>
      </c>
      <c r="Y716" t="s">
        <v>304</v>
      </c>
    </row>
    <row r="717" spans="1:25" x14ac:dyDescent="0.45">
      <c r="A717" t="s">
        <v>414</v>
      </c>
      <c r="B717" t="s">
        <v>0</v>
      </c>
      <c r="C717" t="s">
        <v>1</v>
      </c>
      <c r="E717" t="s">
        <v>10</v>
      </c>
      <c r="F717" t="s">
        <v>433</v>
      </c>
      <c r="H717" t="s">
        <v>3</v>
      </c>
      <c r="I717" t="s">
        <v>66</v>
      </c>
      <c r="J717">
        <v>2011</v>
      </c>
      <c r="K717">
        <v>75</v>
      </c>
      <c r="L717" t="s">
        <v>5</v>
      </c>
      <c r="M717" t="s">
        <v>298</v>
      </c>
      <c r="N717">
        <v>10367.60311</v>
      </c>
      <c r="X717" t="s">
        <v>283</v>
      </c>
      <c r="Y717" t="s">
        <v>304</v>
      </c>
    </row>
    <row r="718" spans="1:25" x14ac:dyDescent="0.45">
      <c r="A718" t="s">
        <v>414</v>
      </c>
      <c r="B718" t="s">
        <v>0</v>
      </c>
      <c r="C718" t="s">
        <v>1</v>
      </c>
      <c r="E718" t="s">
        <v>10</v>
      </c>
      <c r="F718" t="s">
        <v>433</v>
      </c>
      <c r="H718" t="s">
        <v>3</v>
      </c>
      <c r="I718" t="s">
        <v>66</v>
      </c>
      <c r="J718">
        <v>2011</v>
      </c>
      <c r="K718">
        <v>76</v>
      </c>
      <c r="L718" t="s">
        <v>5</v>
      </c>
      <c r="M718" t="s">
        <v>298</v>
      </c>
      <c r="N718">
        <v>9937.2384939999993</v>
      </c>
      <c r="X718" t="s">
        <v>283</v>
      </c>
      <c r="Y718" t="s">
        <v>304</v>
      </c>
    </row>
    <row r="719" spans="1:25" x14ac:dyDescent="0.45">
      <c r="A719" t="s">
        <v>414</v>
      </c>
      <c r="B719" t="s">
        <v>0</v>
      </c>
      <c r="C719" t="s">
        <v>1</v>
      </c>
      <c r="E719" t="s">
        <v>10</v>
      </c>
      <c r="F719" t="s">
        <v>433</v>
      </c>
      <c r="H719" t="s">
        <v>3</v>
      </c>
      <c r="I719" t="s">
        <v>66</v>
      </c>
      <c r="J719">
        <v>2011</v>
      </c>
      <c r="K719">
        <v>77</v>
      </c>
      <c r="L719" t="s">
        <v>5</v>
      </c>
      <c r="M719" t="s">
        <v>298</v>
      </c>
      <c r="N719">
        <v>11335.923489999999</v>
      </c>
      <c r="X719" t="s">
        <v>283</v>
      </c>
      <c r="Y719" t="s">
        <v>304</v>
      </c>
    </row>
    <row r="720" spans="1:25" x14ac:dyDescent="0.45">
      <c r="A720" t="s">
        <v>414</v>
      </c>
      <c r="B720" t="s">
        <v>0</v>
      </c>
      <c r="C720" t="s">
        <v>1</v>
      </c>
      <c r="E720" t="s">
        <v>10</v>
      </c>
      <c r="F720" t="s">
        <v>433</v>
      </c>
      <c r="H720" t="s">
        <v>3</v>
      </c>
      <c r="I720" t="s">
        <v>66</v>
      </c>
      <c r="J720">
        <v>2011</v>
      </c>
      <c r="K720">
        <v>78</v>
      </c>
      <c r="L720" t="s">
        <v>5</v>
      </c>
      <c r="M720" t="s">
        <v>298</v>
      </c>
      <c r="N720">
        <v>10905.55888</v>
      </c>
      <c r="X720" t="s">
        <v>283</v>
      </c>
      <c r="Y720" t="s">
        <v>304</v>
      </c>
    </row>
    <row r="721" spans="1:25" x14ac:dyDescent="0.45">
      <c r="A721" t="s">
        <v>414</v>
      </c>
      <c r="B721" t="s">
        <v>0</v>
      </c>
      <c r="C721" t="s">
        <v>1</v>
      </c>
      <c r="E721" t="s">
        <v>10</v>
      </c>
      <c r="F721" t="s">
        <v>433</v>
      </c>
      <c r="H721" t="s">
        <v>3</v>
      </c>
      <c r="I721" t="s">
        <v>66</v>
      </c>
      <c r="J721">
        <v>2011</v>
      </c>
      <c r="K721">
        <v>79</v>
      </c>
      <c r="L721" t="s">
        <v>5</v>
      </c>
      <c r="M721" t="s">
        <v>298</v>
      </c>
      <c r="N721">
        <v>10797.967720000001</v>
      </c>
      <c r="X721" t="s">
        <v>283</v>
      </c>
      <c r="Y721" t="s">
        <v>304</v>
      </c>
    </row>
    <row r="722" spans="1:25" x14ac:dyDescent="0.45">
      <c r="A722" t="s">
        <v>414</v>
      </c>
      <c r="B722" t="s">
        <v>0</v>
      </c>
      <c r="C722" t="s">
        <v>1</v>
      </c>
      <c r="E722" t="s">
        <v>10</v>
      </c>
      <c r="F722" t="s">
        <v>433</v>
      </c>
      <c r="H722" t="s">
        <v>3</v>
      </c>
      <c r="I722" t="s">
        <v>66</v>
      </c>
      <c r="J722">
        <v>2011</v>
      </c>
      <c r="K722">
        <v>80</v>
      </c>
      <c r="L722" t="s">
        <v>5</v>
      </c>
      <c r="M722" t="s">
        <v>298</v>
      </c>
      <c r="N722">
        <v>11551.105799999999</v>
      </c>
      <c r="X722" t="s">
        <v>283</v>
      </c>
      <c r="Y722" t="s">
        <v>304</v>
      </c>
    </row>
    <row r="723" spans="1:25" x14ac:dyDescent="0.45">
      <c r="A723" t="s">
        <v>414</v>
      </c>
      <c r="B723" t="s">
        <v>0</v>
      </c>
      <c r="C723" t="s">
        <v>1</v>
      </c>
      <c r="E723" t="s">
        <v>10</v>
      </c>
      <c r="F723" t="s">
        <v>433</v>
      </c>
      <c r="H723" t="s">
        <v>3</v>
      </c>
      <c r="I723" t="s">
        <v>66</v>
      </c>
      <c r="J723">
        <v>2011</v>
      </c>
      <c r="K723">
        <v>81</v>
      </c>
      <c r="L723" t="s">
        <v>5</v>
      </c>
      <c r="M723" t="s">
        <v>298</v>
      </c>
      <c r="N723">
        <v>9937.2384939999993</v>
      </c>
      <c r="X723" t="s">
        <v>283</v>
      </c>
      <c r="Y723" t="s">
        <v>304</v>
      </c>
    </row>
    <row r="724" spans="1:25" x14ac:dyDescent="0.45">
      <c r="A724" t="s">
        <v>414</v>
      </c>
      <c r="B724" t="s">
        <v>0</v>
      </c>
      <c r="C724" t="s">
        <v>1</v>
      </c>
      <c r="E724" t="s">
        <v>10</v>
      </c>
      <c r="F724" t="s">
        <v>433</v>
      </c>
      <c r="H724" t="s">
        <v>3</v>
      </c>
      <c r="I724" t="s">
        <v>66</v>
      </c>
      <c r="J724">
        <v>2011</v>
      </c>
      <c r="K724">
        <v>82</v>
      </c>
      <c r="L724" t="s">
        <v>5</v>
      </c>
      <c r="M724" t="s">
        <v>298</v>
      </c>
      <c r="N724">
        <v>9506.8738790000007</v>
      </c>
      <c r="X724" t="s">
        <v>283</v>
      </c>
      <c r="Y724" t="s">
        <v>304</v>
      </c>
    </row>
    <row r="725" spans="1:25" x14ac:dyDescent="0.45">
      <c r="A725" t="s">
        <v>414</v>
      </c>
      <c r="B725" t="s">
        <v>0</v>
      </c>
      <c r="C725" t="s">
        <v>1</v>
      </c>
      <c r="E725" t="s">
        <v>10</v>
      </c>
      <c r="F725" t="s">
        <v>433</v>
      </c>
      <c r="H725" t="s">
        <v>3</v>
      </c>
      <c r="I725" t="s">
        <v>66</v>
      </c>
      <c r="J725">
        <v>2011</v>
      </c>
      <c r="K725">
        <v>83</v>
      </c>
      <c r="L725" t="s">
        <v>5</v>
      </c>
      <c r="M725" t="s">
        <v>298</v>
      </c>
      <c r="N725">
        <v>8430.9623429999992</v>
      </c>
      <c r="X725" t="s">
        <v>283</v>
      </c>
      <c r="Y725" t="s">
        <v>304</v>
      </c>
    </row>
    <row r="726" spans="1:25" x14ac:dyDescent="0.45">
      <c r="A726" t="s">
        <v>414</v>
      </c>
      <c r="B726" t="s">
        <v>0</v>
      </c>
      <c r="C726" t="s">
        <v>1</v>
      </c>
      <c r="E726" t="s">
        <v>10</v>
      </c>
      <c r="F726" t="s">
        <v>433</v>
      </c>
      <c r="H726" t="s">
        <v>3</v>
      </c>
      <c r="I726" t="s">
        <v>66</v>
      </c>
      <c r="J726">
        <v>2011</v>
      </c>
      <c r="K726">
        <v>84</v>
      </c>
      <c r="L726" t="s">
        <v>5</v>
      </c>
      <c r="M726" t="s">
        <v>298</v>
      </c>
      <c r="N726">
        <v>9184.100418</v>
      </c>
      <c r="X726" t="s">
        <v>283</v>
      </c>
      <c r="Y726" t="s">
        <v>304</v>
      </c>
    </row>
    <row r="727" spans="1:25" x14ac:dyDescent="0.45">
      <c r="A727" t="s">
        <v>414</v>
      </c>
      <c r="B727" t="s">
        <v>0</v>
      </c>
      <c r="C727" t="s">
        <v>1</v>
      </c>
      <c r="E727" t="s">
        <v>10</v>
      </c>
      <c r="F727" t="s">
        <v>433</v>
      </c>
      <c r="H727" t="s">
        <v>3</v>
      </c>
      <c r="I727" t="s">
        <v>66</v>
      </c>
      <c r="J727">
        <v>2011</v>
      </c>
      <c r="K727">
        <v>85</v>
      </c>
      <c r="L727" t="s">
        <v>5</v>
      </c>
      <c r="M727" t="s">
        <v>298</v>
      </c>
      <c r="N727">
        <v>7247.4596529999999</v>
      </c>
      <c r="X727" t="s">
        <v>283</v>
      </c>
      <c r="Y727" t="s">
        <v>304</v>
      </c>
    </row>
    <row r="728" spans="1:25" x14ac:dyDescent="0.45">
      <c r="A728" t="s">
        <v>414</v>
      </c>
      <c r="B728" t="s">
        <v>0</v>
      </c>
      <c r="C728" t="s">
        <v>1</v>
      </c>
      <c r="E728" t="s">
        <v>10</v>
      </c>
      <c r="F728" t="s">
        <v>433</v>
      </c>
      <c r="H728" t="s">
        <v>3</v>
      </c>
      <c r="I728" t="s">
        <v>66</v>
      </c>
      <c r="J728">
        <v>2011</v>
      </c>
      <c r="K728">
        <v>86</v>
      </c>
      <c r="L728" t="s">
        <v>5</v>
      </c>
      <c r="M728" t="s">
        <v>298</v>
      </c>
      <c r="N728">
        <v>8108.1888820000004</v>
      </c>
      <c r="X728" t="s">
        <v>283</v>
      </c>
      <c r="Y728" t="s">
        <v>304</v>
      </c>
    </row>
    <row r="729" spans="1:25" x14ac:dyDescent="0.45">
      <c r="A729" t="s">
        <v>414</v>
      </c>
      <c r="B729" t="s">
        <v>0</v>
      </c>
      <c r="C729" t="s">
        <v>1</v>
      </c>
      <c r="E729" t="s">
        <v>10</v>
      </c>
      <c r="F729" t="s">
        <v>433</v>
      </c>
      <c r="H729" t="s">
        <v>3</v>
      </c>
      <c r="I729" t="s">
        <v>66</v>
      </c>
      <c r="J729">
        <v>2011</v>
      </c>
      <c r="K729">
        <v>87</v>
      </c>
      <c r="L729" t="s">
        <v>5</v>
      </c>
      <c r="M729" t="s">
        <v>298</v>
      </c>
      <c r="N729">
        <v>8000.5977290000001</v>
      </c>
      <c r="X729" t="s">
        <v>283</v>
      </c>
      <c r="Y729" t="s">
        <v>304</v>
      </c>
    </row>
    <row r="730" spans="1:25" x14ac:dyDescent="0.45">
      <c r="A730" t="s">
        <v>414</v>
      </c>
      <c r="B730" t="s">
        <v>0</v>
      </c>
      <c r="C730" t="s">
        <v>1</v>
      </c>
      <c r="E730" t="s">
        <v>10</v>
      </c>
      <c r="F730" t="s">
        <v>433</v>
      </c>
      <c r="H730" t="s">
        <v>3</v>
      </c>
      <c r="I730" t="s">
        <v>66</v>
      </c>
      <c r="J730">
        <v>2011</v>
      </c>
      <c r="K730">
        <v>88</v>
      </c>
      <c r="L730" t="s">
        <v>5</v>
      </c>
      <c r="M730" t="s">
        <v>298</v>
      </c>
      <c r="N730">
        <v>7032.2773459999999</v>
      </c>
      <c r="X730" t="s">
        <v>283</v>
      </c>
      <c r="Y730" t="s">
        <v>304</v>
      </c>
    </row>
    <row r="731" spans="1:25" x14ac:dyDescent="0.45">
      <c r="A731" t="s">
        <v>414</v>
      </c>
      <c r="B731" t="s">
        <v>0</v>
      </c>
      <c r="C731" t="s">
        <v>1</v>
      </c>
      <c r="E731" t="s">
        <v>10</v>
      </c>
      <c r="F731" t="s">
        <v>433</v>
      </c>
      <c r="H731" t="s">
        <v>3</v>
      </c>
      <c r="I731" t="s">
        <v>66</v>
      </c>
      <c r="J731">
        <v>2011</v>
      </c>
      <c r="K731">
        <v>89</v>
      </c>
      <c r="L731" t="s">
        <v>5</v>
      </c>
      <c r="M731" t="s">
        <v>298</v>
      </c>
      <c r="N731">
        <v>8430.9623429999992</v>
      </c>
      <c r="X731" t="s">
        <v>283</v>
      </c>
      <c r="Y731" t="s">
        <v>304</v>
      </c>
    </row>
    <row r="732" spans="1:25" x14ac:dyDescent="0.45">
      <c r="A732" t="s">
        <v>414</v>
      </c>
      <c r="B732" t="s">
        <v>0</v>
      </c>
      <c r="C732" t="s">
        <v>1</v>
      </c>
      <c r="E732" t="s">
        <v>10</v>
      </c>
      <c r="F732" t="s">
        <v>433</v>
      </c>
      <c r="H732" t="s">
        <v>3</v>
      </c>
      <c r="I732" t="s">
        <v>66</v>
      </c>
      <c r="J732">
        <v>2011</v>
      </c>
      <c r="K732">
        <v>90</v>
      </c>
      <c r="L732" t="s">
        <v>5</v>
      </c>
      <c r="M732" t="s">
        <v>298</v>
      </c>
      <c r="N732">
        <v>7570.2331139999997</v>
      </c>
      <c r="X732" t="s">
        <v>283</v>
      </c>
      <c r="Y732" t="s">
        <v>304</v>
      </c>
    </row>
    <row r="733" spans="1:25" x14ac:dyDescent="0.45">
      <c r="A733" t="s">
        <v>414</v>
      </c>
      <c r="B733" t="s">
        <v>0</v>
      </c>
      <c r="C733" t="s">
        <v>1</v>
      </c>
      <c r="E733" t="s">
        <v>10</v>
      </c>
      <c r="F733" t="s">
        <v>433</v>
      </c>
      <c r="H733" t="s">
        <v>3</v>
      </c>
      <c r="I733" t="s">
        <v>66</v>
      </c>
      <c r="J733">
        <v>2011</v>
      </c>
      <c r="K733">
        <v>91</v>
      </c>
      <c r="L733" t="s">
        <v>5</v>
      </c>
      <c r="M733" t="s">
        <v>298</v>
      </c>
      <c r="N733">
        <v>6924.6861920000001</v>
      </c>
      <c r="X733" t="s">
        <v>283</v>
      </c>
      <c r="Y733" t="s">
        <v>304</v>
      </c>
    </row>
    <row r="734" spans="1:25" x14ac:dyDescent="0.45">
      <c r="A734" t="s">
        <v>414</v>
      </c>
      <c r="B734" t="s">
        <v>0</v>
      </c>
      <c r="C734" t="s">
        <v>1</v>
      </c>
      <c r="E734" t="s">
        <v>10</v>
      </c>
      <c r="F734" t="s">
        <v>433</v>
      </c>
      <c r="H734" t="s">
        <v>3</v>
      </c>
      <c r="I734" t="s">
        <v>66</v>
      </c>
      <c r="J734">
        <v>2011</v>
      </c>
      <c r="K734">
        <v>92</v>
      </c>
      <c r="L734" t="s">
        <v>5</v>
      </c>
      <c r="M734" t="s">
        <v>298</v>
      </c>
      <c r="N734">
        <v>7355.0508069999996</v>
      </c>
      <c r="X734" t="s">
        <v>283</v>
      </c>
      <c r="Y734" t="s">
        <v>304</v>
      </c>
    </row>
    <row r="735" spans="1:25" x14ac:dyDescent="0.45">
      <c r="A735" t="s">
        <v>414</v>
      </c>
      <c r="B735" t="s">
        <v>0</v>
      </c>
      <c r="C735" t="s">
        <v>1</v>
      </c>
      <c r="E735" t="s">
        <v>10</v>
      </c>
      <c r="F735" t="s">
        <v>433</v>
      </c>
      <c r="H735" t="s">
        <v>3</v>
      </c>
      <c r="I735" t="s">
        <v>66</v>
      </c>
      <c r="J735">
        <v>2011</v>
      </c>
      <c r="K735">
        <v>93</v>
      </c>
      <c r="L735" t="s">
        <v>5</v>
      </c>
      <c r="M735" t="s">
        <v>298</v>
      </c>
      <c r="N735">
        <v>6279.139271</v>
      </c>
      <c r="X735" t="s">
        <v>283</v>
      </c>
      <c r="Y735" t="s">
        <v>304</v>
      </c>
    </row>
    <row r="736" spans="1:25" x14ac:dyDescent="0.45">
      <c r="A736" t="s">
        <v>414</v>
      </c>
      <c r="B736" t="s">
        <v>0</v>
      </c>
      <c r="C736" t="s">
        <v>1</v>
      </c>
      <c r="E736" t="s">
        <v>10</v>
      </c>
      <c r="F736" t="s">
        <v>433</v>
      </c>
      <c r="H736" t="s">
        <v>3</v>
      </c>
      <c r="I736" t="s">
        <v>66</v>
      </c>
      <c r="J736">
        <v>2011</v>
      </c>
      <c r="K736">
        <v>94</v>
      </c>
      <c r="L736" t="s">
        <v>5</v>
      </c>
      <c r="M736" t="s">
        <v>298</v>
      </c>
      <c r="N736">
        <v>6063.956964</v>
      </c>
      <c r="X736" t="s">
        <v>283</v>
      </c>
      <c r="Y736" t="s">
        <v>304</v>
      </c>
    </row>
    <row r="737" spans="1:25" x14ac:dyDescent="0.45">
      <c r="A737" t="s">
        <v>414</v>
      </c>
      <c r="B737" t="s">
        <v>0</v>
      </c>
      <c r="C737" t="s">
        <v>1</v>
      </c>
      <c r="E737" t="s">
        <v>10</v>
      </c>
      <c r="F737" t="s">
        <v>433</v>
      </c>
      <c r="H737" t="s">
        <v>3</v>
      </c>
      <c r="I737" t="s">
        <v>66</v>
      </c>
      <c r="J737">
        <v>2011</v>
      </c>
      <c r="K737">
        <v>95</v>
      </c>
      <c r="L737" t="s">
        <v>5</v>
      </c>
      <c r="M737" t="s">
        <v>298</v>
      </c>
      <c r="N737">
        <v>5203.2277350000004</v>
      </c>
      <c r="X737" t="s">
        <v>283</v>
      </c>
      <c r="Y737" t="s">
        <v>304</v>
      </c>
    </row>
    <row r="738" spans="1:25" x14ac:dyDescent="0.45">
      <c r="A738" t="s">
        <v>414</v>
      </c>
      <c r="B738" t="s">
        <v>0</v>
      </c>
      <c r="C738" t="s">
        <v>1</v>
      </c>
      <c r="E738" t="s">
        <v>10</v>
      </c>
      <c r="F738" t="s">
        <v>433</v>
      </c>
      <c r="H738" t="s">
        <v>3</v>
      </c>
      <c r="I738" t="s">
        <v>66</v>
      </c>
      <c r="J738">
        <v>2011</v>
      </c>
      <c r="K738">
        <v>96</v>
      </c>
      <c r="L738" t="s">
        <v>5</v>
      </c>
      <c r="M738" t="s">
        <v>298</v>
      </c>
      <c r="N738">
        <v>4880.4542739999997</v>
      </c>
      <c r="X738" t="s">
        <v>283</v>
      </c>
      <c r="Y738" t="s">
        <v>304</v>
      </c>
    </row>
    <row r="739" spans="1:25" x14ac:dyDescent="0.45">
      <c r="A739" t="s">
        <v>414</v>
      </c>
      <c r="B739" t="s">
        <v>0</v>
      </c>
      <c r="C739" t="s">
        <v>1</v>
      </c>
      <c r="E739" t="s">
        <v>10</v>
      </c>
      <c r="F739" t="s">
        <v>433</v>
      </c>
      <c r="H739" t="s">
        <v>3</v>
      </c>
      <c r="I739" t="s">
        <v>66</v>
      </c>
      <c r="J739">
        <v>2011</v>
      </c>
      <c r="K739">
        <v>97</v>
      </c>
      <c r="L739" t="s">
        <v>5</v>
      </c>
      <c r="M739" t="s">
        <v>298</v>
      </c>
      <c r="N739">
        <v>5095.6365809999998</v>
      </c>
      <c r="X739" t="s">
        <v>283</v>
      </c>
      <c r="Y739" t="s">
        <v>304</v>
      </c>
    </row>
    <row r="740" spans="1:25" x14ac:dyDescent="0.45">
      <c r="A740" t="s">
        <v>414</v>
      </c>
      <c r="B740" t="s">
        <v>0</v>
      </c>
      <c r="C740" t="s">
        <v>1</v>
      </c>
      <c r="E740" t="s">
        <v>10</v>
      </c>
      <c r="F740" t="s">
        <v>433</v>
      </c>
      <c r="H740" t="s">
        <v>3</v>
      </c>
      <c r="I740" t="s">
        <v>66</v>
      </c>
      <c r="J740">
        <v>2011</v>
      </c>
      <c r="K740">
        <v>98</v>
      </c>
      <c r="L740" t="s">
        <v>5</v>
      </c>
      <c r="M740" t="s">
        <v>298</v>
      </c>
      <c r="N740">
        <v>4988.045427</v>
      </c>
      <c r="X740" t="s">
        <v>283</v>
      </c>
      <c r="Y740" t="s">
        <v>304</v>
      </c>
    </row>
    <row r="741" spans="1:25" x14ac:dyDescent="0.45">
      <c r="A741" t="s">
        <v>414</v>
      </c>
      <c r="B741" t="s">
        <v>0</v>
      </c>
      <c r="C741" t="s">
        <v>1</v>
      </c>
      <c r="E741" t="s">
        <v>10</v>
      </c>
      <c r="F741" t="s">
        <v>433</v>
      </c>
      <c r="H741" t="s">
        <v>3</v>
      </c>
      <c r="I741" t="s">
        <v>66</v>
      </c>
      <c r="J741">
        <v>2011</v>
      </c>
      <c r="K741">
        <v>99</v>
      </c>
      <c r="L741" t="s">
        <v>5</v>
      </c>
      <c r="M741" t="s">
        <v>298</v>
      </c>
      <c r="N741">
        <v>4342.4985059999999</v>
      </c>
      <c r="X741" t="s">
        <v>283</v>
      </c>
      <c r="Y741" t="s">
        <v>304</v>
      </c>
    </row>
    <row r="742" spans="1:25" x14ac:dyDescent="0.45">
      <c r="A742" t="s">
        <v>414</v>
      </c>
      <c r="B742" t="s">
        <v>0</v>
      </c>
      <c r="C742" t="s">
        <v>1</v>
      </c>
      <c r="E742" t="s">
        <v>10</v>
      </c>
      <c r="F742" t="s">
        <v>433</v>
      </c>
      <c r="H742" t="s">
        <v>3</v>
      </c>
      <c r="I742" t="s">
        <v>66</v>
      </c>
      <c r="J742">
        <v>2011</v>
      </c>
      <c r="K742">
        <v>100</v>
      </c>
      <c r="L742" t="s">
        <v>5</v>
      </c>
      <c r="M742" t="s">
        <v>298</v>
      </c>
      <c r="N742">
        <v>3266.5869699999998</v>
      </c>
      <c r="X742" t="s">
        <v>283</v>
      </c>
      <c r="Y742" t="s">
        <v>304</v>
      </c>
    </row>
    <row r="743" spans="1:25" x14ac:dyDescent="0.45">
      <c r="A743" t="s">
        <v>414</v>
      </c>
      <c r="B743" t="s">
        <v>0</v>
      </c>
      <c r="C743" t="s">
        <v>1</v>
      </c>
      <c r="E743" t="s">
        <v>10</v>
      </c>
      <c r="F743" t="s">
        <v>433</v>
      </c>
      <c r="H743" t="s">
        <v>3</v>
      </c>
      <c r="I743" t="s">
        <v>66</v>
      </c>
      <c r="J743">
        <v>2011</v>
      </c>
      <c r="K743">
        <v>101</v>
      </c>
      <c r="L743" t="s">
        <v>5</v>
      </c>
      <c r="M743" t="s">
        <v>298</v>
      </c>
      <c r="N743">
        <v>4234.9073520000002</v>
      </c>
      <c r="X743" t="s">
        <v>283</v>
      </c>
      <c r="Y743" t="s">
        <v>304</v>
      </c>
    </row>
    <row r="744" spans="1:25" x14ac:dyDescent="0.45">
      <c r="A744" t="s">
        <v>414</v>
      </c>
      <c r="B744" t="s">
        <v>0</v>
      </c>
      <c r="C744" t="s">
        <v>1</v>
      </c>
      <c r="E744" t="s">
        <v>10</v>
      </c>
      <c r="F744" t="s">
        <v>433</v>
      </c>
      <c r="H744" t="s">
        <v>3</v>
      </c>
      <c r="I744" t="s">
        <v>66</v>
      </c>
      <c r="J744">
        <v>2011</v>
      </c>
      <c r="K744">
        <v>102</v>
      </c>
      <c r="L744" t="s">
        <v>5</v>
      </c>
      <c r="M744" t="s">
        <v>298</v>
      </c>
      <c r="N744">
        <v>3266.5869699999998</v>
      </c>
      <c r="X744" t="s">
        <v>283</v>
      </c>
      <c r="Y744" t="s">
        <v>304</v>
      </c>
    </row>
    <row r="745" spans="1:25" x14ac:dyDescent="0.45">
      <c r="A745" t="s">
        <v>414</v>
      </c>
      <c r="B745" t="s">
        <v>0</v>
      </c>
      <c r="C745" t="s">
        <v>1</v>
      </c>
      <c r="E745" t="s">
        <v>10</v>
      </c>
      <c r="F745" t="s">
        <v>433</v>
      </c>
      <c r="H745" t="s">
        <v>3</v>
      </c>
      <c r="I745" t="s">
        <v>66</v>
      </c>
      <c r="J745">
        <v>2011</v>
      </c>
      <c r="K745">
        <v>103</v>
      </c>
      <c r="L745" t="s">
        <v>5</v>
      </c>
      <c r="M745" t="s">
        <v>298</v>
      </c>
      <c r="N745">
        <v>2836.2223549999999</v>
      </c>
      <c r="X745" t="s">
        <v>283</v>
      </c>
      <c r="Y745" t="s">
        <v>304</v>
      </c>
    </row>
    <row r="746" spans="1:25" x14ac:dyDescent="0.45">
      <c r="A746" t="s">
        <v>414</v>
      </c>
      <c r="B746" t="s">
        <v>0</v>
      </c>
      <c r="C746" t="s">
        <v>1</v>
      </c>
      <c r="E746" t="s">
        <v>10</v>
      </c>
      <c r="F746" t="s">
        <v>433</v>
      </c>
      <c r="H746" t="s">
        <v>3</v>
      </c>
      <c r="I746" t="s">
        <v>66</v>
      </c>
      <c r="J746">
        <v>2011</v>
      </c>
      <c r="K746">
        <v>104</v>
      </c>
      <c r="L746" t="s">
        <v>5</v>
      </c>
      <c r="M746" t="s">
        <v>298</v>
      </c>
      <c r="N746">
        <v>2836.2223549999999</v>
      </c>
      <c r="X746" t="s">
        <v>283</v>
      </c>
      <c r="Y746" t="s">
        <v>304</v>
      </c>
    </row>
    <row r="747" spans="1:25" x14ac:dyDescent="0.45">
      <c r="A747" t="s">
        <v>414</v>
      </c>
      <c r="B747" t="s">
        <v>0</v>
      </c>
      <c r="C747" t="s">
        <v>1</v>
      </c>
      <c r="E747" t="s">
        <v>10</v>
      </c>
      <c r="F747" t="s">
        <v>433</v>
      </c>
      <c r="H747" t="s">
        <v>3</v>
      </c>
      <c r="I747" t="s">
        <v>66</v>
      </c>
      <c r="J747">
        <v>2011</v>
      </c>
      <c r="K747">
        <v>105</v>
      </c>
      <c r="L747" t="s">
        <v>5</v>
      </c>
      <c r="M747" t="s">
        <v>298</v>
      </c>
      <c r="N747">
        <v>2836.2223549999999</v>
      </c>
      <c r="X747" t="s">
        <v>283</v>
      </c>
      <c r="Y747" t="s">
        <v>304</v>
      </c>
    </row>
    <row r="748" spans="1:25" x14ac:dyDescent="0.45">
      <c r="A748" t="s">
        <v>414</v>
      </c>
      <c r="B748" t="s">
        <v>0</v>
      </c>
      <c r="C748" t="s">
        <v>1</v>
      </c>
      <c r="E748" t="s">
        <v>10</v>
      </c>
      <c r="F748" t="s">
        <v>433</v>
      </c>
      <c r="H748" t="s">
        <v>3</v>
      </c>
      <c r="I748" t="s">
        <v>66</v>
      </c>
      <c r="J748">
        <v>2011</v>
      </c>
      <c r="K748">
        <v>106</v>
      </c>
      <c r="L748" t="s">
        <v>5</v>
      </c>
      <c r="M748" t="s">
        <v>298</v>
      </c>
      <c r="N748">
        <v>2728.6312010000001</v>
      </c>
      <c r="X748" t="s">
        <v>283</v>
      </c>
      <c r="Y748" t="s">
        <v>304</v>
      </c>
    </row>
    <row r="749" spans="1:25" x14ac:dyDescent="0.45">
      <c r="A749" t="s">
        <v>414</v>
      </c>
      <c r="B749" t="s">
        <v>0</v>
      </c>
      <c r="C749" t="s">
        <v>1</v>
      </c>
      <c r="E749" t="s">
        <v>10</v>
      </c>
      <c r="F749" t="s">
        <v>433</v>
      </c>
      <c r="H749" t="s">
        <v>3</v>
      </c>
      <c r="I749" t="s">
        <v>66</v>
      </c>
      <c r="J749">
        <v>2011</v>
      </c>
      <c r="K749">
        <v>107</v>
      </c>
      <c r="L749" t="s">
        <v>5</v>
      </c>
      <c r="M749" t="s">
        <v>298</v>
      </c>
      <c r="N749">
        <v>2513.4488940000001</v>
      </c>
      <c r="X749" t="s">
        <v>283</v>
      </c>
      <c r="Y749" t="s">
        <v>304</v>
      </c>
    </row>
    <row r="750" spans="1:25" x14ac:dyDescent="0.45">
      <c r="A750" t="s">
        <v>414</v>
      </c>
      <c r="B750" t="s">
        <v>0</v>
      </c>
      <c r="C750" t="s">
        <v>1</v>
      </c>
      <c r="E750" t="s">
        <v>10</v>
      </c>
      <c r="F750" t="s">
        <v>433</v>
      </c>
      <c r="H750" t="s">
        <v>3</v>
      </c>
      <c r="I750" t="s">
        <v>66</v>
      </c>
      <c r="J750">
        <v>2011</v>
      </c>
      <c r="K750">
        <v>108</v>
      </c>
      <c r="L750" t="s">
        <v>5</v>
      </c>
      <c r="M750" t="s">
        <v>298</v>
      </c>
      <c r="N750">
        <v>2298.2665870000001</v>
      </c>
      <c r="X750" t="s">
        <v>283</v>
      </c>
      <c r="Y750" t="s">
        <v>304</v>
      </c>
    </row>
    <row r="751" spans="1:25" x14ac:dyDescent="0.45">
      <c r="A751" t="s">
        <v>414</v>
      </c>
      <c r="B751" t="s">
        <v>0</v>
      </c>
      <c r="C751" t="s">
        <v>1</v>
      </c>
      <c r="E751" t="s">
        <v>10</v>
      </c>
      <c r="F751" t="s">
        <v>433</v>
      </c>
      <c r="H751" t="s">
        <v>3</v>
      </c>
      <c r="I751" t="s">
        <v>66</v>
      </c>
      <c r="J751">
        <v>2011</v>
      </c>
      <c r="K751">
        <v>109</v>
      </c>
      <c r="L751" t="s">
        <v>5</v>
      </c>
      <c r="M751" t="s">
        <v>298</v>
      </c>
      <c r="N751">
        <v>2083.08428</v>
      </c>
      <c r="X751" t="s">
        <v>283</v>
      </c>
      <c r="Y751" t="s">
        <v>304</v>
      </c>
    </row>
    <row r="752" spans="1:25" x14ac:dyDescent="0.45">
      <c r="A752" t="s">
        <v>414</v>
      </c>
      <c r="B752" t="s">
        <v>0</v>
      </c>
      <c r="C752" t="s">
        <v>1</v>
      </c>
      <c r="E752" t="s">
        <v>10</v>
      </c>
      <c r="F752" t="s">
        <v>433</v>
      </c>
      <c r="H752" t="s">
        <v>3</v>
      </c>
      <c r="I752" t="s">
        <v>66</v>
      </c>
      <c r="J752">
        <v>2011</v>
      </c>
      <c r="K752">
        <v>110</v>
      </c>
      <c r="L752" t="s">
        <v>5</v>
      </c>
      <c r="M752" t="s">
        <v>298</v>
      </c>
      <c r="N752">
        <v>1867.901973</v>
      </c>
      <c r="X752" t="s">
        <v>283</v>
      </c>
      <c r="Y752" t="s">
        <v>304</v>
      </c>
    </row>
    <row r="753" spans="1:25" x14ac:dyDescent="0.45">
      <c r="A753" t="s">
        <v>414</v>
      </c>
      <c r="B753" t="s">
        <v>0</v>
      </c>
      <c r="C753" t="s">
        <v>1</v>
      </c>
      <c r="E753" t="s">
        <v>10</v>
      </c>
      <c r="F753" t="s">
        <v>433</v>
      </c>
      <c r="H753" t="s">
        <v>3</v>
      </c>
      <c r="I753" t="s">
        <v>66</v>
      </c>
      <c r="J753">
        <v>2011</v>
      </c>
      <c r="K753">
        <v>111</v>
      </c>
      <c r="L753" t="s">
        <v>5</v>
      </c>
      <c r="M753" t="s">
        <v>298</v>
      </c>
      <c r="N753">
        <v>1652.7196650000001</v>
      </c>
      <c r="X753" t="s">
        <v>283</v>
      </c>
      <c r="Y753" t="s">
        <v>304</v>
      </c>
    </row>
    <row r="754" spans="1:25" x14ac:dyDescent="0.45">
      <c r="A754" t="s">
        <v>414</v>
      </c>
      <c r="B754" t="s">
        <v>0</v>
      </c>
      <c r="C754" t="s">
        <v>1</v>
      </c>
      <c r="E754" t="s">
        <v>10</v>
      </c>
      <c r="F754" t="s">
        <v>433</v>
      </c>
      <c r="H754" t="s">
        <v>3</v>
      </c>
      <c r="I754" t="s">
        <v>66</v>
      </c>
      <c r="J754">
        <v>2011</v>
      </c>
      <c r="K754">
        <v>112</v>
      </c>
      <c r="L754" t="s">
        <v>5</v>
      </c>
      <c r="M754" t="s">
        <v>298</v>
      </c>
      <c r="N754">
        <v>1867.901973</v>
      </c>
      <c r="X754" t="s">
        <v>283</v>
      </c>
      <c r="Y754" t="s">
        <v>304</v>
      </c>
    </row>
    <row r="755" spans="1:25" x14ac:dyDescent="0.45">
      <c r="A755" t="s">
        <v>414</v>
      </c>
      <c r="B755" t="s">
        <v>0</v>
      </c>
      <c r="C755" t="s">
        <v>1</v>
      </c>
      <c r="E755" t="s">
        <v>10</v>
      </c>
      <c r="F755" t="s">
        <v>433</v>
      </c>
      <c r="H755" t="s">
        <v>3</v>
      </c>
      <c r="I755" t="s">
        <v>66</v>
      </c>
      <c r="J755">
        <v>2011</v>
      </c>
      <c r="K755">
        <v>113</v>
      </c>
      <c r="L755" t="s">
        <v>5</v>
      </c>
      <c r="M755" t="s">
        <v>298</v>
      </c>
      <c r="N755">
        <v>1975.4931260000001</v>
      </c>
      <c r="X755" t="s">
        <v>283</v>
      </c>
      <c r="Y755" t="s">
        <v>304</v>
      </c>
    </row>
    <row r="756" spans="1:25" x14ac:dyDescent="0.45">
      <c r="A756" t="s">
        <v>414</v>
      </c>
      <c r="B756" t="s">
        <v>0</v>
      </c>
      <c r="C756" t="s">
        <v>1</v>
      </c>
      <c r="E756" t="s">
        <v>10</v>
      </c>
      <c r="F756" t="s">
        <v>433</v>
      </c>
      <c r="H756" t="s">
        <v>3</v>
      </c>
      <c r="I756" t="s">
        <v>66</v>
      </c>
      <c r="J756">
        <v>2011</v>
      </c>
      <c r="K756">
        <v>114</v>
      </c>
      <c r="L756" t="s">
        <v>5</v>
      </c>
      <c r="M756" t="s">
        <v>298</v>
      </c>
      <c r="N756">
        <v>1975.4931260000001</v>
      </c>
      <c r="X756" t="s">
        <v>283</v>
      </c>
      <c r="Y756" t="s">
        <v>304</v>
      </c>
    </row>
    <row r="757" spans="1:25" x14ac:dyDescent="0.45">
      <c r="A757" t="s">
        <v>414</v>
      </c>
      <c r="B757" t="s">
        <v>0</v>
      </c>
      <c r="C757" t="s">
        <v>1</v>
      </c>
      <c r="E757" t="s">
        <v>10</v>
      </c>
      <c r="F757" t="s">
        <v>433</v>
      </c>
      <c r="H757" t="s">
        <v>3</v>
      </c>
      <c r="I757" t="s">
        <v>66</v>
      </c>
      <c r="J757">
        <v>2011</v>
      </c>
      <c r="K757">
        <v>115</v>
      </c>
      <c r="L757" t="s">
        <v>5</v>
      </c>
      <c r="M757" t="s">
        <v>298</v>
      </c>
      <c r="N757">
        <v>1760.310819</v>
      </c>
      <c r="X757" t="s">
        <v>283</v>
      </c>
      <c r="Y757" t="s">
        <v>304</v>
      </c>
    </row>
    <row r="758" spans="1:25" x14ac:dyDescent="0.45">
      <c r="A758" t="s">
        <v>414</v>
      </c>
      <c r="B758" t="s">
        <v>0</v>
      </c>
      <c r="C758" t="s">
        <v>1</v>
      </c>
      <c r="E758" t="s">
        <v>10</v>
      </c>
      <c r="F758" t="s">
        <v>433</v>
      </c>
      <c r="H758" t="s">
        <v>3</v>
      </c>
      <c r="I758" t="s">
        <v>66</v>
      </c>
      <c r="J758">
        <v>2011</v>
      </c>
      <c r="K758">
        <v>116</v>
      </c>
      <c r="L758" t="s">
        <v>5</v>
      </c>
      <c r="M758" t="s">
        <v>298</v>
      </c>
      <c r="N758">
        <v>1652.7196650000001</v>
      </c>
      <c r="X758" t="s">
        <v>283</v>
      </c>
      <c r="Y758" t="s">
        <v>304</v>
      </c>
    </row>
    <row r="759" spans="1:25" x14ac:dyDescent="0.45">
      <c r="A759" t="s">
        <v>414</v>
      </c>
      <c r="B759" t="s">
        <v>0</v>
      </c>
      <c r="C759" t="s">
        <v>1</v>
      </c>
      <c r="E759" t="s">
        <v>10</v>
      </c>
      <c r="F759" t="s">
        <v>433</v>
      </c>
      <c r="H759" t="s">
        <v>3</v>
      </c>
      <c r="I759" t="s">
        <v>66</v>
      </c>
      <c r="J759">
        <v>2011</v>
      </c>
      <c r="K759">
        <v>117</v>
      </c>
      <c r="L759" t="s">
        <v>5</v>
      </c>
      <c r="M759" t="s">
        <v>298</v>
      </c>
      <c r="N759">
        <v>1760.310819</v>
      </c>
      <c r="X759" t="s">
        <v>283</v>
      </c>
      <c r="Y759" t="s">
        <v>304</v>
      </c>
    </row>
    <row r="760" spans="1:25" x14ac:dyDescent="0.45">
      <c r="A760" t="s">
        <v>414</v>
      </c>
      <c r="B760" t="s">
        <v>0</v>
      </c>
      <c r="C760" t="s">
        <v>1</v>
      </c>
      <c r="E760" t="s">
        <v>10</v>
      </c>
      <c r="F760" t="s">
        <v>433</v>
      </c>
      <c r="H760" t="s">
        <v>3</v>
      </c>
      <c r="I760" t="s">
        <v>66</v>
      </c>
      <c r="J760">
        <v>2011</v>
      </c>
      <c r="K760">
        <v>118</v>
      </c>
      <c r="L760" t="s">
        <v>5</v>
      </c>
      <c r="M760" t="s">
        <v>298</v>
      </c>
      <c r="N760">
        <v>1867.901973</v>
      </c>
      <c r="X760" t="s">
        <v>283</v>
      </c>
      <c r="Y760" t="s">
        <v>304</v>
      </c>
    </row>
    <row r="761" spans="1:25" x14ac:dyDescent="0.45">
      <c r="A761" t="s">
        <v>414</v>
      </c>
      <c r="B761" t="s">
        <v>0</v>
      </c>
      <c r="C761" t="s">
        <v>1</v>
      </c>
      <c r="E761" t="s">
        <v>10</v>
      </c>
      <c r="F761" t="s">
        <v>433</v>
      </c>
      <c r="H761" t="s">
        <v>3</v>
      </c>
      <c r="I761" t="s">
        <v>66</v>
      </c>
      <c r="J761">
        <v>2011</v>
      </c>
      <c r="K761">
        <v>119</v>
      </c>
      <c r="L761" t="s">
        <v>5</v>
      </c>
      <c r="M761" t="s">
        <v>298</v>
      </c>
      <c r="N761">
        <v>2083.08428</v>
      </c>
      <c r="X761" t="s">
        <v>283</v>
      </c>
      <c r="Y761" t="s">
        <v>304</v>
      </c>
    </row>
    <row r="762" spans="1:25" x14ac:dyDescent="0.45">
      <c r="A762" t="s">
        <v>414</v>
      </c>
      <c r="B762" t="s">
        <v>0</v>
      </c>
      <c r="C762" t="s">
        <v>1</v>
      </c>
      <c r="E762" t="s">
        <v>10</v>
      </c>
      <c r="F762" t="s">
        <v>433</v>
      </c>
      <c r="H762" t="s">
        <v>3</v>
      </c>
      <c r="I762" t="s">
        <v>66</v>
      </c>
      <c r="J762">
        <v>2011</v>
      </c>
      <c r="K762">
        <v>120</v>
      </c>
      <c r="L762" t="s">
        <v>5</v>
      </c>
      <c r="M762" t="s">
        <v>298</v>
      </c>
      <c r="N762">
        <v>2190.6754329999999</v>
      </c>
      <c r="X762" t="s">
        <v>283</v>
      </c>
      <c r="Y762" t="s">
        <v>304</v>
      </c>
    </row>
    <row r="763" spans="1:25" x14ac:dyDescent="0.45">
      <c r="A763" t="s">
        <v>414</v>
      </c>
      <c r="B763" t="s">
        <v>0</v>
      </c>
      <c r="C763" t="s">
        <v>1</v>
      </c>
      <c r="E763" t="s">
        <v>10</v>
      </c>
      <c r="F763" t="s">
        <v>433</v>
      </c>
      <c r="H763" t="s">
        <v>3</v>
      </c>
      <c r="I763" t="s">
        <v>66</v>
      </c>
      <c r="J763">
        <v>2011</v>
      </c>
      <c r="K763">
        <v>121</v>
      </c>
      <c r="L763" t="s">
        <v>5</v>
      </c>
      <c r="M763" t="s">
        <v>298</v>
      </c>
      <c r="N763">
        <v>2190.6754329999999</v>
      </c>
      <c r="X763" t="s">
        <v>283</v>
      </c>
      <c r="Y763" t="s">
        <v>304</v>
      </c>
    </row>
    <row r="764" spans="1:25" x14ac:dyDescent="0.45">
      <c r="A764" t="s">
        <v>414</v>
      </c>
      <c r="B764" t="s">
        <v>0</v>
      </c>
      <c r="C764" t="s">
        <v>1</v>
      </c>
      <c r="E764" t="s">
        <v>10</v>
      </c>
      <c r="F764" t="s">
        <v>433</v>
      </c>
      <c r="H764" t="s">
        <v>3</v>
      </c>
      <c r="I764" t="s">
        <v>66</v>
      </c>
      <c r="J764">
        <v>2011</v>
      </c>
      <c r="K764">
        <v>122</v>
      </c>
      <c r="L764" t="s">
        <v>5</v>
      </c>
      <c r="M764" t="s">
        <v>298</v>
      </c>
      <c r="N764">
        <v>2298.2665870000001</v>
      </c>
      <c r="X764" t="s">
        <v>283</v>
      </c>
      <c r="Y764" t="s">
        <v>304</v>
      </c>
    </row>
    <row r="765" spans="1:25" x14ac:dyDescent="0.45">
      <c r="A765" t="s">
        <v>414</v>
      </c>
      <c r="B765" t="s">
        <v>0</v>
      </c>
      <c r="C765" t="s">
        <v>1</v>
      </c>
      <c r="E765" t="s">
        <v>10</v>
      </c>
      <c r="F765" t="s">
        <v>433</v>
      </c>
      <c r="H765" t="s">
        <v>3</v>
      </c>
      <c r="I765" t="s">
        <v>66</v>
      </c>
      <c r="J765">
        <v>2011</v>
      </c>
      <c r="K765">
        <v>123</v>
      </c>
      <c r="L765" t="s">
        <v>5</v>
      </c>
      <c r="M765" t="s">
        <v>298</v>
      </c>
      <c r="N765">
        <v>1545.128512</v>
      </c>
      <c r="X765" t="s">
        <v>283</v>
      </c>
      <c r="Y765" t="s">
        <v>304</v>
      </c>
    </row>
    <row r="766" spans="1:25" x14ac:dyDescent="0.45">
      <c r="A766" t="s">
        <v>414</v>
      </c>
      <c r="B766" t="s">
        <v>0</v>
      </c>
      <c r="C766" t="s">
        <v>1</v>
      </c>
      <c r="E766" t="s">
        <v>10</v>
      </c>
      <c r="F766" t="s">
        <v>433</v>
      </c>
      <c r="H766" t="s">
        <v>3</v>
      </c>
      <c r="I766" t="s">
        <v>66</v>
      </c>
      <c r="J766">
        <v>2011</v>
      </c>
      <c r="K766">
        <v>124</v>
      </c>
      <c r="L766" t="s">
        <v>5</v>
      </c>
      <c r="M766" t="s">
        <v>298</v>
      </c>
      <c r="N766">
        <v>1652.7196650000001</v>
      </c>
      <c r="X766" t="s">
        <v>283</v>
      </c>
      <c r="Y766" t="s">
        <v>304</v>
      </c>
    </row>
    <row r="767" spans="1:25" x14ac:dyDescent="0.45">
      <c r="A767" t="s">
        <v>414</v>
      </c>
      <c r="B767" t="s">
        <v>0</v>
      </c>
      <c r="C767" t="s">
        <v>1</v>
      </c>
      <c r="E767" t="s">
        <v>10</v>
      </c>
      <c r="F767" t="s">
        <v>433</v>
      </c>
      <c r="H767" t="s">
        <v>3</v>
      </c>
      <c r="I767" t="s">
        <v>66</v>
      </c>
      <c r="J767">
        <v>2011</v>
      </c>
      <c r="K767">
        <v>125</v>
      </c>
      <c r="L767" t="s">
        <v>5</v>
      </c>
      <c r="M767" t="s">
        <v>298</v>
      </c>
      <c r="N767">
        <v>1652.7196650000001</v>
      </c>
      <c r="X767" t="s">
        <v>283</v>
      </c>
      <c r="Y767" t="s">
        <v>304</v>
      </c>
    </row>
    <row r="768" spans="1:25" x14ac:dyDescent="0.45">
      <c r="A768" t="s">
        <v>414</v>
      </c>
      <c r="B768" t="s">
        <v>0</v>
      </c>
      <c r="C768" t="s">
        <v>1</v>
      </c>
      <c r="E768" t="s">
        <v>10</v>
      </c>
      <c r="F768" t="s">
        <v>433</v>
      </c>
      <c r="H768" t="s">
        <v>3</v>
      </c>
      <c r="I768" t="s">
        <v>66</v>
      </c>
      <c r="J768">
        <v>2011</v>
      </c>
      <c r="K768">
        <v>126</v>
      </c>
      <c r="L768" t="s">
        <v>5</v>
      </c>
      <c r="M768" t="s">
        <v>298</v>
      </c>
      <c r="N768">
        <v>1760.310819</v>
      </c>
      <c r="X768" t="s">
        <v>283</v>
      </c>
      <c r="Y768" t="s">
        <v>304</v>
      </c>
    </row>
    <row r="769" spans="1:25" x14ac:dyDescent="0.45">
      <c r="A769" t="s">
        <v>414</v>
      </c>
      <c r="B769" t="s">
        <v>0</v>
      </c>
      <c r="C769" t="s">
        <v>1</v>
      </c>
      <c r="E769" t="s">
        <v>10</v>
      </c>
      <c r="F769" t="s">
        <v>433</v>
      </c>
      <c r="H769" t="s">
        <v>3</v>
      </c>
      <c r="I769" t="s">
        <v>66</v>
      </c>
      <c r="J769">
        <v>2011</v>
      </c>
      <c r="K769">
        <v>127</v>
      </c>
      <c r="L769" t="s">
        <v>5</v>
      </c>
      <c r="M769" t="s">
        <v>298</v>
      </c>
      <c r="N769">
        <v>1975.4931260000001</v>
      </c>
      <c r="X769" t="s">
        <v>283</v>
      </c>
      <c r="Y769" t="s">
        <v>304</v>
      </c>
    </row>
    <row r="770" spans="1:25" x14ac:dyDescent="0.45">
      <c r="A770" t="s">
        <v>414</v>
      </c>
      <c r="B770" t="s">
        <v>0</v>
      </c>
      <c r="C770" t="s">
        <v>1</v>
      </c>
      <c r="E770" t="s">
        <v>10</v>
      </c>
      <c r="F770" t="s">
        <v>433</v>
      </c>
      <c r="H770" t="s">
        <v>3</v>
      </c>
      <c r="I770" t="s">
        <v>66</v>
      </c>
      <c r="J770">
        <v>2011</v>
      </c>
      <c r="K770">
        <v>128</v>
      </c>
      <c r="L770" t="s">
        <v>5</v>
      </c>
      <c r="M770" t="s">
        <v>298</v>
      </c>
      <c r="N770">
        <v>1975.4931260000001</v>
      </c>
      <c r="X770" t="s">
        <v>283</v>
      </c>
      <c r="Y770" t="s">
        <v>304</v>
      </c>
    </row>
    <row r="771" spans="1:25" x14ac:dyDescent="0.45">
      <c r="A771" t="s">
        <v>414</v>
      </c>
      <c r="B771" t="s">
        <v>0</v>
      </c>
      <c r="C771" t="s">
        <v>1</v>
      </c>
      <c r="E771" t="s">
        <v>10</v>
      </c>
      <c r="F771" t="s">
        <v>433</v>
      </c>
      <c r="H771" t="s">
        <v>3</v>
      </c>
      <c r="I771" t="s">
        <v>66</v>
      </c>
      <c r="J771">
        <v>2011</v>
      </c>
      <c r="K771">
        <v>129</v>
      </c>
      <c r="L771" t="s">
        <v>5</v>
      </c>
      <c r="M771" t="s">
        <v>298</v>
      </c>
      <c r="N771">
        <v>1760.310819</v>
      </c>
      <c r="X771" t="s">
        <v>283</v>
      </c>
      <c r="Y771" t="s">
        <v>304</v>
      </c>
    </row>
    <row r="772" spans="1:25" x14ac:dyDescent="0.45">
      <c r="A772" t="s">
        <v>414</v>
      </c>
      <c r="B772" t="s">
        <v>0</v>
      </c>
      <c r="C772" t="s">
        <v>1</v>
      </c>
      <c r="E772" t="s">
        <v>10</v>
      </c>
      <c r="F772" t="s">
        <v>433</v>
      </c>
      <c r="H772" t="s">
        <v>3</v>
      </c>
      <c r="I772" t="s">
        <v>66</v>
      </c>
      <c r="J772">
        <v>2011</v>
      </c>
      <c r="K772">
        <v>130</v>
      </c>
      <c r="L772" t="s">
        <v>5</v>
      </c>
      <c r="M772" t="s">
        <v>298</v>
      </c>
      <c r="N772">
        <v>1760.310819</v>
      </c>
      <c r="X772" t="s">
        <v>283</v>
      </c>
      <c r="Y772" t="s">
        <v>304</v>
      </c>
    </row>
    <row r="773" spans="1:25" x14ac:dyDescent="0.45">
      <c r="A773" t="s">
        <v>414</v>
      </c>
      <c r="B773" t="s">
        <v>0</v>
      </c>
      <c r="C773" t="s">
        <v>1</v>
      </c>
      <c r="E773" t="s">
        <v>10</v>
      </c>
      <c r="F773" t="s">
        <v>433</v>
      </c>
      <c r="H773" t="s">
        <v>3</v>
      </c>
      <c r="I773" t="s">
        <v>66</v>
      </c>
      <c r="J773">
        <v>2011</v>
      </c>
      <c r="K773">
        <v>131</v>
      </c>
      <c r="L773" t="s">
        <v>5</v>
      </c>
      <c r="M773" t="s">
        <v>298</v>
      </c>
      <c r="N773">
        <v>1545.128512</v>
      </c>
      <c r="X773" t="s">
        <v>283</v>
      </c>
      <c r="Y773" t="s">
        <v>304</v>
      </c>
    </row>
    <row r="774" spans="1:25" x14ac:dyDescent="0.45">
      <c r="A774" t="s">
        <v>414</v>
      </c>
      <c r="B774" t="s">
        <v>0</v>
      </c>
      <c r="C774" t="s">
        <v>1</v>
      </c>
      <c r="E774" t="s">
        <v>10</v>
      </c>
      <c r="F774" t="s">
        <v>433</v>
      </c>
      <c r="H774" t="s">
        <v>3</v>
      </c>
      <c r="I774" t="s">
        <v>66</v>
      </c>
      <c r="J774">
        <v>2011</v>
      </c>
      <c r="K774">
        <v>132</v>
      </c>
      <c r="L774" t="s">
        <v>5</v>
      </c>
      <c r="M774" t="s">
        <v>298</v>
      </c>
      <c r="N774">
        <v>1437.537358</v>
      </c>
      <c r="X774" t="s">
        <v>283</v>
      </c>
      <c r="Y774" t="s">
        <v>304</v>
      </c>
    </row>
    <row r="775" spans="1:25" x14ac:dyDescent="0.45">
      <c r="A775" t="s">
        <v>414</v>
      </c>
      <c r="B775" t="s">
        <v>0</v>
      </c>
      <c r="C775" t="s">
        <v>1</v>
      </c>
      <c r="E775" t="s">
        <v>10</v>
      </c>
      <c r="F775" t="s">
        <v>433</v>
      </c>
      <c r="H775" t="s">
        <v>3</v>
      </c>
      <c r="I775" t="s">
        <v>66</v>
      </c>
      <c r="J775">
        <v>2011</v>
      </c>
      <c r="K775">
        <v>133</v>
      </c>
      <c r="L775" t="s">
        <v>5</v>
      </c>
      <c r="M775" t="s">
        <v>298</v>
      </c>
      <c r="N775">
        <v>1867.901973</v>
      </c>
      <c r="X775" t="s">
        <v>283</v>
      </c>
      <c r="Y775" t="s">
        <v>304</v>
      </c>
    </row>
    <row r="776" spans="1:25" x14ac:dyDescent="0.45">
      <c r="A776" t="s">
        <v>414</v>
      </c>
      <c r="B776" t="s">
        <v>0</v>
      </c>
      <c r="C776" t="s">
        <v>1</v>
      </c>
      <c r="E776" t="s">
        <v>10</v>
      </c>
      <c r="F776" t="s">
        <v>433</v>
      </c>
      <c r="H776" t="s">
        <v>3</v>
      </c>
      <c r="I776" t="s">
        <v>66</v>
      </c>
      <c r="J776">
        <v>2011</v>
      </c>
      <c r="K776">
        <v>134</v>
      </c>
      <c r="L776" t="s">
        <v>5</v>
      </c>
      <c r="M776" t="s">
        <v>298</v>
      </c>
      <c r="N776">
        <v>1975.4931260000001</v>
      </c>
      <c r="X776" t="s">
        <v>283</v>
      </c>
      <c r="Y776" t="s">
        <v>304</v>
      </c>
    </row>
    <row r="777" spans="1:25" x14ac:dyDescent="0.45">
      <c r="A777" t="s">
        <v>414</v>
      </c>
      <c r="B777" t="s">
        <v>0</v>
      </c>
      <c r="C777" t="s">
        <v>1</v>
      </c>
      <c r="E777" t="s">
        <v>10</v>
      </c>
      <c r="F777" t="s">
        <v>433</v>
      </c>
      <c r="H777" t="s">
        <v>3</v>
      </c>
      <c r="I777" t="s">
        <v>66</v>
      </c>
      <c r="J777">
        <v>2011</v>
      </c>
      <c r="K777">
        <v>135</v>
      </c>
      <c r="L777" t="s">
        <v>5</v>
      </c>
      <c r="M777" t="s">
        <v>298</v>
      </c>
      <c r="N777">
        <v>2513.4488940000001</v>
      </c>
      <c r="X777" t="s">
        <v>283</v>
      </c>
      <c r="Y777" t="s">
        <v>304</v>
      </c>
    </row>
    <row r="778" spans="1:25" x14ac:dyDescent="0.45">
      <c r="A778" t="s">
        <v>414</v>
      </c>
      <c r="B778" t="s">
        <v>0</v>
      </c>
      <c r="C778" t="s">
        <v>1</v>
      </c>
      <c r="E778" t="s">
        <v>10</v>
      </c>
      <c r="F778" t="s">
        <v>433</v>
      </c>
      <c r="H778" t="s">
        <v>3</v>
      </c>
      <c r="I778" t="s">
        <v>66</v>
      </c>
      <c r="J778">
        <v>2011</v>
      </c>
      <c r="K778">
        <v>136</v>
      </c>
      <c r="L778" t="s">
        <v>5</v>
      </c>
      <c r="M778" t="s">
        <v>298</v>
      </c>
      <c r="N778">
        <v>2405.8577409999998</v>
      </c>
      <c r="X778" t="s">
        <v>283</v>
      </c>
      <c r="Y778" t="s">
        <v>304</v>
      </c>
    </row>
    <row r="779" spans="1:25" x14ac:dyDescent="0.45">
      <c r="A779" t="s">
        <v>414</v>
      </c>
      <c r="B779" t="s">
        <v>0</v>
      </c>
      <c r="C779" t="s">
        <v>1</v>
      </c>
      <c r="E779" t="s">
        <v>10</v>
      </c>
      <c r="F779" t="s">
        <v>433</v>
      </c>
      <c r="H779" t="s">
        <v>3</v>
      </c>
      <c r="I779" t="s">
        <v>66</v>
      </c>
      <c r="J779">
        <v>2011</v>
      </c>
      <c r="K779">
        <v>137</v>
      </c>
      <c r="L779" t="s">
        <v>5</v>
      </c>
      <c r="M779" t="s">
        <v>298</v>
      </c>
      <c r="N779">
        <v>3266.5869699999998</v>
      </c>
      <c r="X779" t="s">
        <v>283</v>
      </c>
      <c r="Y779" t="s">
        <v>304</v>
      </c>
    </row>
    <row r="780" spans="1:25" x14ac:dyDescent="0.45">
      <c r="A780" t="s">
        <v>414</v>
      </c>
      <c r="B780" t="s">
        <v>0</v>
      </c>
      <c r="C780" t="s">
        <v>1</v>
      </c>
      <c r="E780" t="s">
        <v>10</v>
      </c>
      <c r="F780" t="s">
        <v>433</v>
      </c>
      <c r="H780" t="s">
        <v>3</v>
      </c>
      <c r="I780" t="s">
        <v>66</v>
      </c>
      <c r="J780">
        <v>2011</v>
      </c>
      <c r="K780">
        <v>138</v>
      </c>
      <c r="L780" t="s">
        <v>5</v>
      </c>
      <c r="M780" t="s">
        <v>298</v>
      </c>
      <c r="N780">
        <v>3589.3604300000002</v>
      </c>
      <c r="X780" t="s">
        <v>283</v>
      </c>
      <c r="Y780" t="s">
        <v>304</v>
      </c>
    </row>
    <row r="781" spans="1:25" x14ac:dyDescent="0.45">
      <c r="A781" t="s">
        <v>414</v>
      </c>
      <c r="B781" t="s">
        <v>0</v>
      </c>
      <c r="C781" t="s">
        <v>1</v>
      </c>
      <c r="E781" t="s">
        <v>10</v>
      </c>
      <c r="F781" t="s">
        <v>433</v>
      </c>
      <c r="H781" t="s">
        <v>3</v>
      </c>
      <c r="I781" t="s">
        <v>66</v>
      </c>
      <c r="J781">
        <v>2011</v>
      </c>
      <c r="K781">
        <v>139</v>
      </c>
      <c r="L781" t="s">
        <v>5</v>
      </c>
      <c r="M781" t="s">
        <v>298</v>
      </c>
      <c r="N781">
        <v>3481.7692769999999</v>
      </c>
      <c r="X781" t="s">
        <v>283</v>
      </c>
      <c r="Y781" t="s">
        <v>304</v>
      </c>
    </row>
    <row r="782" spans="1:25" x14ac:dyDescent="0.45">
      <c r="A782" t="s">
        <v>414</v>
      </c>
      <c r="B782" t="s">
        <v>0</v>
      </c>
      <c r="C782" t="s">
        <v>1</v>
      </c>
      <c r="E782" t="s">
        <v>10</v>
      </c>
      <c r="F782" t="s">
        <v>433</v>
      </c>
      <c r="H782" t="s">
        <v>3</v>
      </c>
      <c r="I782" t="s">
        <v>66</v>
      </c>
      <c r="J782">
        <v>2011</v>
      </c>
      <c r="K782">
        <v>140</v>
      </c>
      <c r="L782" t="s">
        <v>5</v>
      </c>
      <c r="M782" t="s">
        <v>298</v>
      </c>
      <c r="N782">
        <v>3266.5869699999998</v>
      </c>
      <c r="X782" t="s">
        <v>283</v>
      </c>
      <c r="Y782" t="s">
        <v>304</v>
      </c>
    </row>
    <row r="783" spans="1:25" x14ac:dyDescent="0.45">
      <c r="A783" t="s">
        <v>414</v>
      </c>
      <c r="B783" t="s">
        <v>0</v>
      </c>
      <c r="C783" t="s">
        <v>1</v>
      </c>
      <c r="E783" t="s">
        <v>10</v>
      </c>
      <c r="F783" t="s">
        <v>433</v>
      </c>
      <c r="H783" t="s">
        <v>3</v>
      </c>
      <c r="I783" t="s">
        <v>66</v>
      </c>
      <c r="J783">
        <v>2011</v>
      </c>
      <c r="K783">
        <v>141</v>
      </c>
      <c r="L783" t="s">
        <v>5</v>
      </c>
      <c r="M783" t="s">
        <v>298</v>
      </c>
      <c r="N783">
        <v>3481.7692769999999</v>
      </c>
      <c r="X783" t="s">
        <v>283</v>
      </c>
      <c r="Y783" t="s">
        <v>304</v>
      </c>
    </row>
    <row r="784" spans="1:25" x14ac:dyDescent="0.45">
      <c r="A784" t="s">
        <v>414</v>
      </c>
      <c r="B784" t="s">
        <v>0</v>
      </c>
      <c r="C784" t="s">
        <v>1</v>
      </c>
      <c r="E784" t="s">
        <v>10</v>
      </c>
      <c r="F784" t="s">
        <v>433</v>
      </c>
      <c r="H784" t="s">
        <v>3</v>
      </c>
      <c r="I784" t="s">
        <v>66</v>
      </c>
      <c r="J784">
        <v>2011</v>
      </c>
      <c r="K784">
        <v>142</v>
      </c>
      <c r="L784" t="s">
        <v>5</v>
      </c>
      <c r="M784" t="s">
        <v>298</v>
      </c>
      <c r="N784">
        <v>2836.2223549999999</v>
      </c>
      <c r="X784" t="s">
        <v>283</v>
      </c>
      <c r="Y784" t="s">
        <v>304</v>
      </c>
    </row>
    <row r="785" spans="1:25" x14ac:dyDescent="0.45">
      <c r="A785" t="s">
        <v>414</v>
      </c>
      <c r="B785" t="s">
        <v>0</v>
      </c>
      <c r="C785" t="s">
        <v>1</v>
      </c>
      <c r="E785" t="s">
        <v>10</v>
      </c>
      <c r="F785" t="s">
        <v>433</v>
      </c>
      <c r="H785" t="s">
        <v>3</v>
      </c>
      <c r="I785" t="s">
        <v>66</v>
      </c>
      <c r="J785">
        <v>2011</v>
      </c>
      <c r="K785">
        <v>143</v>
      </c>
      <c r="L785" t="s">
        <v>5</v>
      </c>
      <c r="M785" t="s">
        <v>298</v>
      </c>
      <c r="N785">
        <v>2513.4488940000001</v>
      </c>
      <c r="X785" t="s">
        <v>283</v>
      </c>
      <c r="Y785" t="s">
        <v>304</v>
      </c>
    </row>
    <row r="786" spans="1:25" x14ac:dyDescent="0.45">
      <c r="A786" t="s">
        <v>414</v>
      </c>
      <c r="B786" t="s">
        <v>0</v>
      </c>
      <c r="C786" t="s">
        <v>1</v>
      </c>
      <c r="E786" t="s">
        <v>10</v>
      </c>
      <c r="F786" t="s">
        <v>433</v>
      </c>
      <c r="H786" t="s">
        <v>3</v>
      </c>
      <c r="I786" t="s">
        <v>66</v>
      </c>
      <c r="J786">
        <v>2011</v>
      </c>
      <c r="K786">
        <v>144</v>
      </c>
      <c r="L786" t="s">
        <v>5</v>
      </c>
      <c r="M786" t="s">
        <v>298</v>
      </c>
      <c r="N786">
        <v>3158.9958160000001</v>
      </c>
      <c r="X786" t="s">
        <v>283</v>
      </c>
      <c r="Y786" t="s">
        <v>304</v>
      </c>
    </row>
    <row r="787" spans="1:25" x14ac:dyDescent="0.45">
      <c r="A787" t="s">
        <v>414</v>
      </c>
      <c r="B787" t="s">
        <v>0</v>
      </c>
      <c r="C787" t="s">
        <v>1</v>
      </c>
      <c r="E787" t="s">
        <v>10</v>
      </c>
      <c r="F787" t="s">
        <v>433</v>
      </c>
      <c r="H787" t="s">
        <v>3</v>
      </c>
      <c r="I787" t="s">
        <v>66</v>
      </c>
      <c r="J787">
        <v>2011</v>
      </c>
      <c r="K787" s="4">
        <v>145</v>
      </c>
      <c r="L787" t="s">
        <v>5</v>
      </c>
      <c r="M787" t="s">
        <v>298</v>
      </c>
      <c r="N787">
        <v>3051.4046619999999</v>
      </c>
      <c r="Q787" s="4"/>
      <c r="V787" s="4"/>
      <c r="W787" s="4"/>
      <c r="X787" s="4" t="s">
        <v>283</v>
      </c>
      <c r="Y787" s="4" t="s">
        <v>304</v>
      </c>
    </row>
    <row r="788" spans="1:25" x14ac:dyDescent="0.45">
      <c r="A788" t="s">
        <v>414</v>
      </c>
      <c r="B788" s="1" t="s">
        <v>0</v>
      </c>
      <c r="C788" s="2" t="s">
        <v>1</v>
      </c>
      <c r="D788" s="2"/>
      <c r="E788" s="2" t="s">
        <v>68</v>
      </c>
      <c r="F788" s="2" t="s">
        <v>433</v>
      </c>
      <c r="G788" s="2"/>
      <c r="H788" s="2" t="s">
        <v>278</v>
      </c>
      <c r="I788" s="2" t="s">
        <v>66</v>
      </c>
      <c r="J788" s="2">
        <v>2011</v>
      </c>
      <c r="K788">
        <v>50</v>
      </c>
      <c r="L788" s="2" t="s">
        <v>4</v>
      </c>
      <c r="M788" s="2"/>
      <c r="N788" s="2">
        <v>10167</v>
      </c>
      <c r="O788" s="2"/>
      <c r="P788" s="2"/>
      <c r="R788" s="2"/>
      <c r="S788" s="2"/>
      <c r="T788" s="2"/>
      <c r="U788" s="2"/>
      <c r="X788" t="s">
        <v>283</v>
      </c>
      <c r="Y788" t="s">
        <v>312</v>
      </c>
    </row>
    <row r="789" spans="1:25" x14ac:dyDescent="0.45">
      <c r="A789" t="s">
        <v>414</v>
      </c>
      <c r="B789" s="5" t="s">
        <v>0</v>
      </c>
      <c r="C789" t="s">
        <v>1</v>
      </c>
      <c r="E789" t="s">
        <v>68</v>
      </c>
      <c r="F789" t="s">
        <v>433</v>
      </c>
      <c r="H789" t="s">
        <v>278</v>
      </c>
      <c r="I789" t="s">
        <v>66</v>
      </c>
      <c r="J789">
        <v>2011</v>
      </c>
      <c r="K789">
        <v>51</v>
      </c>
      <c r="L789" t="s">
        <v>4</v>
      </c>
      <c r="N789">
        <v>10275.63142</v>
      </c>
      <c r="X789" t="s">
        <v>283</v>
      </c>
      <c r="Y789" t="s">
        <v>312</v>
      </c>
    </row>
    <row r="790" spans="1:25" x14ac:dyDescent="0.45">
      <c r="A790" t="s">
        <v>414</v>
      </c>
      <c r="B790" s="5" t="s">
        <v>0</v>
      </c>
      <c r="C790" t="s">
        <v>1</v>
      </c>
      <c r="E790" t="s">
        <v>68</v>
      </c>
      <c r="F790" t="s">
        <v>433</v>
      </c>
      <c r="H790" t="s">
        <v>278</v>
      </c>
      <c r="I790" t="s">
        <v>66</v>
      </c>
      <c r="J790">
        <v>2011</v>
      </c>
      <c r="K790">
        <v>52</v>
      </c>
      <c r="L790" t="s">
        <v>4</v>
      </c>
      <c r="N790">
        <v>10040.36443</v>
      </c>
      <c r="X790" t="s">
        <v>283</v>
      </c>
      <c r="Y790" t="s">
        <v>312</v>
      </c>
    </row>
    <row r="791" spans="1:25" x14ac:dyDescent="0.45">
      <c r="A791" t="s">
        <v>414</v>
      </c>
      <c r="B791" s="5" t="s">
        <v>0</v>
      </c>
      <c r="C791" t="s">
        <v>1</v>
      </c>
      <c r="E791" t="s">
        <v>68</v>
      </c>
      <c r="F791" t="s">
        <v>433</v>
      </c>
      <c r="H791" t="s">
        <v>278</v>
      </c>
      <c r="I791" t="s">
        <v>66</v>
      </c>
      <c r="J791">
        <v>2011</v>
      </c>
      <c r="K791">
        <v>53</v>
      </c>
      <c r="L791" t="s">
        <v>4</v>
      </c>
      <c r="N791">
        <v>9961.9421060000004</v>
      </c>
      <c r="X791" t="s">
        <v>283</v>
      </c>
      <c r="Y791" t="s">
        <v>312</v>
      </c>
    </row>
    <row r="792" spans="1:25" x14ac:dyDescent="0.45">
      <c r="A792" t="s">
        <v>414</v>
      </c>
      <c r="B792" s="5" t="s">
        <v>0</v>
      </c>
      <c r="C792" t="s">
        <v>1</v>
      </c>
      <c r="E792" t="s">
        <v>68</v>
      </c>
      <c r="F792" t="s">
        <v>433</v>
      </c>
      <c r="H792" t="s">
        <v>278</v>
      </c>
      <c r="I792" t="s">
        <v>66</v>
      </c>
      <c r="J792">
        <v>2011</v>
      </c>
      <c r="K792">
        <v>54</v>
      </c>
      <c r="L792" t="s">
        <v>4</v>
      </c>
      <c r="N792">
        <v>9961.9421060000004</v>
      </c>
      <c r="X792" t="s">
        <v>283</v>
      </c>
      <c r="Y792" t="s">
        <v>312</v>
      </c>
    </row>
    <row r="793" spans="1:25" x14ac:dyDescent="0.45">
      <c r="A793" t="s">
        <v>414</v>
      </c>
      <c r="B793" s="5" t="s">
        <v>0</v>
      </c>
      <c r="C793" t="s">
        <v>1</v>
      </c>
      <c r="E793" t="s">
        <v>68</v>
      </c>
      <c r="F793" t="s">
        <v>433</v>
      </c>
      <c r="H793" t="s">
        <v>278</v>
      </c>
      <c r="I793" t="s">
        <v>66</v>
      </c>
      <c r="J793">
        <v>2011</v>
      </c>
      <c r="K793">
        <v>55</v>
      </c>
      <c r="L793" t="s">
        <v>4</v>
      </c>
      <c r="N793">
        <v>10197.20909</v>
      </c>
      <c r="X793" t="s">
        <v>283</v>
      </c>
      <c r="Y793" t="s">
        <v>312</v>
      </c>
    </row>
    <row r="794" spans="1:25" x14ac:dyDescent="0.45">
      <c r="A794" t="s">
        <v>414</v>
      </c>
      <c r="B794" s="5" t="s">
        <v>0</v>
      </c>
      <c r="C794" t="s">
        <v>1</v>
      </c>
      <c r="E794" t="s">
        <v>68</v>
      </c>
      <c r="F794" t="s">
        <v>433</v>
      </c>
      <c r="H794" t="s">
        <v>278</v>
      </c>
      <c r="I794" t="s">
        <v>66</v>
      </c>
      <c r="J794">
        <v>2011</v>
      </c>
      <c r="K794">
        <v>56</v>
      </c>
      <c r="L794" t="s">
        <v>4</v>
      </c>
      <c r="N794">
        <v>10432.476070000001</v>
      </c>
      <c r="X794" t="s">
        <v>283</v>
      </c>
      <c r="Y794" t="s">
        <v>312</v>
      </c>
    </row>
    <row r="795" spans="1:25" x14ac:dyDescent="0.45">
      <c r="A795" t="s">
        <v>414</v>
      </c>
      <c r="B795" s="5" t="s">
        <v>0</v>
      </c>
      <c r="C795" t="s">
        <v>1</v>
      </c>
      <c r="E795" t="s">
        <v>68</v>
      </c>
      <c r="F795" t="s">
        <v>433</v>
      </c>
      <c r="H795" t="s">
        <v>278</v>
      </c>
      <c r="I795" t="s">
        <v>66</v>
      </c>
      <c r="J795">
        <v>2011</v>
      </c>
      <c r="K795">
        <v>57</v>
      </c>
      <c r="L795" t="s">
        <v>4</v>
      </c>
      <c r="N795">
        <v>10432.476070000001</v>
      </c>
      <c r="X795" t="s">
        <v>283</v>
      </c>
      <c r="Y795" t="s">
        <v>312</v>
      </c>
    </row>
    <row r="796" spans="1:25" x14ac:dyDescent="0.45">
      <c r="A796" t="s">
        <v>414</v>
      </c>
      <c r="B796" s="5" t="s">
        <v>0</v>
      </c>
      <c r="C796" t="s">
        <v>1</v>
      </c>
      <c r="E796" t="s">
        <v>68</v>
      </c>
      <c r="F796" t="s">
        <v>433</v>
      </c>
      <c r="H796" t="s">
        <v>278</v>
      </c>
      <c r="I796" t="s">
        <v>66</v>
      </c>
      <c r="J796">
        <v>2011</v>
      </c>
      <c r="K796">
        <v>58</v>
      </c>
      <c r="L796" t="s">
        <v>4</v>
      </c>
      <c r="N796">
        <v>10079.5756</v>
      </c>
      <c r="X796" t="s">
        <v>283</v>
      </c>
      <c r="Y796" t="s">
        <v>312</v>
      </c>
    </row>
    <row r="797" spans="1:25" x14ac:dyDescent="0.45">
      <c r="A797" t="s">
        <v>414</v>
      </c>
      <c r="B797" s="5" t="s">
        <v>0</v>
      </c>
      <c r="C797" t="s">
        <v>1</v>
      </c>
      <c r="E797" t="s">
        <v>68</v>
      </c>
      <c r="F797" t="s">
        <v>433</v>
      </c>
      <c r="H797" t="s">
        <v>278</v>
      </c>
      <c r="I797" t="s">
        <v>66</v>
      </c>
      <c r="J797">
        <v>2011</v>
      </c>
      <c r="K797">
        <v>59</v>
      </c>
      <c r="L797" t="s">
        <v>4</v>
      </c>
      <c r="N797">
        <v>10118.786760000001</v>
      </c>
      <c r="X797" t="s">
        <v>283</v>
      </c>
      <c r="Y797" t="s">
        <v>312</v>
      </c>
    </row>
    <row r="798" spans="1:25" x14ac:dyDescent="0.45">
      <c r="A798" t="s">
        <v>414</v>
      </c>
      <c r="B798" s="5" t="s">
        <v>0</v>
      </c>
      <c r="C798" t="s">
        <v>1</v>
      </c>
      <c r="E798" t="s">
        <v>68</v>
      </c>
      <c r="F798" t="s">
        <v>433</v>
      </c>
      <c r="H798" t="s">
        <v>278</v>
      </c>
      <c r="I798" t="s">
        <v>66</v>
      </c>
      <c r="J798">
        <v>2011</v>
      </c>
      <c r="K798">
        <v>60</v>
      </c>
      <c r="L798" t="s">
        <v>4</v>
      </c>
      <c r="N798">
        <v>10079.5756</v>
      </c>
      <c r="X798" t="s">
        <v>283</v>
      </c>
      <c r="Y798" t="s">
        <v>312</v>
      </c>
    </row>
    <row r="799" spans="1:25" x14ac:dyDescent="0.45">
      <c r="A799" t="s">
        <v>414</v>
      </c>
      <c r="B799" s="5" t="s">
        <v>0</v>
      </c>
      <c r="C799" t="s">
        <v>1</v>
      </c>
      <c r="E799" t="s">
        <v>68</v>
      </c>
      <c r="F799" t="s">
        <v>433</v>
      </c>
      <c r="H799" t="s">
        <v>278</v>
      </c>
      <c r="I799" t="s">
        <v>66</v>
      </c>
      <c r="J799">
        <v>2011</v>
      </c>
      <c r="K799">
        <v>61</v>
      </c>
      <c r="L799" t="s">
        <v>4</v>
      </c>
      <c r="N799">
        <v>10157.99792</v>
      </c>
      <c r="X799" t="s">
        <v>283</v>
      </c>
      <c r="Y799" t="s">
        <v>312</v>
      </c>
    </row>
    <row r="800" spans="1:25" x14ac:dyDescent="0.45">
      <c r="A800" t="s">
        <v>414</v>
      </c>
      <c r="B800" s="5" t="s">
        <v>0</v>
      </c>
      <c r="C800" t="s">
        <v>1</v>
      </c>
      <c r="E800" t="s">
        <v>68</v>
      </c>
      <c r="F800" t="s">
        <v>433</v>
      </c>
      <c r="H800" t="s">
        <v>278</v>
      </c>
      <c r="I800" t="s">
        <v>66</v>
      </c>
      <c r="J800">
        <v>2011</v>
      </c>
      <c r="K800">
        <v>62</v>
      </c>
      <c r="L800" t="s">
        <v>4</v>
      </c>
      <c r="N800">
        <v>10001.153270000001</v>
      </c>
      <c r="X800" t="s">
        <v>283</v>
      </c>
      <c r="Y800" t="s">
        <v>312</v>
      </c>
    </row>
    <row r="801" spans="1:25" x14ac:dyDescent="0.45">
      <c r="A801" t="s">
        <v>414</v>
      </c>
      <c r="B801" s="5" t="s">
        <v>0</v>
      </c>
      <c r="C801" t="s">
        <v>1</v>
      </c>
      <c r="E801" t="s">
        <v>68</v>
      </c>
      <c r="F801" t="s">
        <v>433</v>
      </c>
      <c r="H801" t="s">
        <v>278</v>
      </c>
      <c r="I801" t="s">
        <v>66</v>
      </c>
      <c r="J801">
        <v>2011</v>
      </c>
      <c r="K801">
        <v>63</v>
      </c>
      <c r="L801" t="s">
        <v>4</v>
      </c>
      <c r="N801">
        <v>9961.9421060000004</v>
      </c>
      <c r="X801" t="s">
        <v>283</v>
      </c>
      <c r="Y801" t="s">
        <v>312</v>
      </c>
    </row>
    <row r="802" spans="1:25" x14ac:dyDescent="0.45">
      <c r="A802" t="s">
        <v>414</v>
      </c>
      <c r="B802" s="5" t="s">
        <v>0</v>
      </c>
      <c r="C802" t="s">
        <v>1</v>
      </c>
      <c r="E802" t="s">
        <v>68</v>
      </c>
      <c r="F802" t="s">
        <v>433</v>
      </c>
      <c r="H802" t="s">
        <v>278</v>
      </c>
      <c r="I802" t="s">
        <v>66</v>
      </c>
      <c r="J802">
        <v>2011</v>
      </c>
      <c r="K802">
        <v>64</v>
      </c>
      <c r="L802" t="s">
        <v>4</v>
      </c>
      <c r="N802">
        <v>9648.2527969999992</v>
      </c>
      <c r="X802" t="s">
        <v>283</v>
      </c>
      <c r="Y802" t="s">
        <v>312</v>
      </c>
    </row>
    <row r="803" spans="1:25" x14ac:dyDescent="0.45">
      <c r="A803" t="s">
        <v>414</v>
      </c>
      <c r="B803" s="5" t="s">
        <v>0</v>
      </c>
      <c r="C803" t="s">
        <v>1</v>
      </c>
      <c r="E803" t="s">
        <v>68</v>
      </c>
      <c r="F803" t="s">
        <v>433</v>
      </c>
      <c r="H803" t="s">
        <v>278</v>
      </c>
      <c r="I803" t="s">
        <v>66</v>
      </c>
      <c r="J803">
        <v>2011</v>
      </c>
      <c r="K803">
        <v>65</v>
      </c>
      <c r="L803" t="s">
        <v>4</v>
      </c>
      <c r="N803">
        <v>9805.0974509999996</v>
      </c>
      <c r="X803" t="s">
        <v>283</v>
      </c>
      <c r="Y803" t="s">
        <v>312</v>
      </c>
    </row>
    <row r="804" spans="1:25" x14ac:dyDescent="0.45">
      <c r="A804" t="s">
        <v>414</v>
      </c>
      <c r="B804" s="5" t="s">
        <v>0</v>
      </c>
      <c r="C804" t="s">
        <v>1</v>
      </c>
      <c r="E804" t="s">
        <v>68</v>
      </c>
      <c r="F804" t="s">
        <v>433</v>
      </c>
      <c r="H804" t="s">
        <v>278</v>
      </c>
      <c r="I804" t="s">
        <v>66</v>
      </c>
      <c r="J804">
        <v>2011</v>
      </c>
      <c r="K804">
        <v>66</v>
      </c>
      <c r="L804" t="s">
        <v>4</v>
      </c>
      <c r="N804">
        <v>9883.5197790000002</v>
      </c>
      <c r="X804" t="s">
        <v>283</v>
      </c>
      <c r="Y804" t="s">
        <v>312</v>
      </c>
    </row>
    <row r="805" spans="1:25" x14ac:dyDescent="0.45">
      <c r="A805" t="s">
        <v>414</v>
      </c>
      <c r="B805" s="5" t="s">
        <v>0</v>
      </c>
      <c r="C805" t="s">
        <v>1</v>
      </c>
      <c r="E805" t="s">
        <v>68</v>
      </c>
      <c r="F805" t="s">
        <v>433</v>
      </c>
      <c r="H805" t="s">
        <v>278</v>
      </c>
      <c r="I805" t="s">
        <v>66</v>
      </c>
      <c r="J805">
        <v>2011</v>
      </c>
      <c r="K805">
        <v>67</v>
      </c>
      <c r="L805" t="s">
        <v>4</v>
      </c>
      <c r="N805">
        <v>10040.36443</v>
      </c>
      <c r="X805" t="s">
        <v>283</v>
      </c>
      <c r="Y805" t="s">
        <v>312</v>
      </c>
    </row>
    <row r="806" spans="1:25" x14ac:dyDescent="0.45">
      <c r="A806" t="s">
        <v>414</v>
      </c>
      <c r="B806" s="5" t="s">
        <v>0</v>
      </c>
      <c r="C806" t="s">
        <v>1</v>
      </c>
      <c r="E806" t="s">
        <v>68</v>
      </c>
      <c r="F806" t="s">
        <v>433</v>
      </c>
      <c r="H806" t="s">
        <v>278</v>
      </c>
      <c r="I806" t="s">
        <v>66</v>
      </c>
      <c r="J806">
        <v>2011</v>
      </c>
      <c r="K806">
        <v>68</v>
      </c>
      <c r="L806" t="s">
        <v>4</v>
      </c>
      <c r="N806">
        <v>10079.5756</v>
      </c>
      <c r="X806" t="s">
        <v>283</v>
      </c>
      <c r="Y806" t="s">
        <v>312</v>
      </c>
    </row>
    <row r="807" spans="1:25" x14ac:dyDescent="0.45">
      <c r="A807" t="s">
        <v>414</v>
      </c>
      <c r="B807" s="5" t="s">
        <v>0</v>
      </c>
      <c r="C807" t="s">
        <v>1</v>
      </c>
      <c r="E807" t="s">
        <v>68</v>
      </c>
      <c r="F807" t="s">
        <v>433</v>
      </c>
      <c r="H807" t="s">
        <v>278</v>
      </c>
      <c r="I807" t="s">
        <v>66</v>
      </c>
      <c r="J807">
        <v>2011</v>
      </c>
      <c r="K807">
        <v>69</v>
      </c>
      <c r="L807" t="s">
        <v>4</v>
      </c>
      <c r="N807">
        <v>10236.420249999999</v>
      </c>
      <c r="X807" t="s">
        <v>283</v>
      </c>
      <c r="Y807" t="s">
        <v>312</v>
      </c>
    </row>
    <row r="808" spans="1:25" x14ac:dyDescent="0.45">
      <c r="A808" t="s">
        <v>414</v>
      </c>
      <c r="B808" s="5" t="s">
        <v>0</v>
      </c>
      <c r="C808" t="s">
        <v>1</v>
      </c>
      <c r="E808" t="s">
        <v>68</v>
      </c>
      <c r="F808" t="s">
        <v>433</v>
      </c>
      <c r="H808" t="s">
        <v>278</v>
      </c>
      <c r="I808" t="s">
        <v>66</v>
      </c>
      <c r="J808">
        <v>2011</v>
      </c>
      <c r="K808">
        <v>70</v>
      </c>
      <c r="L808" t="s">
        <v>4</v>
      </c>
      <c r="N808">
        <v>10157.99792</v>
      </c>
      <c r="X808" t="s">
        <v>283</v>
      </c>
      <c r="Y808" t="s">
        <v>312</v>
      </c>
    </row>
    <row r="809" spans="1:25" x14ac:dyDescent="0.45">
      <c r="A809" t="s">
        <v>414</v>
      </c>
      <c r="B809" s="5" t="s">
        <v>0</v>
      </c>
      <c r="C809" t="s">
        <v>1</v>
      </c>
      <c r="E809" t="s">
        <v>68</v>
      </c>
      <c r="F809" t="s">
        <v>433</v>
      </c>
      <c r="H809" t="s">
        <v>278</v>
      </c>
      <c r="I809" t="s">
        <v>66</v>
      </c>
      <c r="J809">
        <v>2011</v>
      </c>
      <c r="K809">
        <v>71</v>
      </c>
      <c r="L809" t="s">
        <v>4</v>
      </c>
      <c r="N809">
        <v>10589.32072</v>
      </c>
      <c r="X809" t="s">
        <v>283</v>
      </c>
      <c r="Y809" t="s">
        <v>312</v>
      </c>
    </row>
    <row r="810" spans="1:25" x14ac:dyDescent="0.45">
      <c r="A810" t="s">
        <v>414</v>
      </c>
      <c r="B810" s="5" t="s">
        <v>0</v>
      </c>
      <c r="C810" t="s">
        <v>1</v>
      </c>
      <c r="E810" t="s">
        <v>68</v>
      </c>
      <c r="F810" t="s">
        <v>433</v>
      </c>
      <c r="H810" t="s">
        <v>278</v>
      </c>
      <c r="I810" t="s">
        <v>66</v>
      </c>
      <c r="J810">
        <v>2011</v>
      </c>
      <c r="K810">
        <v>72</v>
      </c>
      <c r="L810" t="s">
        <v>4</v>
      </c>
      <c r="N810">
        <v>10354.053739999999</v>
      </c>
      <c r="X810" t="s">
        <v>283</v>
      </c>
      <c r="Y810" t="s">
        <v>312</v>
      </c>
    </row>
    <row r="811" spans="1:25" x14ac:dyDescent="0.45">
      <c r="A811" t="s">
        <v>414</v>
      </c>
      <c r="B811" s="5" t="s">
        <v>0</v>
      </c>
      <c r="C811" t="s">
        <v>1</v>
      </c>
      <c r="E811" t="s">
        <v>68</v>
      </c>
      <c r="F811" t="s">
        <v>433</v>
      </c>
      <c r="H811" t="s">
        <v>278</v>
      </c>
      <c r="I811" t="s">
        <v>66</v>
      </c>
      <c r="J811">
        <v>2011</v>
      </c>
      <c r="K811">
        <v>73</v>
      </c>
      <c r="L811" t="s">
        <v>4</v>
      </c>
      <c r="N811">
        <v>9961.9421060000004</v>
      </c>
      <c r="X811" t="s">
        <v>283</v>
      </c>
      <c r="Y811" t="s">
        <v>312</v>
      </c>
    </row>
    <row r="812" spans="1:25" x14ac:dyDescent="0.45">
      <c r="A812" t="s">
        <v>414</v>
      </c>
      <c r="B812" s="5" t="s">
        <v>0</v>
      </c>
      <c r="C812" t="s">
        <v>1</v>
      </c>
      <c r="E812" t="s">
        <v>68</v>
      </c>
      <c r="F812" t="s">
        <v>433</v>
      </c>
      <c r="H812" t="s">
        <v>278</v>
      </c>
      <c r="I812" t="s">
        <v>66</v>
      </c>
      <c r="J812">
        <v>2011</v>
      </c>
      <c r="K812">
        <v>74</v>
      </c>
      <c r="L812" t="s">
        <v>4</v>
      </c>
      <c r="N812">
        <v>9961.9421060000004</v>
      </c>
      <c r="X812" t="s">
        <v>283</v>
      </c>
      <c r="Y812" t="s">
        <v>312</v>
      </c>
    </row>
    <row r="813" spans="1:25" x14ac:dyDescent="0.45">
      <c r="A813" t="s">
        <v>414</v>
      </c>
      <c r="B813" s="5" t="s">
        <v>0</v>
      </c>
      <c r="C813" t="s">
        <v>1</v>
      </c>
      <c r="E813" t="s">
        <v>68</v>
      </c>
      <c r="F813" t="s">
        <v>433</v>
      </c>
      <c r="H813" t="s">
        <v>278</v>
      </c>
      <c r="I813" t="s">
        <v>66</v>
      </c>
      <c r="J813">
        <v>2011</v>
      </c>
      <c r="K813">
        <v>75</v>
      </c>
      <c r="L813" t="s">
        <v>4</v>
      </c>
      <c r="N813">
        <v>9569.8304690000004</v>
      </c>
      <c r="X813" t="s">
        <v>283</v>
      </c>
      <c r="Y813" t="s">
        <v>312</v>
      </c>
    </row>
    <row r="814" spans="1:25" x14ac:dyDescent="0.45">
      <c r="A814" t="s">
        <v>414</v>
      </c>
      <c r="B814" s="5" t="s">
        <v>0</v>
      </c>
      <c r="C814" t="s">
        <v>1</v>
      </c>
      <c r="E814" t="s">
        <v>68</v>
      </c>
      <c r="F814" t="s">
        <v>433</v>
      </c>
      <c r="H814" t="s">
        <v>278</v>
      </c>
      <c r="I814" t="s">
        <v>66</v>
      </c>
      <c r="J814">
        <v>2011</v>
      </c>
      <c r="K814">
        <v>76</v>
      </c>
      <c r="L814" t="s">
        <v>4</v>
      </c>
      <c r="N814">
        <v>9961.9421060000004</v>
      </c>
      <c r="X814" t="s">
        <v>283</v>
      </c>
      <c r="Y814" t="s">
        <v>312</v>
      </c>
    </row>
    <row r="815" spans="1:25" x14ac:dyDescent="0.45">
      <c r="A815" t="s">
        <v>414</v>
      </c>
      <c r="B815" s="5" t="s">
        <v>0</v>
      </c>
      <c r="C815" t="s">
        <v>1</v>
      </c>
      <c r="E815" t="s">
        <v>68</v>
      </c>
      <c r="F815" t="s">
        <v>433</v>
      </c>
      <c r="H815" t="s">
        <v>278</v>
      </c>
      <c r="I815" t="s">
        <v>66</v>
      </c>
      <c r="J815">
        <v>2011</v>
      </c>
      <c r="K815">
        <v>77</v>
      </c>
      <c r="L815" t="s">
        <v>4</v>
      </c>
      <c r="N815">
        <v>10118.786760000001</v>
      </c>
      <c r="X815" t="s">
        <v>283</v>
      </c>
      <c r="Y815" t="s">
        <v>312</v>
      </c>
    </row>
    <row r="816" spans="1:25" x14ac:dyDescent="0.45">
      <c r="A816" t="s">
        <v>414</v>
      </c>
      <c r="B816" s="5" t="s">
        <v>0</v>
      </c>
      <c r="C816" t="s">
        <v>1</v>
      </c>
      <c r="E816" t="s">
        <v>68</v>
      </c>
      <c r="F816" t="s">
        <v>433</v>
      </c>
      <c r="H816" t="s">
        <v>278</v>
      </c>
      <c r="I816" t="s">
        <v>66</v>
      </c>
      <c r="J816">
        <v>2011</v>
      </c>
      <c r="K816">
        <v>78</v>
      </c>
      <c r="L816" t="s">
        <v>4</v>
      </c>
      <c r="N816">
        <v>10275.63142</v>
      </c>
      <c r="X816" t="s">
        <v>283</v>
      </c>
      <c r="Y816" t="s">
        <v>312</v>
      </c>
    </row>
    <row r="817" spans="1:25" x14ac:dyDescent="0.45">
      <c r="A817" t="s">
        <v>414</v>
      </c>
      <c r="B817" s="5" t="s">
        <v>0</v>
      </c>
      <c r="C817" t="s">
        <v>1</v>
      </c>
      <c r="E817" t="s">
        <v>68</v>
      </c>
      <c r="F817" t="s">
        <v>433</v>
      </c>
      <c r="H817" t="s">
        <v>278</v>
      </c>
      <c r="I817" t="s">
        <v>66</v>
      </c>
      <c r="J817">
        <v>2011</v>
      </c>
      <c r="K817">
        <v>79</v>
      </c>
      <c r="L817" t="s">
        <v>4</v>
      </c>
      <c r="N817">
        <v>10040.36443</v>
      </c>
      <c r="X817" t="s">
        <v>283</v>
      </c>
      <c r="Y817" t="s">
        <v>312</v>
      </c>
    </row>
    <row r="818" spans="1:25" x14ac:dyDescent="0.45">
      <c r="A818" t="s">
        <v>414</v>
      </c>
      <c r="B818" s="5" t="s">
        <v>0</v>
      </c>
      <c r="C818" t="s">
        <v>1</v>
      </c>
      <c r="E818" t="s">
        <v>68</v>
      </c>
      <c r="F818" t="s">
        <v>433</v>
      </c>
      <c r="H818" t="s">
        <v>278</v>
      </c>
      <c r="I818" t="s">
        <v>66</v>
      </c>
      <c r="J818">
        <v>2011</v>
      </c>
      <c r="K818">
        <v>80</v>
      </c>
      <c r="L818" t="s">
        <v>4</v>
      </c>
      <c r="N818">
        <v>9805.0974509999996</v>
      </c>
      <c r="X818" t="s">
        <v>283</v>
      </c>
      <c r="Y818" t="s">
        <v>312</v>
      </c>
    </row>
    <row r="819" spans="1:25" x14ac:dyDescent="0.45">
      <c r="A819" t="s">
        <v>414</v>
      </c>
      <c r="B819" s="5" t="s">
        <v>0</v>
      </c>
      <c r="C819" t="s">
        <v>1</v>
      </c>
      <c r="E819" t="s">
        <v>68</v>
      </c>
      <c r="F819" t="s">
        <v>433</v>
      </c>
      <c r="H819" t="s">
        <v>278</v>
      </c>
      <c r="I819" t="s">
        <v>66</v>
      </c>
      <c r="J819">
        <v>2011</v>
      </c>
      <c r="K819">
        <v>81</v>
      </c>
      <c r="L819" t="s">
        <v>4</v>
      </c>
      <c r="N819">
        <v>9726.6751239999994</v>
      </c>
      <c r="X819" t="s">
        <v>283</v>
      </c>
      <c r="Y819" t="s">
        <v>312</v>
      </c>
    </row>
    <row r="820" spans="1:25" x14ac:dyDescent="0.45">
      <c r="A820" t="s">
        <v>414</v>
      </c>
      <c r="B820" s="5" t="s">
        <v>0</v>
      </c>
      <c r="C820" t="s">
        <v>1</v>
      </c>
      <c r="E820" t="s">
        <v>68</v>
      </c>
      <c r="F820" t="s">
        <v>433</v>
      </c>
      <c r="H820" t="s">
        <v>278</v>
      </c>
      <c r="I820" t="s">
        <v>66</v>
      </c>
      <c r="J820">
        <v>2011</v>
      </c>
      <c r="K820">
        <v>82</v>
      </c>
      <c r="L820" t="s">
        <v>4</v>
      </c>
      <c r="N820">
        <v>9452.1969779999999</v>
      </c>
      <c r="X820" t="s">
        <v>283</v>
      </c>
      <c r="Y820" t="s">
        <v>312</v>
      </c>
    </row>
    <row r="821" spans="1:25" x14ac:dyDescent="0.45">
      <c r="A821" t="s">
        <v>414</v>
      </c>
      <c r="B821" s="5" t="s">
        <v>0</v>
      </c>
      <c r="C821" t="s">
        <v>1</v>
      </c>
      <c r="E821" t="s">
        <v>68</v>
      </c>
      <c r="F821" t="s">
        <v>433</v>
      </c>
      <c r="H821" t="s">
        <v>278</v>
      </c>
      <c r="I821" t="s">
        <v>66</v>
      </c>
      <c r="J821">
        <v>2011</v>
      </c>
      <c r="K821">
        <v>83</v>
      </c>
      <c r="L821" t="s">
        <v>4</v>
      </c>
      <c r="N821">
        <v>8746.3960330000009</v>
      </c>
      <c r="X821" t="s">
        <v>283</v>
      </c>
      <c r="Y821" t="s">
        <v>312</v>
      </c>
    </row>
    <row r="822" spans="1:25" x14ac:dyDescent="0.45">
      <c r="A822" t="s">
        <v>414</v>
      </c>
      <c r="B822" s="5" t="s">
        <v>0</v>
      </c>
      <c r="C822" t="s">
        <v>1</v>
      </c>
      <c r="E822" t="s">
        <v>68</v>
      </c>
      <c r="F822" t="s">
        <v>433</v>
      </c>
      <c r="H822" t="s">
        <v>278</v>
      </c>
      <c r="I822" t="s">
        <v>66</v>
      </c>
      <c r="J822">
        <v>2011</v>
      </c>
      <c r="K822">
        <v>84</v>
      </c>
      <c r="L822" t="s">
        <v>4</v>
      </c>
      <c r="N822">
        <v>8197.4397420000005</v>
      </c>
      <c r="X822" t="s">
        <v>283</v>
      </c>
      <c r="Y822" t="s">
        <v>312</v>
      </c>
    </row>
    <row r="823" spans="1:25" x14ac:dyDescent="0.45">
      <c r="A823" t="s">
        <v>414</v>
      </c>
      <c r="B823" s="5" t="s">
        <v>0</v>
      </c>
      <c r="C823" t="s">
        <v>1</v>
      </c>
      <c r="E823" t="s">
        <v>68</v>
      </c>
      <c r="F823" t="s">
        <v>433</v>
      </c>
      <c r="H823" t="s">
        <v>278</v>
      </c>
      <c r="I823" t="s">
        <v>66</v>
      </c>
      <c r="J823">
        <v>2011</v>
      </c>
      <c r="K823">
        <v>85</v>
      </c>
      <c r="L823" t="s">
        <v>4</v>
      </c>
      <c r="N823">
        <v>8471.9178869999996</v>
      </c>
      <c r="X823" t="s">
        <v>283</v>
      </c>
      <c r="Y823" t="s">
        <v>312</v>
      </c>
    </row>
    <row r="824" spans="1:25" x14ac:dyDescent="0.45">
      <c r="A824" t="s">
        <v>414</v>
      </c>
      <c r="B824" s="5" t="s">
        <v>0</v>
      </c>
      <c r="C824" t="s">
        <v>1</v>
      </c>
      <c r="E824" t="s">
        <v>68</v>
      </c>
      <c r="F824" t="s">
        <v>433</v>
      </c>
      <c r="H824" t="s">
        <v>278</v>
      </c>
      <c r="I824" t="s">
        <v>66</v>
      </c>
      <c r="J824">
        <v>2011</v>
      </c>
      <c r="K824">
        <v>86</v>
      </c>
      <c r="L824" t="s">
        <v>4</v>
      </c>
      <c r="N824">
        <v>8040.5950869999997</v>
      </c>
      <c r="X824" t="s">
        <v>283</v>
      </c>
      <c r="Y824" t="s">
        <v>312</v>
      </c>
    </row>
    <row r="825" spans="1:25" x14ac:dyDescent="0.45">
      <c r="A825" t="s">
        <v>414</v>
      </c>
      <c r="B825" s="5" t="s">
        <v>0</v>
      </c>
      <c r="C825" t="s">
        <v>1</v>
      </c>
      <c r="E825" t="s">
        <v>68</v>
      </c>
      <c r="F825" t="s">
        <v>433</v>
      </c>
      <c r="H825" t="s">
        <v>278</v>
      </c>
      <c r="I825" t="s">
        <v>66</v>
      </c>
      <c r="J825">
        <v>2011</v>
      </c>
      <c r="K825">
        <v>87</v>
      </c>
      <c r="L825" t="s">
        <v>4</v>
      </c>
      <c r="N825">
        <v>7726.9057780000003</v>
      </c>
      <c r="X825" t="s">
        <v>283</v>
      </c>
      <c r="Y825" t="s">
        <v>312</v>
      </c>
    </row>
    <row r="826" spans="1:25" x14ac:dyDescent="0.45">
      <c r="A826" t="s">
        <v>414</v>
      </c>
      <c r="B826" s="5" t="s">
        <v>0</v>
      </c>
      <c r="C826" t="s">
        <v>1</v>
      </c>
      <c r="E826" t="s">
        <v>68</v>
      </c>
      <c r="F826" t="s">
        <v>433</v>
      </c>
      <c r="H826" t="s">
        <v>278</v>
      </c>
      <c r="I826" t="s">
        <v>66</v>
      </c>
      <c r="J826">
        <v>2011</v>
      </c>
      <c r="K826">
        <v>88</v>
      </c>
      <c r="L826" t="s">
        <v>4</v>
      </c>
      <c r="N826">
        <v>7491.6387960000002</v>
      </c>
      <c r="X826" t="s">
        <v>283</v>
      </c>
      <c r="Y826" t="s">
        <v>312</v>
      </c>
    </row>
    <row r="827" spans="1:25" x14ac:dyDescent="0.45">
      <c r="A827" t="s">
        <v>414</v>
      </c>
      <c r="B827" s="5" t="s">
        <v>0</v>
      </c>
      <c r="C827" t="s">
        <v>1</v>
      </c>
      <c r="E827" t="s">
        <v>68</v>
      </c>
      <c r="F827" t="s">
        <v>433</v>
      </c>
      <c r="H827" t="s">
        <v>278</v>
      </c>
      <c r="I827" t="s">
        <v>66</v>
      </c>
      <c r="J827">
        <v>2011</v>
      </c>
      <c r="K827">
        <v>89</v>
      </c>
      <c r="L827" t="s">
        <v>4</v>
      </c>
      <c r="N827">
        <v>7021.104832</v>
      </c>
      <c r="X827" t="s">
        <v>283</v>
      </c>
      <c r="Y827" t="s">
        <v>312</v>
      </c>
    </row>
    <row r="828" spans="1:25" x14ac:dyDescent="0.45">
      <c r="A828" t="s">
        <v>414</v>
      </c>
      <c r="B828" s="5" t="s">
        <v>0</v>
      </c>
      <c r="C828" t="s">
        <v>1</v>
      </c>
      <c r="E828" t="s">
        <v>68</v>
      </c>
      <c r="F828" t="s">
        <v>433</v>
      </c>
      <c r="H828" t="s">
        <v>278</v>
      </c>
      <c r="I828" t="s">
        <v>66</v>
      </c>
      <c r="J828">
        <v>2011</v>
      </c>
      <c r="K828">
        <v>90</v>
      </c>
      <c r="L828" t="s">
        <v>4</v>
      </c>
      <c r="N828">
        <v>6746.6266869999999</v>
      </c>
      <c r="X828" t="s">
        <v>283</v>
      </c>
      <c r="Y828" t="s">
        <v>312</v>
      </c>
    </row>
    <row r="829" spans="1:25" x14ac:dyDescent="0.45">
      <c r="A829" t="s">
        <v>414</v>
      </c>
      <c r="B829" s="5" t="s">
        <v>0</v>
      </c>
      <c r="C829" t="s">
        <v>1</v>
      </c>
      <c r="E829" t="s">
        <v>68</v>
      </c>
      <c r="F829" t="s">
        <v>433</v>
      </c>
      <c r="H829" t="s">
        <v>278</v>
      </c>
      <c r="I829" t="s">
        <v>66</v>
      </c>
      <c r="J829">
        <v>2011</v>
      </c>
      <c r="K829">
        <v>91</v>
      </c>
      <c r="L829" t="s">
        <v>4</v>
      </c>
      <c r="N829">
        <v>6981.893669</v>
      </c>
      <c r="X829" t="s">
        <v>283</v>
      </c>
      <c r="Y829" t="s">
        <v>312</v>
      </c>
    </row>
    <row r="830" spans="1:25" x14ac:dyDescent="0.45">
      <c r="A830" t="s">
        <v>414</v>
      </c>
      <c r="B830" s="5" t="s">
        <v>0</v>
      </c>
      <c r="C830" t="s">
        <v>1</v>
      </c>
      <c r="E830" t="s">
        <v>68</v>
      </c>
      <c r="F830" t="s">
        <v>433</v>
      </c>
      <c r="H830" t="s">
        <v>278</v>
      </c>
      <c r="I830" t="s">
        <v>66</v>
      </c>
      <c r="J830">
        <v>2011</v>
      </c>
      <c r="K830">
        <v>92</v>
      </c>
      <c r="L830" t="s">
        <v>4</v>
      </c>
      <c r="N830">
        <v>6942.6825049999998</v>
      </c>
      <c r="X830" t="s">
        <v>283</v>
      </c>
      <c r="Y830" t="s">
        <v>312</v>
      </c>
    </row>
    <row r="831" spans="1:25" x14ac:dyDescent="0.45">
      <c r="A831" t="s">
        <v>414</v>
      </c>
      <c r="B831" s="5" t="s">
        <v>0</v>
      </c>
      <c r="C831" t="s">
        <v>1</v>
      </c>
      <c r="E831" t="s">
        <v>68</v>
      </c>
      <c r="F831" t="s">
        <v>433</v>
      </c>
      <c r="H831" t="s">
        <v>278</v>
      </c>
      <c r="I831" t="s">
        <v>66</v>
      </c>
      <c r="J831">
        <v>2011</v>
      </c>
      <c r="K831">
        <v>93</v>
      </c>
      <c r="L831" t="s">
        <v>4</v>
      </c>
      <c r="N831">
        <v>6236.8815590000004</v>
      </c>
      <c r="X831" t="s">
        <v>283</v>
      </c>
      <c r="Y831" t="s">
        <v>312</v>
      </c>
    </row>
    <row r="832" spans="1:25" x14ac:dyDescent="0.45">
      <c r="A832" t="s">
        <v>414</v>
      </c>
      <c r="B832" s="5" t="s">
        <v>0</v>
      </c>
      <c r="C832" t="s">
        <v>1</v>
      </c>
      <c r="E832" t="s">
        <v>68</v>
      </c>
      <c r="F832" t="s">
        <v>433</v>
      </c>
      <c r="H832" t="s">
        <v>278</v>
      </c>
      <c r="I832" t="s">
        <v>66</v>
      </c>
      <c r="J832">
        <v>2011</v>
      </c>
      <c r="K832">
        <v>94</v>
      </c>
      <c r="L832" t="s">
        <v>4</v>
      </c>
      <c r="N832">
        <v>5531.0806140000004</v>
      </c>
      <c r="X832" t="s">
        <v>283</v>
      </c>
      <c r="Y832" t="s">
        <v>312</v>
      </c>
    </row>
    <row r="833" spans="1:25" x14ac:dyDescent="0.45">
      <c r="A833" t="s">
        <v>414</v>
      </c>
      <c r="B833" s="5" t="s">
        <v>0</v>
      </c>
      <c r="C833" t="s">
        <v>1</v>
      </c>
      <c r="E833" t="s">
        <v>68</v>
      </c>
      <c r="F833" t="s">
        <v>433</v>
      </c>
      <c r="H833" t="s">
        <v>278</v>
      </c>
      <c r="I833" t="s">
        <v>66</v>
      </c>
      <c r="J833">
        <v>2011</v>
      </c>
      <c r="K833">
        <v>95</v>
      </c>
      <c r="L833" t="s">
        <v>4</v>
      </c>
      <c r="N833">
        <v>5178.1801409999998</v>
      </c>
      <c r="X833" t="s">
        <v>283</v>
      </c>
      <c r="Y833" t="s">
        <v>312</v>
      </c>
    </row>
    <row r="834" spans="1:25" x14ac:dyDescent="0.45">
      <c r="A834" t="s">
        <v>414</v>
      </c>
      <c r="B834" s="5" t="s">
        <v>0</v>
      </c>
      <c r="C834" t="s">
        <v>1</v>
      </c>
      <c r="E834" t="s">
        <v>68</v>
      </c>
      <c r="F834" t="s">
        <v>433</v>
      </c>
      <c r="H834" t="s">
        <v>278</v>
      </c>
      <c r="I834" t="s">
        <v>66</v>
      </c>
      <c r="J834">
        <v>2011</v>
      </c>
      <c r="K834">
        <v>96</v>
      </c>
      <c r="L834" t="s">
        <v>4</v>
      </c>
      <c r="N834">
        <v>5021.3354859999999</v>
      </c>
      <c r="X834" t="s">
        <v>283</v>
      </c>
      <c r="Y834" t="s">
        <v>312</v>
      </c>
    </row>
    <row r="835" spans="1:25" x14ac:dyDescent="0.45">
      <c r="A835" t="s">
        <v>414</v>
      </c>
      <c r="B835" s="5" t="s">
        <v>0</v>
      </c>
      <c r="C835" t="s">
        <v>1</v>
      </c>
      <c r="E835" t="s">
        <v>68</v>
      </c>
      <c r="F835" t="s">
        <v>433</v>
      </c>
      <c r="H835" t="s">
        <v>278</v>
      </c>
      <c r="I835" t="s">
        <v>66</v>
      </c>
      <c r="J835">
        <v>2011</v>
      </c>
      <c r="K835">
        <v>97</v>
      </c>
      <c r="L835" t="s">
        <v>4</v>
      </c>
      <c r="N835">
        <v>4903.7019950000004</v>
      </c>
      <c r="X835" t="s">
        <v>283</v>
      </c>
      <c r="Y835" t="s">
        <v>312</v>
      </c>
    </row>
    <row r="836" spans="1:25" x14ac:dyDescent="0.45">
      <c r="A836" t="s">
        <v>414</v>
      </c>
      <c r="B836" s="5" t="s">
        <v>0</v>
      </c>
      <c r="C836" t="s">
        <v>1</v>
      </c>
      <c r="E836" t="s">
        <v>68</v>
      </c>
      <c r="F836" t="s">
        <v>433</v>
      </c>
      <c r="H836" t="s">
        <v>278</v>
      </c>
      <c r="I836" t="s">
        <v>66</v>
      </c>
      <c r="J836">
        <v>2011</v>
      </c>
      <c r="K836">
        <v>98</v>
      </c>
      <c r="L836" t="s">
        <v>4</v>
      </c>
      <c r="N836">
        <v>4433.1680310000002</v>
      </c>
      <c r="X836" t="s">
        <v>283</v>
      </c>
      <c r="Y836" t="s">
        <v>312</v>
      </c>
    </row>
    <row r="837" spans="1:25" x14ac:dyDescent="0.45">
      <c r="A837" t="s">
        <v>414</v>
      </c>
      <c r="B837" s="5" t="s">
        <v>0</v>
      </c>
      <c r="C837" t="s">
        <v>1</v>
      </c>
      <c r="E837" t="s">
        <v>68</v>
      </c>
      <c r="F837" t="s">
        <v>433</v>
      </c>
      <c r="H837" t="s">
        <v>278</v>
      </c>
      <c r="I837" t="s">
        <v>66</v>
      </c>
      <c r="J837">
        <v>2011</v>
      </c>
      <c r="K837">
        <v>99</v>
      </c>
      <c r="L837" t="s">
        <v>4</v>
      </c>
      <c r="N837">
        <v>4041.0563950000001</v>
      </c>
      <c r="X837" t="s">
        <v>283</v>
      </c>
      <c r="Y837" t="s">
        <v>312</v>
      </c>
    </row>
    <row r="838" spans="1:25" x14ac:dyDescent="0.45">
      <c r="A838" t="s">
        <v>414</v>
      </c>
      <c r="B838" s="5" t="s">
        <v>0</v>
      </c>
      <c r="C838" t="s">
        <v>1</v>
      </c>
      <c r="E838" t="s">
        <v>68</v>
      </c>
      <c r="F838" t="s">
        <v>433</v>
      </c>
      <c r="H838" t="s">
        <v>278</v>
      </c>
      <c r="I838" t="s">
        <v>66</v>
      </c>
      <c r="J838">
        <v>2011</v>
      </c>
      <c r="K838">
        <v>100</v>
      </c>
      <c r="L838" t="s">
        <v>4</v>
      </c>
      <c r="N838">
        <v>3845.0005769999998</v>
      </c>
      <c r="X838" t="s">
        <v>283</v>
      </c>
      <c r="Y838" t="s">
        <v>312</v>
      </c>
    </row>
    <row r="839" spans="1:25" x14ac:dyDescent="0.45">
      <c r="A839" t="s">
        <v>414</v>
      </c>
      <c r="B839" s="5" t="s">
        <v>0</v>
      </c>
      <c r="C839" t="s">
        <v>1</v>
      </c>
      <c r="E839" t="s">
        <v>68</v>
      </c>
      <c r="F839" t="s">
        <v>433</v>
      </c>
      <c r="H839" t="s">
        <v>278</v>
      </c>
      <c r="I839" t="s">
        <v>66</v>
      </c>
      <c r="J839">
        <v>2011</v>
      </c>
      <c r="K839">
        <v>101</v>
      </c>
      <c r="L839" t="s">
        <v>4</v>
      </c>
      <c r="N839">
        <v>3609.7335950000002</v>
      </c>
      <c r="X839" t="s">
        <v>283</v>
      </c>
      <c r="Y839" t="s">
        <v>312</v>
      </c>
    </row>
    <row r="840" spans="1:25" x14ac:dyDescent="0.45">
      <c r="A840" t="s">
        <v>414</v>
      </c>
      <c r="B840" s="5" t="s">
        <v>0</v>
      </c>
      <c r="C840" t="s">
        <v>1</v>
      </c>
      <c r="E840" t="s">
        <v>68</v>
      </c>
      <c r="F840" t="s">
        <v>433</v>
      </c>
      <c r="H840" t="s">
        <v>278</v>
      </c>
      <c r="I840" t="s">
        <v>66</v>
      </c>
      <c r="J840">
        <v>2011</v>
      </c>
      <c r="K840">
        <v>102</v>
      </c>
      <c r="L840" t="s">
        <v>4</v>
      </c>
      <c r="N840">
        <v>3531.311267</v>
      </c>
      <c r="X840" t="s">
        <v>283</v>
      </c>
      <c r="Y840" t="s">
        <v>312</v>
      </c>
    </row>
    <row r="841" spans="1:25" x14ac:dyDescent="0.45">
      <c r="A841" t="s">
        <v>414</v>
      </c>
      <c r="B841" s="5" t="s">
        <v>0</v>
      </c>
      <c r="C841" t="s">
        <v>1</v>
      </c>
      <c r="E841" t="s">
        <v>68</v>
      </c>
      <c r="F841" t="s">
        <v>433</v>
      </c>
      <c r="H841" t="s">
        <v>278</v>
      </c>
      <c r="I841" t="s">
        <v>66</v>
      </c>
      <c r="J841">
        <v>2011</v>
      </c>
      <c r="K841">
        <v>103</v>
      </c>
      <c r="L841" t="s">
        <v>4</v>
      </c>
      <c r="N841">
        <v>3531.311267</v>
      </c>
      <c r="X841" t="s">
        <v>283</v>
      </c>
      <c r="Y841" t="s">
        <v>312</v>
      </c>
    </row>
    <row r="842" spans="1:25" x14ac:dyDescent="0.45">
      <c r="A842" t="s">
        <v>414</v>
      </c>
      <c r="B842" s="5" t="s">
        <v>0</v>
      </c>
      <c r="C842" t="s">
        <v>1</v>
      </c>
      <c r="E842" t="s">
        <v>68</v>
      </c>
      <c r="F842" t="s">
        <v>433</v>
      </c>
      <c r="H842" t="s">
        <v>278</v>
      </c>
      <c r="I842" t="s">
        <v>66</v>
      </c>
      <c r="J842">
        <v>2011</v>
      </c>
      <c r="K842">
        <v>104</v>
      </c>
      <c r="L842" t="s">
        <v>4</v>
      </c>
      <c r="N842">
        <v>3335.2554490000002</v>
      </c>
      <c r="X842" t="s">
        <v>283</v>
      </c>
      <c r="Y842" t="s">
        <v>312</v>
      </c>
    </row>
    <row r="843" spans="1:25" x14ac:dyDescent="0.45">
      <c r="A843" t="s">
        <v>414</v>
      </c>
      <c r="B843" s="5" t="s">
        <v>0</v>
      </c>
      <c r="C843" t="s">
        <v>1</v>
      </c>
      <c r="E843" t="s">
        <v>68</v>
      </c>
      <c r="F843" t="s">
        <v>433</v>
      </c>
      <c r="H843" t="s">
        <v>278</v>
      </c>
      <c r="I843" t="s">
        <v>66</v>
      </c>
      <c r="J843">
        <v>2011</v>
      </c>
      <c r="K843">
        <v>105</v>
      </c>
      <c r="L843" t="s">
        <v>4</v>
      </c>
      <c r="N843">
        <v>2982.3549760000001</v>
      </c>
      <c r="X843" t="s">
        <v>283</v>
      </c>
      <c r="Y843" t="s">
        <v>312</v>
      </c>
    </row>
    <row r="844" spans="1:25" x14ac:dyDescent="0.45">
      <c r="A844" t="s">
        <v>414</v>
      </c>
      <c r="B844" s="5" t="s">
        <v>0</v>
      </c>
      <c r="C844" t="s">
        <v>1</v>
      </c>
      <c r="E844" t="s">
        <v>68</v>
      </c>
      <c r="F844" t="s">
        <v>433</v>
      </c>
      <c r="H844" t="s">
        <v>278</v>
      </c>
      <c r="I844" t="s">
        <v>66</v>
      </c>
      <c r="J844">
        <v>2011</v>
      </c>
      <c r="K844">
        <v>106</v>
      </c>
      <c r="L844" t="s">
        <v>4</v>
      </c>
      <c r="N844">
        <v>2668.6656670000002</v>
      </c>
      <c r="X844" t="s">
        <v>283</v>
      </c>
      <c r="Y844" t="s">
        <v>312</v>
      </c>
    </row>
    <row r="845" spans="1:25" x14ac:dyDescent="0.45">
      <c r="A845" t="s">
        <v>414</v>
      </c>
      <c r="B845" s="5" t="s">
        <v>0</v>
      </c>
      <c r="C845" t="s">
        <v>1</v>
      </c>
      <c r="E845" t="s">
        <v>68</v>
      </c>
      <c r="F845" t="s">
        <v>433</v>
      </c>
      <c r="H845" t="s">
        <v>278</v>
      </c>
      <c r="I845" t="s">
        <v>66</v>
      </c>
      <c r="J845">
        <v>2011</v>
      </c>
      <c r="K845">
        <v>107</v>
      </c>
      <c r="L845" t="s">
        <v>4</v>
      </c>
      <c r="N845">
        <v>2433.3986850000001</v>
      </c>
      <c r="X845" t="s">
        <v>283</v>
      </c>
      <c r="Y845" t="s">
        <v>312</v>
      </c>
    </row>
    <row r="846" spans="1:25" x14ac:dyDescent="0.45">
      <c r="A846" t="s">
        <v>414</v>
      </c>
      <c r="B846" s="5" t="s">
        <v>0</v>
      </c>
      <c r="C846" t="s">
        <v>1</v>
      </c>
      <c r="E846" t="s">
        <v>68</v>
      </c>
      <c r="F846" t="s">
        <v>433</v>
      </c>
      <c r="H846" t="s">
        <v>278</v>
      </c>
      <c r="I846" t="s">
        <v>66</v>
      </c>
      <c r="J846">
        <v>2011</v>
      </c>
      <c r="K846">
        <v>108</v>
      </c>
      <c r="L846" t="s">
        <v>4</v>
      </c>
      <c r="N846">
        <v>2119.7093759999998</v>
      </c>
      <c r="X846" t="s">
        <v>283</v>
      </c>
      <c r="Y846" t="s">
        <v>312</v>
      </c>
    </row>
    <row r="847" spans="1:25" x14ac:dyDescent="0.45">
      <c r="A847" t="s">
        <v>414</v>
      </c>
      <c r="B847" s="5" t="s">
        <v>0</v>
      </c>
      <c r="C847" t="s">
        <v>1</v>
      </c>
      <c r="E847" t="s">
        <v>68</v>
      </c>
      <c r="F847" t="s">
        <v>433</v>
      </c>
      <c r="H847" t="s">
        <v>278</v>
      </c>
      <c r="I847" t="s">
        <v>66</v>
      </c>
      <c r="J847">
        <v>2011</v>
      </c>
      <c r="K847">
        <v>109</v>
      </c>
      <c r="L847" t="s">
        <v>4</v>
      </c>
      <c r="N847">
        <v>2080.498212</v>
      </c>
      <c r="X847" t="s">
        <v>283</v>
      </c>
      <c r="Y847" t="s">
        <v>312</v>
      </c>
    </row>
    <row r="848" spans="1:25" x14ac:dyDescent="0.45">
      <c r="A848" t="s">
        <v>414</v>
      </c>
      <c r="B848" s="5" t="s">
        <v>0</v>
      </c>
      <c r="C848" t="s">
        <v>1</v>
      </c>
      <c r="E848" t="s">
        <v>68</v>
      </c>
      <c r="F848" t="s">
        <v>433</v>
      </c>
      <c r="H848" t="s">
        <v>278</v>
      </c>
      <c r="I848" t="s">
        <v>66</v>
      </c>
      <c r="J848">
        <v>2011</v>
      </c>
      <c r="K848">
        <v>110</v>
      </c>
      <c r="L848" t="s">
        <v>4</v>
      </c>
      <c r="N848">
        <v>2276.5540310000001</v>
      </c>
      <c r="X848" t="s">
        <v>283</v>
      </c>
      <c r="Y848" t="s">
        <v>312</v>
      </c>
    </row>
    <row r="849" spans="1:25" x14ac:dyDescent="0.45">
      <c r="A849" t="s">
        <v>414</v>
      </c>
      <c r="B849" s="5" t="s">
        <v>0</v>
      </c>
      <c r="C849" t="s">
        <v>1</v>
      </c>
      <c r="E849" t="s">
        <v>68</v>
      </c>
      <c r="F849" t="s">
        <v>433</v>
      </c>
      <c r="H849" t="s">
        <v>278</v>
      </c>
      <c r="I849" t="s">
        <v>66</v>
      </c>
      <c r="J849">
        <v>2011</v>
      </c>
      <c r="K849">
        <v>111</v>
      </c>
      <c r="L849" t="s">
        <v>4</v>
      </c>
      <c r="N849">
        <v>2511.8210130000002</v>
      </c>
      <c r="X849" t="s">
        <v>283</v>
      </c>
      <c r="Y849" t="s">
        <v>312</v>
      </c>
    </row>
    <row r="850" spans="1:25" x14ac:dyDescent="0.45">
      <c r="A850" t="s">
        <v>414</v>
      </c>
      <c r="B850" s="5" t="s">
        <v>0</v>
      </c>
      <c r="C850" t="s">
        <v>1</v>
      </c>
      <c r="E850" t="s">
        <v>68</v>
      </c>
      <c r="F850" t="s">
        <v>433</v>
      </c>
      <c r="H850" t="s">
        <v>278</v>
      </c>
      <c r="I850" t="s">
        <v>66</v>
      </c>
      <c r="J850">
        <v>2011</v>
      </c>
      <c r="K850">
        <v>112</v>
      </c>
      <c r="L850" t="s">
        <v>4</v>
      </c>
      <c r="N850">
        <v>2590.24334</v>
      </c>
      <c r="X850" t="s">
        <v>283</v>
      </c>
      <c r="Y850" t="s">
        <v>312</v>
      </c>
    </row>
    <row r="851" spans="1:25" x14ac:dyDescent="0.45">
      <c r="A851" t="s">
        <v>414</v>
      </c>
      <c r="B851" s="5" t="s">
        <v>0</v>
      </c>
      <c r="C851" t="s">
        <v>1</v>
      </c>
      <c r="E851" t="s">
        <v>68</v>
      </c>
      <c r="F851" t="s">
        <v>433</v>
      </c>
      <c r="H851" t="s">
        <v>278</v>
      </c>
      <c r="I851" t="s">
        <v>66</v>
      </c>
      <c r="J851">
        <v>2011</v>
      </c>
      <c r="K851">
        <v>113</v>
      </c>
      <c r="L851" t="s">
        <v>4</v>
      </c>
      <c r="N851">
        <v>2354.9763579999999</v>
      </c>
      <c r="X851" t="s">
        <v>283</v>
      </c>
      <c r="Y851" t="s">
        <v>312</v>
      </c>
    </row>
    <row r="852" spans="1:25" x14ac:dyDescent="0.45">
      <c r="A852" t="s">
        <v>414</v>
      </c>
      <c r="B852" s="5" t="s">
        <v>0</v>
      </c>
      <c r="C852" t="s">
        <v>1</v>
      </c>
      <c r="E852" t="s">
        <v>68</v>
      </c>
      <c r="F852" t="s">
        <v>433</v>
      </c>
      <c r="H852" t="s">
        <v>278</v>
      </c>
      <c r="I852" t="s">
        <v>66</v>
      </c>
      <c r="J852">
        <v>2011</v>
      </c>
      <c r="K852">
        <v>114</v>
      </c>
      <c r="L852" t="s">
        <v>4</v>
      </c>
      <c r="N852">
        <v>2041.287049</v>
      </c>
      <c r="X852" t="s">
        <v>283</v>
      </c>
      <c r="Y852" t="s">
        <v>312</v>
      </c>
    </row>
    <row r="853" spans="1:25" x14ac:dyDescent="0.45">
      <c r="A853" t="s">
        <v>414</v>
      </c>
      <c r="B853" s="5" t="s">
        <v>0</v>
      </c>
      <c r="C853" t="s">
        <v>1</v>
      </c>
      <c r="E853" t="s">
        <v>68</v>
      </c>
      <c r="F853" t="s">
        <v>433</v>
      </c>
      <c r="H853" t="s">
        <v>278</v>
      </c>
      <c r="I853" t="s">
        <v>66</v>
      </c>
      <c r="J853">
        <v>2011</v>
      </c>
      <c r="K853">
        <v>115</v>
      </c>
      <c r="L853" t="s">
        <v>4</v>
      </c>
      <c r="N853">
        <v>1962.8647209999999</v>
      </c>
      <c r="X853" t="s">
        <v>283</v>
      </c>
      <c r="Y853" t="s">
        <v>312</v>
      </c>
    </row>
    <row r="854" spans="1:25" x14ac:dyDescent="0.45">
      <c r="A854" t="s">
        <v>414</v>
      </c>
      <c r="B854" s="5" t="s">
        <v>0</v>
      </c>
      <c r="C854" t="s">
        <v>1</v>
      </c>
      <c r="E854" t="s">
        <v>68</v>
      </c>
      <c r="F854" t="s">
        <v>433</v>
      </c>
      <c r="H854" t="s">
        <v>278</v>
      </c>
      <c r="I854" t="s">
        <v>66</v>
      </c>
      <c r="J854">
        <v>2011</v>
      </c>
      <c r="K854">
        <v>116</v>
      </c>
      <c r="L854" t="s">
        <v>4</v>
      </c>
      <c r="N854">
        <v>2198.131703</v>
      </c>
      <c r="X854" t="s">
        <v>283</v>
      </c>
      <c r="Y854" t="s">
        <v>312</v>
      </c>
    </row>
    <row r="855" spans="1:25" x14ac:dyDescent="0.45">
      <c r="A855" t="s">
        <v>414</v>
      </c>
      <c r="B855" s="5" t="s">
        <v>0</v>
      </c>
      <c r="C855" t="s">
        <v>1</v>
      </c>
      <c r="E855" t="s">
        <v>68</v>
      </c>
      <c r="F855" t="s">
        <v>433</v>
      </c>
      <c r="H855" t="s">
        <v>278</v>
      </c>
      <c r="I855" t="s">
        <v>66</v>
      </c>
      <c r="J855">
        <v>2011</v>
      </c>
      <c r="K855">
        <v>117</v>
      </c>
      <c r="L855" t="s">
        <v>4</v>
      </c>
      <c r="N855">
        <v>2354.9763579999999</v>
      </c>
      <c r="X855" t="s">
        <v>283</v>
      </c>
      <c r="Y855" t="s">
        <v>312</v>
      </c>
    </row>
    <row r="856" spans="1:25" x14ac:dyDescent="0.45">
      <c r="A856" t="s">
        <v>414</v>
      </c>
      <c r="B856" s="5" t="s">
        <v>0</v>
      </c>
      <c r="C856" t="s">
        <v>1</v>
      </c>
      <c r="E856" t="s">
        <v>68</v>
      </c>
      <c r="F856" t="s">
        <v>433</v>
      </c>
      <c r="H856" t="s">
        <v>278</v>
      </c>
      <c r="I856" t="s">
        <v>66</v>
      </c>
      <c r="J856">
        <v>2011</v>
      </c>
      <c r="K856">
        <v>118</v>
      </c>
      <c r="L856" t="s">
        <v>4</v>
      </c>
      <c r="N856">
        <v>2354.9763579999999</v>
      </c>
      <c r="X856" t="s">
        <v>283</v>
      </c>
      <c r="Y856" t="s">
        <v>312</v>
      </c>
    </row>
    <row r="857" spans="1:25" x14ac:dyDescent="0.45">
      <c r="A857" t="s">
        <v>414</v>
      </c>
      <c r="B857" s="5" t="s">
        <v>0</v>
      </c>
      <c r="C857" t="s">
        <v>1</v>
      </c>
      <c r="E857" t="s">
        <v>68</v>
      </c>
      <c r="F857" t="s">
        <v>433</v>
      </c>
      <c r="H857" t="s">
        <v>278</v>
      </c>
      <c r="I857" t="s">
        <v>66</v>
      </c>
      <c r="J857">
        <v>2011</v>
      </c>
      <c r="K857">
        <v>119</v>
      </c>
      <c r="L857" t="s">
        <v>4</v>
      </c>
      <c r="N857">
        <v>2354.9763579999999</v>
      </c>
      <c r="X857" t="s">
        <v>283</v>
      </c>
      <c r="Y857" t="s">
        <v>312</v>
      </c>
    </row>
    <row r="858" spans="1:25" x14ac:dyDescent="0.45">
      <c r="A858" t="s">
        <v>414</v>
      </c>
      <c r="B858" s="5" t="s">
        <v>0</v>
      </c>
      <c r="C858" t="s">
        <v>1</v>
      </c>
      <c r="E858" t="s">
        <v>68</v>
      </c>
      <c r="F858" t="s">
        <v>433</v>
      </c>
      <c r="H858" t="s">
        <v>278</v>
      </c>
      <c r="I858" t="s">
        <v>66</v>
      </c>
      <c r="J858">
        <v>2011</v>
      </c>
      <c r="K858">
        <v>120</v>
      </c>
      <c r="L858" t="s">
        <v>4</v>
      </c>
      <c r="N858">
        <v>2158.9205400000001</v>
      </c>
      <c r="X858" t="s">
        <v>283</v>
      </c>
      <c r="Y858" t="s">
        <v>312</v>
      </c>
    </row>
    <row r="859" spans="1:25" x14ac:dyDescent="0.45">
      <c r="A859" t="s">
        <v>414</v>
      </c>
      <c r="B859" s="5" t="s">
        <v>0</v>
      </c>
      <c r="C859" t="s">
        <v>1</v>
      </c>
      <c r="E859" t="s">
        <v>68</v>
      </c>
      <c r="F859" t="s">
        <v>433</v>
      </c>
      <c r="H859" t="s">
        <v>278</v>
      </c>
      <c r="I859" t="s">
        <v>66</v>
      </c>
      <c r="J859">
        <v>2011</v>
      </c>
      <c r="K859">
        <v>121</v>
      </c>
      <c r="L859" t="s">
        <v>4</v>
      </c>
      <c r="N859">
        <v>1727.5977399999999</v>
      </c>
      <c r="X859" t="s">
        <v>283</v>
      </c>
      <c r="Y859" t="s">
        <v>312</v>
      </c>
    </row>
    <row r="860" spans="1:25" x14ac:dyDescent="0.45">
      <c r="A860" t="s">
        <v>414</v>
      </c>
      <c r="B860" s="5" t="s">
        <v>0</v>
      </c>
      <c r="C860" t="s">
        <v>1</v>
      </c>
      <c r="E860" t="s">
        <v>68</v>
      </c>
      <c r="F860" t="s">
        <v>433</v>
      </c>
      <c r="H860" t="s">
        <v>278</v>
      </c>
      <c r="I860" t="s">
        <v>66</v>
      </c>
      <c r="J860">
        <v>2011</v>
      </c>
      <c r="K860">
        <v>122</v>
      </c>
      <c r="L860" t="s">
        <v>4</v>
      </c>
      <c r="N860">
        <v>1570.7530850000001</v>
      </c>
      <c r="X860" t="s">
        <v>283</v>
      </c>
      <c r="Y860" t="s">
        <v>312</v>
      </c>
    </row>
    <row r="861" spans="1:25" x14ac:dyDescent="0.45">
      <c r="A861" t="s">
        <v>414</v>
      </c>
      <c r="B861" s="5" t="s">
        <v>0</v>
      </c>
      <c r="C861" t="s">
        <v>1</v>
      </c>
      <c r="E861" t="s">
        <v>68</v>
      </c>
      <c r="F861" t="s">
        <v>433</v>
      </c>
      <c r="H861" t="s">
        <v>278</v>
      </c>
      <c r="I861" t="s">
        <v>66</v>
      </c>
      <c r="J861">
        <v>2011</v>
      </c>
      <c r="K861">
        <v>123</v>
      </c>
      <c r="L861" t="s">
        <v>4</v>
      </c>
      <c r="N861">
        <v>1727.5977399999999</v>
      </c>
      <c r="X861" t="s">
        <v>283</v>
      </c>
      <c r="Y861" t="s">
        <v>312</v>
      </c>
    </row>
    <row r="862" spans="1:25" x14ac:dyDescent="0.45">
      <c r="A862" t="s">
        <v>414</v>
      </c>
      <c r="B862" s="5" t="s">
        <v>0</v>
      </c>
      <c r="C862" t="s">
        <v>1</v>
      </c>
      <c r="E862" t="s">
        <v>68</v>
      </c>
      <c r="F862" t="s">
        <v>433</v>
      </c>
      <c r="H862" t="s">
        <v>278</v>
      </c>
      <c r="I862" t="s">
        <v>66</v>
      </c>
      <c r="J862">
        <v>2011</v>
      </c>
      <c r="K862">
        <v>124</v>
      </c>
      <c r="L862" t="s">
        <v>4</v>
      </c>
      <c r="N862">
        <v>1962.8647209999999</v>
      </c>
      <c r="X862" t="s">
        <v>283</v>
      </c>
      <c r="Y862" t="s">
        <v>312</v>
      </c>
    </row>
    <row r="863" spans="1:25" x14ac:dyDescent="0.45">
      <c r="A863" t="s">
        <v>414</v>
      </c>
      <c r="B863" s="5" t="s">
        <v>0</v>
      </c>
      <c r="C863" t="s">
        <v>1</v>
      </c>
      <c r="E863" t="s">
        <v>68</v>
      </c>
      <c r="F863" t="s">
        <v>433</v>
      </c>
      <c r="H863" t="s">
        <v>278</v>
      </c>
      <c r="I863" t="s">
        <v>66</v>
      </c>
      <c r="J863">
        <v>2011</v>
      </c>
      <c r="K863">
        <v>125</v>
      </c>
      <c r="L863" t="s">
        <v>4</v>
      </c>
      <c r="N863">
        <v>2119.7093759999998</v>
      </c>
      <c r="X863" t="s">
        <v>283</v>
      </c>
      <c r="Y863" t="s">
        <v>312</v>
      </c>
    </row>
    <row r="864" spans="1:25" x14ac:dyDescent="0.45">
      <c r="A864" t="s">
        <v>414</v>
      </c>
      <c r="B864" s="5" t="s">
        <v>0</v>
      </c>
      <c r="C864" t="s">
        <v>1</v>
      </c>
      <c r="E864" t="s">
        <v>68</v>
      </c>
      <c r="F864" t="s">
        <v>433</v>
      </c>
      <c r="H864" t="s">
        <v>278</v>
      </c>
      <c r="I864" t="s">
        <v>66</v>
      </c>
      <c r="J864">
        <v>2011</v>
      </c>
      <c r="K864">
        <v>126</v>
      </c>
      <c r="L864" t="s">
        <v>4</v>
      </c>
      <c r="N864">
        <v>2158.9205400000001</v>
      </c>
      <c r="X864" t="s">
        <v>283</v>
      </c>
      <c r="Y864" t="s">
        <v>312</v>
      </c>
    </row>
    <row r="865" spans="1:25" x14ac:dyDescent="0.45">
      <c r="A865" t="s">
        <v>414</v>
      </c>
      <c r="B865" s="5" t="s">
        <v>0</v>
      </c>
      <c r="C865" t="s">
        <v>1</v>
      </c>
      <c r="E865" t="s">
        <v>68</v>
      </c>
      <c r="F865" t="s">
        <v>433</v>
      </c>
      <c r="H865" t="s">
        <v>278</v>
      </c>
      <c r="I865" t="s">
        <v>66</v>
      </c>
      <c r="J865">
        <v>2011</v>
      </c>
      <c r="K865">
        <v>127</v>
      </c>
      <c r="L865" t="s">
        <v>4</v>
      </c>
      <c r="N865">
        <v>2119.7093759999998</v>
      </c>
      <c r="X865" t="s">
        <v>283</v>
      </c>
      <c r="Y865" t="s">
        <v>312</v>
      </c>
    </row>
    <row r="866" spans="1:25" x14ac:dyDescent="0.45">
      <c r="A866" t="s">
        <v>414</v>
      </c>
      <c r="B866" s="5" t="s">
        <v>0</v>
      </c>
      <c r="C866" t="s">
        <v>1</v>
      </c>
      <c r="E866" t="s">
        <v>68</v>
      </c>
      <c r="F866" t="s">
        <v>433</v>
      </c>
      <c r="H866" t="s">
        <v>278</v>
      </c>
      <c r="I866" t="s">
        <v>66</v>
      </c>
      <c r="J866">
        <v>2011</v>
      </c>
      <c r="K866">
        <v>128</v>
      </c>
      <c r="L866" t="s">
        <v>4</v>
      </c>
      <c r="N866">
        <v>2041.287049</v>
      </c>
      <c r="X866" t="s">
        <v>283</v>
      </c>
      <c r="Y866" t="s">
        <v>312</v>
      </c>
    </row>
    <row r="867" spans="1:25" x14ac:dyDescent="0.45">
      <c r="A867" t="s">
        <v>414</v>
      </c>
      <c r="B867" s="5" t="s">
        <v>0</v>
      </c>
      <c r="C867" t="s">
        <v>1</v>
      </c>
      <c r="E867" t="s">
        <v>68</v>
      </c>
      <c r="F867" t="s">
        <v>433</v>
      </c>
      <c r="H867" t="s">
        <v>278</v>
      </c>
      <c r="I867" t="s">
        <v>66</v>
      </c>
      <c r="J867">
        <v>2011</v>
      </c>
      <c r="K867">
        <v>129</v>
      </c>
      <c r="L867" t="s">
        <v>4</v>
      </c>
      <c r="N867">
        <v>1962.8647209999999</v>
      </c>
      <c r="X867" t="s">
        <v>283</v>
      </c>
      <c r="Y867" t="s">
        <v>312</v>
      </c>
    </row>
    <row r="868" spans="1:25" x14ac:dyDescent="0.45">
      <c r="A868" t="s">
        <v>414</v>
      </c>
      <c r="B868" s="5" t="s">
        <v>0</v>
      </c>
      <c r="C868" t="s">
        <v>1</v>
      </c>
      <c r="E868" t="s">
        <v>68</v>
      </c>
      <c r="F868" t="s">
        <v>433</v>
      </c>
      <c r="H868" t="s">
        <v>278</v>
      </c>
      <c r="I868" t="s">
        <v>66</v>
      </c>
      <c r="J868">
        <v>2011</v>
      </c>
      <c r="K868">
        <v>130</v>
      </c>
      <c r="L868" t="s">
        <v>4</v>
      </c>
      <c r="N868">
        <v>1962.8647209999999</v>
      </c>
      <c r="X868" t="s">
        <v>283</v>
      </c>
      <c r="Y868" t="s">
        <v>312</v>
      </c>
    </row>
    <row r="869" spans="1:25" x14ac:dyDescent="0.45">
      <c r="A869" t="s">
        <v>414</v>
      </c>
      <c r="B869" s="5" t="s">
        <v>0</v>
      </c>
      <c r="C869" t="s">
        <v>1</v>
      </c>
      <c r="E869" t="s">
        <v>68</v>
      </c>
      <c r="F869" t="s">
        <v>433</v>
      </c>
      <c r="H869" t="s">
        <v>278</v>
      </c>
      <c r="I869" t="s">
        <v>66</v>
      </c>
      <c r="J869">
        <v>2011</v>
      </c>
      <c r="K869">
        <v>131</v>
      </c>
      <c r="L869" t="s">
        <v>4</v>
      </c>
      <c r="N869">
        <v>2041.287049</v>
      </c>
      <c r="X869" t="s">
        <v>283</v>
      </c>
      <c r="Y869" t="s">
        <v>312</v>
      </c>
    </row>
    <row r="870" spans="1:25" x14ac:dyDescent="0.45">
      <c r="A870" t="s">
        <v>414</v>
      </c>
      <c r="B870" s="5" t="s">
        <v>0</v>
      </c>
      <c r="C870" t="s">
        <v>1</v>
      </c>
      <c r="E870" t="s">
        <v>68</v>
      </c>
      <c r="F870" t="s">
        <v>433</v>
      </c>
      <c r="H870" t="s">
        <v>278</v>
      </c>
      <c r="I870" t="s">
        <v>66</v>
      </c>
      <c r="J870">
        <v>2011</v>
      </c>
      <c r="K870">
        <v>132</v>
      </c>
      <c r="L870" t="s">
        <v>4</v>
      </c>
      <c r="N870">
        <v>2394.1875220000002</v>
      </c>
      <c r="X870" t="s">
        <v>283</v>
      </c>
      <c r="Y870" t="s">
        <v>312</v>
      </c>
    </row>
    <row r="871" spans="1:25" x14ac:dyDescent="0.45">
      <c r="A871" t="s">
        <v>414</v>
      </c>
      <c r="B871" s="5" t="s">
        <v>0</v>
      </c>
      <c r="C871" t="s">
        <v>1</v>
      </c>
      <c r="E871" t="s">
        <v>68</v>
      </c>
      <c r="F871" t="s">
        <v>433</v>
      </c>
      <c r="H871" t="s">
        <v>278</v>
      </c>
      <c r="I871" t="s">
        <v>66</v>
      </c>
      <c r="J871">
        <v>2011</v>
      </c>
      <c r="K871">
        <v>133</v>
      </c>
      <c r="L871" t="s">
        <v>4</v>
      </c>
      <c r="N871">
        <v>2903.9326489999999</v>
      </c>
      <c r="X871" t="s">
        <v>283</v>
      </c>
      <c r="Y871" t="s">
        <v>312</v>
      </c>
    </row>
    <row r="872" spans="1:25" x14ac:dyDescent="0.45">
      <c r="A872" t="s">
        <v>414</v>
      </c>
      <c r="B872" s="5" t="s">
        <v>0</v>
      </c>
      <c r="C872" t="s">
        <v>1</v>
      </c>
      <c r="E872" t="s">
        <v>68</v>
      </c>
      <c r="F872" t="s">
        <v>433</v>
      </c>
      <c r="H872" t="s">
        <v>278</v>
      </c>
      <c r="I872" t="s">
        <v>66</v>
      </c>
      <c r="J872">
        <v>2011</v>
      </c>
      <c r="K872">
        <v>134</v>
      </c>
      <c r="L872" t="s">
        <v>4</v>
      </c>
      <c r="N872">
        <v>3099.9884670000001</v>
      </c>
      <c r="X872" t="s">
        <v>283</v>
      </c>
      <c r="Y872" t="s">
        <v>312</v>
      </c>
    </row>
    <row r="873" spans="1:25" x14ac:dyDescent="0.45">
      <c r="A873" t="s">
        <v>414</v>
      </c>
      <c r="B873" s="5" t="s">
        <v>0</v>
      </c>
      <c r="C873" t="s">
        <v>1</v>
      </c>
      <c r="E873" t="s">
        <v>68</v>
      </c>
      <c r="F873" t="s">
        <v>433</v>
      </c>
      <c r="H873" t="s">
        <v>278</v>
      </c>
      <c r="I873" t="s">
        <v>66</v>
      </c>
      <c r="J873">
        <v>2011</v>
      </c>
      <c r="K873">
        <v>135</v>
      </c>
      <c r="L873" t="s">
        <v>4</v>
      </c>
      <c r="N873">
        <v>3335.2554490000002</v>
      </c>
      <c r="X873" t="s">
        <v>283</v>
      </c>
      <c r="Y873" t="s">
        <v>312</v>
      </c>
    </row>
    <row r="874" spans="1:25" x14ac:dyDescent="0.45">
      <c r="A874" t="s">
        <v>414</v>
      </c>
      <c r="B874" s="5" t="s">
        <v>0</v>
      </c>
      <c r="C874" t="s">
        <v>1</v>
      </c>
      <c r="E874" t="s">
        <v>68</v>
      </c>
      <c r="F874" t="s">
        <v>433</v>
      </c>
      <c r="H874" t="s">
        <v>278</v>
      </c>
      <c r="I874" t="s">
        <v>66</v>
      </c>
      <c r="J874">
        <v>2011</v>
      </c>
      <c r="K874">
        <v>136</v>
      </c>
      <c r="L874" t="s">
        <v>4</v>
      </c>
      <c r="N874">
        <v>3805.789413</v>
      </c>
      <c r="X874" t="s">
        <v>283</v>
      </c>
      <c r="Y874" t="s">
        <v>312</v>
      </c>
    </row>
    <row r="875" spans="1:25" x14ac:dyDescent="0.45">
      <c r="A875" t="s">
        <v>414</v>
      </c>
      <c r="B875" s="5" t="s">
        <v>0</v>
      </c>
      <c r="C875" t="s">
        <v>1</v>
      </c>
      <c r="E875" t="s">
        <v>68</v>
      </c>
      <c r="F875" t="s">
        <v>433</v>
      </c>
      <c r="H875" t="s">
        <v>278</v>
      </c>
      <c r="I875" t="s">
        <v>66</v>
      </c>
      <c r="J875">
        <v>2011</v>
      </c>
      <c r="K875">
        <v>137</v>
      </c>
      <c r="L875" t="s">
        <v>4</v>
      </c>
      <c r="N875">
        <v>4080.2675589999999</v>
      </c>
      <c r="X875" t="s">
        <v>283</v>
      </c>
      <c r="Y875" t="s">
        <v>312</v>
      </c>
    </row>
    <row r="876" spans="1:25" x14ac:dyDescent="0.45">
      <c r="A876" t="s">
        <v>414</v>
      </c>
      <c r="B876" s="5" t="s">
        <v>0</v>
      </c>
      <c r="C876" t="s">
        <v>1</v>
      </c>
      <c r="E876" t="s">
        <v>68</v>
      </c>
      <c r="F876" t="s">
        <v>433</v>
      </c>
      <c r="H876" t="s">
        <v>278</v>
      </c>
      <c r="I876" t="s">
        <v>66</v>
      </c>
      <c r="J876">
        <v>2011</v>
      </c>
      <c r="K876">
        <v>138</v>
      </c>
      <c r="L876" t="s">
        <v>4</v>
      </c>
      <c r="N876">
        <v>3923.422904</v>
      </c>
      <c r="X876" t="s">
        <v>283</v>
      </c>
      <c r="Y876" t="s">
        <v>312</v>
      </c>
    </row>
    <row r="877" spans="1:25" x14ac:dyDescent="0.45">
      <c r="A877" t="s">
        <v>414</v>
      </c>
      <c r="B877" s="5" t="s">
        <v>0</v>
      </c>
      <c r="C877" t="s">
        <v>1</v>
      </c>
      <c r="E877" t="s">
        <v>68</v>
      </c>
      <c r="F877" t="s">
        <v>433</v>
      </c>
      <c r="H877" t="s">
        <v>278</v>
      </c>
      <c r="I877" t="s">
        <v>66</v>
      </c>
      <c r="J877">
        <v>2011</v>
      </c>
      <c r="K877">
        <v>139</v>
      </c>
      <c r="L877" t="s">
        <v>4</v>
      </c>
      <c r="N877">
        <v>3413.677776</v>
      </c>
      <c r="X877" t="s">
        <v>283</v>
      </c>
      <c r="Y877" t="s">
        <v>312</v>
      </c>
    </row>
    <row r="878" spans="1:25" x14ac:dyDescent="0.45">
      <c r="A878" t="s">
        <v>414</v>
      </c>
      <c r="B878" s="5" t="s">
        <v>0</v>
      </c>
      <c r="C878" t="s">
        <v>1</v>
      </c>
      <c r="E878" t="s">
        <v>68</v>
      </c>
      <c r="F878" t="s">
        <v>433</v>
      </c>
      <c r="H878" t="s">
        <v>278</v>
      </c>
      <c r="I878" t="s">
        <v>66</v>
      </c>
      <c r="J878">
        <v>2011</v>
      </c>
      <c r="K878">
        <v>140</v>
      </c>
      <c r="L878" t="s">
        <v>4</v>
      </c>
      <c r="N878">
        <v>3139.199631</v>
      </c>
      <c r="X878" t="s">
        <v>283</v>
      </c>
      <c r="Y878" t="s">
        <v>312</v>
      </c>
    </row>
    <row r="879" spans="1:25" x14ac:dyDescent="0.45">
      <c r="A879" t="s">
        <v>414</v>
      </c>
      <c r="B879" s="5" t="s">
        <v>0</v>
      </c>
      <c r="C879" t="s">
        <v>1</v>
      </c>
      <c r="E879" t="s">
        <v>68</v>
      </c>
      <c r="F879" t="s">
        <v>433</v>
      </c>
      <c r="H879" t="s">
        <v>278</v>
      </c>
      <c r="I879" t="s">
        <v>66</v>
      </c>
      <c r="J879">
        <v>2011</v>
      </c>
      <c r="K879">
        <v>141</v>
      </c>
      <c r="L879" t="s">
        <v>4</v>
      </c>
      <c r="N879">
        <v>3060.7773040000002</v>
      </c>
      <c r="X879" t="s">
        <v>283</v>
      </c>
      <c r="Y879" t="s">
        <v>312</v>
      </c>
    </row>
    <row r="880" spans="1:25" x14ac:dyDescent="0.45">
      <c r="A880" t="s">
        <v>414</v>
      </c>
      <c r="B880" s="5" t="s">
        <v>0</v>
      </c>
      <c r="C880" t="s">
        <v>1</v>
      </c>
      <c r="E880" t="s">
        <v>68</v>
      </c>
      <c r="F880" t="s">
        <v>433</v>
      </c>
      <c r="H880" t="s">
        <v>278</v>
      </c>
      <c r="I880" t="s">
        <v>66</v>
      </c>
      <c r="J880">
        <v>2011</v>
      </c>
      <c r="K880">
        <v>142</v>
      </c>
      <c r="L880" t="s">
        <v>4</v>
      </c>
      <c r="N880">
        <v>3217.6219580000002</v>
      </c>
      <c r="X880" t="s">
        <v>283</v>
      </c>
      <c r="Y880" t="s">
        <v>312</v>
      </c>
    </row>
    <row r="881" spans="1:25" x14ac:dyDescent="0.45">
      <c r="A881" t="s">
        <v>414</v>
      </c>
      <c r="B881" s="5" t="s">
        <v>0</v>
      </c>
      <c r="C881" t="s">
        <v>1</v>
      </c>
      <c r="E881" t="s">
        <v>68</v>
      </c>
      <c r="F881" t="s">
        <v>433</v>
      </c>
      <c r="H881" t="s">
        <v>278</v>
      </c>
      <c r="I881" t="s">
        <v>66</v>
      </c>
      <c r="J881">
        <v>2011</v>
      </c>
      <c r="K881">
        <v>143</v>
      </c>
      <c r="L881" t="s">
        <v>4</v>
      </c>
      <c r="N881">
        <v>3805.789413</v>
      </c>
      <c r="X881" t="s">
        <v>283</v>
      </c>
      <c r="Y881" t="s">
        <v>312</v>
      </c>
    </row>
    <row r="882" spans="1:25" x14ac:dyDescent="0.45">
      <c r="A882" t="s">
        <v>414</v>
      </c>
      <c r="B882" s="5" t="s">
        <v>0</v>
      </c>
      <c r="C882" t="s">
        <v>1</v>
      </c>
      <c r="E882" t="s">
        <v>68</v>
      </c>
      <c r="F882" t="s">
        <v>433</v>
      </c>
      <c r="H882" t="s">
        <v>278</v>
      </c>
      <c r="I882" t="s">
        <v>66</v>
      </c>
      <c r="J882">
        <v>2011</v>
      </c>
      <c r="K882">
        <v>144</v>
      </c>
      <c r="L882" t="s">
        <v>4</v>
      </c>
      <c r="N882">
        <v>4237.1122130000003</v>
      </c>
      <c r="X882" t="s">
        <v>283</v>
      </c>
      <c r="Y882" t="s">
        <v>312</v>
      </c>
    </row>
    <row r="883" spans="1:25" x14ac:dyDescent="0.45">
      <c r="A883" t="s">
        <v>414</v>
      </c>
      <c r="B883" s="5" t="s">
        <v>0</v>
      </c>
      <c r="C883" t="s">
        <v>1</v>
      </c>
      <c r="E883" t="s">
        <v>68</v>
      </c>
      <c r="F883" t="s">
        <v>433</v>
      </c>
      <c r="H883" t="s">
        <v>278</v>
      </c>
      <c r="I883" t="s">
        <v>66</v>
      </c>
      <c r="J883">
        <v>2011</v>
      </c>
      <c r="K883">
        <v>145</v>
      </c>
      <c r="L883" t="s">
        <v>4</v>
      </c>
      <c r="N883">
        <v>4197.9010490000001</v>
      </c>
      <c r="X883" t="s">
        <v>283</v>
      </c>
      <c r="Y883" t="s">
        <v>312</v>
      </c>
    </row>
    <row r="884" spans="1:25" x14ac:dyDescent="0.45">
      <c r="A884" t="s">
        <v>414</v>
      </c>
      <c r="B884" s="5" t="s">
        <v>0</v>
      </c>
      <c r="C884" t="s">
        <v>1</v>
      </c>
      <c r="E884" t="s">
        <v>68</v>
      </c>
      <c r="F884" t="s">
        <v>433</v>
      </c>
      <c r="H884" t="s">
        <v>278</v>
      </c>
      <c r="I884" t="s">
        <v>66</v>
      </c>
      <c r="J884">
        <v>2011</v>
      </c>
      <c r="K884">
        <v>146</v>
      </c>
      <c r="L884" t="s">
        <v>4</v>
      </c>
      <c r="N884">
        <v>4472.3791950000004</v>
      </c>
      <c r="X884" t="s">
        <v>283</v>
      </c>
      <c r="Y884" t="s">
        <v>312</v>
      </c>
    </row>
    <row r="885" spans="1:25" x14ac:dyDescent="0.45">
      <c r="A885" t="s">
        <v>414</v>
      </c>
      <c r="B885" s="5" t="s">
        <v>0</v>
      </c>
      <c r="C885" t="s">
        <v>1</v>
      </c>
      <c r="E885" t="s">
        <v>68</v>
      </c>
      <c r="F885" t="s">
        <v>433</v>
      </c>
      <c r="H885" t="s">
        <v>278</v>
      </c>
      <c r="I885" t="s">
        <v>66</v>
      </c>
      <c r="J885">
        <v>2011</v>
      </c>
      <c r="K885">
        <v>147</v>
      </c>
      <c r="L885" t="s">
        <v>4</v>
      </c>
      <c r="N885">
        <v>4550.8015219999997</v>
      </c>
      <c r="X885" t="s">
        <v>283</v>
      </c>
      <c r="Y885" t="s">
        <v>312</v>
      </c>
    </row>
    <row r="886" spans="1:25" x14ac:dyDescent="0.45">
      <c r="A886" t="s">
        <v>414</v>
      </c>
      <c r="B886" s="5" t="s">
        <v>0</v>
      </c>
      <c r="C886" t="s">
        <v>1</v>
      </c>
      <c r="E886" t="s">
        <v>68</v>
      </c>
      <c r="F886" t="s">
        <v>433</v>
      </c>
      <c r="H886" t="s">
        <v>278</v>
      </c>
      <c r="I886" t="s">
        <v>66</v>
      </c>
      <c r="J886">
        <v>2011</v>
      </c>
      <c r="K886">
        <v>148</v>
      </c>
      <c r="L886" t="s">
        <v>4</v>
      </c>
      <c r="N886">
        <v>4472.3791950000004</v>
      </c>
      <c r="X886" t="s">
        <v>283</v>
      </c>
      <c r="Y886" t="s">
        <v>312</v>
      </c>
    </row>
    <row r="887" spans="1:25" x14ac:dyDescent="0.45">
      <c r="A887" t="s">
        <v>414</v>
      </c>
      <c r="B887" s="5" t="s">
        <v>0</v>
      </c>
      <c r="C887" t="s">
        <v>1</v>
      </c>
      <c r="E887" t="s">
        <v>68</v>
      </c>
      <c r="F887" t="s">
        <v>433</v>
      </c>
      <c r="H887" t="s">
        <v>278</v>
      </c>
      <c r="I887" t="s">
        <v>66</v>
      </c>
      <c r="J887">
        <v>2011</v>
      </c>
      <c r="K887">
        <v>149</v>
      </c>
      <c r="L887" t="s">
        <v>4</v>
      </c>
      <c r="N887">
        <v>4433.1680310000002</v>
      </c>
      <c r="X887" t="s">
        <v>283</v>
      </c>
      <c r="Y887" t="s">
        <v>312</v>
      </c>
    </row>
    <row r="888" spans="1:25" x14ac:dyDescent="0.45">
      <c r="A888" t="s">
        <v>414</v>
      </c>
      <c r="B888" s="5" t="s">
        <v>0</v>
      </c>
      <c r="C888" t="s">
        <v>1</v>
      </c>
      <c r="E888" t="s">
        <v>68</v>
      </c>
      <c r="F888" t="s">
        <v>433</v>
      </c>
      <c r="H888" t="s">
        <v>278</v>
      </c>
      <c r="I888" t="s">
        <v>66</v>
      </c>
      <c r="J888">
        <v>2011</v>
      </c>
      <c r="K888">
        <v>50</v>
      </c>
      <c r="L888" t="s">
        <v>5</v>
      </c>
      <c r="M888" t="s">
        <v>298</v>
      </c>
      <c r="N888">
        <v>13630</v>
      </c>
      <c r="X888" t="s">
        <v>283</v>
      </c>
      <c r="Y888" t="s">
        <v>304</v>
      </c>
    </row>
    <row r="889" spans="1:25" x14ac:dyDescent="0.45">
      <c r="A889" t="s">
        <v>414</v>
      </c>
      <c r="B889" s="5" t="s">
        <v>0</v>
      </c>
      <c r="C889" t="s">
        <v>1</v>
      </c>
      <c r="E889" t="s">
        <v>68</v>
      </c>
      <c r="F889" t="s">
        <v>433</v>
      </c>
      <c r="H889" t="s">
        <v>278</v>
      </c>
      <c r="I889" t="s">
        <v>66</v>
      </c>
      <c r="J889">
        <v>2011</v>
      </c>
      <c r="K889">
        <v>51</v>
      </c>
      <c r="L889" t="s">
        <v>5</v>
      </c>
      <c r="M889" t="s">
        <v>298</v>
      </c>
      <c r="N889">
        <v>10690.37657</v>
      </c>
      <c r="X889" t="s">
        <v>283</v>
      </c>
      <c r="Y889" t="s">
        <v>304</v>
      </c>
    </row>
    <row r="890" spans="1:25" x14ac:dyDescent="0.45">
      <c r="A890" t="s">
        <v>414</v>
      </c>
      <c r="B890" s="5" t="s">
        <v>0</v>
      </c>
      <c r="C890" t="s">
        <v>1</v>
      </c>
      <c r="E890" t="s">
        <v>68</v>
      </c>
      <c r="F890" t="s">
        <v>433</v>
      </c>
      <c r="H890" t="s">
        <v>278</v>
      </c>
      <c r="I890" t="s">
        <v>66</v>
      </c>
      <c r="J890">
        <v>2011</v>
      </c>
      <c r="K890">
        <v>52</v>
      </c>
      <c r="L890" t="s">
        <v>5</v>
      </c>
      <c r="M890" t="s">
        <v>298</v>
      </c>
      <c r="N890">
        <v>11658.69695</v>
      </c>
      <c r="X890" t="s">
        <v>283</v>
      </c>
      <c r="Y890" t="s">
        <v>304</v>
      </c>
    </row>
    <row r="891" spans="1:25" x14ac:dyDescent="0.45">
      <c r="A891" t="s">
        <v>414</v>
      </c>
      <c r="B891" s="5" t="s">
        <v>0</v>
      </c>
      <c r="C891" t="s">
        <v>1</v>
      </c>
      <c r="E891" t="s">
        <v>68</v>
      </c>
      <c r="F891" t="s">
        <v>433</v>
      </c>
      <c r="H891" t="s">
        <v>278</v>
      </c>
      <c r="I891" t="s">
        <v>66</v>
      </c>
      <c r="J891">
        <v>2011</v>
      </c>
      <c r="K891">
        <v>53</v>
      </c>
      <c r="L891" t="s">
        <v>5</v>
      </c>
      <c r="M891" t="s">
        <v>298</v>
      </c>
      <c r="N891">
        <v>10797.967720000001</v>
      </c>
      <c r="X891" t="s">
        <v>283</v>
      </c>
      <c r="Y891" t="s">
        <v>304</v>
      </c>
    </row>
    <row r="892" spans="1:25" x14ac:dyDescent="0.45">
      <c r="A892" t="s">
        <v>414</v>
      </c>
      <c r="B892" s="5" t="s">
        <v>0</v>
      </c>
      <c r="C892" t="s">
        <v>1</v>
      </c>
      <c r="E892" t="s">
        <v>68</v>
      </c>
      <c r="F892" t="s">
        <v>433</v>
      </c>
      <c r="H892" t="s">
        <v>278</v>
      </c>
      <c r="I892" t="s">
        <v>66</v>
      </c>
      <c r="J892">
        <v>2011</v>
      </c>
      <c r="K892">
        <v>54</v>
      </c>
      <c r="L892" t="s">
        <v>5</v>
      </c>
      <c r="M892" t="s">
        <v>298</v>
      </c>
      <c r="N892">
        <v>9291.6915719999997</v>
      </c>
      <c r="X892" t="s">
        <v>283</v>
      </c>
      <c r="Y892" t="s">
        <v>304</v>
      </c>
    </row>
    <row r="893" spans="1:25" x14ac:dyDescent="0.45">
      <c r="A893" t="s">
        <v>414</v>
      </c>
      <c r="B893" s="5" t="s">
        <v>0</v>
      </c>
      <c r="C893" t="s">
        <v>1</v>
      </c>
      <c r="E893" t="s">
        <v>68</v>
      </c>
      <c r="F893" t="s">
        <v>433</v>
      </c>
      <c r="H893" t="s">
        <v>278</v>
      </c>
      <c r="I893" t="s">
        <v>66</v>
      </c>
      <c r="J893">
        <v>2011</v>
      </c>
      <c r="K893">
        <v>55</v>
      </c>
      <c r="L893" t="s">
        <v>5</v>
      </c>
      <c r="M893" t="s">
        <v>298</v>
      </c>
      <c r="N893">
        <v>11551.105799999999</v>
      </c>
      <c r="X893" t="s">
        <v>283</v>
      </c>
      <c r="Y893" t="s">
        <v>304</v>
      </c>
    </row>
    <row r="894" spans="1:25" x14ac:dyDescent="0.45">
      <c r="A894" t="s">
        <v>414</v>
      </c>
      <c r="B894" s="5" t="s">
        <v>0</v>
      </c>
      <c r="C894" t="s">
        <v>1</v>
      </c>
      <c r="E894" t="s">
        <v>68</v>
      </c>
      <c r="F894" t="s">
        <v>433</v>
      </c>
      <c r="H894" t="s">
        <v>278</v>
      </c>
      <c r="I894" t="s">
        <v>66</v>
      </c>
      <c r="J894">
        <v>2011</v>
      </c>
      <c r="K894">
        <v>56</v>
      </c>
      <c r="L894" t="s">
        <v>5</v>
      </c>
      <c r="M894" t="s">
        <v>298</v>
      </c>
      <c r="N894">
        <v>11443.514639999999</v>
      </c>
      <c r="X894" t="s">
        <v>283</v>
      </c>
      <c r="Y894" t="s">
        <v>304</v>
      </c>
    </row>
    <row r="895" spans="1:25" x14ac:dyDescent="0.45">
      <c r="A895" t="s">
        <v>414</v>
      </c>
      <c r="B895" s="5" t="s">
        <v>0</v>
      </c>
      <c r="C895" t="s">
        <v>1</v>
      </c>
      <c r="E895" t="s">
        <v>68</v>
      </c>
      <c r="F895" t="s">
        <v>433</v>
      </c>
      <c r="H895" t="s">
        <v>278</v>
      </c>
      <c r="I895" t="s">
        <v>66</v>
      </c>
      <c r="J895">
        <v>2011</v>
      </c>
      <c r="K895">
        <v>57</v>
      </c>
      <c r="L895" t="s">
        <v>5</v>
      </c>
      <c r="M895" t="s">
        <v>298</v>
      </c>
      <c r="N895">
        <v>13272.564259999999</v>
      </c>
      <c r="X895" t="s">
        <v>283</v>
      </c>
      <c r="Y895" t="s">
        <v>304</v>
      </c>
    </row>
    <row r="896" spans="1:25" x14ac:dyDescent="0.45">
      <c r="A896" t="s">
        <v>414</v>
      </c>
      <c r="B896" s="5" t="s">
        <v>0</v>
      </c>
      <c r="C896" t="s">
        <v>1</v>
      </c>
      <c r="E896" t="s">
        <v>68</v>
      </c>
      <c r="F896" t="s">
        <v>433</v>
      </c>
      <c r="H896" t="s">
        <v>278</v>
      </c>
      <c r="I896" t="s">
        <v>66</v>
      </c>
      <c r="J896">
        <v>2011</v>
      </c>
      <c r="K896">
        <v>58</v>
      </c>
      <c r="L896" t="s">
        <v>5</v>
      </c>
      <c r="M896" t="s">
        <v>298</v>
      </c>
      <c r="N896">
        <v>12304.24387</v>
      </c>
      <c r="X896" t="s">
        <v>283</v>
      </c>
      <c r="Y896" t="s">
        <v>304</v>
      </c>
    </row>
    <row r="897" spans="1:25" x14ac:dyDescent="0.45">
      <c r="A897" t="s">
        <v>414</v>
      </c>
      <c r="B897" s="5" t="s">
        <v>0</v>
      </c>
      <c r="C897" t="s">
        <v>1</v>
      </c>
      <c r="E897" t="s">
        <v>68</v>
      </c>
      <c r="F897" t="s">
        <v>433</v>
      </c>
      <c r="H897" t="s">
        <v>278</v>
      </c>
      <c r="I897" t="s">
        <v>66</v>
      </c>
      <c r="J897">
        <v>2011</v>
      </c>
      <c r="K897">
        <v>59</v>
      </c>
      <c r="L897" t="s">
        <v>5</v>
      </c>
      <c r="M897" t="s">
        <v>298</v>
      </c>
      <c r="N897">
        <v>13595.33772</v>
      </c>
      <c r="X897" t="s">
        <v>283</v>
      </c>
      <c r="Y897" t="s">
        <v>304</v>
      </c>
    </row>
    <row r="898" spans="1:25" x14ac:dyDescent="0.45">
      <c r="A898" t="s">
        <v>414</v>
      </c>
      <c r="B898" s="5" t="s">
        <v>0</v>
      </c>
      <c r="C898" t="s">
        <v>1</v>
      </c>
      <c r="E898" t="s">
        <v>68</v>
      </c>
      <c r="F898" t="s">
        <v>433</v>
      </c>
      <c r="H898" t="s">
        <v>278</v>
      </c>
      <c r="I898" t="s">
        <v>66</v>
      </c>
      <c r="J898">
        <v>2011</v>
      </c>
      <c r="K898">
        <v>60</v>
      </c>
      <c r="L898" t="s">
        <v>5</v>
      </c>
      <c r="M898" t="s">
        <v>298</v>
      </c>
      <c r="N898">
        <v>12627.017330000001</v>
      </c>
      <c r="X898" t="s">
        <v>283</v>
      </c>
      <c r="Y898" t="s">
        <v>304</v>
      </c>
    </row>
    <row r="899" spans="1:25" x14ac:dyDescent="0.45">
      <c r="A899" t="s">
        <v>414</v>
      </c>
      <c r="B899" s="5" t="s">
        <v>0</v>
      </c>
      <c r="C899" t="s">
        <v>1</v>
      </c>
      <c r="E899" t="s">
        <v>68</v>
      </c>
      <c r="F899" t="s">
        <v>433</v>
      </c>
      <c r="H899" t="s">
        <v>278</v>
      </c>
      <c r="I899" t="s">
        <v>66</v>
      </c>
      <c r="J899">
        <v>2011</v>
      </c>
      <c r="K899">
        <v>61</v>
      </c>
      <c r="L899" t="s">
        <v>5</v>
      </c>
      <c r="M899" t="s">
        <v>298</v>
      </c>
      <c r="N899">
        <v>12089.06157</v>
      </c>
      <c r="X899" t="s">
        <v>283</v>
      </c>
      <c r="Y899" t="s">
        <v>304</v>
      </c>
    </row>
    <row r="900" spans="1:25" x14ac:dyDescent="0.45">
      <c r="A900" t="s">
        <v>414</v>
      </c>
      <c r="B900" s="5" t="s">
        <v>0</v>
      </c>
      <c r="C900" t="s">
        <v>1</v>
      </c>
      <c r="E900" t="s">
        <v>68</v>
      </c>
      <c r="F900" t="s">
        <v>433</v>
      </c>
      <c r="H900" t="s">
        <v>278</v>
      </c>
      <c r="I900" t="s">
        <v>66</v>
      </c>
      <c r="J900">
        <v>2011</v>
      </c>
      <c r="K900">
        <v>62</v>
      </c>
      <c r="L900" t="s">
        <v>5</v>
      </c>
      <c r="M900" t="s">
        <v>298</v>
      </c>
      <c r="N900">
        <v>9829.6473399999995</v>
      </c>
      <c r="X900" t="s">
        <v>283</v>
      </c>
      <c r="Y900" t="s">
        <v>304</v>
      </c>
    </row>
    <row r="901" spans="1:25" x14ac:dyDescent="0.45">
      <c r="A901" t="s">
        <v>414</v>
      </c>
      <c r="B901" s="5" t="s">
        <v>0</v>
      </c>
      <c r="C901" t="s">
        <v>1</v>
      </c>
      <c r="E901" t="s">
        <v>68</v>
      </c>
      <c r="F901" t="s">
        <v>433</v>
      </c>
      <c r="H901" t="s">
        <v>278</v>
      </c>
      <c r="I901" t="s">
        <v>66</v>
      </c>
      <c r="J901">
        <v>2011</v>
      </c>
      <c r="K901">
        <v>63</v>
      </c>
      <c r="L901" t="s">
        <v>5</v>
      </c>
      <c r="M901" t="s">
        <v>298</v>
      </c>
      <c r="N901">
        <v>9829.6473399999995</v>
      </c>
      <c r="X901" t="s">
        <v>283</v>
      </c>
      <c r="Y901" t="s">
        <v>304</v>
      </c>
    </row>
    <row r="902" spans="1:25" x14ac:dyDescent="0.45">
      <c r="A902" t="s">
        <v>414</v>
      </c>
      <c r="B902" s="5" t="s">
        <v>0</v>
      </c>
      <c r="C902" t="s">
        <v>1</v>
      </c>
      <c r="E902" t="s">
        <v>68</v>
      </c>
      <c r="F902" t="s">
        <v>433</v>
      </c>
      <c r="H902" t="s">
        <v>278</v>
      </c>
      <c r="I902" t="s">
        <v>66</v>
      </c>
      <c r="J902">
        <v>2011</v>
      </c>
      <c r="K902">
        <v>64</v>
      </c>
      <c r="L902" t="s">
        <v>5</v>
      </c>
      <c r="M902" t="s">
        <v>298</v>
      </c>
      <c r="N902">
        <v>11228.332340000001</v>
      </c>
      <c r="X902" t="s">
        <v>283</v>
      </c>
      <c r="Y902" t="s">
        <v>304</v>
      </c>
    </row>
    <row r="903" spans="1:25" x14ac:dyDescent="0.45">
      <c r="A903" t="s">
        <v>414</v>
      </c>
      <c r="B903" s="5" t="s">
        <v>0</v>
      </c>
      <c r="C903" t="s">
        <v>1</v>
      </c>
      <c r="E903" t="s">
        <v>68</v>
      </c>
      <c r="F903" t="s">
        <v>433</v>
      </c>
      <c r="H903" t="s">
        <v>278</v>
      </c>
      <c r="I903" t="s">
        <v>66</v>
      </c>
      <c r="J903">
        <v>2011</v>
      </c>
      <c r="K903">
        <v>65</v>
      </c>
      <c r="L903" t="s">
        <v>5</v>
      </c>
      <c r="M903" t="s">
        <v>298</v>
      </c>
      <c r="N903">
        <v>11013.150030000001</v>
      </c>
      <c r="X903" t="s">
        <v>283</v>
      </c>
      <c r="Y903" t="s">
        <v>304</v>
      </c>
    </row>
    <row r="904" spans="1:25" x14ac:dyDescent="0.45">
      <c r="A904" t="s">
        <v>414</v>
      </c>
      <c r="B904" s="5" t="s">
        <v>0</v>
      </c>
      <c r="C904" t="s">
        <v>1</v>
      </c>
      <c r="E904" t="s">
        <v>68</v>
      </c>
      <c r="F904" t="s">
        <v>433</v>
      </c>
      <c r="H904" t="s">
        <v>278</v>
      </c>
      <c r="I904" t="s">
        <v>66</v>
      </c>
      <c r="J904">
        <v>2011</v>
      </c>
      <c r="K904">
        <v>66</v>
      </c>
      <c r="L904" t="s">
        <v>5</v>
      </c>
      <c r="M904" t="s">
        <v>298</v>
      </c>
      <c r="N904">
        <v>10044.82965</v>
      </c>
      <c r="X904" t="s">
        <v>283</v>
      </c>
      <c r="Y904" t="s">
        <v>304</v>
      </c>
    </row>
    <row r="905" spans="1:25" x14ac:dyDescent="0.45">
      <c r="A905" t="s">
        <v>414</v>
      </c>
      <c r="B905" s="5" t="s">
        <v>0</v>
      </c>
      <c r="C905" t="s">
        <v>1</v>
      </c>
      <c r="E905" t="s">
        <v>68</v>
      </c>
      <c r="F905" t="s">
        <v>433</v>
      </c>
      <c r="H905" t="s">
        <v>278</v>
      </c>
      <c r="I905" t="s">
        <v>66</v>
      </c>
      <c r="J905">
        <v>2011</v>
      </c>
      <c r="K905">
        <v>67</v>
      </c>
      <c r="L905" t="s">
        <v>5</v>
      </c>
      <c r="M905" t="s">
        <v>298</v>
      </c>
      <c r="N905">
        <v>11228.332340000001</v>
      </c>
      <c r="X905" t="s">
        <v>283</v>
      </c>
      <c r="Y905" t="s">
        <v>304</v>
      </c>
    </row>
    <row r="906" spans="1:25" x14ac:dyDescent="0.45">
      <c r="A906" t="s">
        <v>414</v>
      </c>
      <c r="B906" s="5" t="s">
        <v>0</v>
      </c>
      <c r="C906" t="s">
        <v>1</v>
      </c>
      <c r="E906" t="s">
        <v>68</v>
      </c>
      <c r="F906" t="s">
        <v>433</v>
      </c>
      <c r="H906" t="s">
        <v>278</v>
      </c>
      <c r="I906" t="s">
        <v>66</v>
      </c>
      <c r="J906">
        <v>2011</v>
      </c>
      <c r="K906">
        <v>68</v>
      </c>
      <c r="L906" t="s">
        <v>5</v>
      </c>
      <c r="M906" t="s">
        <v>298</v>
      </c>
      <c r="N906">
        <v>10367.60311</v>
      </c>
      <c r="X906" t="s">
        <v>283</v>
      </c>
      <c r="Y906" t="s">
        <v>304</v>
      </c>
    </row>
    <row r="907" spans="1:25" x14ac:dyDescent="0.45">
      <c r="A907" t="s">
        <v>414</v>
      </c>
      <c r="B907" s="5" t="s">
        <v>0</v>
      </c>
      <c r="C907" t="s">
        <v>1</v>
      </c>
      <c r="E907" t="s">
        <v>68</v>
      </c>
      <c r="F907" t="s">
        <v>433</v>
      </c>
      <c r="H907" t="s">
        <v>278</v>
      </c>
      <c r="I907" t="s">
        <v>66</v>
      </c>
      <c r="J907">
        <v>2011</v>
      </c>
      <c r="K907">
        <v>69</v>
      </c>
      <c r="L907" t="s">
        <v>5</v>
      </c>
      <c r="M907" t="s">
        <v>298</v>
      </c>
      <c r="N907">
        <v>10582.78542</v>
      </c>
      <c r="X907" t="s">
        <v>283</v>
      </c>
      <c r="Y907" t="s">
        <v>304</v>
      </c>
    </row>
    <row r="908" spans="1:25" x14ac:dyDescent="0.45">
      <c r="A908" t="s">
        <v>414</v>
      </c>
      <c r="B908" s="5" t="s">
        <v>0</v>
      </c>
      <c r="C908" t="s">
        <v>1</v>
      </c>
      <c r="E908" t="s">
        <v>68</v>
      </c>
      <c r="F908" t="s">
        <v>433</v>
      </c>
      <c r="H908" t="s">
        <v>278</v>
      </c>
      <c r="I908" t="s">
        <v>66</v>
      </c>
      <c r="J908">
        <v>2011</v>
      </c>
      <c r="K908">
        <v>70</v>
      </c>
      <c r="L908" t="s">
        <v>5</v>
      </c>
      <c r="M908" t="s">
        <v>298</v>
      </c>
      <c r="N908">
        <v>9937.2384939999993</v>
      </c>
      <c r="X908" t="s">
        <v>283</v>
      </c>
      <c r="Y908" t="s">
        <v>304</v>
      </c>
    </row>
    <row r="909" spans="1:25" x14ac:dyDescent="0.45">
      <c r="A909" t="s">
        <v>414</v>
      </c>
      <c r="B909" s="5" t="s">
        <v>0</v>
      </c>
      <c r="C909" t="s">
        <v>1</v>
      </c>
      <c r="E909" t="s">
        <v>68</v>
      </c>
      <c r="F909" t="s">
        <v>433</v>
      </c>
      <c r="H909" t="s">
        <v>278</v>
      </c>
      <c r="I909" t="s">
        <v>66</v>
      </c>
      <c r="J909">
        <v>2011</v>
      </c>
      <c r="K909">
        <v>71</v>
      </c>
      <c r="L909" t="s">
        <v>5</v>
      </c>
      <c r="M909" t="s">
        <v>298</v>
      </c>
      <c r="N909">
        <v>11228.332340000001</v>
      </c>
      <c r="X909" t="s">
        <v>283</v>
      </c>
      <c r="Y909" t="s">
        <v>304</v>
      </c>
    </row>
    <row r="910" spans="1:25" x14ac:dyDescent="0.45">
      <c r="A910" t="s">
        <v>414</v>
      </c>
      <c r="B910" s="5" t="s">
        <v>0</v>
      </c>
      <c r="C910" t="s">
        <v>1</v>
      </c>
      <c r="E910" t="s">
        <v>68</v>
      </c>
      <c r="F910" t="s">
        <v>433</v>
      </c>
      <c r="H910" t="s">
        <v>278</v>
      </c>
      <c r="I910" t="s">
        <v>66</v>
      </c>
      <c r="J910">
        <v>2011</v>
      </c>
      <c r="K910">
        <v>72</v>
      </c>
      <c r="L910" t="s">
        <v>5</v>
      </c>
      <c r="M910" t="s">
        <v>298</v>
      </c>
      <c r="N910">
        <v>10582.78542</v>
      </c>
      <c r="X910" t="s">
        <v>283</v>
      </c>
      <c r="Y910" t="s">
        <v>304</v>
      </c>
    </row>
    <row r="911" spans="1:25" x14ac:dyDescent="0.45">
      <c r="A911" t="s">
        <v>414</v>
      </c>
      <c r="B911" s="5" t="s">
        <v>0</v>
      </c>
      <c r="C911" t="s">
        <v>1</v>
      </c>
      <c r="E911" t="s">
        <v>68</v>
      </c>
      <c r="F911" t="s">
        <v>433</v>
      </c>
      <c r="H911" t="s">
        <v>278</v>
      </c>
      <c r="I911" t="s">
        <v>66</v>
      </c>
      <c r="J911">
        <v>2011</v>
      </c>
      <c r="K911">
        <v>73</v>
      </c>
      <c r="L911" t="s">
        <v>5</v>
      </c>
      <c r="M911" t="s">
        <v>298</v>
      </c>
      <c r="N911">
        <v>10905.55888</v>
      </c>
      <c r="X911" t="s">
        <v>283</v>
      </c>
      <c r="Y911" t="s">
        <v>304</v>
      </c>
    </row>
    <row r="912" spans="1:25" x14ac:dyDescent="0.45">
      <c r="A912" t="s">
        <v>414</v>
      </c>
      <c r="B912" s="5" t="s">
        <v>0</v>
      </c>
      <c r="C912" t="s">
        <v>1</v>
      </c>
      <c r="E912" t="s">
        <v>68</v>
      </c>
      <c r="F912" t="s">
        <v>433</v>
      </c>
      <c r="H912" t="s">
        <v>278</v>
      </c>
      <c r="I912" t="s">
        <v>66</v>
      </c>
      <c r="J912">
        <v>2011</v>
      </c>
      <c r="K912">
        <v>74</v>
      </c>
      <c r="L912" t="s">
        <v>5</v>
      </c>
      <c r="M912" t="s">
        <v>298</v>
      </c>
      <c r="N912">
        <v>11120.741180000001</v>
      </c>
      <c r="X912" t="s">
        <v>283</v>
      </c>
      <c r="Y912" t="s">
        <v>304</v>
      </c>
    </row>
    <row r="913" spans="1:25" x14ac:dyDescent="0.45">
      <c r="A913" t="s">
        <v>414</v>
      </c>
      <c r="B913" s="5" t="s">
        <v>0</v>
      </c>
      <c r="C913" t="s">
        <v>1</v>
      </c>
      <c r="E913" t="s">
        <v>68</v>
      </c>
      <c r="F913" t="s">
        <v>433</v>
      </c>
      <c r="H913" t="s">
        <v>278</v>
      </c>
      <c r="I913" t="s">
        <v>66</v>
      </c>
      <c r="J913">
        <v>2011</v>
      </c>
      <c r="K913">
        <v>75</v>
      </c>
      <c r="L913" t="s">
        <v>5</v>
      </c>
      <c r="M913" t="s">
        <v>298</v>
      </c>
      <c r="N913">
        <v>10367.60311</v>
      </c>
      <c r="X913" t="s">
        <v>283</v>
      </c>
      <c r="Y913" t="s">
        <v>304</v>
      </c>
    </row>
    <row r="914" spans="1:25" x14ac:dyDescent="0.45">
      <c r="A914" t="s">
        <v>414</v>
      </c>
      <c r="B914" s="5" t="s">
        <v>0</v>
      </c>
      <c r="C914" t="s">
        <v>1</v>
      </c>
      <c r="E914" t="s">
        <v>68</v>
      </c>
      <c r="F914" t="s">
        <v>433</v>
      </c>
      <c r="H914" t="s">
        <v>278</v>
      </c>
      <c r="I914" t="s">
        <v>66</v>
      </c>
      <c r="J914">
        <v>2011</v>
      </c>
      <c r="K914">
        <v>76</v>
      </c>
      <c r="L914" t="s">
        <v>5</v>
      </c>
      <c r="M914" t="s">
        <v>298</v>
      </c>
      <c r="N914">
        <v>9937.2384939999993</v>
      </c>
      <c r="X914" t="s">
        <v>283</v>
      </c>
      <c r="Y914" t="s">
        <v>304</v>
      </c>
    </row>
    <row r="915" spans="1:25" x14ac:dyDescent="0.45">
      <c r="A915" t="s">
        <v>414</v>
      </c>
      <c r="B915" s="5" t="s">
        <v>0</v>
      </c>
      <c r="C915" t="s">
        <v>1</v>
      </c>
      <c r="E915" t="s">
        <v>68</v>
      </c>
      <c r="F915" t="s">
        <v>433</v>
      </c>
      <c r="H915" t="s">
        <v>278</v>
      </c>
      <c r="I915" t="s">
        <v>66</v>
      </c>
      <c r="J915">
        <v>2011</v>
      </c>
      <c r="K915">
        <v>77</v>
      </c>
      <c r="L915" t="s">
        <v>5</v>
      </c>
      <c r="M915" t="s">
        <v>298</v>
      </c>
      <c r="N915">
        <v>11335.923489999999</v>
      </c>
      <c r="X915" t="s">
        <v>283</v>
      </c>
      <c r="Y915" t="s">
        <v>304</v>
      </c>
    </row>
    <row r="916" spans="1:25" x14ac:dyDescent="0.45">
      <c r="A916" t="s">
        <v>414</v>
      </c>
      <c r="B916" s="5" t="s">
        <v>0</v>
      </c>
      <c r="C916" t="s">
        <v>1</v>
      </c>
      <c r="E916" t="s">
        <v>68</v>
      </c>
      <c r="F916" t="s">
        <v>433</v>
      </c>
      <c r="H916" t="s">
        <v>278</v>
      </c>
      <c r="I916" t="s">
        <v>66</v>
      </c>
      <c r="J916">
        <v>2011</v>
      </c>
      <c r="K916">
        <v>78</v>
      </c>
      <c r="L916" t="s">
        <v>5</v>
      </c>
      <c r="M916" t="s">
        <v>298</v>
      </c>
      <c r="N916">
        <v>10905.55888</v>
      </c>
      <c r="X916" t="s">
        <v>283</v>
      </c>
      <c r="Y916" t="s">
        <v>304</v>
      </c>
    </row>
    <row r="917" spans="1:25" x14ac:dyDescent="0.45">
      <c r="A917" t="s">
        <v>414</v>
      </c>
      <c r="B917" s="5" t="s">
        <v>0</v>
      </c>
      <c r="C917" t="s">
        <v>1</v>
      </c>
      <c r="E917" t="s">
        <v>68</v>
      </c>
      <c r="F917" t="s">
        <v>433</v>
      </c>
      <c r="H917" t="s">
        <v>278</v>
      </c>
      <c r="I917" t="s">
        <v>66</v>
      </c>
      <c r="J917">
        <v>2011</v>
      </c>
      <c r="K917">
        <v>79</v>
      </c>
      <c r="L917" t="s">
        <v>5</v>
      </c>
      <c r="M917" t="s">
        <v>298</v>
      </c>
      <c r="N917">
        <v>10797.967720000001</v>
      </c>
      <c r="X917" t="s">
        <v>283</v>
      </c>
      <c r="Y917" t="s">
        <v>304</v>
      </c>
    </row>
    <row r="918" spans="1:25" x14ac:dyDescent="0.45">
      <c r="A918" t="s">
        <v>414</v>
      </c>
      <c r="B918" s="5" t="s">
        <v>0</v>
      </c>
      <c r="C918" t="s">
        <v>1</v>
      </c>
      <c r="E918" t="s">
        <v>68</v>
      </c>
      <c r="F918" t="s">
        <v>433</v>
      </c>
      <c r="H918" t="s">
        <v>278</v>
      </c>
      <c r="I918" t="s">
        <v>66</v>
      </c>
      <c r="J918">
        <v>2011</v>
      </c>
      <c r="K918">
        <v>80</v>
      </c>
      <c r="L918" t="s">
        <v>5</v>
      </c>
      <c r="M918" t="s">
        <v>298</v>
      </c>
      <c r="N918">
        <v>11551.105799999999</v>
      </c>
      <c r="X918" t="s">
        <v>283</v>
      </c>
      <c r="Y918" t="s">
        <v>304</v>
      </c>
    </row>
    <row r="919" spans="1:25" x14ac:dyDescent="0.45">
      <c r="A919" t="s">
        <v>414</v>
      </c>
      <c r="B919" s="5" t="s">
        <v>0</v>
      </c>
      <c r="C919" t="s">
        <v>1</v>
      </c>
      <c r="E919" t="s">
        <v>68</v>
      </c>
      <c r="F919" t="s">
        <v>433</v>
      </c>
      <c r="H919" t="s">
        <v>278</v>
      </c>
      <c r="I919" t="s">
        <v>66</v>
      </c>
      <c r="J919">
        <v>2011</v>
      </c>
      <c r="K919">
        <v>81</v>
      </c>
      <c r="L919" t="s">
        <v>5</v>
      </c>
      <c r="M919" t="s">
        <v>298</v>
      </c>
      <c r="N919">
        <v>9937.2384939999993</v>
      </c>
      <c r="X919" t="s">
        <v>283</v>
      </c>
      <c r="Y919" t="s">
        <v>304</v>
      </c>
    </row>
    <row r="920" spans="1:25" x14ac:dyDescent="0.45">
      <c r="A920" t="s">
        <v>414</v>
      </c>
      <c r="B920" s="5" t="s">
        <v>0</v>
      </c>
      <c r="C920" t="s">
        <v>1</v>
      </c>
      <c r="E920" t="s">
        <v>68</v>
      </c>
      <c r="F920" t="s">
        <v>433</v>
      </c>
      <c r="H920" t="s">
        <v>278</v>
      </c>
      <c r="I920" t="s">
        <v>66</v>
      </c>
      <c r="J920">
        <v>2011</v>
      </c>
      <c r="K920">
        <v>82</v>
      </c>
      <c r="L920" t="s">
        <v>5</v>
      </c>
      <c r="M920" t="s">
        <v>298</v>
      </c>
      <c r="N920">
        <v>9506.8738790000007</v>
      </c>
      <c r="X920" t="s">
        <v>283</v>
      </c>
      <c r="Y920" t="s">
        <v>304</v>
      </c>
    </row>
    <row r="921" spans="1:25" x14ac:dyDescent="0.45">
      <c r="A921" t="s">
        <v>414</v>
      </c>
      <c r="B921" s="5" t="s">
        <v>0</v>
      </c>
      <c r="C921" t="s">
        <v>1</v>
      </c>
      <c r="E921" t="s">
        <v>68</v>
      </c>
      <c r="F921" t="s">
        <v>433</v>
      </c>
      <c r="H921" t="s">
        <v>278</v>
      </c>
      <c r="I921" t="s">
        <v>66</v>
      </c>
      <c r="J921">
        <v>2011</v>
      </c>
      <c r="K921">
        <v>83</v>
      </c>
      <c r="L921" t="s">
        <v>5</v>
      </c>
      <c r="M921" t="s">
        <v>298</v>
      </c>
      <c r="N921">
        <v>8430.9623429999992</v>
      </c>
      <c r="X921" t="s">
        <v>283</v>
      </c>
      <c r="Y921" t="s">
        <v>304</v>
      </c>
    </row>
    <row r="922" spans="1:25" x14ac:dyDescent="0.45">
      <c r="A922" t="s">
        <v>414</v>
      </c>
      <c r="B922" s="5" t="s">
        <v>0</v>
      </c>
      <c r="C922" t="s">
        <v>1</v>
      </c>
      <c r="E922" t="s">
        <v>68</v>
      </c>
      <c r="F922" t="s">
        <v>433</v>
      </c>
      <c r="H922" t="s">
        <v>278</v>
      </c>
      <c r="I922" t="s">
        <v>66</v>
      </c>
      <c r="J922">
        <v>2011</v>
      </c>
      <c r="K922">
        <v>84</v>
      </c>
      <c r="L922" t="s">
        <v>5</v>
      </c>
      <c r="M922" t="s">
        <v>298</v>
      </c>
      <c r="N922">
        <v>9184.100418</v>
      </c>
      <c r="X922" t="s">
        <v>283</v>
      </c>
      <c r="Y922" t="s">
        <v>304</v>
      </c>
    </row>
    <row r="923" spans="1:25" x14ac:dyDescent="0.45">
      <c r="A923" t="s">
        <v>414</v>
      </c>
      <c r="B923" s="5" t="s">
        <v>0</v>
      </c>
      <c r="C923" t="s">
        <v>1</v>
      </c>
      <c r="E923" t="s">
        <v>68</v>
      </c>
      <c r="F923" t="s">
        <v>433</v>
      </c>
      <c r="H923" t="s">
        <v>278</v>
      </c>
      <c r="I923" t="s">
        <v>66</v>
      </c>
      <c r="J923">
        <v>2011</v>
      </c>
      <c r="K923">
        <v>85</v>
      </c>
      <c r="L923" t="s">
        <v>5</v>
      </c>
      <c r="M923" t="s">
        <v>298</v>
      </c>
      <c r="N923">
        <v>7247.4596529999999</v>
      </c>
      <c r="X923" t="s">
        <v>283</v>
      </c>
      <c r="Y923" t="s">
        <v>304</v>
      </c>
    </row>
    <row r="924" spans="1:25" x14ac:dyDescent="0.45">
      <c r="A924" t="s">
        <v>414</v>
      </c>
      <c r="B924" s="5" t="s">
        <v>0</v>
      </c>
      <c r="C924" t="s">
        <v>1</v>
      </c>
      <c r="E924" t="s">
        <v>68</v>
      </c>
      <c r="F924" t="s">
        <v>433</v>
      </c>
      <c r="H924" t="s">
        <v>278</v>
      </c>
      <c r="I924" t="s">
        <v>66</v>
      </c>
      <c r="J924">
        <v>2011</v>
      </c>
      <c r="K924">
        <v>86</v>
      </c>
      <c r="L924" t="s">
        <v>5</v>
      </c>
      <c r="M924" t="s">
        <v>298</v>
      </c>
      <c r="N924">
        <v>8108.1888820000004</v>
      </c>
      <c r="X924" t="s">
        <v>283</v>
      </c>
      <c r="Y924" t="s">
        <v>304</v>
      </c>
    </row>
    <row r="925" spans="1:25" x14ac:dyDescent="0.45">
      <c r="A925" t="s">
        <v>414</v>
      </c>
      <c r="B925" s="5" t="s">
        <v>0</v>
      </c>
      <c r="C925" t="s">
        <v>1</v>
      </c>
      <c r="E925" t="s">
        <v>68</v>
      </c>
      <c r="F925" t="s">
        <v>433</v>
      </c>
      <c r="H925" t="s">
        <v>278</v>
      </c>
      <c r="I925" t="s">
        <v>66</v>
      </c>
      <c r="J925">
        <v>2011</v>
      </c>
      <c r="K925">
        <v>87</v>
      </c>
      <c r="L925" t="s">
        <v>5</v>
      </c>
      <c r="M925" t="s">
        <v>298</v>
      </c>
      <c r="N925">
        <v>8000.5977290000001</v>
      </c>
      <c r="X925" t="s">
        <v>283</v>
      </c>
      <c r="Y925" t="s">
        <v>304</v>
      </c>
    </row>
    <row r="926" spans="1:25" x14ac:dyDescent="0.45">
      <c r="A926" t="s">
        <v>414</v>
      </c>
      <c r="B926" s="5" t="s">
        <v>0</v>
      </c>
      <c r="C926" t="s">
        <v>1</v>
      </c>
      <c r="E926" t="s">
        <v>68</v>
      </c>
      <c r="F926" t="s">
        <v>433</v>
      </c>
      <c r="H926" t="s">
        <v>278</v>
      </c>
      <c r="I926" t="s">
        <v>66</v>
      </c>
      <c r="J926">
        <v>2011</v>
      </c>
      <c r="K926">
        <v>88</v>
      </c>
      <c r="L926" t="s">
        <v>5</v>
      </c>
      <c r="M926" t="s">
        <v>298</v>
      </c>
      <c r="N926">
        <v>7032.2773459999999</v>
      </c>
      <c r="X926" t="s">
        <v>283</v>
      </c>
      <c r="Y926" t="s">
        <v>304</v>
      </c>
    </row>
    <row r="927" spans="1:25" x14ac:dyDescent="0.45">
      <c r="A927" t="s">
        <v>414</v>
      </c>
      <c r="B927" s="5" t="s">
        <v>0</v>
      </c>
      <c r="C927" t="s">
        <v>1</v>
      </c>
      <c r="E927" t="s">
        <v>68</v>
      </c>
      <c r="F927" t="s">
        <v>433</v>
      </c>
      <c r="H927" t="s">
        <v>278</v>
      </c>
      <c r="I927" t="s">
        <v>66</v>
      </c>
      <c r="J927">
        <v>2011</v>
      </c>
      <c r="K927">
        <v>89</v>
      </c>
      <c r="L927" t="s">
        <v>5</v>
      </c>
      <c r="M927" t="s">
        <v>298</v>
      </c>
      <c r="N927">
        <v>8430.9623429999992</v>
      </c>
      <c r="X927" t="s">
        <v>283</v>
      </c>
      <c r="Y927" t="s">
        <v>304</v>
      </c>
    </row>
    <row r="928" spans="1:25" x14ac:dyDescent="0.45">
      <c r="A928" t="s">
        <v>414</v>
      </c>
      <c r="B928" s="5" t="s">
        <v>0</v>
      </c>
      <c r="C928" t="s">
        <v>1</v>
      </c>
      <c r="E928" t="s">
        <v>68</v>
      </c>
      <c r="F928" t="s">
        <v>433</v>
      </c>
      <c r="H928" t="s">
        <v>278</v>
      </c>
      <c r="I928" t="s">
        <v>66</v>
      </c>
      <c r="J928">
        <v>2011</v>
      </c>
      <c r="K928">
        <v>90</v>
      </c>
      <c r="L928" t="s">
        <v>5</v>
      </c>
      <c r="M928" t="s">
        <v>298</v>
      </c>
      <c r="N928">
        <v>7570.2331139999997</v>
      </c>
      <c r="X928" t="s">
        <v>283</v>
      </c>
      <c r="Y928" t="s">
        <v>304</v>
      </c>
    </row>
    <row r="929" spans="1:25" x14ac:dyDescent="0.45">
      <c r="A929" t="s">
        <v>414</v>
      </c>
      <c r="B929" s="5" t="s">
        <v>0</v>
      </c>
      <c r="C929" t="s">
        <v>1</v>
      </c>
      <c r="E929" t="s">
        <v>68</v>
      </c>
      <c r="F929" t="s">
        <v>433</v>
      </c>
      <c r="H929" t="s">
        <v>278</v>
      </c>
      <c r="I929" t="s">
        <v>66</v>
      </c>
      <c r="J929">
        <v>2011</v>
      </c>
      <c r="K929">
        <v>91</v>
      </c>
      <c r="L929" t="s">
        <v>5</v>
      </c>
      <c r="M929" t="s">
        <v>298</v>
      </c>
      <c r="N929">
        <v>6924.6861920000001</v>
      </c>
      <c r="X929" t="s">
        <v>283</v>
      </c>
      <c r="Y929" t="s">
        <v>304</v>
      </c>
    </row>
    <row r="930" spans="1:25" x14ac:dyDescent="0.45">
      <c r="A930" t="s">
        <v>414</v>
      </c>
      <c r="B930" s="5" t="s">
        <v>0</v>
      </c>
      <c r="C930" t="s">
        <v>1</v>
      </c>
      <c r="E930" t="s">
        <v>68</v>
      </c>
      <c r="F930" t="s">
        <v>433</v>
      </c>
      <c r="H930" t="s">
        <v>278</v>
      </c>
      <c r="I930" t="s">
        <v>66</v>
      </c>
      <c r="J930">
        <v>2011</v>
      </c>
      <c r="K930">
        <v>92</v>
      </c>
      <c r="L930" t="s">
        <v>5</v>
      </c>
      <c r="M930" t="s">
        <v>298</v>
      </c>
      <c r="N930">
        <v>7355.0508069999996</v>
      </c>
      <c r="X930" t="s">
        <v>283</v>
      </c>
      <c r="Y930" t="s">
        <v>304</v>
      </c>
    </row>
    <row r="931" spans="1:25" x14ac:dyDescent="0.45">
      <c r="A931" t="s">
        <v>414</v>
      </c>
      <c r="B931" s="5" t="s">
        <v>0</v>
      </c>
      <c r="C931" t="s">
        <v>1</v>
      </c>
      <c r="E931" t="s">
        <v>68</v>
      </c>
      <c r="F931" t="s">
        <v>433</v>
      </c>
      <c r="H931" t="s">
        <v>278</v>
      </c>
      <c r="I931" t="s">
        <v>66</v>
      </c>
      <c r="J931">
        <v>2011</v>
      </c>
      <c r="K931">
        <v>93</v>
      </c>
      <c r="L931" t="s">
        <v>5</v>
      </c>
      <c r="M931" t="s">
        <v>298</v>
      </c>
      <c r="N931">
        <v>6279.139271</v>
      </c>
      <c r="X931" t="s">
        <v>283</v>
      </c>
      <c r="Y931" t="s">
        <v>304</v>
      </c>
    </row>
    <row r="932" spans="1:25" x14ac:dyDescent="0.45">
      <c r="A932" t="s">
        <v>414</v>
      </c>
      <c r="B932" s="5" t="s">
        <v>0</v>
      </c>
      <c r="C932" t="s">
        <v>1</v>
      </c>
      <c r="E932" t="s">
        <v>68</v>
      </c>
      <c r="F932" t="s">
        <v>433</v>
      </c>
      <c r="H932" t="s">
        <v>278</v>
      </c>
      <c r="I932" t="s">
        <v>66</v>
      </c>
      <c r="J932">
        <v>2011</v>
      </c>
      <c r="K932">
        <v>94</v>
      </c>
      <c r="L932" t="s">
        <v>5</v>
      </c>
      <c r="M932" t="s">
        <v>298</v>
      </c>
      <c r="N932">
        <v>6063.956964</v>
      </c>
      <c r="X932" t="s">
        <v>283</v>
      </c>
      <c r="Y932" t="s">
        <v>304</v>
      </c>
    </row>
    <row r="933" spans="1:25" x14ac:dyDescent="0.45">
      <c r="A933" t="s">
        <v>414</v>
      </c>
      <c r="B933" s="5" t="s">
        <v>0</v>
      </c>
      <c r="C933" t="s">
        <v>1</v>
      </c>
      <c r="E933" t="s">
        <v>68</v>
      </c>
      <c r="F933" t="s">
        <v>433</v>
      </c>
      <c r="H933" t="s">
        <v>278</v>
      </c>
      <c r="I933" t="s">
        <v>66</v>
      </c>
      <c r="J933">
        <v>2011</v>
      </c>
      <c r="K933">
        <v>95</v>
      </c>
      <c r="L933" t="s">
        <v>5</v>
      </c>
      <c r="M933" t="s">
        <v>298</v>
      </c>
      <c r="N933">
        <v>5203.2277350000004</v>
      </c>
      <c r="X933" t="s">
        <v>283</v>
      </c>
      <c r="Y933" t="s">
        <v>304</v>
      </c>
    </row>
    <row r="934" spans="1:25" x14ac:dyDescent="0.45">
      <c r="A934" t="s">
        <v>414</v>
      </c>
      <c r="B934" s="5" t="s">
        <v>0</v>
      </c>
      <c r="C934" t="s">
        <v>1</v>
      </c>
      <c r="E934" t="s">
        <v>68</v>
      </c>
      <c r="F934" t="s">
        <v>433</v>
      </c>
      <c r="H934" t="s">
        <v>278</v>
      </c>
      <c r="I934" t="s">
        <v>66</v>
      </c>
      <c r="J934">
        <v>2011</v>
      </c>
      <c r="K934">
        <v>96</v>
      </c>
      <c r="L934" t="s">
        <v>5</v>
      </c>
      <c r="M934" t="s">
        <v>298</v>
      </c>
      <c r="N934">
        <v>4880.4542739999997</v>
      </c>
      <c r="X934" t="s">
        <v>283</v>
      </c>
      <c r="Y934" t="s">
        <v>304</v>
      </c>
    </row>
    <row r="935" spans="1:25" x14ac:dyDescent="0.45">
      <c r="A935" t="s">
        <v>414</v>
      </c>
      <c r="B935" s="5" t="s">
        <v>0</v>
      </c>
      <c r="C935" t="s">
        <v>1</v>
      </c>
      <c r="E935" t="s">
        <v>68</v>
      </c>
      <c r="F935" t="s">
        <v>433</v>
      </c>
      <c r="H935" t="s">
        <v>278</v>
      </c>
      <c r="I935" t="s">
        <v>66</v>
      </c>
      <c r="J935">
        <v>2011</v>
      </c>
      <c r="K935">
        <v>97</v>
      </c>
      <c r="L935" t="s">
        <v>5</v>
      </c>
      <c r="M935" t="s">
        <v>298</v>
      </c>
      <c r="N935">
        <v>5095.6365809999998</v>
      </c>
      <c r="X935" t="s">
        <v>283</v>
      </c>
      <c r="Y935" t="s">
        <v>304</v>
      </c>
    </row>
    <row r="936" spans="1:25" x14ac:dyDescent="0.45">
      <c r="A936" t="s">
        <v>414</v>
      </c>
      <c r="B936" s="5" t="s">
        <v>0</v>
      </c>
      <c r="C936" t="s">
        <v>1</v>
      </c>
      <c r="E936" t="s">
        <v>68</v>
      </c>
      <c r="F936" t="s">
        <v>433</v>
      </c>
      <c r="H936" t="s">
        <v>278</v>
      </c>
      <c r="I936" t="s">
        <v>66</v>
      </c>
      <c r="J936">
        <v>2011</v>
      </c>
      <c r="K936">
        <v>98</v>
      </c>
      <c r="L936" t="s">
        <v>5</v>
      </c>
      <c r="M936" t="s">
        <v>298</v>
      </c>
      <c r="N936">
        <v>4988.045427</v>
      </c>
      <c r="X936" t="s">
        <v>283</v>
      </c>
      <c r="Y936" t="s">
        <v>304</v>
      </c>
    </row>
    <row r="937" spans="1:25" x14ac:dyDescent="0.45">
      <c r="A937" t="s">
        <v>414</v>
      </c>
      <c r="B937" s="5" t="s">
        <v>0</v>
      </c>
      <c r="C937" t="s">
        <v>1</v>
      </c>
      <c r="E937" t="s">
        <v>68</v>
      </c>
      <c r="F937" t="s">
        <v>433</v>
      </c>
      <c r="H937" t="s">
        <v>278</v>
      </c>
      <c r="I937" t="s">
        <v>66</v>
      </c>
      <c r="J937">
        <v>2011</v>
      </c>
      <c r="K937">
        <v>99</v>
      </c>
      <c r="L937" t="s">
        <v>5</v>
      </c>
      <c r="M937" t="s">
        <v>298</v>
      </c>
      <c r="N937">
        <v>4342.4985059999999</v>
      </c>
      <c r="X937" t="s">
        <v>283</v>
      </c>
      <c r="Y937" t="s">
        <v>304</v>
      </c>
    </row>
    <row r="938" spans="1:25" x14ac:dyDescent="0.45">
      <c r="A938" t="s">
        <v>414</v>
      </c>
      <c r="B938" s="5" t="s">
        <v>0</v>
      </c>
      <c r="C938" t="s">
        <v>1</v>
      </c>
      <c r="E938" t="s">
        <v>68</v>
      </c>
      <c r="F938" t="s">
        <v>433</v>
      </c>
      <c r="H938" t="s">
        <v>278</v>
      </c>
      <c r="I938" t="s">
        <v>66</v>
      </c>
      <c r="J938">
        <v>2011</v>
      </c>
      <c r="K938">
        <v>100</v>
      </c>
      <c r="L938" t="s">
        <v>5</v>
      </c>
      <c r="M938" t="s">
        <v>298</v>
      </c>
      <c r="N938">
        <v>3266.5869699999998</v>
      </c>
      <c r="X938" t="s">
        <v>283</v>
      </c>
      <c r="Y938" t="s">
        <v>304</v>
      </c>
    </row>
    <row r="939" spans="1:25" x14ac:dyDescent="0.45">
      <c r="A939" t="s">
        <v>414</v>
      </c>
      <c r="B939" s="5" t="s">
        <v>0</v>
      </c>
      <c r="C939" t="s">
        <v>1</v>
      </c>
      <c r="E939" t="s">
        <v>68</v>
      </c>
      <c r="F939" t="s">
        <v>433</v>
      </c>
      <c r="H939" t="s">
        <v>278</v>
      </c>
      <c r="I939" t="s">
        <v>66</v>
      </c>
      <c r="J939">
        <v>2011</v>
      </c>
      <c r="K939">
        <v>101</v>
      </c>
      <c r="L939" t="s">
        <v>5</v>
      </c>
      <c r="M939" t="s">
        <v>298</v>
      </c>
      <c r="N939">
        <v>4234.9073520000002</v>
      </c>
      <c r="X939" t="s">
        <v>283</v>
      </c>
      <c r="Y939" t="s">
        <v>304</v>
      </c>
    </row>
    <row r="940" spans="1:25" x14ac:dyDescent="0.45">
      <c r="A940" t="s">
        <v>414</v>
      </c>
      <c r="B940" s="5" t="s">
        <v>0</v>
      </c>
      <c r="C940" t="s">
        <v>1</v>
      </c>
      <c r="E940" t="s">
        <v>68</v>
      </c>
      <c r="F940" t="s">
        <v>433</v>
      </c>
      <c r="H940" t="s">
        <v>278</v>
      </c>
      <c r="I940" t="s">
        <v>66</v>
      </c>
      <c r="J940">
        <v>2011</v>
      </c>
      <c r="K940">
        <v>102</v>
      </c>
      <c r="L940" t="s">
        <v>5</v>
      </c>
      <c r="M940" t="s">
        <v>298</v>
      </c>
      <c r="N940">
        <v>3266.5869699999998</v>
      </c>
      <c r="X940" t="s">
        <v>283</v>
      </c>
      <c r="Y940" t="s">
        <v>304</v>
      </c>
    </row>
    <row r="941" spans="1:25" x14ac:dyDescent="0.45">
      <c r="A941" t="s">
        <v>414</v>
      </c>
      <c r="B941" s="5" t="s">
        <v>0</v>
      </c>
      <c r="C941" t="s">
        <v>1</v>
      </c>
      <c r="E941" t="s">
        <v>68</v>
      </c>
      <c r="F941" t="s">
        <v>433</v>
      </c>
      <c r="H941" t="s">
        <v>278</v>
      </c>
      <c r="I941" t="s">
        <v>66</v>
      </c>
      <c r="J941">
        <v>2011</v>
      </c>
      <c r="K941">
        <v>103</v>
      </c>
      <c r="L941" t="s">
        <v>5</v>
      </c>
      <c r="M941" t="s">
        <v>298</v>
      </c>
      <c r="N941">
        <v>2836.2223549999999</v>
      </c>
      <c r="X941" t="s">
        <v>283</v>
      </c>
      <c r="Y941" t="s">
        <v>304</v>
      </c>
    </row>
    <row r="942" spans="1:25" x14ac:dyDescent="0.45">
      <c r="A942" t="s">
        <v>414</v>
      </c>
      <c r="B942" s="5" t="s">
        <v>0</v>
      </c>
      <c r="C942" t="s">
        <v>1</v>
      </c>
      <c r="E942" t="s">
        <v>68</v>
      </c>
      <c r="F942" t="s">
        <v>433</v>
      </c>
      <c r="H942" t="s">
        <v>278</v>
      </c>
      <c r="I942" t="s">
        <v>66</v>
      </c>
      <c r="J942">
        <v>2011</v>
      </c>
      <c r="K942">
        <v>104</v>
      </c>
      <c r="L942" t="s">
        <v>5</v>
      </c>
      <c r="M942" t="s">
        <v>298</v>
      </c>
      <c r="N942">
        <v>2836.2223549999999</v>
      </c>
      <c r="X942" t="s">
        <v>283</v>
      </c>
      <c r="Y942" t="s">
        <v>304</v>
      </c>
    </row>
    <row r="943" spans="1:25" x14ac:dyDescent="0.45">
      <c r="A943" t="s">
        <v>414</v>
      </c>
      <c r="B943" s="5" t="s">
        <v>0</v>
      </c>
      <c r="C943" t="s">
        <v>1</v>
      </c>
      <c r="E943" t="s">
        <v>68</v>
      </c>
      <c r="F943" t="s">
        <v>433</v>
      </c>
      <c r="H943" t="s">
        <v>278</v>
      </c>
      <c r="I943" t="s">
        <v>66</v>
      </c>
      <c r="J943">
        <v>2011</v>
      </c>
      <c r="K943">
        <v>105</v>
      </c>
      <c r="L943" t="s">
        <v>5</v>
      </c>
      <c r="M943" t="s">
        <v>298</v>
      </c>
      <c r="N943">
        <v>2836.2223549999999</v>
      </c>
      <c r="X943" t="s">
        <v>283</v>
      </c>
      <c r="Y943" t="s">
        <v>304</v>
      </c>
    </row>
    <row r="944" spans="1:25" x14ac:dyDescent="0.45">
      <c r="A944" t="s">
        <v>414</v>
      </c>
      <c r="B944" s="5" t="s">
        <v>0</v>
      </c>
      <c r="C944" t="s">
        <v>1</v>
      </c>
      <c r="E944" t="s">
        <v>68</v>
      </c>
      <c r="F944" t="s">
        <v>433</v>
      </c>
      <c r="H944" t="s">
        <v>278</v>
      </c>
      <c r="I944" t="s">
        <v>66</v>
      </c>
      <c r="J944">
        <v>2011</v>
      </c>
      <c r="K944">
        <v>106</v>
      </c>
      <c r="L944" t="s">
        <v>5</v>
      </c>
      <c r="M944" t="s">
        <v>298</v>
      </c>
      <c r="N944">
        <v>2728.6312010000001</v>
      </c>
      <c r="X944" t="s">
        <v>283</v>
      </c>
      <c r="Y944" t="s">
        <v>304</v>
      </c>
    </row>
    <row r="945" spans="1:25" x14ac:dyDescent="0.45">
      <c r="A945" t="s">
        <v>414</v>
      </c>
      <c r="B945" s="5" t="s">
        <v>0</v>
      </c>
      <c r="C945" t="s">
        <v>1</v>
      </c>
      <c r="E945" t="s">
        <v>68</v>
      </c>
      <c r="F945" t="s">
        <v>433</v>
      </c>
      <c r="H945" t="s">
        <v>278</v>
      </c>
      <c r="I945" t="s">
        <v>66</v>
      </c>
      <c r="J945">
        <v>2011</v>
      </c>
      <c r="K945">
        <v>107</v>
      </c>
      <c r="L945" t="s">
        <v>5</v>
      </c>
      <c r="M945" t="s">
        <v>298</v>
      </c>
      <c r="N945">
        <v>2513.4488940000001</v>
      </c>
      <c r="X945" t="s">
        <v>283</v>
      </c>
      <c r="Y945" t="s">
        <v>304</v>
      </c>
    </row>
    <row r="946" spans="1:25" x14ac:dyDescent="0.45">
      <c r="A946" t="s">
        <v>414</v>
      </c>
      <c r="B946" s="5" t="s">
        <v>0</v>
      </c>
      <c r="C946" t="s">
        <v>1</v>
      </c>
      <c r="E946" t="s">
        <v>68</v>
      </c>
      <c r="F946" t="s">
        <v>433</v>
      </c>
      <c r="H946" t="s">
        <v>278</v>
      </c>
      <c r="I946" t="s">
        <v>66</v>
      </c>
      <c r="J946">
        <v>2011</v>
      </c>
      <c r="K946">
        <v>108</v>
      </c>
      <c r="L946" t="s">
        <v>5</v>
      </c>
      <c r="M946" t="s">
        <v>298</v>
      </c>
      <c r="N946">
        <v>2298.2665870000001</v>
      </c>
      <c r="X946" t="s">
        <v>283</v>
      </c>
      <c r="Y946" t="s">
        <v>304</v>
      </c>
    </row>
    <row r="947" spans="1:25" x14ac:dyDescent="0.45">
      <c r="A947" t="s">
        <v>414</v>
      </c>
      <c r="B947" s="5" t="s">
        <v>0</v>
      </c>
      <c r="C947" t="s">
        <v>1</v>
      </c>
      <c r="E947" t="s">
        <v>68</v>
      </c>
      <c r="F947" t="s">
        <v>433</v>
      </c>
      <c r="H947" t="s">
        <v>278</v>
      </c>
      <c r="I947" t="s">
        <v>66</v>
      </c>
      <c r="J947">
        <v>2011</v>
      </c>
      <c r="K947">
        <v>109</v>
      </c>
      <c r="L947" t="s">
        <v>5</v>
      </c>
      <c r="M947" t="s">
        <v>298</v>
      </c>
      <c r="N947">
        <v>2083.08428</v>
      </c>
      <c r="X947" t="s">
        <v>283</v>
      </c>
      <c r="Y947" t="s">
        <v>304</v>
      </c>
    </row>
    <row r="948" spans="1:25" x14ac:dyDescent="0.45">
      <c r="A948" t="s">
        <v>414</v>
      </c>
      <c r="B948" s="5" t="s">
        <v>0</v>
      </c>
      <c r="C948" t="s">
        <v>1</v>
      </c>
      <c r="E948" t="s">
        <v>68</v>
      </c>
      <c r="F948" t="s">
        <v>433</v>
      </c>
      <c r="H948" t="s">
        <v>278</v>
      </c>
      <c r="I948" t="s">
        <v>66</v>
      </c>
      <c r="J948">
        <v>2011</v>
      </c>
      <c r="K948">
        <v>110</v>
      </c>
      <c r="L948" t="s">
        <v>5</v>
      </c>
      <c r="M948" t="s">
        <v>298</v>
      </c>
      <c r="N948">
        <v>1867.901973</v>
      </c>
      <c r="X948" t="s">
        <v>283</v>
      </c>
      <c r="Y948" t="s">
        <v>304</v>
      </c>
    </row>
    <row r="949" spans="1:25" x14ac:dyDescent="0.45">
      <c r="A949" t="s">
        <v>414</v>
      </c>
      <c r="B949" s="5" t="s">
        <v>0</v>
      </c>
      <c r="C949" t="s">
        <v>1</v>
      </c>
      <c r="E949" t="s">
        <v>68</v>
      </c>
      <c r="F949" t="s">
        <v>433</v>
      </c>
      <c r="H949" t="s">
        <v>278</v>
      </c>
      <c r="I949" t="s">
        <v>66</v>
      </c>
      <c r="J949">
        <v>2011</v>
      </c>
      <c r="K949">
        <v>111</v>
      </c>
      <c r="L949" t="s">
        <v>5</v>
      </c>
      <c r="M949" t="s">
        <v>298</v>
      </c>
      <c r="N949">
        <v>1652.7196650000001</v>
      </c>
      <c r="X949" t="s">
        <v>283</v>
      </c>
      <c r="Y949" t="s">
        <v>304</v>
      </c>
    </row>
    <row r="950" spans="1:25" x14ac:dyDescent="0.45">
      <c r="A950" t="s">
        <v>414</v>
      </c>
      <c r="B950" s="5" t="s">
        <v>0</v>
      </c>
      <c r="C950" t="s">
        <v>1</v>
      </c>
      <c r="E950" t="s">
        <v>68</v>
      </c>
      <c r="F950" t="s">
        <v>433</v>
      </c>
      <c r="H950" t="s">
        <v>278</v>
      </c>
      <c r="I950" t="s">
        <v>66</v>
      </c>
      <c r="J950">
        <v>2011</v>
      </c>
      <c r="K950">
        <v>112</v>
      </c>
      <c r="L950" t="s">
        <v>5</v>
      </c>
      <c r="M950" t="s">
        <v>298</v>
      </c>
      <c r="N950">
        <v>1867.901973</v>
      </c>
      <c r="X950" t="s">
        <v>283</v>
      </c>
      <c r="Y950" t="s">
        <v>304</v>
      </c>
    </row>
    <row r="951" spans="1:25" x14ac:dyDescent="0.45">
      <c r="A951" t="s">
        <v>414</v>
      </c>
      <c r="B951" s="5" t="s">
        <v>0</v>
      </c>
      <c r="C951" t="s">
        <v>1</v>
      </c>
      <c r="E951" t="s">
        <v>68</v>
      </c>
      <c r="F951" t="s">
        <v>433</v>
      </c>
      <c r="H951" t="s">
        <v>278</v>
      </c>
      <c r="I951" t="s">
        <v>66</v>
      </c>
      <c r="J951">
        <v>2011</v>
      </c>
      <c r="K951">
        <v>113</v>
      </c>
      <c r="L951" t="s">
        <v>5</v>
      </c>
      <c r="M951" t="s">
        <v>298</v>
      </c>
      <c r="N951">
        <v>1975.4931260000001</v>
      </c>
      <c r="X951" t="s">
        <v>283</v>
      </c>
      <c r="Y951" t="s">
        <v>304</v>
      </c>
    </row>
    <row r="952" spans="1:25" x14ac:dyDescent="0.45">
      <c r="A952" t="s">
        <v>414</v>
      </c>
      <c r="B952" s="5" t="s">
        <v>0</v>
      </c>
      <c r="C952" t="s">
        <v>1</v>
      </c>
      <c r="E952" t="s">
        <v>68</v>
      </c>
      <c r="F952" t="s">
        <v>433</v>
      </c>
      <c r="H952" t="s">
        <v>278</v>
      </c>
      <c r="I952" t="s">
        <v>66</v>
      </c>
      <c r="J952">
        <v>2011</v>
      </c>
      <c r="K952">
        <v>114</v>
      </c>
      <c r="L952" t="s">
        <v>5</v>
      </c>
      <c r="M952" t="s">
        <v>298</v>
      </c>
      <c r="N952">
        <v>1975.4931260000001</v>
      </c>
      <c r="X952" t="s">
        <v>283</v>
      </c>
      <c r="Y952" t="s">
        <v>304</v>
      </c>
    </row>
    <row r="953" spans="1:25" x14ac:dyDescent="0.45">
      <c r="A953" t="s">
        <v>414</v>
      </c>
      <c r="B953" s="5" t="s">
        <v>0</v>
      </c>
      <c r="C953" t="s">
        <v>1</v>
      </c>
      <c r="E953" t="s">
        <v>68</v>
      </c>
      <c r="F953" t="s">
        <v>433</v>
      </c>
      <c r="H953" t="s">
        <v>278</v>
      </c>
      <c r="I953" t="s">
        <v>66</v>
      </c>
      <c r="J953">
        <v>2011</v>
      </c>
      <c r="K953">
        <v>115</v>
      </c>
      <c r="L953" t="s">
        <v>5</v>
      </c>
      <c r="M953" t="s">
        <v>298</v>
      </c>
      <c r="N953">
        <v>1760.310819</v>
      </c>
      <c r="X953" t="s">
        <v>283</v>
      </c>
      <c r="Y953" t="s">
        <v>304</v>
      </c>
    </row>
    <row r="954" spans="1:25" x14ac:dyDescent="0.45">
      <c r="A954" t="s">
        <v>414</v>
      </c>
      <c r="B954" s="5" t="s">
        <v>0</v>
      </c>
      <c r="C954" t="s">
        <v>1</v>
      </c>
      <c r="E954" t="s">
        <v>68</v>
      </c>
      <c r="F954" t="s">
        <v>433</v>
      </c>
      <c r="H954" t="s">
        <v>278</v>
      </c>
      <c r="I954" t="s">
        <v>66</v>
      </c>
      <c r="J954">
        <v>2011</v>
      </c>
      <c r="K954">
        <v>116</v>
      </c>
      <c r="L954" t="s">
        <v>5</v>
      </c>
      <c r="M954" t="s">
        <v>298</v>
      </c>
      <c r="N954">
        <v>1652.7196650000001</v>
      </c>
      <c r="X954" t="s">
        <v>283</v>
      </c>
      <c r="Y954" t="s">
        <v>304</v>
      </c>
    </row>
    <row r="955" spans="1:25" x14ac:dyDescent="0.45">
      <c r="A955" t="s">
        <v>414</v>
      </c>
      <c r="B955" s="5" t="s">
        <v>0</v>
      </c>
      <c r="C955" t="s">
        <v>1</v>
      </c>
      <c r="E955" t="s">
        <v>68</v>
      </c>
      <c r="F955" t="s">
        <v>433</v>
      </c>
      <c r="H955" t="s">
        <v>278</v>
      </c>
      <c r="I955" t="s">
        <v>66</v>
      </c>
      <c r="J955">
        <v>2011</v>
      </c>
      <c r="K955">
        <v>117</v>
      </c>
      <c r="L955" t="s">
        <v>5</v>
      </c>
      <c r="M955" t="s">
        <v>298</v>
      </c>
      <c r="N955">
        <v>1760.310819</v>
      </c>
      <c r="X955" t="s">
        <v>283</v>
      </c>
      <c r="Y955" t="s">
        <v>304</v>
      </c>
    </row>
    <row r="956" spans="1:25" x14ac:dyDescent="0.45">
      <c r="A956" t="s">
        <v>414</v>
      </c>
      <c r="B956" s="5" t="s">
        <v>0</v>
      </c>
      <c r="C956" t="s">
        <v>1</v>
      </c>
      <c r="E956" t="s">
        <v>68</v>
      </c>
      <c r="F956" t="s">
        <v>433</v>
      </c>
      <c r="H956" t="s">
        <v>278</v>
      </c>
      <c r="I956" t="s">
        <v>66</v>
      </c>
      <c r="J956">
        <v>2011</v>
      </c>
      <c r="K956">
        <v>118</v>
      </c>
      <c r="L956" t="s">
        <v>5</v>
      </c>
      <c r="M956" t="s">
        <v>298</v>
      </c>
      <c r="N956">
        <v>1867.901973</v>
      </c>
      <c r="X956" t="s">
        <v>283</v>
      </c>
      <c r="Y956" t="s">
        <v>304</v>
      </c>
    </row>
    <row r="957" spans="1:25" x14ac:dyDescent="0.45">
      <c r="A957" t="s">
        <v>414</v>
      </c>
      <c r="B957" s="5" t="s">
        <v>0</v>
      </c>
      <c r="C957" t="s">
        <v>1</v>
      </c>
      <c r="E957" t="s">
        <v>68</v>
      </c>
      <c r="F957" t="s">
        <v>433</v>
      </c>
      <c r="H957" t="s">
        <v>278</v>
      </c>
      <c r="I957" t="s">
        <v>66</v>
      </c>
      <c r="J957">
        <v>2011</v>
      </c>
      <c r="K957">
        <v>119</v>
      </c>
      <c r="L957" t="s">
        <v>5</v>
      </c>
      <c r="M957" t="s">
        <v>298</v>
      </c>
      <c r="N957">
        <v>2083.08428</v>
      </c>
      <c r="X957" t="s">
        <v>283</v>
      </c>
      <c r="Y957" t="s">
        <v>304</v>
      </c>
    </row>
    <row r="958" spans="1:25" x14ac:dyDescent="0.45">
      <c r="A958" t="s">
        <v>414</v>
      </c>
      <c r="B958" s="5" t="s">
        <v>0</v>
      </c>
      <c r="C958" t="s">
        <v>1</v>
      </c>
      <c r="E958" t="s">
        <v>68</v>
      </c>
      <c r="F958" t="s">
        <v>433</v>
      </c>
      <c r="H958" t="s">
        <v>278</v>
      </c>
      <c r="I958" t="s">
        <v>66</v>
      </c>
      <c r="J958">
        <v>2011</v>
      </c>
      <c r="K958">
        <v>120</v>
      </c>
      <c r="L958" t="s">
        <v>5</v>
      </c>
      <c r="M958" t="s">
        <v>298</v>
      </c>
      <c r="N958">
        <v>2190.6754329999999</v>
      </c>
      <c r="X958" t="s">
        <v>283</v>
      </c>
      <c r="Y958" t="s">
        <v>304</v>
      </c>
    </row>
    <row r="959" spans="1:25" x14ac:dyDescent="0.45">
      <c r="A959" t="s">
        <v>414</v>
      </c>
      <c r="B959" s="5" t="s">
        <v>0</v>
      </c>
      <c r="C959" t="s">
        <v>1</v>
      </c>
      <c r="E959" t="s">
        <v>68</v>
      </c>
      <c r="F959" t="s">
        <v>433</v>
      </c>
      <c r="H959" t="s">
        <v>278</v>
      </c>
      <c r="I959" t="s">
        <v>66</v>
      </c>
      <c r="J959">
        <v>2011</v>
      </c>
      <c r="K959">
        <v>121</v>
      </c>
      <c r="L959" t="s">
        <v>5</v>
      </c>
      <c r="M959" t="s">
        <v>298</v>
      </c>
      <c r="N959">
        <v>2190.6754329999999</v>
      </c>
      <c r="X959" t="s">
        <v>283</v>
      </c>
      <c r="Y959" t="s">
        <v>304</v>
      </c>
    </row>
    <row r="960" spans="1:25" x14ac:dyDescent="0.45">
      <c r="A960" t="s">
        <v>414</v>
      </c>
      <c r="B960" s="5" t="s">
        <v>0</v>
      </c>
      <c r="C960" t="s">
        <v>1</v>
      </c>
      <c r="E960" t="s">
        <v>68</v>
      </c>
      <c r="F960" t="s">
        <v>433</v>
      </c>
      <c r="H960" t="s">
        <v>278</v>
      </c>
      <c r="I960" t="s">
        <v>66</v>
      </c>
      <c r="J960">
        <v>2011</v>
      </c>
      <c r="K960">
        <v>122</v>
      </c>
      <c r="L960" t="s">
        <v>5</v>
      </c>
      <c r="M960" t="s">
        <v>298</v>
      </c>
      <c r="N960">
        <v>2298.2665870000001</v>
      </c>
      <c r="X960" t="s">
        <v>283</v>
      </c>
      <c r="Y960" t="s">
        <v>304</v>
      </c>
    </row>
    <row r="961" spans="1:25" x14ac:dyDescent="0.45">
      <c r="A961" t="s">
        <v>414</v>
      </c>
      <c r="B961" s="5" t="s">
        <v>0</v>
      </c>
      <c r="C961" t="s">
        <v>1</v>
      </c>
      <c r="E961" t="s">
        <v>68</v>
      </c>
      <c r="F961" t="s">
        <v>433</v>
      </c>
      <c r="H961" t="s">
        <v>278</v>
      </c>
      <c r="I961" t="s">
        <v>66</v>
      </c>
      <c r="J961">
        <v>2011</v>
      </c>
      <c r="K961">
        <v>123</v>
      </c>
      <c r="L961" t="s">
        <v>5</v>
      </c>
      <c r="M961" t="s">
        <v>298</v>
      </c>
      <c r="N961">
        <v>1545.128512</v>
      </c>
      <c r="X961" t="s">
        <v>283</v>
      </c>
      <c r="Y961" t="s">
        <v>304</v>
      </c>
    </row>
    <row r="962" spans="1:25" x14ac:dyDescent="0.45">
      <c r="A962" t="s">
        <v>414</v>
      </c>
      <c r="B962" s="5" t="s">
        <v>0</v>
      </c>
      <c r="C962" t="s">
        <v>1</v>
      </c>
      <c r="E962" t="s">
        <v>68</v>
      </c>
      <c r="F962" t="s">
        <v>433</v>
      </c>
      <c r="H962" t="s">
        <v>278</v>
      </c>
      <c r="I962" t="s">
        <v>66</v>
      </c>
      <c r="J962">
        <v>2011</v>
      </c>
      <c r="K962">
        <v>124</v>
      </c>
      <c r="L962" t="s">
        <v>5</v>
      </c>
      <c r="M962" t="s">
        <v>298</v>
      </c>
      <c r="N962">
        <v>1652.7196650000001</v>
      </c>
      <c r="X962" t="s">
        <v>283</v>
      </c>
      <c r="Y962" t="s">
        <v>304</v>
      </c>
    </row>
    <row r="963" spans="1:25" x14ac:dyDescent="0.45">
      <c r="A963" t="s">
        <v>414</v>
      </c>
      <c r="B963" s="5" t="s">
        <v>0</v>
      </c>
      <c r="C963" t="s">
        <v>1</v>
      </c>
      <c r="E963" t="s">
        <v>68</v>
      </c>
      <c r="F963" t="s">
        <v>433</v>
      </c>
      <c r="H963" t="s">
        <v>278</v>
      </c>
      <c r="I963" t="s">
        <v>66</v>
      </c>
      <c r="J963">
        <v>2011</v>
      </c>
      <c r="K963">
        <v>125</v>
      </c>
      <c r="L963" t="s">
        <v>5</v>
      </c>
      <c r="M963" t="s">
        <v>298</v>
      </c>
      <c r="N963">
        <v>1652.7196650000001</v>
      </c>
      <c r="X963" t="s">
        <v>283</v>
      </c>
      <c r="Y963" t="s">
        <v>304</v>
      </c>
    </row>
    <row r="964" spans="1:25" x14ac:dyDescent="0.45">
      <c r="A964" t="s">
        <v>414</v>
      </c>
      <c r="B964" s="5" t="s">
        <v>0</v>
      </c>
      <c r="C964" t="s">
        <v>1</v>
      </c>
      <c r="E964" t="s">
        <v>68</v>
      </c>
      <c r="F964" t="s">
        <v>433</v>
      </c>
      <c r="H964" t="s">
        <v>278</v>
      </c>
      <c r="I964" t="s">
        <v>66</v>
      </c>
      <c r="J964">
        <v>2011</v>
      </c>
      <c r="K964">
        <v>126</v>
      </c>
      <c r="L964" t="s">
        <v>5</v>
      </c>
      <c r="M964" t="s">
        <v>298</v>
      </c>
      <c r="N964">
        <v>1760.310819</v>
      </c>
      <c r="X964" t="s">
        <v>283</v>
      </c>
      <c r="Y964" t="s">
        <v>304</v>
      </c>
    </row>
    <row r="965" spans="1:25" x14ac:dyDescent="0.45">
      <c r="A965" t="s">
        <v>414</v>
      </c>
      <c r="B965" s="5" t="s">
        <v>0</v>
      </c>
      <c r="C965" t="s">
        <v>1</v>
      </c>
      <c r="E965" t="s">
        <v>68</v>
      </c>
      <c r="F965" t="s">
        <v>433</v>
      </c>
      <c r="H965" t="s">
        <v>278</v>
      </c>
      <c r="I965" t="s">
        <v>66</v>
      </c>
      <c r="J965">
        <v>2011</v>
      </c>
      <c r="K965">
        <v>127</v>
      </c>
      <c r="L965" t="s">
        <v>5</v>
      </c>
      <c r="M965" t="s">
        <v>298</v>
      </c>
      <c r="N965">
        <v>1975.4931260000001</v>
      </c>
      <c r="X965" t="s">
        <v>283</v>
      </c>
      <c r="Y965" t="s">
        <v>304</v>
      </c>
    </row>
    <row r="966" spans="1:25" x14ac:dyDescent="0.45">
      <c r="A966" t="s">
        <v>414</v>
      </c>
      <c r="B966" s="5" t="s">
        <v>0</v>
      </c>
      <c r="C966" t="s">
        <v>1</v>
      </c>
      <c r="E966" t="s">
        <v>68</v>
      </c>
      <c r="F966" t="s">
        <v>433</v>
      </c>
      <c r="H966" t="s">
        <v>278</v>
      </c>
      <c r="I966" t="s">
        <v>66</v>
      </c>
      <c r="J966">
        <v>2011</v>
      </c>
      <c r="K966">
        <v>128</v>
      </c>
      <c r="L966" t="s">
        <v>5</v>
      </c>
      <c r="M966" t="s">
        <v>298</v>
      </c>
      <c r="N966">
        <v>1975.4931260000001</v>
      </c>
      <c r="X966" t="s">
        <v>283</v>
      </c>
      <c r="Y966" t="s">
        <v>304</v>
      </c>
    </row>
    <row r="967" spans="1:25" x14ac:dyDescent="0.45">
      <c r="A967" t="s">
        <v>414</v>
      </c>
      <c r="B967" s="5" t="s">
        <v>0</v>
      </c>
      <c r="C967" t="s">
        <v>1</v>
      </c>
      <c r="E967" t="s">
        <v>68</v>
      </c>
      <c r="F967" t="s">
        <v>433</v>
      </c>
      <c r="H967" t="s">
        <v>278</v>
      </c>
      <c r="I967" t="s">
        <v>66</v>
      </c>
      <c r="J967">
        <v>2011</v>
      </c>
      <c r="K967">
        <v>129</v>
      </c>
      <c r="L967" t="s">
        <v>5</v>
      </c>
      <c r="M967" t="s">
        <v>298</v>
      </c>
      <c r="N967">
        <v>1760.310819</v>
      </c>
      <c r="X967" t="s">
        <v>283</v>
      </c>
      <c r="Y967" t="s">
        <v>304</v>
      </c>
    </row>
    <row r="968" spans="1:25" x14ac:dyDescent="0.45">
      <c r="A968" t="s">
        <v>414</v>
      </c>
      <c r="B968" s="5" t="s">
        <v>0</v>
      </c>
      <c r="C968" t="s">
        <v>1</v>
      </c>
      <c r="E968" t="s">
        <v>68</v>
      </c>
      <c r="F968" t="s">
        <v>433</v>
      </c>
      <c r="H968" t="s">
        <v>278</v>
      </c>
      <c r="I968" t="s">
        <v>66</v>
      </c>
      <c r="J968">
        <v>2011</v>
      </c>
      <c r="K968">
        <v>130</v>
      </c>
      <c r="L968" t="s">
        <v>5</v>
      </c>
      <c r="M968" t="s">
        <v>298</v>
      </c>
      <c r="N968">
        <v>1760.310819</v>
      </c>
      <c r="X968" t="s">
        <v>283</v>
      </c>
      <c r="Y968" t="s">
        <v>304</v>
      </c>
    </row>
    <row r="969" spans="1:25" x14ac:dyDescent="0.45">
      <c r="A969" t="s">
        <v>414</v>
      </c>
      <c r="B969" s="5" t="s">
        <v>0</v>
      </c>
      <c r="C969" t="s">
        <v>1</v>
      </c>
      <c r="E969" t="s">
        <v>68</v>
      </c>
      <c r="F969" t="s">
        <v>433</v>
      </c>
      <c r="H969" t="s">
        <v>278</v>
      </c>
      <c r="I969" t="s">
        <v>66</v>
      </c>
      <c r="J969">
        <v>2011</v>
      </c>
      <c r="K969">
        <v>131</v>
      </c>
      <c r="L969" t="s">
        <v>5</v>
      </c>
      <c r="M969" t="s">
        <v>298</v>
      </c>
      <c r="N969">
        <v>1545.128512</v>
      </c>
      <c r="X969" t="s">
        <v>283</v>
      </c>
      <c r="Y969" t="s">
        <v>304</v>
      </c>
    </row>
    <row r="970" spans="1:25" x14ac:dyDescent="0.45">
      <c r="A970" t="s">
        <v>414</v>
      </c>
      <c r="B970" s="5" t="s">
        <v>0</v>
      </c>
      <c r="C970" t="s">
        <v>1</v>
      </c>
      <c r="E970" t="s">
        <v>68</v>
      </c>
      <c r="F970" t="s">
        <v>433</v>
      </c>
      <c r="H970" t="s">
        <v>278</v>
      </c>
      <c r="I970" t="s">
        <v>66</v>
      </c>
      <c r="J970">
        <v>2011</v>
      </c>
      <c r="K970">
        <v>132</v>
      </c>
      <c r="L970" t="s">
        <v>5</v>
      </c>
      <c r="M970" t="s">
        <v>298</v>
      </c>
      <c r="N970">
        <v>1437.537358</v>
      </c>
      <c r="X970" t="s">
        <v>283</v>
      </c>
      <c r="Y970" t="s">
        <v>304</v>
      </c>
    </row>
    <row r="971" spans="1:25" x14ac:dyDescent="0.45">
      <c r="A971" t="s">
        <v>414</v>
      </c>
      <c r="B971" s="5" t="s">
        <v>0</v>
      </c>
      <c r="C971" t="s">
        <v>1</v>
      </c>
      <c r="E971" t="s">
        <v>68</v>
      </c>
      <c r="F971" t="s">
        <v>433</v>
      </c>
      <c r="H971" t="s">
        <v>278</v>
      </c>
      <c r="I971" t="s">
        <v>66</v>
      </c>
      <c r="J971">
        <v>2011</v>
      </c>
      <c r="K971">
        <v>133</v>
      </c>
      <c r="L971" t="s">
        <v>5</v>
      </c>
      <c r="M971" t="s">
        <v>298</v>
      </c>
      <c r="N971">
        <v>1867.901973</v>
      </c>
      <c r="X971" t="s">
        <v>283</v>
      </c>
      <c r="Y971" t="s">
        <v>304</v>
      </c>
    </row>
    <row r="972" spans="1:25" x14ac:dyDescent="0.45">
      <c r="A972" t="s">
        <v>414</v>
      </c>
      <c r="B972" s="5" t="s">
        <v>0</v>
      </c>
      <c r="C972" t="s">
        <v>1</v>
      </c>
      <c r="E972" t="s">
        <v>68</v>
      </c>
      <c r="F972" t="s">
        <v>433</v>
      </c>
      <c r="H972" t="s">
        <v>278</v>
      </c>
      <c r="I972" t="s">
        <v>66</v>
      </c>
      <c r="J972">
        <v>2011</v>
      </c>
      <c r="K972">
        <v>134</v>
      </c>
      <c r="L972" t="s">
        <v>5</v>
      </c>
      <c r="M972" t="s">
        <v>298</v>
      </c>
      <c r="N972">
        <v>1975.4931260000001</v>
      </c>
      <c r="X972" t="s">
        <v>283</v>
      </c>
      <c r="Y972" t="s">
        <v>304</v>
      </c>
    </row>
    <row r="973" spans="1:25" x14ac:dyDescent="0.45">
      <c r="A973" t="s">
        <v>414</v>
      </c>
      <c r="B973" s="5" t="s">
        <v>0</v>
      </c>
      <c r="C973" t="s">
        <v>1</v>
      </c>
      <c r="E973" t="s">
        <v>68</v>
      </c>
      <c r="F973" t="s">
        <v>433</v>
      </c>
      <c r="H973" t="s">
        <v>278</v>
      </c>
      <c r="I973" t="s">
        <v>66</v>
      </c>
      <c r="J973">
        <v>2011</v>
      </c>
      <c r="K973">
        <v>135</v>
      </c>
      <c r="L973" t="s">
        <v>5</v>
      </c>
      <c r="M973" t="s">
        <v>298</v>
      </c>
      <c r="N973">
        <v>2513.4488940000001</v>
      </c>
      <c r="X973" t="s">
        <v>283</v>
      </c>
      <c r="Y973" t="s">
        <v>304</v>
      </c>
    </row>
    <row r="974" spans="1:25" x14ac:dyDescent="0.45">
      <c r="A974" t="s">
        <v>414</v>
      </c>
      <c r="B974" s="5" t="s">
        <v>0</v>
      </c>
      <c r="C974" t="s">
        <v>1</v>
      </c>
      <c r="E974" t="s">
        <v>68</v>
      </c>
      <c r="F974" t="s">
        <v>433</v>
      </c>
      <c r="H974" t="s">
        <v>278</v>
      </c>
      <c r="I974" t="s">
        <v>66</v>
      </c>
      <c r="J974">
        <v>2011</v>
      </c>
      <c r="K974">
        <v>136</v>
      </c>
      <c r="L974" t="s">
        <v>5</v>
      </c>
      <c r="M974" t="s">
        <v>298</v>
      </c>
      <c r="N974">
        <v>2405.8577409999998</v>
      </c>
      <c r="X974" t="s">
        <v>283</v>
      </c>
      <c r="Y974" t="s">
        <v>304</v>
      </c>
    </row>
    <row r="975" spans="1:25" x14ac:dyDescent="0.45">
      <c r="A975" t="s">
        <v>414</v>
      </c>
      <c r="B975" s="5" t="s">
        <v>0</v>
      </c>
      <c r="C975" t="s">
        <v>1</v>
      </c>
      <c r="E975" t="s">
        <v>68</v>
      </c>
      <c r="F975" t="s">
        <v>433</v>
      </c>
      <c r="H975" t="s">
        <v>278</v>
      </c>
      <c r="I975" t="s">
        <v>66</v>
      </c>
      <c r="J975">
        <v>2011</v>
      </c>
      <c r="K975">
        <v>137</v>
      </c>
      <c r="L975" t="s">
        <v>5</v>
      </c>
      <c r="M975" t="s">
        <v>298</v>
      </c>
      <c r="N975">
        <v>3266.5869699999998</v>
      </c>
      <c r="X975" t="s">
        <v>283</v>
      </c>
      <c r="Y975" t="s">
        <v>304</v>
      </c>
    </row>
    <row r="976" spans="1:25" x14ac:dyDescent="0.45">
      <c r="A976" t="s">
        <v>414</v>
      </c>
      <c r="B976" s="5" t="s">
        <v>0</v>
      </c>
      <c r="C976" t="s">
        <v>1</v>
      </c>
      <c r="E976" t="s">
        <v>68</v>
      </c>
      <c r="F976" t="s">
        <v>433</v>
      </c>
      <c r="H976" t="s">
        <v>278</v>
      </c>
      <c r="I976" t="s">
        <v>66</v>
      </c>
      <c r="J976">
        <v>2011</v>
      </c>
      <c r="K976">
        <v>138</v>
      </c>
      <c r="L976" t="s">
        <v>5</v>
      </c>
      <c r="M976" t="s">
        <v>298</v>
      </c>
      <c r="N976">
        <v>3589.3604300000002</v>
      </c>
      <c r="X976" t="s">
        <v>283</v>
      </c>
      <c r="Y976" t="s">
        <v>304</v>
      </c>
    </row>
    <row r="977" spans="1:26" x14ac:dyDescent="0.45">
      <c r="A977" t="s">
        <v>414</v>
      </c>
      <c r="B977" s="5" t="s">
        <v>0</v>
      </c>
      <c r="C977" t="s">
        <v>1</v>
      </c>
      <c r="E977" t="s">
        <v>68</v>
      </c>
      <c r="F977" t="s">
        <v>433</v>
      </c>
      <c r="H977" t="s">
        <v>278</v>
      </c>
      <c r="I977" t="s">
        <v>66</v>
      </c>
      <c r="J977">
        <v>2011</v>
      </c>
      <c r="K977">
        <v>139</v>
      </c>
      <c r="L977" t="s">
        <v>5</v>
      </c>
      <c r="M977" t="s">
        <v>298</v>
      </c>
      <c r="N977">
        <v>3481.7692769999999</v>
      </c>
      <c r="X977" t="s">
        <v>283</v>
      </c>
      <c r="Y977" t="s">
        <v>304</v>
      </c>
    </row>
    <row r="978" spans="1:26" x14ac:dyDescent="0.45">
      <c r="A978" t="s">
        <v>414</v>
      </c>
      <c r="B978" s="5" t="s">
        <v>0</v>
      </c>
      <c r="C978" t="s">
        <v>1</v>
      </c>
      <c r="E978" t="s">
        <v>68</v>
      </c>
      <c r="F978" t="s">
        <v>433</v>
      </c>
      <c r="H978" t="s">
        <v>278</v>
      </c>
      <c r="I978" t="s">
        <v>66</v>
      </c>
      <c r="J978">
        <v>2011</v>
      </c>
      <c r="K978">
        <v>140</v>
      </c>
      <c r="L978" t="s">
        <v>5</v>
      </c>
      <c r="M978" t="s">
        <v>298</v>
      </c>
      <c r="N978">
        <v>3266.5869699999998</v>
      </c>
      <c r="X978" t="s">
        <v>283</v>
      </c>
      <c r="Y978" t="s">
        <v>304</v>
      </c>
    </row>
    <row r="979" spans="1:26" x14ac:dyDescent="0.45">
      <c r="A979" t="s">
        <v>414</v>
      </c>
      <c r="B979" s="5" t="s">
        <v>0</v>
      </c>
      <c r="C979" t="s">
        <v>1</v>
      </c>
      <c r="E979" t="s">
        <v>68</v>
      </c>
      <c r="F979" t="s">
        <v>433</v>
      </c>
      <c r="H979" t="s">
        <v>278</v>
      </c>
      <c r="I979" t="s">
        <v>66</v>
      </c>
      <c r="J979">
        <v>2011</v>
      </c>
      <c r="K979">
        <v>141</v>
      </c>
      <c r="L979" t="s">
        <v>5</v>
      </c>
      <c r="M979" t="s">
        <v>298</v>
      </c>
      <c r="N979">
        <v>3481.7692769999999</v>
      </c>
      <c r="X979" t="s">
        <v>283</v>
      </c>
      <c r="Y979" t="s">
        <v>304</v>
      </c>
    </row>
    <row r="980" spans="1:26" x14ac:dyDescent="0.45">
      <c r="A980" t="s">
        <v>414</v>
      </c>
      <c r="B980" s="5" t="s">
        <v>0</v>
      </c>
      <c r="C980" t="s">
        <v>1</v>
      </c>
      <c r="E980" t="s">
        <v>68</v>
      </c>
      <c r="F980" t="s">
        <v>433</v>
      </c>
      <c r="H980" t="s">
        <v>278</v>
      </c>
      <c r="I980" t="s">
        <v>66</v>
      </c>
      <c r="J980">
        <v>2011</v>
      </c>
      <c r="K980">
        <v>142</v>
      </c>
      <c r="L980" t="s">
        <v>5</v>
      </c>
      <c r="M980" t="s">
        <v>298</v>
      </c>
      <c r="N980">
        <v>2836.2223549999999</v>
      </c>
      <c r="X980" t="s">
        <v>283</v>
      </c>
      <c r="Y980" t="s">
        <v>304</v>
      </c>
    </row>
    <row r="981" spans="1:26" x14ac:dyDescent="0.45">
      <c r="A981" t="s">
        <v>414</v>
      </c>
      <c r="B981" s="5" t="s">
        <v>0</v>
      </c>
      <c r="C981" t="s">
        <v>1</v>
      </c>
      <c r="E981" t="s">
        <v>68</v>
      </c>
      <c r="F981" t="s">
        <v>433</v>
      </c>
      <c r="H981" t="s">
        <v>278</v>
      </c>
      <c r="I981" t="s">
        <v>66</v>
      </c>
      <c r="J981">
        <v>2011</v>
      </c>
      <c r="K981">
        <v>143</v>
      </c>
      <c r="L981" t="s">
        <v>5</v>
      </c>
      <c r="M981" t="s">
        <v>298</v>
      </c>
      <c r="N981">
        <v>2513.4488940000001</v>
      </c>
      <c r="X981" t="s">
        <v>283</v>
      </c>
      <c r="Y981" t="s">
        <v>304</v>
      </c>
    </row>
    <row r="982" spans="1:26" x14ac:dyDescent="0.45">
      <c r="A982" t="s">
        <v>414</v>
      </c>
      <c r="B982" s="5" t="s">
        <v>0</v>
      </c>
      <c r="C982" t="s">
        <v>1</v>
      </c>
      <c r="E982" t="s">
        <v>68</v>
      </c>
      <c r="F982" t="s">
        <v>433</v>
      </c>
      <c r="H982" t="s">
        <v>278</v>
      </c>
      <c r="I982" t="s">
        <v>66</v>
      </c>
      <c r="J982">
        <v>2011</v>
      </c>
      <c r="K982">
        <v>144</v>
      </c>
      <c r="L982" t="s">
        <v>5</v>
      </c>
      <c r="M982" t="s">
        <v>298</v>
      </c>
      <c r="N982">
        <v>3158.9958160000001</v>
      </c>
      <c r="X982" t="s">
        <v>283</v>
      </c>
      <c r="Y982" t="s">
        <v>304</v>
      </c>
    </row>
    <row r="983" spans="1:26" x14ac:dyDescent="0.45">
      <c r="A983" t="s">
        <v>414</v>
      </c>
      <c r="B983" s="5" t="s">
        <v>0</v>
      </c>
      <c r="C983" t="s">
        <v>1</v>
      </c>
      <c r="E983" t="s">
        <v>68</v>
      </c>
      <c r="F983" t="s">
        <v>433</v>
      </c>
      <c r="H983" t="s">
        <v>278</v>
      </c>
      <c r="I983" t="s">
        <v>66</v>
      </c>
      <c r="J983">
        <v>2011</v>
      </c>
      <c r="K983">
        <v>145</v>
      </c>
      <c r="L983" t="s">
        <v>5</v>
      </c>
      <c r="M983" t="s">
        <v>298</v>
      </c>
      <c r="N983">
        <v>3051.4046619999999</v>
      </c>
      <c r="X983" t="s">
        <v>283</v>
      </c>
      <c r="Y983" t="s">
        <v>304</v>
      </c>
    </row>
    <row r="984" spans="1:26" x14ac:dyDescent="0.45">
      <c r="A984" t="s">
        <v>414</v>
      </c>
      <c r="B984" s="5" t="s">
        <v>0</v>
      </c>
      <c r="C984" t="s">
        <v>1</v>
      </c>
      <c r="E984" t="s">
        <v>68</v>
      </c>
      <c r="F984" t="s">
        <v>433</v>
      </c>
      <c r="H984" t="s">
        <v>278</v>
      </c>
      <c r="I984" t="s">
        <v>66</v>
      </c>
      <c r="J984">
        <v>2011</v>
      </c>
      <c r="K984">
        <v>146</v>
      </c>
      <c r="L984" t="s">
        <v>5</v>
      </c>
      <c r="M984" t="s">
        <v>298</v>
      </c>
      <c r="N984">
        <v>3481.7692769999999</v>
      </c>
      <c r="X984" t="s">
        <v>283</v>
      </c>
      <c r="Y984" t="s">
        <v>304</v>
      </c>
    </row>
    <row r="985" spans="1:26" x14ac:dyDescent="0.45">
      <c r="A985" t="s">
        <v>414</v>
      </c>
      <c r="B985" s="5" t="s">
        <v>0</v>
      </c>
      <c r="C985" t="s">
        <v>1</v>
      </c>
      <c r="E985" t="s">
        <v>68</v>
      </c>
      <c r="F985" t="s">
        <v>433</v>
      </c>
      <c r="H985" t="s">
        <v>278</v>
      </c>
      <c r="I985" t="s">
        <v>66</v>
      </c>
      <c r="J985">
        <v>2011</v>
      </c>
      <c r="K985">
        <v>147</v>
      </c>
      <c r="L985" t="s">
        <v>5</v>
      </c>
      <c r="M985" t="s">
        <v>298</v>
      </c>
      <c r="N985">
        <v>4342.4985059999999</v>
      </c>
      <c r="X985" t="s">
        <v>283</v>
      </c>
      <c r="Y985" t="s">
        <v>304</v>
      </c>
    </row>
    <row r="986" spans="1:26" x14ac:dyDescent="0.45">
      <c r="A986" t="s">
        <v>414</v>
      </c>
      <c r="B986" s="5" t="s">
        <v>0</v>
      </c>
      <c r="C986" t="s">
        <v>1</v>
      </c>
      <c r="E986" t="s">
        <v>68</v>
      </c>
      <c r="F986" t="s">
        <v>433</v>
      </c>
      <c r="H986" t="s">
        <v>278</v>
      </c>
      <c r="I986" t="s">
        <v>66</v>
      </c>
      <c r="J986">
        <v>2011</v>
      </c>
      <c r="K986">
        <v>148</v>
      </c>
      <c r="L986" t="s">
        <v>5</v>
      </c>
      <c r="M986" t="s">
        <v>298</v>
      </c>
      <c r="N986">
        <v>4127.3161980000004</v>
      </c>
      <c r="X986" t="s">
        <v>283</v>
      </c>
      <c r="Y986" t="s">
        <v>304</v>
      </c>
    </row>
    <row r="987" spans="1:26" x14ac:dyDescent="0.45">
      <c r="A987" t="s">
        <v>414</v>
      </c>
      <c r="B987" s="5" t="s">
        <v>0</v>
      </c>
      <c r="C987" t="s">
        <v>1</v>
      </c>
      <c r="E987" s="4" t="s">
        <v>68</v>
      </c>
      <c r="F987" t="s">
        <v>433</v>
      </c>
      <c r="H987" t="s">
        <v>278</v>
      </c>
      <c r="I987" t="s">
        <v>66</v>
      </c>
      <c r="J987">
        <v>2011</v>
      </c>
      <c r="K987" s="4">
        <v>149</v>
      </c>
      <c r="L987" t="s">
        <v>5</v>
      </c>
      <c r="M987" t="s">
        <v>298</v>
      </c>
      <c r="N987">
        <v>4019.7250450000001</v>
      </c>
      <c r="S987" s="4"/>
      <c r="V987" s="4"/>
      <c r="W987" s="4"/>
      <c r="X987" s="4" t="s">
        <v>283</v>
      </c>
      <c r="Y987" s="4" t="s">
        <v>304</v>
      </c>
      <c r="Z987" s="4"/>
    </row>
    <row r="988" spans="1:26" x14ac:dyDescent="0.45">
      <c r="A988" t="s">
        <v>414</v>
      </c>
      <c r="B988" s="1" t="s">
        <v>0</v>
      </c>
      <c r="C988" s="2" t="s">
        <v>1</v>
      </c>
      <c r="E988" t="s">
        <v>297</v>
      </c>
      <c r="F988" s="2" t="s">
        <v>433</v>
      </c>
      <c r="G988" s="2"/>
      <c r="H988" s="2" t="s">
        <v>6</v>
      </c>
      <c r="I988" s="2" t="s">
        <v>66</v>
      </c>
      <c r="J988" s="2">
        <v>2011</v>
      </c>
      <c r="K988">
        <v>50</v>
      </c>
      <c r="L988" s="2" t="s">
        <v>4</v>
      </c>
      <c r="M988" s="2"/>
      <c r="N988" s="2">
        <v>10588</v>
      </c>
      <c r="O988" s="2"/>
      <c r="P988" s="2"/>
      <c r="Q988" s="2"/>
      <c r="R988" s="2"/>
      <c r="T988" s="2"/>
      <c r="U988" s="2"/>
      <c r="X988" t="s">
        <v>283</v>
      </c>
      <c r="Y988" t="s">
        <v>313</v>
      </c>
    </row>
    <row r="989" spans="1:26" x14ac:dyDescent="0.45">
      <c r="A989" t="s">
        <v>414</v>
      </c>
      <c r="B989" t="s">
        <v>0</v>
      </c>
      <c r="C989" t="s">
        <v>1</v>
      </c>
      <c r="E989" t="s">
        <v>297</v>
      </c>
      <c r="F989" t="s">
        <v>433</v>
      </c>
      <c r="H989" t="s">
        <v>6</v>
      </c>
      <c r="I989" t="s">
        <v>66</v>
      </c>
      <c r="J989">
        <v>2011</v>
      </c>
      <c r="K989">
        <v>51</v>
      </c>
      <c r="L989" t="s">
        <v>4</v>
      </c>
      <c r="N989">
        <v>12711.907730000001</v>
      </c>
      <c r="X989" t="s">
        <v>283</v>
      </c>
      <c r="Y989" t="s">
        <v>313</v>
      </c>
    </row>
    <row r="990" spans="1:26" x14ac:dyDescent="0.45">
      <c r="A990" t="s">
        <v>414</v>
      </c>
      <c r="B990" t="s">
        <v>0</v>
      </c>
      <c r="C990" t="s">
        <v>1</v>
      </c>
      <c r="E990" t="s">
        <v>297</v>
      </c>
      <c r="F990" t="s">
        <v>433</v>
      </c>
      <c r="H990" t="s">
        <v>6</v>
      </c>
      <c r="I990" t="s">
        <v>66</v>
      </c>
      <c r="J990">
        <v>2011</v>
      </c>
      <c r="K990">
        <v>52</v>
      </c>
      <c r="L990" t="s">
        <v>4</v>
      </c>
      <c r="N990">
        <v>11680.02298</v>
      </c>
      <c r="X990" t="s">
        <v>283</v>
      </c>
      <c r="Y990" t="s">
        <v>313</v>
      </c>
    </row>
    <row r="991" spans="1:26" x14ac:dyDescent="0.45">
      <c r="A991" t="s">
        <v>414</v>
      </c>
      <c r="B991" t="s">
        <v>0</v>
      </c>
      <c r="C991" t="s">
        <v>1</v>
      </c>
      <c r="E991" t="s">
        <v>297</v>
      </c>
      <c r="F991" t="s">
        <v>433</v>
      </c>
      <c r="H991" t="s">
        <v>6</v>
      </c>
      <c r="I991" t="s">
        <v>66</v>
      </c>
      <c r="J991">
        <v>2011</v>
      </c>
      <c r="K991">
        <v>53</v>
      </c>
      <c r="L991" t="s">
        <v>4</v>
      </c>
      <c r="N991">
        <v>10064.89903</v>
      </c>
      <c r="X991" t="s">
        <v>283</v>
      </c>
      <c r="Y991" t="s">
        <v>313</v>
      </c>
    </row>
    <row r="992" spans="1:26" x14ac:dyDescent="0.45">
      <c r="A992" t="s">
        <v>414</v>
      </c>
      <c r="B992" t="s">
        <v>0</v>
      </c>
      <c r="C992" t="s">
        <v>1</v>
      </c>
      <c r="E992" t="s">
        <v>297</v>
      </c>
      <c r="F992" t="s">
        <v>433</v>
      </c>
      <c r="H992" t="s">
        <v>6</v>
      </c>
      <c r="I992" t="s">
        <v>66</v>
      </c>
      <c r="J992">
        <v>2011</v>
      </c>
      <c r="K992">
        <v>54</v>
      </c>
      <c r="L992" t="s">
        <v>4</v>
      </c>
      <c r="N992">
        <v>8404.9105199999995</v>
      </c>
      <c r="X992" t="s">
        <v>283</v>
      </c>
      <c r="Y992" t="s">
        <v>313</v>
      </c>
    </row>
    <row r="993" spans="1:25" x14ac:dyDescent="0.45">
      <c r="A993" t="s">
        <v>414</v>
      </c>
      <c r="B993" t="s">
        <v>0</v>
      </c>
      <c r="C993" t="s">
        <v>1</v>
      </c>
      <c r="E993" t="s">
        <v>297</v>
      </c>
      <c r="F993" t="s">
        <v>433</v>
      </c>
      <c r="H993" t="s">
        <v>6</v>
      </c>
      <c r="I993" t="s">
        <v>66</v>
      </c>
      <c r="J993">
        <v>2011</v>
      </c>
      <c r="K993">
        <v>55</v>
      </c>
      <c r="L993" t="s">
        <v>4</v>
      </c>
      <c r="N993">
        <v>8427.3427969999993</v>
      </c>
      <c r="X993" t="s">
        <v>283</v>
      </c>
      <c r="Y993" t="s">
        <v>313</v>
      </c>
    </row>
    <row r="994" spans="1:25" x14ac:dyDescent="0.45">
      <c r="A994" t="s">
        <v>414</v>
      </c>
      <c r="B994" t="s">
        <v>0</v>
      </c>
      <c r="C994" t="s">
        <v>1</v>
      </c>
      <c r="E994" t="s">
        <v>297</v>
      </c>
      <c r="F994" t="s">
        <v>433</v>
      </c>
      <c r="H994" t="s">
        <v>6</v>
      </c>
      <c r="I994" t="s">
        <v>66</v>
      </c>
      <c r="J994">
        <v>2011</v>
      </c>
      <c r="K994">
        <v>56</v>
      </c>
      <c r="L994" t="s">
        <v>4</v>
      </c>
      <c r="N994">
        <v>8090.8586400000004</v>
      </c>
      <c r="X994" t="s">
        <v>283</v>
      </c>
      <c r="Y994" t="s">
        <v>313</v>
      </c>
    </row>
    <row r="995" spans="1:25" x14ac:dyDescent="0.45">
      <c r="A995" t="s">
        <v>414</v>
      </c>
      <c r="B995" t="s">
        <v>0</v>
      </c>
      <c r="C995" t="s">
        <v>1</v>
      </c>
      <c r="E995" t="s">
        <v>297</v>
      </c>
      <c r="F995" t="s">
        <v>433</v>
      </c>
      <c r="H995" t="s">
        <v>6</v>
      </c>
      <c r="I995" t="s">
        <v>66</v>
      </c>
      <c r="J995">
        <v>2011</v>
      </c>
      <c r="K995">
        <v>57</v>
      </c>
      <c r="L995" t="s">
        <v>4</v>
      </c>
      <c r="N995">
        <v>8045.9940850000003</v>
      </c>
      <c r="X995" t="s">
        <v>283</v>
      </c>
      <c r="Y995" t="s">
        <v>313</v>
      </c>
    </row>
    <row r="996" spans="1:25" x14ac:dyDescent="0.45">
      <c r="A996" t="s">
        <v>414</v>
      </c>
      <c r="B996" t="s">
        <v>0</v>
      </c>
      <c r="C996" t="s">
        <v>1</v>
      </c>
      <c r="E996" t="s">
        <v>297</v>
      </c>
      <c r="F996" t="s">
        <v>433</v>
      </c>
      <c r="H996" t="s">
        <v>6</v>
      </c>
      <c r="I996" t="s">
        <v>66</v>
      </c>
      <c r="J996">
        <v>2011</v>
      </c>
      <c r="K996">
        <v>58</v>
      </c>
      <c r="L996" t="s">
        <v>4</v>
      </c>
      <c r="N996">
        <v>8203.0200249999998</v>
      </c>
      <c r="X996" t="s">
        <v>283</v>
      </c>
      <c r="Y996" t="s">
        <v>313</v>
      </c>
    </row>
    <row r="997" spans="1:25" x14ac:dyDescent="0.45">
      <c r="A997" t="s">
        <v>414</v>
      </c>
      <c r="B997" t="s">
        <v>0</v>
      </c>
      <c r="C997" t="s">
        <v>1</v>
      </c>
      <c r="E997" t="s">
        <v>297</v>
      </c>
      <c r="F997" t="s">
        <v>433</v>
      </c>
      <c r="H997" t="s">
        <v>6</v>
      </c>
      <c r="I997" t="s">
        <v>66</v>
      </c>
      <c r="J997">
        <v>2011</v>
      </c>
      <c r="K997">
        <v>59</v>
      </c>
      <c r="L997" t="s">
        <v>4</v>
      </c>
      <c r="N997">
        <v>9257.3370510000004</v>
      </c>
      <c r="X997" t="s">
        <v>283</v>
      </c>
      <c r="Y997" t="s">
        <v>313</v>
      </c>
    </row>
    <row r="998" spans="1:25" x14ac:dyDescent="0.45">
      <c r="A998" t="s">
        <v>414</v>
      </c>
      <c r="B998" t="s">
        <v>0</v>
      </c>
      <c r="C998" t="s">
        <v>1</v>
      </c>
      <c r="E998" t="s">
        <v>297</v>
      </c>
      <c r="F998" t="s">
        <v>433</v>
      </c>
      <c r="H998" t="s">
        <v>6</v>
      </c>
      <c r="I998" t="s">
        <v>66</v>
      </c>
      <c r="J998">
        <v>2011</v>
      </c>
      <c r="K998">
        <v>60</v>
      </c>
      <c r="L998" t="s">
        <v>4</v>
      </c>
      <c r="N998">
        <v>10491.112289999999</v>
      </c>
      <c r="X998" t="s">
        <v>283</v>
      </c>
      <c r="Y998" t="s">
        <v>313</v>
      </c>
    </row>
    <row r="999" spans="1:25" x14ac:dyDescent="0.45">
      <c r="A999" t="s">
        <v>414</v>
      </c>
      <c r="B999" t="s">
        <v>0</v>
      </c>
      <c r="C999" t="s">
        <v>1</v>
      </c>
      <c r="E999" t="s">
        <v>297</v>
      </c>
      <c r="F999" t="s">
        <v>433</v>
      </c>
      <c r="H999" t="s">
        <v>6</v>
      </c>
      <c r="I999" t="s">
        <v>66</v>
      </c>
      <c r="J999">
        <v>2011</v>
      </c>
      <c r="K999">
        <v>61</v>
      </c>
      <c r="L999" t="s">
        <v>4</v>
      </c>
      <c r="N999">
        <v>10177.06041</v>
      </c>
      <c r="X999" t="s">
        <v>283</v>
      </c>
      <c r="Y999" t="s">
        <v>313</v>
      </c>
    </row>
    <row r="1000" spans="1:25" x14ac:dyDescent="0.45">
      <c r="A1000" t="s">
        <v>414</v>
      </c>
      <c r="B1000" t="s">
        <v>0</v>
      </c>
      <c r="C1000" t="s">
        <v>1</v>
      </c>
      <c r="E1000" t="s">
        <v>297</v>
      </c>
      <c r="F1000" t="s">
        <v>433</v>
      </c>
      <c r="H1000" t="s">
        <v>6</v>
      </c>
      <c r="I1000" t="s">
        <v>66</v>
      </c>
      <c r="J1000">
        <v>2011</v>
      </c>
      <c r="K1000">
        <v>62</v>
      </c>
      <c r="L1000" t="s">
        <v>4</v>
      </c>
      <c r="N1000">
        <v>9145.1756650000007</v>
      </c>
      <c r="X1000" t="s">
        <v>283</v>
      </c>
      <c r="Y1000" t="s">
        <v>313</v>
      </c>
    </row>
    <row r="1001" spans="1:25" x14ac:dyDescent="0.45">
      <c r="A1001" t="s">
        <v>414</v>
      </c>
      <c r="B1001" t="s">
        <v>0</v>
      </c>
      <c r="C1001" t="s">
        <v>1</v>
      </c>
      <c r="E1001" t="s">
        <v>297</v>
      </c>
      <c r="F1001" t="s">
        <v>433</v>
      </c>
      <c r="H1001" t="s">
        <v>6</v>
      </c>
      <c r="I1001" t="s">
        <v>66</v>
      </c>
      <c r="J1001">
        <v>2011</v>
      </c>
      <c r="K1001">
        <v>63</v>
      </c>
      <c r="L1001" t="s">
        <v>4</v>
      </c>
      <c r="N1001">
        <v>8943.2851709999995</v>
      </c>
      <c r="X1001" t="s">
        <v>283</v>
      </c>
      <c r="Y1001" t="s">
        <v>313</v>
      </c>
    </row>
    <row r="1002" spans="1:25" x14ac:dyDescent="0.45">
      <c r="A1002" t="s">
        <v>414</v>
      </c>
      <c r="B1002" t="s">
        <v>0</v>
      </c>
      <c r="C1002" t="s">
        <v>1</v>
      </c>
      <c r="E1002" t="s">
        <v>297</v>
      </c>
      <c r="F1002" t="s">
        <v>433</v>
      </c>
      <c r="H1002" t="s">
        <v>6</v>
      </c>
      <c r="I1002" t="s">
        <v>66</v>
      </c>
      <c r="J1002">
        <v>2011</v>
      </c>
      <c r="K1002">
        <v>64</v>
      </c>
      <c r="L1002" t="s">
        <v>4</v>
      </c>
      <c r="N1002">
        <v>8674.0978450000002</v>
      </c>
      <c r="X1002" t="s">
        <v>283</v>
      </c>
      <c r="Y1002" t="s">
        <v>313</v>
      </c>
    </row>
    <row r="1003" spans="1:25" x14ac:dyDescent="0.45">
      <c r="A1003" t="s">
        <v>414</v>
      </c>
      <c r="B1003" t="s">
        <v>0</v>
      </c>
      <c r="C1003" t="s">
        <v>1</v>
      </c>
      <c r="E1003" t="s">
        <v>297</v>
      </c>
      <c r="F1003" t="s">
        <v>433</v>
      </c>
      <c r="H1003" t="s">
        <v>6</v>
      </c>
      <c r="I1003" t="s">
        <v>66</v>
      </c>
      <c r="J1003">
        <v>2011</v>
      </c>
      <c r="K1003">
        <v>65</v>
      </c>
      <c r="L1003" t="s">
        <v>4</v>
      </c>
      <c r="N1003">
        <v>8606.8010140000006</v>
      </c>
      <c r="X1003" t="s">
        <v>283</v>
      </c>
      <c r="Y1003" t="s">
        <v>313</v>
      </c>
    </row>
    <row r="1004" spans="1:25" x14ac:dyDescent="0.45">
      <c r="A1004" t="s">
        <v>414</v>
      </c>
      <c r="B1004" t="s">
        <v>0</v>
      </c>
      <c r="C1004" t="s">
        <v>1</v>
      </c>
      <c r="E1004" t="s">
        <v>297</v>
      </c>
      <c r="F1004" t="s">
        <v>433</v>
      </c>
      <c r="H1004" t="s">
        <v>6</v>
      </c>
      <c r="I1004" t="s">
        <v>66</v>
      </c>
      <c r="J1004">
        <v>2011</v>
      </c>
      <c r="K1004">
        <v>66</v>
      </c>
      <c r="L1004" t="s">
        <v>4</v>
      </c>
      <c r="N1004">
        <v>8292.7491339999997</v>
      </c>
      <c r="X1004" t="s">
        <v>283</v>
      </c>
      <c r="Y1004" t="s">
        <v>313</v>
      </c>
    </row>
    <row r="1005" spans="1:25" x14ac:dyDescent="0.45">
      <c r="A1005" t="s">
        <v>414</v>
      </c>
      <c r="B1005" t="s">
        <v>0</v>
      </c>
      <c r="C1005" t="s">
        <v>1</v>
      </c>
      <c r="E1005" t="s">
        <v>297</v>
      </c>
      <c r="F1005" t="s">
        <v>433</v>
      </c>
      <c r="H1005" t="s">
        <v>6</v>
      </c>
      <c r="I1005" t="s">
        <v>66</v>
      </c>
      <c r="J1005">
        <v>2011</v>
      </c>
      <c r="K1005">
        <v>67</v>
      </c>
      <c r="L1005" t="s">
        <v>4</v>
      </c>
      <c r="N1005">
        <v>7933.8326999999999</v>
      </c>
      <c r="X1005" t="s">
        <v>283</v>
      </c>
      <c r="Y1005" t="s">
        <v>313</v>
      </c>
    </row>
    <row r="1006" spans="1:25" x14ac:dyDescent="0.45">
      <c r="A1006" t="s">
        <v>414</v>
      </c>
      <c r="B1006" t="s">
        <v>0</v>
      </c>
      <c r="C1006" t="s">
        <v>1</v>
      </c>
      <c r="E1006" t="s">
        <v>297</v>
      </c>
      <c r="F1006" t="s">
        <v>433</v>
      </c>
      <c r="H1006" t="s">
        <v>6</v>
      </c>
      <c r="I1006" t="s">
        <v>66</v>
      </c>
      <c r="J1006">
        <v>2011</v>
      </c>
      <c r="K1006">
        <v>68</v>
      </c>
      <c r="L1006" t="s">
        <v>4</v>
      </c>
      <c r="N1006">
        <v>7664.6453739999997</v>
      </c>
      <c r="X1006" t="s">
        <v>283</v>
      </c>
      <c r="Y1006" t="s">
        <v>313</v>
      </c>
    </row>
    <row r="1007" spans="1:25" x14ac:dyDescent="0.45">
      <c r="A1007" t="s">
        <v>414</v>
      </c>
      <c r="B1007" t="s">
        <v>0</v>
      </c>
      <c r="C1007" t="s">
        <v>1</v>
      </c>
      <c r="E1007" t="s">
        <v>297</v>
      </c>
      <c r="F1007" t="s">
        <v>433</v>
      </c>
      <c r="H1007" t="s">
        <v>6</v>
      </c>
      <c r="I1007" t="s">
        <v>66</v>
      </c>
      <c r="J1007">
        <v>2011</v>
      </c>
      <c r="K1007">
        <v>69</v>
      </c>
      <c r="L1007" t="s">
        <v>4</v>
      </c>
      <c r="N1007">
        <v>8539.5041829999991</v>
      </c>
      <c r="X1007" t="s">
        <v>283</v>
      </c>
      <c r="Y1007" t="s">
        <v>313</v>
      </c>
    </row>
    <row r="1008" spans="1:25" x14ac:dyDescent="0.45">
      <c r="A1008" t="s">
        <v>414</v>
      </c>
      <c r="B1008" t="s">
        <v>0</v>
      </c>
      <c r="C1008" t="s">
        <v>1</v>
      </c>
      <c r="E1008" t="s">
        <v>297</v>
      </c>
      <c r="F1008" t="s">
        <v>433</v>
      </c>
      <c r="H1008" t="s">
        <v>6</v>
      </c>
      <c r="I1008" t="s">
        <v>66</v>
      </c>
      <c r="J1008">
        <v>2011</v>
      </c>
      <c r="K1008">
        <v>70</v>
      </c>
      <c r="L1008" t="s">
        <v>4</v>
      </c>
      <c r="N1008">
        <v>8943.2851709999995</v>
      </c>
      <c r="X1008" t="s">
        <v>283</v>
      </c>
      <c r="Y1008" t="s">
        <v>313</v>
      </c>
    </row>
    <row r="1009" spans="1:25" x14ac:dyDescent="0.45">
      <c r="A1009" t="s">
        <v>414</v>
      </c>
      <c r="B1009" t="s">
        <v>0</v>
      </c>
      <c r="C1009" t="s">
        <v>1</v>
      </c>
      <c r="E1009" t="s">
        <v>297</v>
      </c>
      <c r="F1009" t="s">
        <v>433</v>
      </c>
      <c r="H1009" t="s">
        <v>6</v>
      </c>
      <c r="I1009" t="s">
        <v>66</v>
      </c>
      <c r="J1009">
        <v>2011</v>
      </c>
      <c r="K1009">
        <v>71</v>
      </c>
      <c r="L1009" t="s">
        <v>4</v>
      </c>
      <c r="N1009">
        <v>9863.0085340000005</v>
      </c>
      <c r="X1009" t="s">
        <v>283</v>
      </c>
      <c r="Y1009" t="s">
        <v>313</v>
      </c>
    </row>
    <row r="1010" spans="1:25" x14ac:dyDescent="0.45">
      <c r="A1010" t="s">
        <v>414</v>
      </c>
      <c r="B1010" t="s">
        <v>0</v>
      </c>
      <c r="C1010" t="s">
        <v>1</v>
      </c>
      <c r="E1010" t="s">
        <v>297</v>
      </c>
      <c r="F1010" t="s">
        <v>433</v>
      </c>
      <c r="H1010" t="s">
        <v>6</v>
      </c>
      <c r="I1010" t="s">
        <v>66</v>
      </c>
      <c r="J1010">
        <v>2011</v>
      </c>
      <c r="K1010">
        <v>72</v>
      </c>
      <c r="L1010" t="s">
        <v>4</v>
      </c>
      <c r="N1010">
        <v>9840.5762570000006</v>
      </c>
      <c r="X1010" t="s">
        <v>283</v>
      </c>
      <c r="Y1010" t="s">
        <v>313</v>
      </c>
    </row>
    <row r="1011" spans="1:25" x14ac:dyDescent="0.45">
      <c r="A1011" t="s">
        <v>414</v>
      </c>
      <c r="B1011" t="s">
        <v>0</v>
      </c>
      <c r="C1011" t="s">
        <v>1</v>
      </c>
      <c r="E1011" t="s">
        <v>297</v>
      </c>
      <c r="F1011" t="s">
        <v>433</v>
      </c>
      <c r="H1011" t="s">
        <v>6</v>
      </c>
      <c r="I1011" t="s">
        <v>66</v>
      </c>
      <c r="J1011">
        <v>2011</v>
      </c>
      <c r="K1011">
        <v>73</v>
      </c>
      <c r="L1011" t="s">
        <v>4</v>
      </c>
      <c r="N1011">
        <v>9907.8730880000003</v>
      </c>
      <c r="X1011" t="s">
        <v>283</v>
      </c>
      <c r="Y1011" t="s">
        <v>313</v>
      </c>
    </row>
    <row r="1012" spans="1:25" x14ac:dyDescent="0.45">
      <c r="A1012" t="s">
        <v>414</v>
      </c>
      <c r="B1012" t="s">
        <v>0</v>
      </c>
      <c r="C1012" t="s">
        <v>1</v>
      </c>
      <c r="E1012" t="s">
        <v>297</v>
      </c>
      <c r="F1012" t="s">
        <v>433</v>
      </c>
      <c r="H1012" t="s">
        <v>6</v>
      </c>
      <c r="I1012" t="s">
        <v>66</v>
      </c>
      <c r="J1012">
        <v>2011</v>
      </c>
      <c r="K1012">
        <v>74</v>
      </c>
      <c r="L1012" t="s">
        <v>4</v>
      </c>
      <c r="N1012">
        <v>10401.38319</v>
      </c>
      <c r="X1012" t="s">
        <v>283</v>
      </c>
      <c r="Y1012" t="s">
        <v>313</v>
      </c>
    </row>
    <row r="1013" spans="1:25" x14ac:dyDescent="0.45">
      <c r="A1013" t="s">
        <v>414</v>
      </c>
      <c r="B1013" t="s">
        <v>0</v>
      </c>
      <c r="C1013" t="s">
        <v>1</v>
      </c>
      <c r="E1013" t="s">
        <v>297</v>
      </c>
      <c r="F1013" t="s">
        <v>433</v>
      </c>
      <c r="H1013" t="s">
        <v>6</v>
      </c>
      <c r="I1013" t="s">
        <v>66</v>
      </c>
      <c r="J1013">
        <v>2011</v>
      </c>
      <c r="K1013">
        <v>75</v>
      </c>
      <c r="L1013" t="s">
        <v>4</v>
      </c>
      <c r="N1013">
        <v>12151.1008</v>
      </c>
      <c r="X1013" t="s">
        <v>283</v>
      </c>
      <c r="Y1013" t="s">
        <v>313</v>
      </c>
    </row>
    <row r="1014" spans="1:25" x14ac:dyDescent="0.45">
      <c r="A1014" t="s">
        <v>414</v>
      </c>
      <c r="B1014" t="s">
        <v>0</v>
      </c>
      <c r="C1014" t="s">
        <v>1</v>
      </c>
      <c r="E1014" t="s">
        <v>297</v>
      </c>
      <c r="F1014" t="s">
        <v>433</v>
      </c>
      <c r="H1014" t="s">
        <v>6</v>
      </c>
      <c r="I1014" t="s">
        <v>66</v>
      </c>
      <c r="J1014">
        <v>2011</v>
      </c>
      <c r="K1014">
        <v>76</v>
      </c>
      <c r="L1014" t="s">
        <v>4</v>
      </c>
      <c r="N1014">
        <v>11455.700210000001</v>
      </c>
      <c r="X1014" t="s">
        <v>283</v>
      </c>
      <c r="Y1014" t="s">
        <v>313</v>
      </c>
    </row>
    <row r="1015" spans="1:25" x14ac:dyDescent="0.45">
      <c r="A1015" t="s">
        <v>414</v>
      </c>
      <c r="B1015" t="s">
        <v>0</v>
      </c>
      <c r="C1015" t="s">
        <v>1</v>
      </c>
      <c r="E1015" t="s">
        <v>297</v>
      </c>
      <c r="F1015" t="s">
        <v>433</v>
      </c>
      <c r="H1015" t="s">
        <v>6</v>
      </c>
      <c r="I1015" t="s">
        <v>66</v>
      </c>
      <c r="J1015">
        <v>2011</v>
      </c>
      <c r="K1015">
        <v>77</v>
      </c>
      <c r="L1015" t="s">
        <v>4</v>
      </c>
      <c r="N1015">
        <v>9167.6079430000009</v>
      </c>
      <c r="X1015" t="s">
        <v>283</v>
      </c>
      <c r="Y1015" t="s">
        <v>313</v>
      </c>
    </row>
    <row r="1016" spans="1:25" x14ac:dyDescent="0.45">
      <c r="A1016" t="s">
        <v>414</v>
      </c>
      <c r="B1016" t="s">
        <v>0</v>
      </c>
      <c r="C1016" t="s">
        <v>1</v>
      </c>
      <c r="E1016" t="s">
        <v>297</v>
      </c>
      <c r="F1016" t="s">
        <v>433</v>
      </c>
      <c r="H1016" t="s">
        <v>6</v>
      </c>
      <c r="I1016" t="s">
        <v>66</v>
      </c>
      <c r="J1016">
        <v>2011</v>
      </c>
      <c r="K1016">
        <v>78</v>
      </c>
      <c r="L1016" t="s">
        <v>4</v>
      </c>
      <c r="N1016">
        <v>7933.8326999999999</v>
      </c>
      <c r="X1016" t="s">
        <v>283</v>
      </c>
      <c r="Y1016" t="s">
        <v>313</v>
      </c>
    </row>
    <row r="1017" spans="1:25" x14ac:dyDescent="0.45">
      <c r="A1017" t="s">
        <v>414</v>
      </c>
      <c r="B1017" t="s">
        <v>0</v>
      </c>
      <c r="C1017" t="s">
        <v>1</v>
      </c>
      <c r="E1017" t="s">
        <v>297</v>
      </c>
      <c r="F1017" t="s">
        <v>433</v>
      </c>
      <c r="H1017" t="s">
        <v>6</v>
      </c>
      <c r="I1017" t="s">
        <v>66</v>
      </c>
      <c r="J1017">
        <v>2011</v>
      </c>
      <c r="K1017">
        <v>79</v>
      </c>
      <c r="L1017" t="s">
        <v>4</v>
      </c>
      <c r="N1017">
        <v>7260.8643849999999</v>
      </c>
      <c r="X1017" t="s">
        <v>283</v>
      </c>
      <c r="Y1017" t="s">
        <v>313</v>
      </c>
    </row>
    <row r="1018" spans="1:25" x14ac:dyDescent="0.45">
      <c r="A1018" t="s">
        <v>414</v>
      </c>
      <c r="B1018" t="s">
        <v>0</v>
      </c>
      <c r="C1018" t="s">
        <v>1</v>
      </c>
      <c r="E1018" t="s">
        <v>297</v>
      </c>
      <c r="F1018" t="s">
        <v>433</v>
      </c>
      <c r="H1018" t="s">
        <v>6</v>
      </c>
      <c r="I1018" t="s">
        <v>66</v>
      </c>
      <c r="J1018">
        <v>2011</v>
      </c>
      <c r="K1018">
        <v>80</v>
      </c>
      <c r="L1018" t="s">
        <v>4</v>
      </c>
      <c r="N1018">
        <v>8382.4782429999996</v>
      </c>
      <c r="X1018" t="s">
        <v>283</v>
      </c>
      <c r="Y1018" t="s">
        <v>313</v>
      </c>
    </row>
    <row r="1019" spans="1:25" x14ac:dyDescent="0.45">
      <c r="A1019" t="s">
        <v>414</v>
      </c>
      <c r="B1019" t="s">
        <v>0</v>
      </c>
      <c r="C1019" t="s">
        <v>1</v>
      </c>
      <c r="E1019" t="s">
        <v>297</v>
      </c>
      <c r="F1019" t="s">
        <v>433</v>
      </c>
      <c r="H1019" t="s">
        <v>6</v>
      </c>
      <c r="I1019" t="s">
        <v>66</v>
      </c>
      <c r="J1019">
        <v>2011</v>
      </c>
      <c r="K1019">
        <v>81</v>
      </c>
      <c r="L1019" t="s">
        <v>4</v>
      </c>
      <c r="N1019">
        <v>9010.5820029999995</v>
      </c>
      <c r="X1019" t="s">
        <v>283</v>
      </c>
      <c r="Y1019" t="s">
        <v>313</v>
      </c>
    </row>
    <row r="1020" spans="1:25" x14ac:dyDescent="0.45">
      <c r="A1020" t="s">
        <v>414</v>
      </c>
      <c r="B1020" t="s">
        <v>0</v>
      </c>
      <c r="C1020" t="s">
        <v>1</v>
      </c>
      <c r="E1020" t="s">
        <v>297</v>
      </c>
      <c r="F1020" t="s">
        <v>433</v>
      </c>
      <c r="H1020" t="s">
        <v>6</v>
      </c>
      <c r="I1020" t="s">
        <v>66</v>
      </c>
      <c r="J1020">
        <v>2011</v>
      </c>
      <c r="K1020">
        <v>82</v>
      </c>
      <c r="L1020" t="s">
        <v>4</v>
      </c>
      <c r="N1020">
        <v>8875.9883399999999</v>
      </c>
      <c r="X1020" t="s">
        <v>283</v>
      </c>
      <c r="Y1020" t="s">
        <v>313</v>
      </c>
    </row>
    <row r="1021" spans="1:25" x14ac:dyDescent="0.45">
      <c r="A1021" t="s">
        <v>414</v>
      </c>
      <c r="B1021" t="s">
        <v>0</v>
      </c>
      <c r="C1021" t="s">
        <v>1</v>
      </c>
      <c r="E1021" t="s">
        <v>297</v>
      </c>
      <c r="F1021" t="s">
        <v>433</v>
      </c>
      <c r="H1021" t="s">
        <v>6</v>
      </c>
      <c r="I1021" t="s">
        <v>66</v>
      </c>
      <c r="J1021">
        <v>2011</v>
      </c>
      <c r="K1021">
        <v>83</v>
      </c>
      <c r="L1021" t="s">
        <v>4</v>
      </c>
      <c r="N1021">
        <v>8090.8586400000004</v>
      </c>
      <c r="X1021" t="s">
        <v>283</v>
      </c>
      <c r="Y1021" t="s">
        <v>313</v>
      </c>
    </row>
    <row r="1022" spans="1:25" x14ac:dyDescent="0.45">
      <c r="A1022" t="s">
        <v>414</v>
      </c>
      <c r="B1022" t="s">
        <v>0</v>
      </c>
      <c r="C1022" t="s">
        <v>1</v>
      </c>
      <c r="E1022" t="s">
        <v>297</v>
      </c>
      <c r="F1022" t="s">
        <v>433</v>
      </c>
      <c r="H1022" t="s">
        <v>6</v>
      </c>
      <c r="I1022" t="s">
        <v>66</v>
      </c>
      <c r="J1022">
        <v>2011</v>
      </c>
      <c r="K1022">
        <v>84</v>
      </c>
      <c r="L1022" t="s">
        <v>4</v>
      </c>
      <c r="N1022">
        <v>7171.1352770000003</v>
      </c>
      <c r="X1022" t="s">
        <v>283</v>
      </c>
      <c r="Y1022" t="s">
        <v>313</v>
      </c>
    </row>
    <row r="1023" spans="1:25" x14ac:dyDescent="0.45">
      <c r="A1023" t="s">
        <v>414</v>
      </c>
      <c r="B1023" t="s">
        <v>0</v>
      </c>
      <c r="C1023" t="s">
        <v>1</v>
      </c>
      <c r="E1023" t="s">
        <v>297</v>
      </c>
      <c r="F1023" t="s">
        <v>433</v>
      </c>
      <c r="H1023" t="s">
        <v>6</v>
      </c>
      <c r="I1023" t="s">
        <v>66</v>
      </c>
      <c r="J1023">
        <v>2011</v>
      </c>
      <c r="K1023">
        <v>85</v>
      </c>
      <c r="L1023" t="s">
        <v>4</v>
      </c>
      <c r="N1023">
        <v>6812.2188429999997</v>
      </c>
      <c r="X1023" t="s">
        <v>283</v>
      </c>
      <c r="Y1023" t="s">
        <v>313</v>
      </c>
    </row>
    <row r="1024" spans="1:25" x14ac:dyDescent="0.45">
      <c r="A1024" t="s">
        <v>414</v>
      </c>
      <c r="B1024" t="s">
        <v>0</v>
      </c>
      <c r="C1024" t="s">
        <v>1</v>
      </c>
      <c r="E1024" t="s">
        <v>297</v>
      </c>
      <c r="F1024" t="s">
        <v>433</v>
      </c>
      <c r="H1024" t="s">
        <v>6</v>
      </c>
      <c r="I1024" t="s">
        <v>66</v>
      </c>
      <c r="J1024">
        <v>2011</v>
      </c>
      <c r="K1024">
        <v>86</v>
      </c>
      <c r="L1024" t="s">
        <v>4</v>
      </c>
      <c r="N1024">
        <v>5959.7923110000002</v>
      </c>
      <c r="X1024" t="s">
        <v>283</v>
      </c>
      <c r="Y1024" t="s">
        <v>313</v>
      </c>
    </row>
    <row r="1025" spans="1:25" x14ac:dyDescent="0.45">
      <c r="A1025" t="s">
        <v>414</v>
      </c>
      <c r="B1025" t="s">
        <v>0</v>
      </c>
      <c r="C1025" t="s">
        <v>1</v>
      </c>
      <c r="E1025" t="s">
        <v>297</v>
      </c>
      <c r="F1025" t="s">
        <v>433</v>
      </c>
      <c r="H1025" t="s">
        <v>6</v>
      </c>
      <c r="I1025" t="s">
        <v>66</v>
      </c>
      <c r="J1025">
        <v>2011</v>
      </c>
      <c r="K1025">
        <v>87</v>
      </c>
      <c r="L1025" t="s">
        <v>4</v>
      </c>
      <c r="N1025">
        <v>4748.449345</v>
      </c>
      <c r="X1025" t="s">
        <v>283</v>
      </c>
      <c r="Y1025" t="s">
        <v>313</v>
      </c>
    </row>
    <row r="1026" spans="1:25" x14ac:dyDescent="0.45">
      <c r="A1026" t="s">
        <v>414</v>
      </c>
      <c r="B1026" t="s">
        <v>0</v>
      </c>
      <c r="C1026" t="s">
        <v>1</v>
      </c>
      <c r="E1026" t="s">
        <v>297</v>
      </c>
      <c r="F1026" t="s">
        <v>433</v>
      </c>
      <c r="H1026" t="s">
        <v>6</v>
      </c>
      <c r="I1026" t="s">
        <v>66</v>
      </c>
      <c r="J1026">
        <v>2011</v>
      </c>
      <c r="K1026">
        <v>88</v>
      </c>
      <c r="L1026" t="s">
        <v>4</v>
      </c>
      <c r="N1026">
        <v>4232.5069709999998</v>
      </c>
      <c r="X1026" t="s">
        <v>283</v>
      </c>
      <c r="Y1026" t="s">
        <v>313</v>
      </c>
    </row>
    <row r="1027" spans="1:25" x14ac:dyDescent="0.45">
      <c r="A1027" t="s">
        <v>414</v>
      </c>
      <c r="B1027" t="s">
        <v>0</v>
      </c>
      <c r="C1027" t="s">
        <v>1</v>
      </c>
      <c r="E1027" t="s">
        <v>297</v>
      </c>
      <c r="F1027" t="s">
        <v>433</v>
      </c>
      <c r="H1027" t="s">
        <v>6</v>
      </c>
      <c r="I1027" t="s">
        <v>66</v>
      </c>
      <c r="J1027">
        <v>2011</v>
      </c>
      <c r="K1027">
        <v>89</v>
      </c>
      <c r="L1027" t="s">
        <v>4</v>
      </c>
      <c r="N1027">
        <v>5017.6366710000002</v>
      </c>
      <c r="X1027" t="s">
        <v>283</v>
      </c>
      <c r="Y1027" t="s">
        <v>313</v>
      </c>
    </row>
    <row r="1028" spans="1:25" x14ac:dyDescent="0.45">
      <c r="A1028" t="s">
        <v>414</v>
      </c>
      <c r="B1028" t="s">
        <v>0</v>
      </c>
      <c r="C1028" t="s">
        <v>1</v>
      </c>
      <c r="E1028" t="s">
        <v>297</v>
      </c>
      <c r="F1028" t="s">
        <v>433</v>
      </c>
      <c r="H1028" t="s">
        <v>6</v>
      </c>
      <c r="I1028" t="s">
        <v>66</v>
      </c>
      <c r="J1028">
        <v>2011</v>
      </c>
      <c r="K1028">
        <v>90</v>
      </c>
      <c r="L1028" t="s">
        <v>4</v>
      </c>
      <c r="N1028">
        <v>4456.8297419999999</v>
      </c>
      <c r="X1028" t="s">
        <v>283</v>
      </c>
      <c r="Y1028" t="s">
        <v>313</v>
      </c>
    </row>
    <row r="1029" spans="1:25" x14ac:dyDescent="0.45">
      <c r="A1029" t="s">
        <v>414</v>
      </c>
      <c r="B1029" t="s">
        <v>0</v>
      </c>
      <c r="C1029" t="s">
        <v>1</v>
      </c>
      <c r="E1029" t="s">
        <v>297</v>
      </c>
      <c r="F1029" t="s">
        <v>433</v>
      </c>
      <c r="H1029" t="s">
        <v>6</v>
      </c>
      <c r="I1029" t="s">
        <v>66</v>
      </c>
      <c r="J1029">
        <v>2011</v>
      </c>
      <c r="K1029">
        <v>91</v>
      </c>
      <c r="L1029" t="s">
        <v>4</v>
      </c>
      <c r="N1029">
        <v>3896.0228139999999</v>
      </c>
      <c r="X1029" t="s">
        <v>283</v>
      </c>
      <c r="Y1029" t="s">
        <v>313</v>
      </c>
    </row>
    <row r="1030" spans="1:25" x14ac:dyDescent="0.45">
      <c r="A1030" t="s">
        <v>414</v>
      </c>
      <c r="B1030" t="s">
        <v>0</v>
      </c>
      <c r="C1030" t="s">
        <v>1</v>
      </c>
      <c r="E1030" t="s">
        <v>297</v>
      </c>
      <c r="F1030" t="s">
        <v>433</v>
      </c>
      <c r="H1030" t="s">
        <v>6</v>
      </c>
      <c r="I1030" t="s">
        <v>66</v>
      </c>
      <c r="J1030">
        <v>2011</v>
      </c>
      <c r="K1030">
        <v>92</v>
      </c>
      <c r="L1030" t="s">
        <v>4</v>
      </c>
      <c r="N1030">
        <v>3559.5386570000001</v>
      </c>
      <c r="X1030" t="s">
        <v>283</v>
      </c>
      <c r="Y1030" t="s">
        <v>313</v>
      </c>
    </row>
    <row r="1031" spans="1:25" x14ac:dyDescent="0.45">
      <c r="A1031" t="s">
        <v>414</v>
      </c>
      <c r="B1031" t="s">
        <v>0</v>
      </c>
      <c r="C1031" t="s">
        <v>1</v>
      </c>
      <c r="E1031" t="s">
        <v>297</v>
      </c>
      <c r="F1031" t="s">
        <v>433</v>
      </c>
      <c r="H1031" t="s">
        <v>6</v>
      </c>
      <c r="I1031" t="s">
        <v>66</v>
      </c>
      <c r="J1031">
        <v>2011</v>
      </c>
      <c r="K1031">
        <v>93</v>
      </c>
      <c r="L1031" t="s">
        <v>4</v>
      </c>
      <c r="N1031">
        <v>2931.4348970000001</v>
      </c>
      <c r="X1031" t="s">
        <v>283</v>
      </c>
      <c r="Y1031" t="s">
        <v>313</v>
      </c>
    </row>
    <row r="1032" spans="1:25" x14ac:dyDescent="0.45">
      <c r="A1032" t="s">
        <v>414</v>
      </c>
      <c r="B1032" t="s">
        <v>0</v>
      </c>
      <c r="C1032" t="s">
        <v>1</v>
      </c>
      <c r="E1032" t="s">
        <v>297</v>
      </c>
      <c r="F1032" t="s">
        <v>433</v>
      </c>
      <c r="H1032" t="s">
        <v>6</v>
      </c>
      <c r="I1032" t="s">
        <v>66</v>
      </c>
      <c r="J1032">
        <v>2011</v>
      </c>
      <c r="K1032">
        <v>94</v>
      </c>
      <c r="L1032" t="s">
        <v>4</v>
      </c>
      <c r="N1032">
        <v>2886.570342</v>
      </c>
      <c r="X1032" t="s">
        <v>283</v>
      </c>
      <c r="Y1032" t="s">
        <v>313</v>
      </c>
    </row>
    <row r="1033" spans="1:25" x14ac:dyDescent="0.45">
      <c r="A1033" t="s">
        <v>414</v>
      </c>
      <c r="B1033" t="s">
        <v>0</v>
      </c>
      <c r="C1033" t="s">
        <v>1</v>
      </c>
      <c r="E1033" t="s">
        <v>297</v>
      </c>
      <c r="F1033" t="s">
        <v>433</v>
      </c>
      <c r="H1033" t="s">
        <v>6</v>
      </c>
      <c r="I1033" t="s">
        <v>66</v>
      </c>
      <c r="J1033">
        <v>2011</v>
      </c>
      <c r="K1033">
        <v>95</v>
      </c>
      <c r="L1033" t="s">
        <v>4</v>
      </c>
      <c r="N1033">
        <v>3178.1899450000001</v>
      </c>
      <c r="X1033" t="s">
        <v>283</v>
      </c>
      <c r="Y1033" t="s">
        <v>313</v>
      </c>
    </row>
    <row r="1034" spans="1:25" x14ac:dyDescent="0.45">
      <c r="A1034" t="s">
        <v>414</v>
      </c>
      <c r="B1034" t="s">
        <v>0</v>
      </c>
      <c r="C1034" t="s">
        <v>1</v>
      </c>
      <c r="E1034" t="s">
        <v>297</v>
      </c>
      <c r="F1034" t="s">
        <v>433</v>
      </c>
      <c r="H1034" t="s">
        <v>6</v>
      </c>
      <c r="I1034" t="s">
        <v>66</v>
      </c>
      <c r="J1034">
        <v>2011</v>
      </c>
      <c r="K1034">
        <v>96</v>
      </c>
      <c r="L1034" t="s">
        <v>4</v>
      </c>
      <c r="N1034">
        <v>2909.0026189999999</v>
      </c>
      <c r="X1034" t="s">
        <v>283</v>
      </c>
      <c r="Y1034" t="s">
        <v>313</v>
      </c>
    </row>
    <row r="1035" spans="1:25" x14ac:dyDescent="0.45">
      <c r="A1035" t="s">
        <v>414</v>
      </c>
      <c r="B1035" t="s">
        <v>0</v>
      </c>
      <c r="C1035" t="s">
        <v>1</v>
      </c>
      <c r="E1035" t="s">
        <v>297</v>
      </c>
      <c r="F1035" t="s">
        <v>433</v>
      </c>
      <c r="H1035" t="s">
        <v>6</v>
      </c>
      <c r="I1035" t="s">
        <v>66</v>
      </c>
      <c r="J1035">
        <v>2011</v>
      </c>
      <c r="K1035">
        <v>97</v>
      </c>
      <c r="L1035" t="s">
        <v>4</v>
      </c>
      <c r="N1035">
        <v>2191.1697509999999</v>
      </c>
      <c r="X1035" t="s">
        <v>283</v>
      </c>
      <c r="Y1035" t="s">
        <v>313</v>
      </c>
    </row>
    <row r="1036" spans="1:25" x14ac:dyDescent="0.45">
      <c r="A1036" t="s">
        <v>414</v>
      </c>
      <c r="B1036" t="s">
        <v>0</v>
      </c>
      <c r="C1036" t="s">
        <v>1</v>
      </c>
      <c r="E1036" t="s">
        <v>297</v>
      </c>
      <c r="F1036" t="s">
        <v>433</v>
      </c>
      <c r="H1036" t="s">
        <v>6</v>
      </c>
      <c r="I1036" t="s">
        <v>66</v>
      </c>
      <c r="J1036">
        <v>2011</v>
      </c>
      <c r="K1036">
        <v>98</v>
      </c>
      <c r="L1036" t="s">
        <v>4</v>
      </c>
      <c r="N1036">
        <v>1652.7950989999999</v>
      </c>
      <c r="X1036" t="s">
        <v>283</v>
      </c>
      <c r="Y1036" t="s">
        <v>313</v>
      </c>
    </row>
    <row r="1037" spans="1:25" x14ac:dyDescent="0.45">
      <c r="A1037" t="s">
        <v>414</v>
      </c>
      <c r="B1037" t="s">
        <v>0</v>
      </c>
      <c r="C1037" t="s">
        <v>1</v>
      </c>
      <c r="E1037" t="s">
        <v>297</v>
      </c>
      <c r="F1037" t="s">
        <v>433</v>
      </c>
      <c r="H1037" t="s">
        <v>6</v>
      </c>
      <c r="I1037" t="s">
        <v>66</v>
      </c>
      <c r="J1037">
        <v>2011</v>
      </c>
      <c r="K1037">
        <v>99</v>
      </c>
      <c r="L1037" t="s">
        <v>4</v>
      </c>
      <c r="N1037">
        <v>1585.4982680000001</v>
      </c>
      <c r="X1037" t="s">
        <v>283</v>
      </c>
      <c r="Y1037" t="s">
        <v>313</v>
      </c>
    </row>
    <row r="1038" spans="1:25" x14ac:dyDescent="0.45">
      <c r="A1038" t="s">
        <v>414</v>
      </c>
      <c r="B1038" t="s">
        <v>0</v>
      </c>
      <c r="C1038" t="s">
        <v>1</v>
      </c>
      <c r="E1038" t="s">
        <v>297</v>
      </c>
      <c r="F1038" t="s">
        <v>433</v>
      </c>
      <c r="H1038" t="s">
        <v>6</v>
      </c>
      <c r="I1038" t="s">
        <v>66</v>
      </c>
      <c r="J1038">
        <v>2011</v>
      </c>
      <c r="K1038">
        <v>100</v>
      </c>
      <c r="L1038" t="s">
        <v>4</v>
      </c>
      <c r="N1038">
        <v>1585.4982680000001</v>
      </c>
      <c r="X1038" t="s">
        <v>283</v>
      </c>
      <c r="Y1038" t="s">
        <v>313</v>
      </c>
    </row>
    <row r="1039" spans="1:25" x14ac:dyDescent="0.45">
      <c r="A1039" t="s">
        <v>414</v>
      </c>
      <c r="B1039" t="s">
        <v>0</v>
      </c>
      <c r="C1039" t="s">
        <v>1</v>
      </c>
      <c r="E1039" t="s">
        <v>297</v>
      </c>
      <c r="F1039" t="s">
        <v>433</v>
      </c>
      <c r="H1039" t="s">
        <v>6</v>
      </c>
      <c r="I1039" t="s">
        <v>66</v>
      </c>
      <c r="J1039">
        <v>2011</v>
      </c>
      <c r="K1039">
        <v>101</v>
      </c>
      <c r="L1039" t="s">
        <v>4</v>
      </c>
      <c r="N1039">
        <v>1450.9046049999999</v>
      </c>
      <c r="X1039" t="s">
        <v>283</v>
      </c>
      <c r="Y1039" t="s">
        <v>313</v>
      </c>
    </row>
    <row r="1040" spans="1:25" x14ac:dyDescent="0.45">
      <c r="A1040" t="s">
        <v>414</v>
      </c>
      <c r="B1040" t="s">
        <v>0</v>
      </c>
      <c r="C1040" t="s">
        <v>1</v>
      </c>
      <c r="E1040" t="s">
        <v>297</v>
      </c>
      <c r="F1040" t="s">
        <v>433</v>
      </c>
      <c r="H1040" t="s">
        <v>6</v>
      </c>
      <c r="I1040" t="s">
        <v>66</v>
      </c>
      <c r="J1040">
        <v>2011</v>
      </c>
      <c r="K1040">
        <v>102</v>
      </c>
      <c r="L1040" t="s">
        <v>4</v>
      </c>
      <c r="N1040">
        <v>1159.2850020000001</v>
      </c>
      <c r="X1040" t="s">
        <v>283</v>
      </c>
      <c r="Y1040" t="s">
        <v>313</v>
      </c>
    </row>
    <row r="1041" spans="1:25" x14ac:dyDescent="0.45">
      <c r="A1041" t="s">
        <v>414</v>
      </c>
      <c r="B1041" t="s">
        <v>0</v>
      </c>
      <c r="C1041" t="s">
        <v>1</v>
      </c>
      <c r="E1041" t="s">
        <v>297</v>
      </c>
      <c r="F1041" t="s">
        <v>433</v>
      </c>
      <c r="H1041" t="s">
        <v>6</v>
      </c>
      <c r="I1041" t="s">
        <v>66</v>
      </c>
      <c r="J1041">
        <v>2011</v>
      </c>
      <c r="K1041">
        <v>103</v>
      </c>
      <c r="L1041" t="s">
        <v>4</v>
      </c>
      <c r="N1041">
        <v>1047.123617</v>
      </c>
      <c r="X1041" t="s">
        <v>283</v>
      </c>
      <c r="Y1041" t="s">
        <v>313</v>
      </c>
    </row>
    <row r="1042" spans="1:25" x14ac:dyDescent="0.45">
      <c r="A1042" t="s">
        <v>414</v>
      </c>
      <c r="B1042" t="s">
        <v>0</v>
      </c>
      <c r="C1042" t="s">
        <v>1</v>
      </c>
      <c r="E1042" t="s">
        <v>297</v>
      </c>
      <c r="F1042" t="s">
        <v>433</v>
      </c>
      <c r="H1042" t="s">
        <v>6</v>
      </c>
      <c r="I1042" t="s">
        <v>66</v>
      </c>
      <c r="J1042">
        <v>2011</v>
      </c>
      <c r="K1042">
        <v>104</v>
      </c>
      <c r="L1042" t="s">
        <v>4</v>
      </c>
      <c r="N1042">
        <v>1047.123617</v>
      </c>
      <c r="X1042" t="s">
        <v>283</v>
      </c>
      <c r="Y1042" t="s">
        <v>313</v>
      </c>
    </row>
    <row r="1043" spans="1:25" x14ac:dyDescent="0.45">
      <c r="A1043" t="s">
        <v>414</v>
      </c>
      <c r="B1043" t="s">
        <v>0</v>
      </c>
      <c r="C1043" t="s">
        <v>1</v>
      </c>
      <c r="E1043" t="s">
        <v>297</v>
      </c>
      <c r="F1043" t="s">
        <v>433</v>
      </c>
      <c r="H1043" t="s">
        <v>6</v>
      </c>
      <c r="I1043" t="s">
        <v>66</v>
      </c>
      <c r="J1043">
        <v>2011</v>
      </c>
      <c r="K1043">
        <v>105</v>
      </c>
      <c r="L1043" t="s">
        <v>4</v>
      </c>
      <c r="N1043">
        <v>957.39450799999997</v>
      </c>
      <c r="X1043" t="s">
        <v>283</v>
      </c>
      <c r="Y1043" t="s">
        <v>313</v>
      </c>
    </row>
    <row r="1044" spans="1:25" x14ac:dyDescent="0.45">
      <c r="A1044" t="s">
        <v>414</v>
      </c>
      <c r="B1044" t="s">
        <v>0</v>
      </c>
      <c r="C1044" t="s">
        <v>1</v>
      </c>
      <c r="E1044" t="s">
        <v>297</v>
      </c>
      <c r="F1044" t="s">
        <v>433</v>
      </c>
      <c r="H1044" t="s">
        <v>6</v>
      </c>
      <c r="I1044" t="s">
        <v>66</v>
      </c>
      <c r="J1044">
        <v>2011</v>
      </c>
      <c r="K1044">
        <v>106</v>
      </c>
      <c r="L1044" t="s">
        <v>4</v>
      </c>
      <c r="N1044">
        <v>1024.691339</v>
      </c>
      <c r="X1044" t="s">
        <v>283</v>
      </c>
      <c r="Y1044" t="s">
        <v>313</v>
      </c>
    </row>
    <row r="1045" spans="1:25" x14ac:dyDescent="0.45">
      <c r="A1045" t="s">
        <v>414</v>
      </c>
      <c r="B1045" t="s">
        <v>0</v>
      </c>
      <c r="C1045" t="s">
        <v>1</v>
      </c>
      <c r="E1045" t="s">
        <v>297</v>
      </c>
      <c r="F1045" t="s">
        <v>433</v>
      </c>
      <c r="H1045" t="s">
        <v>6</v>
      </c>
      <c r="I1045" t="s">
        <v>66</v>
      </c>
      <c r="J1045">
        <v>2011</v>
      </c>
      <c r="K1045">
        <v>107</v>
      </c>
      <c r="L1045" t="s">
        <v>4</v>
      </c>
      <c r="N1045">
        <v>1002.259062</v>
      </c>
      <c r="X1045" t="s">
        <v>283</v>
      </c>
      <c r="Y1045" t="s">
        <v>313</v>
      </c>
    </row>
    <row r="1046" spans="1:25" x14ac:dyDescent="0.45">
      <c r="A1046" t="s">
        <v>414</v>
      </c>
      <c r="B1046" t="s">
        <v>0</v>
      </c>
      <c r="C1046" t="s">
        <v>1</v>
      </c>
      <c r="E1046" t="s">
        <v>297</v>
      </c>
      <c r="F1046" t="s">
        <v>433</v>
      </c>
      <c r="H1046" t="s">
        <v>6</v>
      </c>
      <c r="I1046" t="s">
        <v>66</v>
      </c>
      <c r="J1046">
        <v>2011</v>
      </c>
      <c r="K1046">
        <v>108</v>
      </c>
      <c r="L1046" t="s">
        <v>4</v>
      </c>
      <c r="N1046">
        <v>822.80084509999995</v>
      </c>
      <c r="X1046" t="s">
        <v>283</v>
      </c>
      <c r="Y1046" t="s">
        <v>313</v>
      </c>
    </row>
    <row r="1047" spans="1:25" x14ac:dyDescent="0.45">
      <c r="A1047" t="s">
        <v>414</v>
      </c>
      <c r="B1047" t="s">
        <v>0</v>
      </c>
      <c r="C1047" t="s">
        <v>1</v>
      </c>
      <c r="E1047" t="s">
        <v>297</v>
      </c>
      <c r="F1047" t="s">
        <v>433</v>
      </c>
      <c r="H1047" t="s">
        <v>6</v>
      </c>
      <c r="I1047" t="s">
        <v>66</v>
      </c>
      <c r="J1047">
        <v>2011</v>
      </c>
      <c r="K1047">
        <v>109</v>
      </c>
      <c r="L1047" t="s">
        <v>4</v>
      </c>
      <c r="N1047">
        <v>688.20718220000003</v>
      </c>
      <c r="X1047" t="s">
        <v>283</v>
      </c>
      <c r="Y1047" t="s">
        <v>313</v>
      </c>
    </row>
    <row r="1048" spans="1:25" x14ac:dyDescent="0.45">
      <c r="A1048" t="s">
        <v>414</v>
      </c>
      <c r="B1048" t="s">
        <v>0</v>
      </c>
      <c r="C1048" t="s">
        <v>1</v>
      </c>
      <c r="E1048" t="s">
        <v>297</v>
      </c>
      <c r="F1048" t="s">
        <v>433</v>
      </c>
      <c r="H1048" t="s">
        <v>6</v>
      </c>
      <c r="I1048" t="s">
        <v>66</v>
      </c>
      <c r="J1048">
        <v>2011</v>
      </c>
      <c r="K1048">
        <v>110</v>
      </c>
      <c r="L1048" t="s">
        <v>4</v>
      </c>
      <c r="N1048">
        <v>598.47807369999998</v>
      </c>
      <c r="X1048" t="s">
        <v>283</v>
      </c>
      <c r="Y1048" t="s">
        <v>313</v>
      </c>
    </row>
    <row r="1049" spans="1:25" x14ac:dyDescent="0.45">
      <c r="A1049" t="s">
        <v>414</v>
      </c>
      <c r="B1049" t="s">
        <v>0</v>
      </c>
      <c r="C1049" t="s">
        <v>1</v>
      </c>
      <c r="E1049" t="s">
        <v>297</v>
      </c>
      <c r="F1049" t="s">
        <v>433</v>
      </c>
      <c r="H1049" t="s">
        <v>6</v>
      </c>
      <c r="I1049" t="s">
        <v>66</v>
      </c>
      <c r="J1049">
        <v>2011</v>
      </c>
      <c r="K1049">
        <v>111</v>
      </c>
      <c r="L1049" t="s">
        <v>4</v>
      </c>
      <c r="N1049">
        <v>529.93009080000002</v>
      </c>
      <c r="X1049" t="s">
        <v>283</v>
      </c>
      <c r="Y1049" t="s">
        <v>313</v>
      </c>
    </row>
    <row r="1050" spans="1:25" x14ac:dyDescent="0.45">
      <c r="A1050" t="s">
        <v>414</v>
      </c>
      <c r="B1050" t="s">
        <v>0</v>
      </c>
      <c r="C1050" t="s">
        <v>1</v>
      </c>
      <c r="E1050" t="s">
        <v>297</v>
      </c>
      <c r="F1050" t="s">
        <v>433</v>
      </c>
      <c r="H1050" t="s">
        <v>6</v>
      </c>
      <c r="I1050" t="s">
        <v>66</v>
      </c>
      <c r="J1050">
        <v>2011</v>
      </c>
      <c r="K1050">
        <v>112</v>
      </c>
      <c r="L1050" t="s">
        <v>4</v>
      </c>
      <c r="N1050">
        <v>453.55806530000001</v>
      </c>
      <c r="X1050" t="s">
        <v>283</v>
      </c>
      <c r="Y1050" t="s">
        <v>313</v>
      </c>
    </row>
    <row r="1051" spans="1:25" x14ac:dyDescent="0.45">
      <c r="A1051" t="s">
        <v>414</v>
      </c>
      <c r="B1051" t="s">
        <v>0</v>
      </c>
      <c r="C1051" t="s">
        <v>1</v>
      </c>
      <c r="E1051" t="s">
        <v>297</v>
      </c>
      <c r="F1051" t="s">
        <v>433</v>
      </c>
      <c r="H1051" t="s">
        <v>6</v>
      </c>
      <c r="I1051" t="s">
        <v>66</v>
      </c>
      <c r="J1051">
        <v>2011</v>
      </c>
      <c r="K1051">
        <v>113</v>
      </c>
      <c r="L1051" t="s">
        <v>4</v>
      </c>
      <c r="N1051">
        <v>568.65212289999999</v>
      </c>
      <c r="X1051" t="s">
        <v>283</v>
      </c>
      <c r="Y1051" t="s">
        <v>313</v>
      </c>
    </row>
    <row r="1052" spans="1:25" x14ac:dyDescent="0.45">
      <c r="A1052" t="s">
        <v>414</v>
      </c>
      <c r="B1052" t="s">
        <v>0</v>
      </c>
      <c r="C1052" t="s">
        <v>1</v>
      </c>
      <c r="E1052" t="s">
        <v>297</v>
      </c>
      <c r="F1052" t="s">
        <v>433</v>
      </c>
      <c r="H1052" t="s">
        <v>6</v>
      </c>
      <c r="I1052" t="s">
        <v>66</v>
      </c>
      <c r="J1052">
        <v>2011</v>
      </c>
      <c r="K1052">
        <v>114</v>
      </c>
      <c r="L1052" t="s">
        <v>4</v>
      </c>
      <c r="N1052">
        <v>643.34262799999999</v>
      </c>
      <c r="X1052" t="s">
        <v>283</v>
      </c>
      <c r="Y1052" t="s">
        <v>313</v>
      </c>
    </row>
    <row r="1053" spans="1:25" x14ac:dyDescent="0.45">
      <c r="A1053" t="s">
        <v>414</v>
      </c>
      <c r="B1053" t="s">
        <v>0</v>
      </c>
      <c r="C1053" t="s">
        <v>1</v>
      </c>
      <c r="E1053" t="s">
        <v>297</v>
      </c>
      <c r="F1053" t="s">
        <v>433</v>
      </c>
      <c r="H1053" t="s">
        <v>6</v>
      </c>
      <c r="I1053" t="s">
        <v>66</v>
      </c>
      <c r="J1053">
        <v>2011</v>
      </c>
      <c r="K1053">
        <v>115</v>
      </c>
      <c r="L1053" t="s">
        <v>4</v>
      </c>
      <c r="N1053">
        <v>733.07173650000004</v>
      </c>
      <c r="X1053" t="s">
        <v>283</v>
      </c>
      <c r="Y1053" t="s">
        <v>313</v>
      </c>
    </row>
    <row r="1054" spans="1:25" x14ac:dyDescent="0.45">
      <c r="A1054" t="s">
        <v>414</v>
      </c>
      <c r="B1054" t="s">
        <v>0</v>
      </c>
      <c r="C1054" t="s">
        <v>1</v>
      </c>
      <c r="E1054" t="s">
        <v>297</v>
      </c>
      <c r="F1054" t="s">
        <v>433</v>
      </c>
      <c r="H1054" t="s">
        <v>6</v>
      </c>
      <c r="I1054" t="s">
        <v>66</v>
      </c>
      <c r="J1054">
        <v>2011</v>
      </c>
      <c r="K1054">
        <v>116</v>
      </c>
      <c r="L1054" t="s">
        <v>4</v>
      </c>
      <c r="N1054">
        <v>688.20718220000003</v>
      </c>
      <c r="X1054" t="s">
        <v>283</v>
      </c>
      <c r="Y1054" t="s">
        <v>313</v>
      </c>
    </row>
    <row r="1055" spans="1:25" x14ac:dyDescent="0.45">
      <c r="A1055" t="s">
        <v>414</v>
      </c>
      <c r="B1055" t="s">
        <v>0</v>
      </c>
      <c r="C1055" t="s">
        <v>1</v>
      </c>
      <c r="E1055" t="s">
        <v>297</v>
      </c>
      <c r="F1055" t="s">
        <v>433</v>
      </c>
      <c r="H1055" t="s">
        <v>6</v>
      </c>
      <c r="I1055" t="s">
        <v>66</v>
      </c>
      <c r="J1055">
        <v>2011</v>
      </c>
      <c r="K1055">
        <v>117</v>
      </c>
      <c r="L1055" t="s">
        <v>4</v>
      </c>
      <c r="N1055">
        <v>569.50260679999997</v>
      </c>
      <c r="X1055" t="s">
        <v>283</v>
      </c>
      <c r="Y1055" t="s">
        <v>313</v>
      </c>
    </row>
    <row r="1056" spans="1:25" x14ac:dyDescent="0.45">
      <c r="A1056" t="s">
        <v>414</v>
      </c>
      <c r="B1056" t="s">
        <v>0</v>
      </c>
      <c r="C1056" t="s">
        <v>1</v>
      </c>
      <c r="E1056" t="s">
        <v>297</v>
      </c>
      <c r="F1056" t="s">
        <v>433</v>
      </c>
      <c r="H1056" t="s">
        <v>6</v>
      </c>
      <c r="I1056" t="s">
        <v>66</v>
      </c>
      <c r="J1056">
        <v>2011</v>
      </c>
      <c r="K1056">
        <v>118</v>
      </c>
      <c r="L1056" t="s">
        <v>4</v>
      </c>
      <c r="N1056">
        <v>473.98397290000003</v>
      </c>
      <c r="X1056" t="s">
        <v>283</v>
      </c>
      <c r="Y1056" t="s">
        <v>313</v>
      </c>
    </row>
    <row r="1057" spans="1:25" x14ac:dyDescent="0.45">
      <c r="A1057" t="s">
        <v>414</v>
      </c>
      <c r="B1057" t="s">
        <v>0</v>
      </c>
      <c r="C1057" t="s">
        <v>1</v>
      </c>
      <c r="E1057" t="s">
        <v>297</v>
      </c>
      <c r="F1057" t="s">
        <v>433</v>
      </c>
      <c r="H1057" t="s">
        <v>6</v>
      </c>
      <c r="I1057" t="s">
        <v>66</v>
      </c>
      <c r="J1057">
        <v>2011</v>
      </c>
      <c r="K1057">
        <v>119</v>
      </c>
      <c r="L1057" t="s">
        <v>4</v>
      </c>
      <c r="N1057">
        <v>589.0708836</v>
      </c>
      <c r="X1057" t="s">
        <v>283</v>
      </c>
      <c r="Y1057" t="s">
        <v>313</v>
      </c>
    </row>
    <row r="1058" spans="1:25" x14ac:dyDescent="0.45">
      <c r="A1058" t="s">
        <v>414</v>
      </c>
      <c r="B1058" t="s">
        <v>0</v>
      </c>
      <c r="C1058" t="s">
        <v>1</v>
      </c>
      <c r="E1058" t="s">
        <v>297</v>
      </c>
      <c r="F1058" t="s">
        <v>433</v>
      </c>
      <c r="H1058" t="s">
        <v>6</v>
      </c>
      <c r="I1058" t="s">
        <v>66</v>
      </c>
      <c r="J1058">
        <v>2011</v>
      </c>
      <c r="K1058">
        <v>120</v>
      </c>
      <c r="L1058" t="s">
        <v>4</v>
      </c>
      <c r="N1058">
        <v>688.20718220000003</v>
      </c>
      <c r="X1058" t="s">
        <v>283</v>
      </c>
      <c r="Y1058" t="s">
        <v>313</v>
      </c>
    </row>
    <row r="1059" spans="1:25" x14ac:dyDescent="0.45">
      <c r="A1059" t="s">
        <v>414</v>
      </c>
      <c r="B1059" t="s">
        <v>0</v>
      </c>
      <c r="C1059" t="s">
        <v>1</v>
      </c>
      <c r="E1059" t="s">
        <v>297</v>
      </c>
      <c r="F1059" t="s">
        <v>433</v>
      </c>
      <c r="H1059" t="s">
        <v>6</v>
      </c>
      <c r="I1059" t="s">
        <v>66</v>
      </c>
      <c r="J1059">
        <v>2011</v>
      </c>
      <c r="K1059">
        <v>121</v>
      </c>
      <c r="L1059" t="s">
        <v>4</v>
      </c>
      <c r="N1059">
        <v>643.34262799999999</v>
      </c>
      <c r="X1059" t="s">
        <v>283</v>
      </c>
      <c r="Y1059" t="s">
        <v>313</v>
      </c>
    </row>
    <row r="1060" spans="1:25" x14ac:dyDescent="0.45">
      <c r="A1060" t="s">
        <v>414</v>
      </c>
      <c r="B1060" t="s">
        <v>0</v>
      </c>
      <c r="C1060" t="s">
        <v>1</v>
      </c>
      <c r="E1060" t="s">
        <v>297</v>
      </c>
      <c r="F1060" t="s">
        <v>433</v>
      </c>
      <c r="H1060" t="s">
        <v>6</v>
      </c>
      <c r="I1060" t="s">
        <v>66</v>
      </c>
      <c r="J1060">
        <v>2011</v>
      </c>
      <c r="K1060">
        <v>122</v>
      </c>
      <c r="L1060" t="s">
        <v>4</v>
      </c>
      <c r="N1060">
        <v>643.34262799999999</v>
      </c>
      <c r="X1060" t="s">
        <v>283</v>
      </c>
      <c r="Y1060" t="s">
        <v>313</v>
      </c>
    </row>
    <row r="1061" spans="1:25" x14ac:dyDescent="0.45">
      <c r="A1061" t="s">
        <v>414</v>
      </c>
      <c r="B1061" t="s">
        <v>0</v>
      </c>
      <c r="C1061" t="s">
        <v>1</v>
      </c>
      <c r="E1061" t="s">
        <v>297</v>
      </c>
      <c r="F1061" t="s">
        <v>433</v>
      </c>
      <c r="H1061" t="s">
        <v>6</v>
      </c>
      <c r="I1061" t="s">
        <v>66</v>
      </c>
      <c r="J1061">
        <v>2011</v>
      </c>
      <c r="K1061">
        <v>123</v>
      </c>
      <c r="L1061" t="s">
        <v>4</v>
      </c>
      <c r="N1061">
        <v>643.34262799999999</v>
      </c>
      <c r="X1061" t="s">
        <v>283</v>
      </c>
      <c r="Y1061" t="s">
        <v>313</v>
      </c>
    </row>
    <row r="1062" spans="1:25" x14ac:dyDescent="0.45">
      <c r="A1062" t="s">
        <v>414</v>
      </c>
      <c r="B1062" t="s">
        <v>0</v>
      </c>
      <c r="C1062" t="s">
        <v>1</v>
      </c>
      <c r="E1062" t="s">
        <v>297</v>
      </c>
      <c r="F1062" t="s">
        <v>433</v>
      </c>
      <c r="H1062" t="s">
        <v>6</v>
      </c>
      <c r="I1062" t="s">
        <v>66</v>
      </c>
      <c r="J1062">
        <v>2011</v>
      </c>
      <c r="K1062">
        <v>124</v>
      </c>
      <c r="L1062" t="s">
        <v>4</v>
      </c>
      <c r="N1062">
        <v>513.54934200000002</v>
      </c>
      <c r="X1062" t="s">
        <v>283</v>
      </c>
      <c r="Y1062" t="s">
        <v>313</v>
      </c>
    </row>
    <row r="1063" spans="1:25" x14ac:dyDescent="0.45">
      <c r="A1063" t="s">
        <v>414</v>
      </c>
      <c r="B1063" t="s">
        <v>0</v>
      </c>
      <c r="C1063" t="s">
        <v>1</v>
      </c>
      <c r="E1063" t="s">
        <v>297</v>
      </c>
      <c r="F1063" t="s">
        <v>433</v>
      </c>
      <c r="H1063" t="s">
        <v>6</v>
      </c>
      <c r="I1063" t="s">
        <v>66</v>
      </c>
      <c r="J1063">
        <v>2011</v>
      </c>
      <c r="K1063">
        <v>125</v>
      </c>
      <c r="L1063" t="s">
        <v>4</v>
      </c>
      <c r="N1063">
        <v>398.8840998</v>
      </c>
      <c r="X1063" t="s">
        <v>283</v>
      </c>
      <c r="Y1063" t="s">
        <v>313</v>
      </c>
    </row>
    <row r="1064" spans="1:25" x14ac:dyDescent="0.45">
      <c r="A1064" t="s">
        <v>414</v>
      </c>
      <c r="B1064" t="s">
        <v>0</v>
      </c>
      <c r="C1064" t="s">
        <v>1</v>
      </c>
      <c r="E1064" t="s">
        <v>297</v>
      </c>
      <c r="F1064" t="s">
        <v>433</v>
      </c>
      <c r="H1064" t="s">
        <v>6</v>
      </c>
      <c r="I1064" t="s">
        <v>66</v>
      </c>
      <c r="J1064">
        <v>2011</v>
      </c>
      <c r="K1064">
        <v>126</v>
      </c>
      <c r="L1064" t="s">
        <v>4</v>
      </c>
      <c r="N1064">
        <v>437.39172409999998</v>
      </c>
      <c r="X1064" t="s">
        <v>283</v>
      </c>
      <c r="Y1064" t="s">
        <v>313</v>
      </c>
    </row>
    <row r="1065" spans="1:25" x14ac:dyDescent="0.45">
      <c r="A1065" t="s">
        <v>414</v>
      </c>
      <c r="B1065" t="s">
        <v>0</v>
      </c>
      <c r="C1065" t="s">
        <v>1</v>
      </c>
      <c r="E1065" t="s">
        <v>297</v>
      </c>
      <c r="F1065" t="s">
        <v>433</v>
      </c>
      <c r="H1065" t="s">
        <v>6</v>
      </c>
      <c r="I1065" t="s">
        <v>66</v>
      </c>
      <c r="J1065">
        <v>2011</v>
      </c>
      <c r="K1065">
        <v>127</v>
      </c>
      <c r="L1065" t="s">
        <v>4</v>
      </c>
      <c r="N1065">
        <v>514.18541819999996</v>
      </c>
      <c r="X1065" t="s">
        <v>283</v>
      </c>
      <c r="Y1065" t="s">
        <v>313</v>
      </c>
    </row>
    <row r="1066" spans="1:25" x14ac:dyDescent="0.45">
      <c r="A1066" t="s">
        <v>414</v>
      </c>
      <c r="B1066" t="s">
        <v>0</v>
      </c>
      <c r="C1066" t="s">
        <v>1</v>
      </c>
      <c r="E1066" t="s">
        <v>297</v>
      </c>
      <c r="F1066" t="s">
        <v>433</v>
      </c>
      <c r="H1066" t="s">
        <v>6</v>
      </c>
      <c r="I1066" t="s">
        <v>66</v>
      </c>
      <c r="J1066">
        <v>2011</v>
      </c>
      <c r="K1066">
        <v>128</v>
      </c>
      <c r="L1066" t="s">
        <v>4</v>
      </c>
      <c r="N1066">
        <v>598.47807369999998</v>
      </c>
      <c r="X1066" t="s">
        <v>283</v>
      </c>
      <c r="Y1066" t="s">
        <v>313</v>
      </c>
    </row>
    <row r="1067" spans="1:25" x14ac:dyDescent="0.45">
      <c r="A1067" t="s">
        <v>414</v>
      </c>
      <c r="B1067" t="s">
        <v>0</v>
      </c>
      <c r="C1067" t="s">
        <v>1</v>
      </c>
      <c r="E1067" t="s">
        <v>297</v>
      </c>
      <c r="F1067" t="s">
        <v>433</v>
      </c>
      <c r="H1067" t="s">
        <v>6</v>
      </c>
      <c r="I1067" t="s">
        <v>66</v>
      </c>
      <c r="J1067">
        <v>2011</v>
      </c>
      <c r="K1067">
        <v>129</v>
      </c>
      <c r="L1067" t="s">
        <v>4</v>
      </c>
      <c r="N1067">
        <v>598.47807369999998</v>
      </c>
      <c r="X1067" t="s">
        <v>283</v>
      </c>
      <c r="Y1067" t="s">
        <v>313</v>
      </c>
    </row>
    <row r="1068" spans="1:25" x14ac:dyDescent="0.45">
      <c r="A1068" t="s">
        <v>414</v>
      </c>
      <c r="B1068" t="s">
        <v>0</v>
      </c>
      <c r="C1068" t="s">
        <v>1</v>
      </c>
      <c r="E1068" t="s">
        <v>297</v>
      </c>
      <c r="F1068" t="s">
        <v>433</v>
      </c>
      <c r="H1068" t="s">
        <v>6</v>
      </c>
      <c r="I1068" t="s">
        <v>66</v>
      </c>
      <c r="J1068">
        <v>2011</v>
      </c>
      <c r="K1068">
        <v>130</v>
      </c>
      <c r="L1068" t="s">
        <v>4</v>
      </c>
      <c r="N1068">
        <v>572.26846620000003</v>
      </c>
      <c r="X1068" t="s">
        <v>283</v>
      </c>
      <c r="Y1068" t="s">
        <v>313</v>
      </c>
    </row>
    <row r="1069" spans="1:25" x14ac:dyDescent="0.45">
      <c r="A1069" t="s">
        <v>414</v>
      </c>
      <c r="B1069" t="s">
        <v>0</v>
      </c>
      <c r="C1069" t="s">
        <v>1</v>
      </c>
      <c r="E1069" t="s">
        <v>297</v>
      </c>
      <c r="F1069" t="s">
        <v>433</v>
      </c>
      <c r="H1069" t="s">
        <v>6</v>
      </c>
      <c r="I1069" t="s">
        <v>66</v>
      </c>
      <c r="J1069">
        <v>2011</v>
      </c>
      <c r="K1069">
        <v>131</v>
      </c>
      <c r="L1069" t="s">
        <v>4</v>
      </c>
      <c r="N1069">
        <v>572.47572700000001</v>
      </c>
      <c r="X1069" t="s">
        <v>283</v>
      </c>
      <c r="Y1069" t="s">
        <v>313</v>
      </c>
    </row>
    <row r="1070" spans="1:25" x14ac:dyDescent="0.45">
      <c r="A1070" t="s">
        <v>414</v>
      </c>
      <c r="B1070" t="s">
        <v>0</v>
      </c>
      <c r="C1070" t="s">
        <v>1</v>
      </c>
      <c r="E1070" t="s">
        <v>297</v>
      </c>
      <c r="F1070" t="s">
        <v>433</v>
      </c>
      <c r="H1070" t="s">
        <v>6</v>
      </c>
      <c r="I1070" t="s">
        <v>66</v>
      </c>
      <c r="J1070">
        <v>2011</v>
      </c>
      <c r="K1070">
        <v>132</v>
      </c>
      <c r="L1070" t="s">
        <v>4</v>
      </c>
      <c r="N1070">
        <v>572.69013470000004</v>
      </c>
      <c r="X1070" t="s">
        <v>283</v>
      </c>
      <c r="Y1070" t="s">
        <v>313</v>
      </c>
    </row>
    <row r="1071" spans="1:25" x14ac:dyDescent="0.45">
      <c r="A1071" t="s">
        <v>414</v>
      </c>
      <c r="B1071" t="s">
        <v>0</v>
      </c>
      <c r="C1071" t="s">
        <v>1</v>
      </c>
      <c r="E1071" t="s">
        <v>297</v>
      </c>
      <c r="F1071" t="s">
        <v>433</v>
      </c>
      <c r="H1071" t="s">
        <v>6</v>
      </c>
      <c r="I1071" t="s">
        <v>66</v>
      </c>
      <c r="J1071">
        <v>2011</v>
      </c>
      <c r="K1071">
        <v>133</v>
      </c>
      <c r="L1071" t="s">
        <v>4</v>
      </c>
      <c r="N1071">
        <v>534.61132580000003</v>
      </c>
      <c r="X1071" t="s">
        <v>283</v>
      </c>
      <c r="Y1071" t="s">
        <v>313</v>
      </c>
    </row>
    <row r="1072" spans="1:25" x14ac:dyDescent="0.45">
      <c r="A1072" t="s">
        <v>414</v>
      </c>
      <c r="B1072" t="s">
        <v>0</v>
      </c>
      <c r="C1072" t="s">
        <v>1</v>
      </c>
      <c r="E1072" t="s">
        <v>297</v>
      </c>
      <c r="F1072" t="s">
        <v>433</v>
      </c>
      <c r="H1072" t="s">
        <v>6</v>
      </c>
      <c r="I1072" t="s">
        <v>66</v>
      </c>
      <c r="J1072">
        <v>2011</v>
      </c>
      <c r="K1072">
        <v>134</v>
      </c>
      <c r="L1072" t="s">
        <v>4</v>
      </c>
      <c r="N1072">
        <v>573.11895010000001</v>
      </c>
      <c r="X1072" t="s">
        <v>283</v>
      </c>
      <c r="Y1072" t="s">
        <v>313</v>
      </c>
    </row>
    <row r="1073" spans="1:25" x14ac:dyDescent="0.45">
      <c r="A1073" t="s">
        <v>414</v>
      </c>
      <c r="B1073" t="s">
        <v>0</v>
      </c>
      <c r="C1073" t="s">
        <v>1</v>
      </c>
      <c r="E1073" t="s">
        <v>297</v>
      </c>
      <c r="F1073" t="s">
        <v>433</v>
      </c>
      <c r="H1073" t="s">
        <v>6</v>
      </c>
      <c r="I1073" t="s">
        <v>66</v>
      </c>
      <c r="J1073">
        <v>2011</v>
      </c>
      <c r="K1073">
        <v>135</v>
      </c>
      <c r="L1073" t="s">
        <v>4</v>
      </c>
      <c r="N1073">
        <v>643.34262799999999</v>
      </c>
      <c r="X1073" t="s">
        <v>283</v>
      </c>
      <c r="Y1073" t="s">
        <v>313</v>
      </c>
    </row>
    <row r="1074" spans="1:25" x14ac:dyDescent="0.45">
      <c r="A1074" t="s">
        <v>414</v>
      </c>
      <c r="B1074" t="s">
        <v>0</v>
      </c>
      <c r="C1074" t="s">
        <v>1</v>
      </c>
      <c r="E1074" t="s">
        <v>297</v>
      </c>
      <c r="F1074" t="s">
        <v>433</v>
      </c>
      <c r="H1074" t="s">
        <v>6</v>
      </c>
      <c r="I1074" t="s">
        <v>66</v>
      </c>
      <c r="J1074">
        <v>2011</v>
      </c>
      <c r="K1074">
        <v>136</v>
      </c>
      <c r="L1074" t="s">
        <v>4</v>
      </c>
      <c r="N1074">
        <v>822.80084509999995</v>
      </c>
      <c r="X1074" t="s">
        <v>283</v>
      </c>
      <c r="Y1074" t="s">
        <v>313</v>
      </c>
    </row>
    <row r="1075" spans="1:25" x14ac:dyDescent="0.45">
      <c r="A1075" t="s">
        <v>414</v>
      </c>
      <c r="B1075" t="s">
        <v>0</v>
      </c>
      <c r="C1075" t="s">
        <v>1</v>
      </c>
      <c r="E1075" t="s">
        <v>297</v>
      </c>
      <c r="F1075" t="s">
        <v>433</v>
      </c>
      <c r="H1075" t="s">
        <v>6</v>
      </c>
      <c r="I1075" t="s">
        <v>66</v>
      </c>
      <c r="J1075">
        <v>2011</v>
      </c>
      <c r="K1075">
        <v>137</v>
      </c>
      <c r="L1075" t="s">
        <v>4</v>
      </c>
      <c r="N1075">
        <v>1047.123617</v>
      </c>
      <c r="X1075" t="s">
        <v>283</v>
      </c>
      <c r="Y1075" t="s">
        <v>313</v>
      </c>
    </row>
    <row r="1076" spans="1:25" x14ac:dyDescent="0.45">
      <c r="A1076" t="s">
        <v>414</v>
      </c>
      <c r="B1076" t="s">
        <v>0</v>
      </c>
      <c r="C1076" t="s">
        <v>1</v>
      </c>
      <c r="E1076" t="s">
        <v>297</v>
      </c>
      <c r="F1076" t="s">
        <v>433</v>
      </c>
      <c r="H1076" t="s">
        <v>6</v>
      </c>
      <c r="I1076" t="s">
        <v>66</v>
      </c>
      <c r="J1076">
        <v>2011</v>
      </c>
      <c r="K1076">
        <v>138</v>
      </c>
      <c r="L1076" t="s">
        <v>4</v>
      </c>
      <c r="N1076">
        <v>1024.691339</v>
      </c>
      <c r="X1076" t="s">
        <v>283</v>
      </c>
      <c r="Y1076" t="s">
        <v>313</v>
      </c>
    </row>
    <row r="1077" spans="1:25" x14ac:dyDescent="0.45">
      <c r="A1077" t="s">
        <v>414</v>
      </c>
      <c r="B1077" t="s">
        <v>0</v>
      </c>
      <c r="C1077" t="s">
        <v>1</v>
      </c>
      <c r="E1077" t="s">
        <v>297</v>
      </c>
      <c r="F1077" t="s">
        <v>433</v>
      </c>
      <c r="H1077" t="s">
        <v>6</v>
      </c>
      <c r="I1077" t="s">
        <v>66</v>
      </c>
      <c r="J1077">
        <v>2011</v>
      </c>
      <c r="K1077">
        <v>139</v>
      </c>
      <c r="L1077" t="s">
        <v>4</v>
      </c>
      <c r="N1077">
        <v>1159.2850020000001</v>
      </c>
      <c r="X1077" t="s">
        <v>283</v>
      </c>
      <c r="Y1077" t="s">
        <v>313</v>
      </c>
    </row>
    <row r="1078" spans="1:25" x14ac:dyDescent="0.45">
      <c r="A1078" t="s">
        <v>414</v>
      </c>
      <c r="B1078" t="s">
        <v>0</v>
      </c>
      <c r="C1078" t="s">
        <v>1</v>
      </c>
      <c r="E1078" t="s">
        <v>297</v>
      </c>
      <c r="F1078" t="s">
        <v>433</v>
      </c>
      <c r="H1078" t="s">
        <v>6</v>
      </c>
      <c r="I1078" t="s">
        <v>66</v>
      </c>
      <c r="J1078">
        <v>2011</v>
      </c>
      <c r="K1078">
        <v>140</v>
      </c>
      <c r="L1078" t="s">
        <v>4</v>
      </c>
      <c r="N1078">
        <v>1361.175497</v>
      </c>
      <c r="X1078" t="s">
        <v>283</v>
      </c>
      <c r="Y1078" t="s">
        <v>313</v>
      </c>
    </row>
    <row r="1079" spans="1:25" x14ac:dyDescent="0.45">
      <c r="A1079" t="s">
        <v>414</v>
      </c>
      <c r="B1079" t="s">
        <v>0</v>
      </c>
      <c r="C1079" t="s">
        <v>1</v>
      </c>
      <c r="E1079" t="s">
        <v>297</v>
      </c>
      <c r="F1079" t="s">
        <v>433</v>
      </c>
      <c r="H1079" t="s">
        <v>6</v>
      </c>
      <c r="I1079" t="s">
        <v>66</v>
      </c>
      <c r="J1079">
        <v>2011</v>
      </c>
      <c r="K1079">
        <v>141</v>
      </c>
      <c r="L1079" t="s">
        <v>4</v>
      </c>
      <c r="N1079">
        <v>1406.0400509999999</v>
      </c>
      <c r="X1079" t="s">
        <v>283</v>
      </c>
      <c r="Y1079" t="s">
        <v>313</v>
      </c>
    </row>
    <row r="1080" spans="1:25" x14ac:dyDescent="0.45">
      <c r="A1080" t="s">
        <v>414</v>
      </c>
      <c r="B1080" t="s">
        <v>0</v>
      </c>
      <c r="C1080" t="s">
        <v>1</v>
      </c>
      <c r="E1080" t="s">
        <v>297</v>
      </c>
      <c r="F1080" t="s">
        <v>433</v>
      </c>
      <c r="H1080" t="s">
        <v>6</v>
      </c>
      <c r="I1080" t="s">
        <v>66</v>
      </c>
      <c r="J1080">
        <v>2011</v>
      </c>
      <c r="K1080">
        <v>142</v>
      </c>
      <c r="L1080" t="s">
        <v>4</v>
      </c>
      <c r="N1080">
        <v>1136.852725</v>
      </c>
      <c r="X1080" t="s">
        <v>283</v>
      </c>
      <c r="Y1080" t="s">
        <v>313</v>
      </c>
    </row>
    <row r="1081" spans="1:25" x14ac:dyDescent="0.45">
      <c r="A1081" t="s">
        <v>414</v>
      </c>
      <c r="B1081" t="s">
        <v>0</v>
      </c>
      <c r="C1081" t="s">
        <v>1</v>
      </c>
      <c r="E1081" t="s">
        <v>297</v>
      </c>
      <c r="F1081" t="s">
        <v>433</v>
      </c>
      <c r="H1081" t="s">
        <v>6</v>
      </c>
      <c r="I1081" t="s">
        <v>66</v>
      </c>
      <c r="J1081">
        <v>2011</v>
      </c>
      <c r="K1081">
        <v>143</v>
      </c>
      <c r="L1081" t="s">
        <v>4</v>
      </c>
      <c r="N1081">
        <v>957.39450799999997</v>
      </c>
      <c r="X1081" t="s">
        <v>283</v>
      </c>
      <c r="Y1081" t="s">
        <v>313</v>
      </c>
    </row>
    <row r="1082" spans="1:25" x14ac:dyDescent="0.45">
      <c r="A1082" t="s">
        <v>414</v>
      </c>
      <c r="B1082" t="s">
        <v>0</v>
      </c>
      <c r="C1082" t="s">
        <v>1</v>
      </c>
      <c r="E1082" t="s">
        <v>297</v>
      </c>
      <c r="F1082" t="s">
        <v>433</v>
      </c>
      <c r="H1082" t="s">
        <v>6</v>
      </c>
      <c r="I1082" t="s">
        <v>66</v>
      </c>
      <c r="J1082">
        <v>2011</v>
      </c>
      <c r="K1082">
        <v>144</v>
      </c>
      <c r="L1082" t="s">
        <v>4</v>
      </c>
      <c r="N1082">
        <v>822.80084509999995</v>
      </c>
      <c r="X1082" t="s">
        <v>283</v>
      </c>
      <c r="Y1082" t="s">
        <v>313</v>
      </c>
    </row>
    <row r="1083" spans="1:25" x14ac:dyDescent="0.45">
      <c r="A1083" t="s">
        <v>414</v>
      </c>
      <c r="B1083" t="s">
        <v>0</v>
      </c>
      <c r="C1083" t="s">
        <v>1</v>
      </c>
      <c r="E1083" t="s">
        <v>297</v>
      </c>
      <c r="F1083" t="s">
        <v>433</v>
      </c>
      <c r="H1083" t="s">
        <v>6</v>
      </c>
      <c r="I1083" t="s">
        <v>66</v>
      </c>
      <c r="J1083">
        <v>2011</v>
      </c>
      <c r="K1083">
        <v>145</v>
      </c>
      <c r="L1083" t="s">
        <v>4</v>
      </c>
      <c r="N1083">
        <v>912.52995369999996</v>
      </c>
      <c r="X1083" t="s">
        <v>283</v>
      </c>
      <c r="Y1083" t="s">
        <v>313</v>
      </c>
    </row>
    <row r="1084" spans="1:25" x14ac:dyDescent="0.45">
      <c r="A1084" t="s">
        <v>414</v>
      </c>
      <c r="B1084" t="s">
        <v>0</v>
      </c>
      <c r="C1084" t="s">
        <v>1</v>
      </c>
      <c r="E1084" t="s">
        <v>297</v>
      </c>
      <c r="F1084" t="s">
        <v>433</v>
      </c>
      <c r="H1084" t="s">
        <v>6</v>
      </c>
      <c r="I1084" t="s">
        <v>66</v>
      </c>
      <c r="J1084">
        <v>2011</v>
      </c>
      <c r="K1084">
        <v>146</v>
      </c>
      <c r="L1084" t="s">
        <v>4</v>
      </c>
      <c r="N1084">
        <v>1159.2850020000001</v>
      </c>
      <c r="X1084" t="s">
        <v>283</v>
      </c>
      <c r="Y1084" t="s">
        <v>313</v>
      </c>
    </row>
    <row r="1085" spans="1:25" x14ac:dyDescent="0.45">
      <c r="A1085" t="s">
        <v>414</v>
      </c>
      <c r="B1085" t="s">
        <v>0</v>
      </c>
      <c r="C1085" t="s">
        <v>1</v>
      </c>
      <c r="E1085" t="s">
        <v>297</v>
      </c>
      <c r="F1085" t="s">
        <v>433</v>
      </c>
      <c r="H1085" t="s">
        <v>6</v>
      </c>
      <c r="I1085" t="s">
        <v>66</v>
      </c>
      <c r="J1085">
        <v>2011</v>
      </c>
      <c r="K1085">
        <v>147</v>
      </c>
      <c r="L1085" t="s">
        <v>4</v>
      </c>
      <c r="N1085">
        <v>1518.2014369999999</v>
      </c>
      <c r="X1085" t="s">
        <v>283</v>
      </c>
      <c r="Y1085" t="s">
        <v>313</v>
      </c>
    </row>
    <row r="1086" spans="1:25" x14ac:dyDescent="0.45">
      <c r="A1086" t="s">
        <v>414</v>
      </c>
      <c r="B1086" t="s">
        <v>0</v>
      </c>
      <c r="C1086" t="s">
        <v>1</v>
      </c>
      <c r="E1086" t="s">
        <v>297</v>
      </c>
      <c r="F1086" t="s">
        <v>433</v>
      </c>
      <c r="H1086" t="s">
        <v>6</v>
      </c>
      <c r="I1086" t="s">
        <v>66</v>
      </c>
      <c r="J1086">
        <v>2011</v>
      </c>
      <c r="K1086">
        <v>148</v>
      </c>
      <c r="L1086" t="s">
        <v>4</v>
      </c>
      <c r="N1086">
        <v>1540.6337140000001</v>
      </c>
      <c r="X1086" t="s">
        <v>283</v>
      </c>
      <c r="Y1086" t="s">
        <v>313</v>
      </c>
    </row>
    <row r="1087" spans="1:25" x14ac:dyDescent="0.45">
      <c r="A1087" t="s">
        <v>414</v>
      </c>
      <c r="B1087" t="s">
        <v>0</v>
      </c>
      <c r="C1087" t="s">
        <v>1</v>
      </c>
      <c r="E1087" t="s">
        <v>297</v>
      </c>
      <c r="F1087" t="s">
        <v>433</v>
      </c>
      <c r="H1087" t="s">
        <v>6</v>
      </c>
      <c r="I1087" t="s">
        <v>66</v>
      </c>
      <c r="J1087">
        <v>2011</v>
      </c>
      <c r="K1087">
        <v>50</v>
      </c>
      <c r="L1087" t="s">
        <v>5</v>
      </c>
      <c r="M1087" t="s">
        <v>298</v>
      </c>
      <c r="N1087">
        <v>13630</v>
      </c>
      <c r="X1087" t="s">
        <v>283</v>
      </c>
      <c r="Y1087" t="s">
        <v>304</v>
      </c>
    </row>
    <row r="1088" spans="1:25" x14ac:dyDescent="0.45">
      <c r="A1088" t="s">
        <v>414</v>
      </c>
      <c r="B1088" t="s">
        <v>0</v>
      </c>
      <c r="C1088" t="s">
        <v>1</v>
      </c>
      <c r="E1088" t="s">
        <v>297</v>
      </c>
      <c r="F1088" t="s">
        <v>433</v>
      </c>
      <c r="H1088" t="s">
        <v>6</v>
      </c>
      <c r="I1088" t="s">
        <v>66</v>
      </c>
      <c r="J1088">
        <v>2011</v>
      </c>
      <c r="K1088">
        <v>51</v>
      </c>
      <c r="L1088" t="s">
        <v>5</v>
      </c>
      <c r="M1088" t="s">
        <v>298</v>
      </c>
      <c r="N1088">
        <v>10690.37657</v>
      </c>
      <c r="X1088" t="s">
        <v>283</v>
      </c>
      <c r="Y1088" t="s">
        <v>304</v>
      </c>
    </row>
    <row r="1089" spans="1:25" x14ac:dyDescent="0.45">
      <c r="A1089" t="s">
        <v>414</v>
      </c>
      <c r="B1089" t="s">
        <v>0</v>
      </c>
      <c r="C1089" t="s">
        <v>1</v>
      </c>
      <c r="E1089" t="s">
        <v>297</v>
      </c>
      <c r="F1089" t="s">
        <v>433</v>
      </c>
      <c r="H1089" t="s">
        <v>6</v>
      </c>
      <c r="I1089" t="s">
        <v>66</v>
      </c>
      <c r="J1089">
        <v>2011</v>
      </c>
      <c r="K1089">
        <v>52</v>
      </c>
      <c r="L1089" t="s">
        <v>5</v>
      </c>
      <c r="M1089" t="s">
        <v>298</v>
      </c>
      <c r="N1089">
        <v>11658.69695</v>
      </c>
      <c r="X1089" t="s">
        <v>283</v>
      </c>
      <c r="Y1089" t="s">
        <v>304</v>
      </c>
    </row>
    <row r="1090" spans="1:25" x14ac:dyDescent="0.45">
      <c r="A1090" t="s">
        <v>414</v>
      </c>
      <c r="B1090" t="s">
        <v>0</v>
      </c>
      <c r="C1090" t="s">
        <v>1</v>
      </c>
      <c r="E1090" t="s">
        <v>297</v>
      </c>
      <c r="F1090" t="s">
        <v>433</v>
      </c>
      <c r="H1090" t="s">
        <v>6</v>
      </c>
      <c r="I1090" t="s">
        <v>66</v>
      </c>
      <c r="J1090">
        <v>2011</v>
      </c>
      <c r="K1090">
        <v>53</v>
      </c>
      <c r="L1090" t="s">
        <v>5</v>
      </c>
      <c r="M1090" t="s">
        <v>298</v>
      </c>
      <c r="N1090">
        <v>10797.967720000001</v>
      </c>
      <c r="X1090" t="s">
        <v>283</v>
      </c>
      <c r="Y1090" t="s">
        <v>304</v>
      </c>
    </row>
    <row r="1091" spans="1:25" x14ac:dyDescent="0.45">
      <c r="A1091" t="s">
        <v>414</v>
      </c>
      <c r="B1091" t="s">
        <v>0</v>
      </c>
      <c r="C1091" t="s">
        <v>1</v>
      </c>
      <c r="E1091" t="s">
        <v>297</v>
      </c>
      <c r="F1091" t="s">
        <v>433</v>
      </c>
      <c r="H1091" t="s">
        <v>6</v>
      </c>
      <c r="I1091" t="s">
        <v>66</v>
      </c>
      <c r="J1091">
        <v>2011</v>
      </c>
      <c r="K1091">
        <v>54</v>
      </c>
      <c r="L1091" t="s">
        <v>5</v>
      </c>
      <c r="M1091" t="s">
        <v>298</v>
      </c>
      <c r="N1091">
        <v>9291.6915719999997</v>
      </c>
      <c r="X1091" t="s">
        <v>283</v>
      </c>
      <c r="Y1091" t="s">
        <v>304</v>
      </c>
    </row>
    <row r="1092" spans="1:25" x14ac:dyDescent="0.45">
      <c r="A1092" t="s">
        <v>414</v>
      </c>
      <c r="B1092" t="s">
        <v>0</v>
      </c>
      <c r="C1092" t="s">
        <v>1</v>
      </c>
      <c r="E1092" t="s">
        <v>297</v>
      </c>
      <c r="F1092" t="s">
        <v>433</v>
      </c>
      <c r="H1092" t="s">
        <v>6</v>
      </c>
      <c r="I1092" t="s">
        <v>66</v>
      </c>
      <c r="J1092">
        <v>2011</v>
      </c>
      <c r="K1092">
        <v>55</v>
      </c>
      <c r="L1092" t="s">
        <v>5</v>
      </c>
      <c r="M1092" t="s">
        <v>298</v>
      </c>
      <c r="N1092">
        <v>11551.105799999999</v>
      </c>
      <c r="X1092" t="s">
        <v>283</v>
      </c>
      <c r="Y1092" t="s">
        <v>304</v>
      </c>
    </row>
    <row r="1093" spans="1:25" x14ac:dyDescent="0.45">
      <c r="A1093" t="s">
        <v>414</v>
      </c>
      <c r="B1093" t="s">
        <v>0</v>
      </c>
      <c r="C1093" t="s">
        <v>1</v>
      </c>
      <c r="E1093" t="s">
        <v>297</v>
      </c>
      <c r="F1093" t="s">
        <v>433</v>
      </c>
      <c r="H1093" t="s">
        <v>6</v>
      </c>
      <c r="I1093" t="s">
        <v>66</v>
      </c>
      <c r="J1093">
        <v>2011</v>
      </c>
      <c r="K1093">
        <v>56</v>
      </c>
      <c r="L1093" t="s">
        <v>5</v>
      </c>
      <c r="M1093" t="s">
        <v>298</v>
      </c>
      <c r="N1093">
        <v>11443.514639999999</v>
      </c>
      <c r="X1093" t="s">
        <v>283</v>
      </c>
      <c r="Y1093" t="s">
        <v>304</v>
      </c>
    </row>
    <row r="1094" spans="1:25" x14ac:dyDescent="0.45">
      <c r="A1094" t="s">
        <v>414</v>
      </c>
      <c r="B1094" t="s">
        <v>0</v>
      </c>
      <c r="C1094" t="s">
        <v>1</v>
      </c>
      <c r="E1094" t="s">
        <v>297</v>
      </c>
      <c r="F1094" t="s">
        <v>433</v>
      </c>
      <c r="H1094" t="s">
        <v>6</v>
      </c>
      <c r="I1094" t="s">
        <v>66</v>
      </c>
      <c r="J1094">
        <v>2011</v>
      </c>
      <c r="K1094">
        <v>57</v>
      </c>
      <c r="L1094" t="s">
        <v>5</v>
      </c>
      <c r="M1094" t="s">
        <v>298</v>
      </c>
      <c r="N1094">
        <v>13272.564259999999</v>
      </c>
      <c r="X1094" t="s">
        <v>283</v>
      </c>
      <c r="Y1094" t="s">
        <v>304</v>
      </c>
    </row>
    <row r="1095" spans="1:25" x14ac:dyDescent="0.45">
      <c r="A1095" t="s">
        <v>414</v>
      </c>
      <c r="B1095" t="s">
        <v>0</v>
      </c>
      <c r="C1095" t="s">
        <v>1</v>
      </c>
      <c r="E1095" t="s">
        <v>297</v>
      </c>
      <c r="F1095" t="s">
        <v>433</v>
      </c>
      <c r="H1095" t="s">
        <v>6</v>
      </c>
      <c r="I1095" t="s">
        <v>66</v>
      </c>
      <c r="J1095">
        <v>2011</v>
      </c>
      <c r="K1095">
        <v>58</v>
      </c>
      <c r="L1095" t="s">
        <v>5</v>
      </c>
      <c r="M1095" t="s">
        <v>298</v>
      </c>
      <c r="N1095">
        <v>12304.24387</v>
      </c>
      <c r="X1095" t="s">
        <v>283</v>
      </c>
      <c r="Y1095" t="s">
        <v>304</v>
      </c>
    </row>
    <row r="1096" spans="1:25" x14ac:dyDescent="0.45">
      <c r="A1096" t="s">
        <v>414</v>
      </c>
      <c r="B1096" t="s">
        <v>0</v>
      </c>
      <c r="C1096" t="s">
        <v>1</v>
      </c>
      <c r="E1096" t="s">
        <v>297</v>
      </c>
      <c r="F1096" t="s">
        <v>433</v>
      </c>
      <c r="H1096" t="s">
        <v>6</v>
      </c>
      <c r="I1096" t="s">
        <v>66</v>
      </c>
      <c r="J1096">
        <v>2011</v>
      </c>
      <c r="K1096">
        <v>59</v>
      </c>
      <c r="L1096" t="s">
        <v>5</v>
      </c>
      <c r="M1096" t="s">
        <v>298</v>
      </c>
      <c r="N1096">
        <v>13595.33772</v>
      </c>
      <c r="X1096" t="s">
        <v>283</v>
      </c>
      <c r="Y1096" t="s">
        <v>304</v>
      </c>
    </row>
    <row r="1097" spans="1:25" x14ac:dyDescent="0.45">
      <c r="A1097" t="s">
        <v>414</v>
      </c>
      <c r="B1097" t="s">
        <v>0</v>
      </c>
      <c r="C1097" t="s">
        <v>1</v>
      </c>
      <c r="E1097" t="s">
        <v>297</v>
      </c>
      <c r="F1097" t="s">
        <v>433</v>
      </c>
      <c r="H1097" t="s">
        <v>6</v>
      </c>
      <c r="I1097" t="s">
        <v>66</v>
      </c>
      <c r="J1097">
        <v>2011</v>
      </c>
      <c r="K1097">
        <v>60</v>
      </c>
      <c r="L1097" t="s">
        <v>5</v>
      </c>
      <c r="M1097" t="s">
        <v>298</v>
      </c>
      <c r="N1097">
        <v>12627.017330000001</v>
      </c>
      <c r="X1097" t="s">
        <v>283</v>
      </c>
      <c r="Y1097" t="s">
        <v>304</v>
      </c>
    </row>
    <row r="1098" spans="1:25" x14ac:dyDescent="0.45">
      <c r="A1098" t="s">
        <v>414</v>
      </c>
      <c r="B1098" t="s">
        <v>0</v>
      </c>
      <c r="C1098" t="s">
        <v>1</v>
      </c>
      <c r="E1098" t="s">
        <v>297</v>
      </c>
      <c r="F1098" t="s">
        <v>433</v>
      </c>
      <c r="H1098" t="s">
        <v>6</v>
      </c>
      <c r="I1098" t="s">
        <v>66</v>
      </c>
      <c r="J1098">
        <v>2011</v>
      </c>
      <c r="K1098">
        <v>61</v>
      </c>
      <c r="L1098" t="s">
        <v>5</v>
      </c>
      <c r="M1098" t="s">
        <v>298</v>
      </c>
      <c r="N1098">
        <v>12089.06157</v>
      </c>
      <c r="X1098" t="s">
        <v>283</v>
      </c>
      <c r="Y1098" t="s">
        <v>304</v>
      </c>
    </row>
    <row r="1099" spans="1:25" x14ac:dyDescent="0.45">
      <c r="A1099" t="s">
        <v>414</v>
      </c>
      <c r="B1099" t="s">
        <v>0</v>
      </c>
      <c r="C1099" t="s">
        <v>1</v>
      </c>
      <c r="E1099" t="s">
        <v>297</v>
      </c>
      <c r="F1099" t="s">
        <v>433</v>
      </c>
      <c r="H1099" t="s">
        <v>6</v>
      </c>
      <c r="I1099" t="s">
        <v>66</v>
      </c>
      <c r="J1099">
        <v>2011</v>
      </c>
      <c r="K1099">
        <v>62</v>
      </c>
      <c r="L1099" t="s">
        <v>5</v>
      </c>
      <c r="M1099" t="s">
        <v>298</v>
      </c>
      <c r="N1099">
        <v>9829.6473399999995</v>
      </c>
      <c r="X1099" t="s">
        <v>283</v>
      </c>
      <c r="Y1099" t="s">
        <v>304</v>
      </c>
    </row>
    <row r="1100" spans="1:25" x14ac:dyDescent="0.45">
      <c r="A1100" t="s">
        <v>414</v>
      </c>
      <c r="B1100" t="s">
        <v>0</v>
      </c>
      <c r="C1100" t="s">
        <v>1</v>
      </c>
      <c r="E1100" t="s">
        <v>297</v>
      </c>
      <c r="F1100" t="s">
        <v>433</v>
      </c>
      <c r="H1100" t="s">
        <v>6</v>
      </c>
      <c r="I1100" t="s">
        <v>66</v>
      </c>
      <c r="J1100">
        <v>2011</v>
      </c>
      <c r="K1100">
        <v>63</v>
      </c>
      <c r="L1100" t="s">
        <v>5</v>
      </c>
      <c r="M1100" t="s">
        <v>298</v>
      </c>
      <c r="N1100">
        <v>9829.6473399999995</v>
      </c>
      <c r="X1100" t="s">
        <v>283</v>
      </c>
      <c r="Y1100" t="s">
        <v>304</v>
      </c>
    </row>
    <row r="1101" spans="1:25" x14ac:dyDescent="0.45">
      <c r="A1101" t="s">
        <v>414</v>
      </c>
      <c r="B1101" t="s">
        <v>0</v>
      </c>
      <c r="C1101" t="s">
        <v>1</v>
      </c>
      <c r="E1101" t="s">
        <v>297</v>
      </c>
      <c r="F1101" t="s">
        <v>433</v>
      </c>
      <c r="H1101" t="s">
        <v>6</v>
      </c>
      <c r="I1101" t="s">
        <v>66</v>
      </c>
      <c r="J1101">
        <v>2011</v>
      </c>
      <c r="K1101">
        <v>64</v>
      </c>
      <c r="L1101" t="s">
        <v>5</v>
      </c>
      <c r="M1101" t="s">
        <v>298</v>
      </c>
      <c r="N1101">
        <v>11228.332340000001</v>
      </c>
      <c r="X1101" t="s">
        <v>283</v>
      </c>
      <c r="Y1101" t="s">
        <v>304</v>
      </c>
    </row>
    <row r="1102" spans="1:25" x14ac:dyDescent="0.45">
      <c r="A1102" t="s">
        <v>414</v>
      </c>
      <c r="B1102" t="s">
        <v>0</v>
      </c>
      <c r="C1102" t="s">
        <v>1</v>
      </c>
      <c r="E1102" t="s">
        <v>297</v>
      </c>
      <c r="F1102" t="s">
        <v>433</v>
      </c>
      <c r="H1102" t="s">
        <v>6</v>
      </c>
      <c r="I1102" t="s">
        <v>66</v>
      </c>
      <c r="J1102">
        <v>2011</v>
      </c>
      <c r="K1102">
        <v>65</v>
      </c>
      <c r="L1102" t="s">
        <v>5</v>
      </c>
      <c r="M1102" t="s">
        <v>298</v>
      </c>
      <c r="N1102">
        <v>11013.150030000001</v>
      </c>
      <c r="X1102" t="s">
        <v>283</v>
      </c>
      <c r="Y1102" t="s">
        <v>304</v>
      </c>
    </row>
    <row r="1103" spans="1:25" x14ac:dyDescent="0.45">
      <c r="A1103" t="s">
        <v>414</v>
      </c>
      <c r="B1103" t="s">
        <v>0</v>
      </c>
      <c r="C1103" t="s">
        <v>1</v>
      </c>
      <c r="E1103" t="s">
        <v>297</v>
      </c>
      <c r="F1103" t="s">
        <v>433</v>
      </c>
      <c r="H1103" t="s">
        <v>6</v>
      </c>
      <c r="I1103" t="s">
        <v>66</v>
      </c>
      <c r="J1103">
        <v>2011</v>
      </c>
      <c r="K1103">
        <v>66</v>
      </c>
      <c r="L1103" t="s">
        <v>5</v>
      </c>
      <c r="M1103" t="s">
        <v>298</v>
      </c>
      <c r="N1103">
        <v>10044.82965</v>
      </c>
      <c r="X1103" t="s">
        <v>283</v>
      </c>
      <c r="Y1103" t="s">
        <v>304</v>
      </c>
    </row>
    <row r="1104" spans="1:25" x14ac:dyDescent="0.45">
      <c r="A1104" t="s">
        <v>414</v>
      </c>
      <c r="B1104" t="s">
        <v>0</v>
      </c>
      <c r="C1104" t="s">
        <v>1</v>
      </c>
      <c r="E1104" t="s">
        <v>297</v>
      </c>
      <c r="F1104" t="s">
        <v>433</v>
      </c>
      <c r="H1104" t="s">
        <v>6</v>
      </c>
      <c r="I1104" t="s">
        <v>66</v>
      </c>
      <c r="J1104">
        <v>2011</v>
      </c>
      <c r="K1104">
        <v>67</v>
      </c>
      <c r="L1104" t="s">
        <v>5</v>
      </c>
      <c r="M1104" t="s">
        <v>298</v>
      </c>
      <c r="N1104">
        <v>11228.332340000001</v>
      </c>
      <c r="X1104" t="s">
        <v>283</v>
      </c>
      <c r="Y1104" t="s">
        <v>304</v>
      </c>
    </row>
    <row r="1105" spans="1:25" x14ac:dyDescent="0.45">
      <c r="A1105" t="s">
        <v>414</v>
      </c>
      <c r="B1105" t="s">
        <v>0</v>
      </c>
      <c r="C1105" t="s">
        <v>1</v>
      </c>
      <c r="E1105" t="s">
        <v>297</v>
      </c>
      <c r="F1105" t="s">
        <v>433</v>
      </c>
      <c r="H1105" t="s">
        <v>6</v>
      </c>
      <c r="I1105" t="s">
        <v>66</v>
      </c>
      <c r="J1105">
        <v>2011</v>
      </c>
      <c r="K1105">
        <v>68</v>
      </c>
      <c r="L1105" t="s">
        <v>5</v>
      </c>
      <c r="M1105" t="s">
        <v>298</v>
      </c>
      <c r="N1105">
        <v>10367.60311</v>
      </c>
      <c r="X1105" t="s">
        <v>283</v>
      </c>
      <c r="Y1105" t="s">
        <v>304</v>
      </c>
    </row>
    <row r="1106" spans="1:25" x14ac:dyDescent="0.45">
      <c r="A1106" t="s">
        <v>414</v>
      </c>
      <c r="B1106" t="s">
        <v>0</v>
      </c>
      <c r="C1106" t="s">
        <v>1</v>
      </c>
      <c r="E1106" t="s">
        <v>297</v>
      </c>
      <c r="F1106" t="s">
        <v>433</v>
      </c>
      <c r="H1106" t="s">
        <v>6</v>
      </c>
      <c r="I1106" t="s">
        <v>66</v>
      </c>
      <c r="J1106">
        <v>2011</v>
      </c>
      <c r="K1106">
        <v>69</v>
      </c>
      <c r="L1106" t="s">
        <v>5</v>
      </c>
      <c r="M1106" t="s">
        <v>298</v>
      </c>
      <c r="N1106">
        <v>10582.78542</v>
      </c>
      <c r="X1106" t="s">
        <v>283</v>
      </c>
      <c r="Y1106" t="s">
        <v>304</v>
      </c>
    </row>
    <row r="1107" spans="1:25" x14ac:dyDescent="0.45">
      <c r="A1107" t="s">
        <v>414</v>
      </c>
      <c r="B1107" t="s">
        <v>0</v>
      </c>
      <c r="C1107" t="s">
        <v>1</v>
      </c>
      <c r="E1107" t="s">
        <v>297</v>
      </c>
      <c r="F1107" t="s">
        <v>433</v>
      </c>
      <c r="H1107" t="s">
        <v>6</v>
      </c>
      <c r="I1107" t="s">
        <v>66</v>
      </c>
      <c r="J1107">
        <v>2011</v>
      </c>
      <c r="K1107">
        <v>70</v>
      </c>
      <c r="L1107" t="s">
        <v>5</v>
      </c>
      <c r="M1107" t="s">
        <v>298</v>
      </c>
      <c r="N1107">
        <v>9937.2384939999993</v>
      </c>
      <c r="X1107" t="s">
        <v>283</v>
      </c>
      <c r="Y1107" t="s">
        <v>304</v>
      </c>
    </row>
    <row r="1108" spans="1:25" x14ac:dyDescent="0.45">
      <c r="A1108" t="s">
        <v>414</v>
      </c>
      <c r="B1108" t="s">
        <v>0</v>
      </c>
      <c r="C1108" t="s">
        <v>1</v>
      </c>
      <c r="E1108" t="s">
        <v>297</v>
      </c>
      <c r="F1108" t="s">
        <v>433</v>
      </c>
      <c r="H1108" t="s">
        <v>6</v>
      </c>
      <c r="I1108" t="s">
        <v>66</v>
      </c>
      <c r="J1108">
        <v>2011</v>
      </c>
      <c r="K1108">
        <v>71</v>
      </c>
      <c r="L1108" t="s">
        <v>5</v>
      </c>
      <c r="M1108" t="s">
        <v>298</v>
      </c>
      <c r="N1108">
        <v>11228.332340000001</v>
      </c>
      <c r="X1108" t="s">
        <v>283</v>
      </c>
      <c r="Y1108" t="s">
        <v>304</v>
      </c>
    </row>
    <row r="1109" spans="1:25" x14ac:dyDescent="0.45">
      <c r="A1109" t="s">
        <v>414</v>
      </c>
      <c r="B1109" t="s">
        <v>0</v>
      </c>
      <c r="C1109" t="s">
        <v>1</v>
      </c>
      <c r="E1109" t="s">
        <v>297</v>
      </c>
      <c r="F1109" t="s">
        <v>433</v>
      </c>
      <c r="H1109" t="s">
        <v>6</v>
      </c>
      <c r="I1109" t="s">
        <v>66</v>
      </c>
      <c r="J1109">
        <v>2011</v>
      </c>
      <c r="K1109">
        <v>72</v>
      </c>
      <c r="L1109" t="s">
        <v>5</v>
      </c>
      <c r="M1109" t="s">
        <v>298</v>
      </c>
      <c r="N1109">
        <v>10582.78542</v>
      </c>
      <c r="X1109" t="s">
        <v>283</v>
      </c>
      <c r="Y1109" t="s">
        <v>304</v>
      </c>
    </row>
    <row r="1110" spans="1:25" x14ac:dyDescent="0.45">
      <c r="A1110" t="s">
        <v>414</v>
      </c>
      <c r="B1110" t="s">
        <v>0</v>
      </c>
      <c r="C1110" t="s">
        <v>1</v>
      </c>
      <c r="E1110" t="s">
        <v>297</v>
      </c>
      <c r="F1110" t="s">
        <v>433</v>
      </c>
      <c r="H1110" t="s">
        <v>6</v>
      </c>
      <c r="I1110" t="s">
        <v>66</v>
      </c>
      <c r="J1110">
        <v>2011</v>
      </c>
      <c r="K1110">
        <v>73</v>
      </c>
      <c r="L1110" t="s">
        <v>5</v>
      </c>
      <c r="M1110" t="s">
        <v>298</v>
      </c>
      <c r="N1110">
        <v>10905.55888</v>
      </c>
      <c r="X1110" t="s">
        <v>283</v>
      </c>
      <c r="Y1110" t="s">
        <v>304</v>
      </c>
    </row>
    <row r="1111" spans="1:25" x14ac:dyDescent="0.45">
      <c r="A1111" t="s">
        <v>414</v>
      </c>
      <c r="B1111" t="s">
        <v>0</v>
      </c>
      <c r="C1111" t="s">
        <v>1</v>
      </c>
      <c r="E1111" t="s">
        <v>297</v>
      </c>
      <c r="F1111" t="s">
        <v>433</v>
      </c>
      <c r="H1111" t="s">
        <v>6</v>
      </c>
      <c r="I1111" t="s">
        <v>66</v>
      </c>
      <c r="J1111">
        <v>2011</v>
      </c>
      <c r="K1111">
        <v>74</v>
      </c>
      <c r="L1111" t="s">
        <v>5</v>
      </c>
      <c r="M1111" t="s">
        <v>298</v>
      </c>
      <c r="N1111">
        <v>11120.741180000001</v>
      </c>
      <c r="X1111" t="s">
        <v>283</v>
      </c>
      <c r="Y1111" t="s">
        <v>304</v>
      </c>
    </row>
    <row r="1112" spans="1:25" x14ac:dyDescent="0.45">
      <c r="A1112" t="s">
        <v>414</v>
      </c>
      <c r="B1112" t="s">
        <v>0</v>
      </c>
      <c r="C1112" t="s">
        <v>1</v>
      </c>
      <c r="E1112" t="s">
        <v>297</v>
      </c>
      <c r="F1112" t="s">
        <v>433</v>
      </c>
      <c r="H1112" t="s">
        <v>6</v>
      </c>
      <c r="I1112" t="s">
        <v>66</v>
      </c>
      <c r="J1112">
        <v>2011</v>
      </c>
      <c r="K1112">
        <v>75</v>
      </c>
      <c r="L1112" t="s">
        <v>5</v>
      </c>
      <c r="M1112" t="s">
        <v>298</v>
      </c>
      <c r="N1112">
        <v>10367.60311</v>
      </c>
      <c r="X1112" t="s">
        <v>283</v>
      </c>
      <c r="Y1112" t="s">
        <v>304</v>
      </c>
    </row>
    <row r="1113" spans="1:25" x14ac:dyDescent="0.45">
      <c r="A1113" t="s">
        <v>414</v>
      </c>
      <c r="B1113" t="s">
        <v>0</v>
      </c>
      <c r="C1113" t="s">
        <v>1</v>
      </c>
      <c r="E1113" t="s">
        <v>297</v>
      </c>
      <c r="F1113" t="s">
        <v>433</v>
      </c>
      <c r="H1113" t="s">
        <v>6</v>
      </c>
      <c r="I1113" t="s">
        <v>66</v>
      </c>
      <c r="J1113">
        <v>2011</v>
      </c>
      <c r="K1113">
        <v>76</v>
      </c>
      <c r="L1113" t="s">
        <v>5</v>
      </c>
      <c r="M1113" t="s">
        <v>298</v>
      </c>
      <c r="N1113">
        <v>9937.2384939999993</v>
      </c>
      <c r="X1113" t="s">
        <v>283</v>
      </c>
      <c r="Y1113" t="s">
        <v>304</v>
      </c>
    </row>
    <row r="1114" spans="1:25" x14ac:dyDescent="0.45">
      <c r="A1114" t="s">
        <v>414</v>
      </c>
      <c r="B1114" t="s">
        <v>0</v>
      </c>
      <c r="C1114" t="s">
        <v>1</v>
      </c>
      <c r="E1114" t="s">
        <v>297</v>
      </c>
      <c r="F1114" t="s">
        <v>433</v>
      </c>
      <c r="H1114" t="s">
        <v>6</v>
      </c>
      <c r="I1114" t="s">
        <v>66</v>
      </c>
      <c r="J1114">
        <v>2011</v>
      </c>
      <c r="K1114">
        <v>77</v>
      </c>
      <c r="L1114" t="s">
        <v>5</v>
      </c>
      <c r="M1114" t="s">
        <v>298</v>
      </c>
      <c r="N1114">
        <v>11335.923489999999</v>
      </c>
      <c r="X1114" t="s">
        <v>283</v>
      </c>
      <c r="Y1114" t="s">
        <v>304</v>
      </c>
    </row>
    <row r="1115" spans="1:25" x14ac:dyDescent="0.45">
      <c r="A1115" t="s">
        <v>414</v>
      </c>
      <c r="B1115" t="s">
        <v>0</v>
      </c>
      <c r="C1115" t="s">
        <v>1</v>
      </c>
      <c r="E1115" t="s">
        <v>297</v>
      </c>
      <c r="F1115" t="s">
        <v>433</v>
      </c>
      <c r="H1115" t="s">
        <v>6</v>
      </c>
      <c r="I1115" t="s">
        <v>66</v>
      </c>
      <c r="J1115">
        <v>2011</v>
      </c>
      <c r="K1115">
        <v>78</v>
      </c>
      <c r="L1115" t="s">
        <v>5</v>
      </c>
      <c r="M1115" t="s">
        <v>298</v>
      </c>
      <c r="N1115">
        <v>10905.55888</v>
      </c>
      <c r="X1115" t="s">
        <v>283</v>
      </c>
      <c r="Y1115" t="s">
        <v>304</v>
      </c>
    </row>
    <row r="1116" spans="1:25" x14ac:dyDescent="0.45">
      <c r="A1116" t="s">
        <v>414</v>
      </c>
      <c r="B1116" t="s">
        <v>0</v>
      </c>
      <c r="C1116" t="s">
        <v>1</v>
      </c>
      <c r="E1116" t="s">
        <v>297</v>
      </c>
      <c r="F1116" t="s">
        <v>433</v>
      </c>
      <c r="H1116" t="s">
        <v>6</v>
      </c>
      <c r="I1116" t="s">
        <v>66</v>
      </c>
      <c r="J1116">
        <v>2011</v>
      </c>
      <c r="K1116">
        <v>79</v>
      </c>
      <c r="L1116" t="s">
        <v>5</v>
      </c>
      <c r="M1116" t="s">
        <v>298</v>
      </c>
      <c r="N1116">
        <v>10797.967720000001</v>
      </c>
      <c r="X1116" t="s">
        <v>283</v>
      </c>
      <c r="Y1116" t="s">
        <v>304</v>
      </c>
    </row>
    <row r="1117" spans="1:25" x14ac:dyDescent="0.45">
      <c r="A1117" t="s">
        <v>414</v>
      </c>
      <c r="B1117" t="s">
        <v>0</v>
      </c>
      <c r="C1117" t="s">
        <v>1</v>
      </c>
      <c r="E1117" t="s">
        <v>297</v>
      </c>
      <c r="F1117" t="s">
        <v>433</v>
      </c>
      <c r="H1117" t="s">
        <v>6</v>
      </c>
      <c r="I1117" t="s">
        <v>66</v>
      </c>
      <c r="J1117">
        <v>2011</v>
      </c>
      <c r="K1117">
        <v>80</v>
      </c>
      <c r="L1117" t="s">
        <v>5</v>
      </c>
      <c r="M1117" t="s">
        <v>298</v>
      </c>
      <c r="N1117">
        <v>11551.105799999999</v>
      </c>
      <c r="X1117" t="s">
        <v>283</v>
      </c>
      <c r="Y1117" t="s">
        <v>304</v>
      </c>
    </row>
    <row r="1118" spans="1:25" x14ac:dyDescent="0.45">
      <c r="A1118" t="s">
        <v>414</v>
      </c>
      <c r="B1118" t="s">
        <v>0</v>
      </c>
      <c r="C1118" t="s">
        <v>1</v>
      </c>
      <c r="E1118" t="s">
        <v>297</v>
      </c>
      <c r="F1118" t="s">
        <v>433</v>
      </c>
      <c r="H1118" t="s">
        <v>6</v>
      </c>
      <c r="I1118" t="s">
        <v>66</v>
      </c>
      <c r="J1118">
        <v>2011</v>
      </c>
      <c r="K1118">
        <v>81</v>
      </c>
      <c r="L1118" t="s">
        <v>5</v>
      </c>
      <c r="M1118" t="s">
        <v>298</v>
      </c>
      <c r="N1118">
        <v>9937.2384939999993</v>
      </c>
      <c r="X1118" t="s">
        <v>283</v>
      </c>
      <c r="Y1118" t="s">
        <v>304</v>
      </c>
    </row>
    <row r="1119" spans="1:25" x14ac:dyDescent="0.45">
      <c r="A1119" t="s">
        <v>414</v>
      </c>
      <c r="B1119" t="s">
        <v>0</v>
      </c>
      <c r="C1119" t="s">
        <v>1</v>
      </c>
      <c r="E1119" t="s">
        <v>297</v>
      </c>
      <c r="F1119" t="s">
        <v>433</v>
      </c>
      <c r="H1119" t="s">
        <v>6</v>
      </c>
      <c r="I1119" t="s">
        <v>66</v>
      </c>
      <c r="J1119">
        <v>2011</v>
      </c>
      <c r="K1119">
        <v>82</v>
      </c>
      <c r="L1119" t="s">
        <v>5</v>
      </c>
      <c r="M1119" t="s">
        <v>298</v>
      </c>
      <c r="N1119">
        <v>9506.8738790000007</v>
      </c>
      <c r="X1119" t="s">
        <v>283</v>
      </c>
      <c r="Y1119" t="s">
        <v>304</v>
      </c>
    </row>
    <row r="1120" spans="1:25" x14ac:dyDescent="0.45">
      <c r="A1120" t="s">
        <v>414</v>
      </c>
      <c r="B1120" t="s">
        <v>0</v>
      </c>
      <c r="C1120" t="s">
        <v>1</v>
      </c>
      <c r="E1120" t="s">
        <v>297</v>
      </c>
      <c r="F1120" t="s">
        <v>433</v>
      </c>
      <c r="H1120" t="s">
        <v>6</v>
      </c>
      <c r="I1120" t="s">
        <v>66</v>
      </c>
      <c r="J1120">
        <v>2011</v>
      </c>
      <c r="K1120">
        <v>83</v>
      </c>
      <c r="L1120" t="s">
        <v>5</v>
      </c>
      <c r="M1120" t="s">
        <v>298</v>
      </c>
      <c r="N1120">
        <v>8430.9623429999992</v>
      </c>
      <c r="X1120" t="s">
        <v>283</v>
      </c>
      <c r="Y1120" t="s">
        <v>304</v>
      </c>
    </row>
    <row r="1121" spans="1:25" x14ac:dyDescent="0.45">
      <c r="A1121" t="s">
        <v>414</v>
      </c>
      <c r="B1121" t="s">
        <v>0</v>
      </c>
      <c r="C1121" t="s">
        <v>1</v>
      </c>
      <c r="E1121" t="s">
        <v>297</v>
      </c>
      <c r="F1121" t="s">
        <v>433</v>
      </c>
      <c r="H1121" t="s">
        <v>6</v>
      </c>
      <c r="I1121" t="s">
        <v>66</v>
      </c>
      <c r="J1121">
        <v>2011</v>
      </c>
      <c r="K1121">
        <v>84</v>
      </c>
      <c r="L1121" t="s">
        <v>5</v>
      </c>
      <c r="M1121" t="s">
        <v>298</v>
      </c>
      <c r="N1121">
        <v>9184.100418</v>
      </c>
      <c r="X1121" t="s">
        <v>283</v>
      </c>
      <c r="Y1121" t="s">
        <v>304</v>
      </c>
    </row>
    <row r="1122" spans="1:25" x14ac:dyDescent="0.45">
      <c r="A1122" t="s">
        <v>414</v>
      </c>
      <c r="B1122" t="s">
        <v>0</v>
      </c>
      <c r="C1122" t="s">
        <v>1</v>
      </c>
      <c r="E1122" t="s">
        <v>297</v>
      </c>
      <c r="F1122" t="s">
        <v>433</v>
      </c>
      <c r="H1122" t="s">
        <v>6</v>
      </c>
      <c r="I1122" t="s">
        <v>66</v>
      </c>
      <c r="J1122">
        <v>2011</v>
      </c>
      <c r="K1122">
        <v>85</v>
      </c>
      <c r="L1122" t="s">
        <v>5</v>
      </c>
      <c r="M1122" t="s">
        <v>298</v>
      </c>
      <c r="N1122">
        <v>7247.4596529999999</v>
      </c>
      <c r="X1122" t="s">
        <v>283</v>
      </c>
      <c r="Y1122" t="s">
        <v>304</v>
      </c>
    </row>
    <row r="1123" spans="1:25" x14ac:dyDescent="0.45">
      <c r="A1123" t="s">
        <v>414</v>
      </c>
      <c r="B1123" t="s">
        <v>0</v>
      </c>
      <c r="C1123" t="s">
        <v>1</v>
      </c>
      <c r="E1123" t="s">
        <v>297</v>
      </c>
      <c r="F1123" t="s">
        <v>433</v>
      </c>
      <c r="H1123" t="s">
        <v>6</v>
      </c>
      <c r="I1123" t="s">
        <v>66</v>
      </c>
      <c r="J1123">
        <v>2011</v>
      </c>
      <c r="K1123">
        <v>86</v>
      </c>
      <c r="L1123" t="s">
        <v>5</v>
      </c>
      <c r="M1123" t="s">
        <v>298</v>
      </c>
      <c r="N1123">
        <v>8108.1888820000004</v>
      </c>
      <c r="X1123" t="s">
        <v>283</v>
      </c>
      <c r="Y1123" t="s">
        <v>304</v>
      </c>
    </row>
    <row r="1124" spans="1:25" x14ac:dyDescent="0.45">
      <c r="A1124" t="s">
        <v>414</v>
      </c>
      <c r="B1124" t="s">
        <v>0</v>
      </c>
      <c r="C1124" t="s">
        <v>1</v>
      </c>
      <c r="E1124" t="s">
        <v>297</v>
      </c>
      <c r="F1124" t="s">
        <v>433</v>
      </c>
      <c r="H1124" t="s">
        <v>6</v>
      </c>
      <c r="I1124" t="s">
        <v>66</v>
      </c>
      <c r="J1124">
        <v>2011</v>
      </c>
      <c r="K1124">
        <v>87</v>
      </c>
      <c r="L1124" t="s">
        <v>5</v>
      </c>
      <c r="M1124" t="s">
        <v>298</v>
      </c>
      <c r="N1124">
        <v>8000.5977290000001</v>
      </c>
      <c r="X1124" t="s">
        <v>283</v>
      </c>
      <c r="Y1124" t="s">
        <v>304</v>
      </c>
    </row>
    <row r="1125" spans="1:25" x14ac:dyDescent="0.45">
      <c r="A1125" t="s">
        <v>414</v>
      </c>
      <c r="B1125" t="s">
        <v>0</v>
      </c>
      <c r="C1125" t="s">
        <v>1</v>
      </c>
      <c r="E1125" t="s">
        <v>297</v>
      </c>
      <c r="F1125" t="s">
        <v>433</v>
      </c>
      <c r="H1125" t="s">
        <v>6</v>
      </c>
      <c r="I1125" t="s">
        <v>66</v>
      </c>
      <c r="J1125">
        <v>2011</v>
      </c>
      <c r="K1125">
        <v>88</v>
      </c>
      <c r="L1125" t="s">
        <v>5</v>
      </c>
      <c r="M1125" t="s">
        <v>298</v>
      </c>
      <c r="N1125">
        <v>7032.2773459999999</v>
      </c>
      <c r="X1125" t="s">
        <v>283</v>
      </c>
      <c r="Y1125" t="s">
        <v>304</v>
      </c>
    </row>
    <row r="1126" spans="1:25" x14ac:dyDescent="0.45">
      <c r="A1126" t="s">
        <v>414</v>
      </c>
      <c r="B1126" t="s">
        <v>0</v>
      </c>
      <c r="C1126" t="s">
        <v>1</v>
      </c>
      <c r="E1126" t="s">
        <v>297</v>
      </c>
      <c r="F1126" t="s">
        <v>433</v>
      </c>
      <c r="H1126" t="s">
        <v>6</v>
      </c>
      <c r="I1126" t="s">
        <v>66</v>
      </c>
      <c r="J1126">
        <v>2011</v>
      </c>
      <c r="K1126">
        <v>89</v>
      </c>
      <c r="L1126" t="s">
        <v>5</v>
      </c>
      <c r="M1126" t="s">
        <v>298</v>
      </c>
      <c r="N1126">
        <v>8430.9623429999992</v>
      </c>
      <c r="X1126" t="s">
        <v>283</v>
      </c>
      <c r="Y1126" t="s">
        <v>304</v>
      </c>
    </row>
    <row r="1127" spans="1:25" x14ac:dyDescent="0.45">
      <c r="A1127" t="s">
        <v>414</v>
      </c>
      <c r="B1127" t="s">
        <v>0</v>
      </c>
      <c r="C1127" t="s">
        <v>1</v>
      </c>
      <c r="E1127" t="s">
        <v>297</v>
      </c>
      <c r="F1127" t="s">
        <v>433</v>
      </c>
      <c r="H1127" t="s">
        <v>6</v>
      </c>
      <c r="I1127" t="s">
        <v>66</v>
      </c>
      <c r="J1127">
        <v>2011</v>
      </c>
      <c r="K1127">
        <v>90</v>
      </c>
      <c r="L1127" t="s">
        <v>5</v>
      </c>
      <c r="M1127" t="s">
        <v>298</v>
      </c>
      <c r="N1127">
        <v>7570.2331139999997</v>
      </c>
      <c r="X1127" t="s">
        <v>283</v>
      </c>
      <c r="Y1127" t="s">
        <v>304</v>
      </c>
    </row>
    <row r="1128" spans="1:25" x14ac:dyDescent="0.45">
      <c r="A1128" t="s">
        <v>414</v>
      </c>
      <c r="B1128" t="s">
        <v>0</v>
      </c>
      <c r="C1128" t="s">
        <v>1</v>
      </c>
      <c r="E1128" t="s">
        <v>297</v>
      </c>
      <c r="F1128" t="s">
        <v>433</v>
      </c>
      <c r="H1128" t="s">
        <v>6</v>
      </c>
      <c r="I1128" t="s">
        <v>66</v>
      </c>
      <c r="J1128">
        <v>2011</v>
      </c>
      <c r="K1128">
        <v>91</v>
      </c>
      <c r="L1128" t="s">
        <v>5</v>
      </c>
      <c r="M1128" t="s">
        <v>298</v>
      </c>
      <c r="N1128">
        <v>6924.6861920000001</v>
      </c>
      <c r="X1128" t="s">
        <v>283</v>
      </c>
      <c r="Y1128" t="s">
        <v>304</v>
      </c>
    </row>
    <row r="1129" spans="1:25" x14ac:dyDescent="0.45">
      <c r="A1129" t="s">
        <v>414</v>
      </c>
      <c r="B1129" t="s">
        <v>0</v>
      </c>
      <c r="C1129" t="s">
        <v>1</v>
      </c>
      <c r="E1129" t="s">
        <v>297</v>
      </c>
      <c r="F1129" t="s">
        <v>433</v>
      </c>
      <c r="H1129" t="s">
        <v>6</v>
      </c>
      <c r="I1129" t="s">
        <v>66</v>
      </c>
      <c r="J1129">
        <v>2011</v>
      </c>
      <c r="K1129">
        <v>92</v>
      </c>
      <c r="L1129" t="s">
        <v>5</v>
      </c>
      <c r="M1129" t="s">
        <v>298</v>
      </c>
      <c r="N1129">
        <v>7355.0508069999996</v>
      </c>
      <c r="X1129" t="s">
        <v>283</v>
      </c>
      <c r="Y1129" t="s">
        <v>304</v>
      </c>
    </row>
    <row r="1130" spans="1:25" x14ac:dyDescent="0.45">
      <c r="A1130" t="s">
        <v>414</v>
      </c>
      <c r="B1130" t="s">
        <v>0</v>
      </c>
      <c r="C1130" t="s">
        <v>1</v>
      </c>
      <c r="E1130" t="s">
        <v>297</v>
      </c>
      <c r="F1130" t="s">
        <v>433</v>
      </c>
      <c r="H1130" t="s">
        <v>6</v>
      </c>
      <c r="I1130" t="s">
        <v>66</v>
      </c>
      <c r="J1130">
        <v>2011</v>
      </c>
      <c r="K1130">
        <v>93</v>
      </c>
      <c r="L1130" t="s">
        <v>5</v>
      </c>
      <c r="M1130" t="s">
        <v>298</v>
      </c>
      <c r="N1130">
        <v>6279.139271</v>
      </c>
      <c r="X1130" t="s">
        <v>283</v>
      </c>
      <c r="Y1130" t="s">
        <v>304</v>
      </c>
    </row>
    <row r="1131" spans="1:25" x14ac:dyDescent="0.45">
      <c r="A1131" t="s">
        <v>414</v>
      </c>
      <c r="B1131" t="s">
        <v>0</v>
      </c>
      <c r="C1131" t="s">
        <v>1</v>
      </c>
      <c r="E1131" t="s">
        <v>297</v>
      </c>
      <c r="F1131" t="s">
        <v>433</v>
      </c>
      <c r="H1131" t="s">
        <v>6</v>
      </c>
      <c r="I1131" t="s">
        <v>66</v>
      </c>
      <c r="J1131">
        <v>2011</v>
      </c>
      <c r="K1131">
        <v>94</v>
      </c>
      <c r="L1131" t="s">
        <v>5</v>
      </c>
      <c r="M1131" t="s">
        <v>298</v>
      </c>
      <c r="N1131">
        <v>6063.956964</v>
      </c>
      <c r="X1131" t="s">
        <v>283</v>
      </c>
      <c r="Y1131" t="s">
        <v>304</v>
      </c>
    </row>
    <row r="1132" spans="1:25" x14ac:dyDescent="0.45">
      <c r="A1132" t="s">
        <v>414</v>
      </c>
      <c r="B1132" t="s">
        <v>0</v>
      </c>
      <c r="C1132" t="s">
        <v>1</v>
      </c>
      <c r="E1132" t="s">
        <v>297</v>
      </c>
      <c r="F1132" t="s">
        <v>433</v>
      </c>
      <c r="H1132" t="s">
        <v>6</v>
      </c>
      <c r="I1132" t="s">
        <v>66</v>
      </c>
      <c r="J1132">
        <v>2011</v>
      </c>
      <c r="K1132">
        <v>95</v>
      </c>
      <c r="L1132" t="s">
        <v>5</v>
      </c>
      <c r="M1132" t="s">
        <v>298</v>
      </c>
      <c r="N1132">
        <v>5203.2277350000004</v>
      </c>
      <c r="X1132" t="s">
        <v>283</v>
      </c>
      <c r="Y1132" t="s">
        <v>304</v>
      </c>
    </row>
    <row r="1133" spans="1:25" x14ac:dyDescent="0.45">
      <c r="A1133" t="s">
        <v>414</v>
      </c>
      <c r="B1133" t="s">
        <v>0</v>
      </c>
      <c r="C1133" t="s">
        <v>1</v>
      </c>
      <c r="E1133" t="s">
        <v>297</v>
      </c>
      <c r="F1133" t="s">
        <v>433</v>
      </c>
      <c r="H1133" t="s">
        <v>6</v>
      </c>
      <c r="I1133" t="s">
        <v>66</v>
      </c>
      <c r="J1133">
        <v>2011</v>
      </c>
      <c r="K1133">
        <v>96</v>
      </c>
      <c r="L1133" t="s">
        <v>5</v>
      </c>
      <c r="M1133" t="s">
        <v>298</v>
      </c>
      <c r="N1133">
        <v>4880.4542739999997</v>
      </c>
      <c r="X1133" t="s">
        <v>283</v>
      </c>
      <c r="Y1133" t="s">
        <v>304</v>
      </c>
    </row>
    <row r="1134" spans="1:25" x14ac:dyDescent="0.45">
      <c r="A1134" t="s">
        <v>414</v>
      </c>
      <c r="B1134" t="s">
        <v>0</v>
      </c>
      <c r="C1134" t="s">
        <v>1</v>
      </c>
      <c r="E1134" t="s">
        <v>297</v>
      </c>
      <c r="F1134" t="s">
        <v>433</v>
      </c>
      <c r="H1134" t="s">
        <v>6</v>
      </c>
      <c r="I1134" t="s">
        <v>66</v>
      </c>
      <c r="J1134">
        <v>2011</v>
      </c>
      <c r="K1134">
        <v>97</v>
      </c>
      <c r="L1134" t="s">
        <v>5</v>
      </c>
      <c r="M1134" t="s">
        <v>298</v>
      </c>
      <c r="N1134">
        <v>5095.6365809999998</v>
      </c>
      <c r="X1134" t="s">
        <v>283</v>
      </c>
      <c r="Y1134" t="s">
        <v>304</v>
      </c>
    </row>
    <row r="1135" spans="1:25" x14ac:dyDescent="0.45">
      <c r="A1135" t="s">
        <v>414</v>
      </c>
      <c r="B1135" t="s">
        <v>0</v>
      </c>
      <c r="C1135" t="s">
        <v>1</v>
      </c>
      <c r="E1135" t="s">
        <v>297</v>
      </c>
      <c r="F1135" t="s">
        <v>433</v>
      </c>
      <c r="H1135" t="s">
        <v>6</v>
      </c>
      <c r="I1135" t="s">
        <v>66</v>
      </c>
      <c r="J1135">
        <v>2011</v>
      </c>
      <c r="K1135">
        <v>98</v>
      </c>
      <c r="L1135" t="s">
        <v>5</v>
      </c>
      <c r="M1135" t="s">
        <v>298</v>
      </c>
      <c r="N1135">
        <v>4988.045427</v>
      </c>
      <c r="X1135" t="s">
        <v>283</v>
      </c>
      <c r="Y1135" t="s">
        <v>304</v>
      </c>
    </row>
    <row r="1136" spans="1:25" x14ac:dyDescent="0.45">
      <c r="A1136" t="s">
        <v>414</v>
      </c>
      <c r="B1136" t="s">
        <v>0</v>
      </c>
      <c r="C1136" t="s">
        <v>1</v>
      </c>
      <c r="E1136" t="s">
        <v>297</v>
      </c>
      <c r="F1136" t="s">
        <v>433</v>
      </c>
      <c r="H1136" t="s">
        <v>6</v>
      </c>
      <c r="I1136" t="s">
        <v>66</v>
      </c>
      <c r="J1136">
        <v>2011</v>
      </c>
      <c r="K1136">
        <v>99</v>
      </c>
      <c r="L1136" t="s">
        <v>5</v>
      </c>
      <c r="M1136" t="s">
        <v>298</v>
      </c>
      <c r="N1136">
        <v>4342.4985059999999</v>
      </c>
      <c r="X1136" t="s">
        <v>283</v>
      </c>
      <c r="Y1136" t="s">
        <v>304</v>
      </c>
    </row>
    <row r="1137" spans="1:25" x14ac:dyDescent="0.45">
      <c r="A1137" t="s">
        <v>414</v>
      </c>
      <c r="B1137" t="s">
        <v>0</v>
      </c>
      <c r="C1137" t="s">
        <v>1</v>
      </c>
      <c r="E1137" t="s">
        <v>297</v>
      </c>
      <c r="F1137" t="s">
        <v>433</v>
      </c>
      <c r="H1137" t="s">
        <v>6</v>
      </c>
      <c r="I1137" t="s">
        <v>66</v>
      </c>
      <c r="J1137">
        <v>2011</v>
      </c>
      <c r="K1137">
        <v>100</v>
      </c>
      <c r="L1137" t="s">
        <v>5</v>
      </c>
      <c r="M1137" t="s">
        <v>298</v>
      </c>
      <c r="N1137">
        <v>3266.5869699999998</v>
      </c>
      <c r="X1137" t="s">
        <v>283</v>
      </c>
      <c r="Y1137" t="s">
        <v>304</v>
      </c>
    </row>
    <row r="1138" spans="1:25" x14ac:dyDescent="0.45">
      <c r="A1138" t="s">
        <v>414</v>
      </c>
      <c r="B1138" t="s">
        <v>0</v>
      </c>
      <c r="C1138" t="s">
        <v>1</v>
      </c>
      <c r="E1138" t="s">
        <v>297</v>
      </c>
      <c r="F1138" t="s">
        <v>433</v>
      </c>
      <c r="H1138" t="s">
        <v>6</v>
      </c>
      <c r="I1138" t="s">
        <v>66</v>
      </c>
      <c r="J1138">
        <v>2011</v>
      </c>
      <c r="K1138">
        <v>101</v>
      </c>
      <c r="L1138" t="s">
        <v>5</v>
      </c>
      <c r="M1138" t="s">
        <v>298</v>
      </c>
      <c r="N1138">
        <v>4234.9073520000002</v>
      </c>
      <c r="X1138" t="s">
        <v>283</v>
      </c>
      <c r="Y1138" t="s">
        <v>304</v>
      </c>
    </row>
    <row r="1139" spans="1:25" x14ac:dyDescent="0.45">
      <c r="A1139" t="s">
        <v>414</v>
      </c>
      <c r="B1139" t="s">
        <v>0</v>
      </c>
      <c r="C1139" t="s">
        <v>1</v>
      </c>
      <c r="E1139" t="s">
        <v>297</v>
      </c>
      <c r="F1139" t="s">
        <v>433</v>
      </c>
      <c r="H1139" t="s">
        <v>6</v>
      </c>
      <c r="I1139" t="s">
        <v>66</v>
      </c>
      <c r="J1139">
        <v>2011</v>
      </c>
      <c r="K1139">
        <v>102</v>
      </c>
      <c r="L1139" t="s">
        <v>5</v>
      </c>
      <c r="M1139" t="s">
        <v>298</v>
      </c>
      <c r="N1139">
        <v>3266.5869699999998</v>
      </c>
      <c r="X1139" t="s">
        <v>283</v>
      </c>
      <c r="Y1139" t="s">
        <v>304</v>
      </c>
    </row>
    <row r="1140" spans="1:25" x14ac:dyDescent="0.45">
      <c r="A1140" t="s">
        <v>414</v>
      </c>
      <c r="B1140" t="s">
        <v>0</v>
      </c>
      <c r="C1140" t="s">
        <v>1</v>
      </c>
      <c r="E1140" t="s">
        <v>297</v>
      </c>
      <c r="F1140" t="s">
        <v>433</v>
      </c>
      <c r="H1140" t="s">
        <v>6</v>
      </c>
      <c r="I1140" t="s">
        <v>66</v>
      </c>
      <c r="J1140">
        <v>2011</v>
      </c>
      <c r="K1140">
        <v>103</v>
      </c>
      <c r="L1140" t="s">
        <v>5</v>
      </c>
      <c r="M1140" t="s">
        <v>298</v>
      </c>
      <c r="N1140">
        <v>2836.2223549999999</v>
      </c>
      <c r="X1140" t="s">
        <v>283</v>
      </c>
      <c r="Y1140" t="s">
        <v>304</v>
      </c>
    </row>
    <row r="1141" spans="1:25" x14ac:dyDescent="0.45">
      <c r="A1141" t="s">
        <v>414</v>
      </c>
      <c r="B1141" t="s">
        <v>0</v>
      </c>
      <c r="C1141" t="s">
        <v>1</v>
      </c>
      <c r="E1141" t="s">
        <v>297</v>
      </c>
      <c r="F1141" t="s">
        <v>433</v>
      </c>
      <c r="H1141" t="s">
        <v>6</v>
      </c>
      <c r="I1141" t="s">
        <v>66</v>
      </c>
      <c r="J1141">
        <v>2011</v>
      </c>
      <c r="K1141">
        <v>104</v>
      </c>
      <c r="L1141" t="s">
        <v>5</v>
      </c>
      <c r="M1141" t="s">
        <v>298</v>
      </c>
      <c r="N1141">
        <v>2836.2223549999999</v>
      </c>
      <c r="X1141" t="s">
        <v>283</v>
      </c>
      <c r="Y1141" t="s">
        <v>304</v>
      </c>
    </row>
    <row r="1142" spans="1:25" x14ac:dyDescent="0.45">
      <c r="A1142" t="s">
        <v>414</v>
      </c>
      <c r="B1142" t="s">
        <v>0</v>
      </c>
      <c r="C1142" t="s">
        <v>1</v>
      </c>
      <c r="E1142" t="s">
        <v>297</v>
      </c>
      <c r="F1142" t="s">
        <v>433</v>
      </c>
      <c r="H1142" t="s">
        <v>6</v>
      </c>
      <c r="I1142" t="s">
        <v>66</v>
      </c>
      <c r="J1142">
        <v>2011</v>
      </c>
      <c r="K1142">
        <v>105</v>
      </c>
      <c r="L1142" t="s">
        <v>5</v>
      </c>
      <c r="M1142" t="s">
        <v>298</v>
      </c>
      <c r="N1142">
        <v>2836.2223549999999</v>
      </c>
      <c r="X1142" t="s">
        <v>283</v>
      </c>
      <c r="Y1142" t="s">
        <v>304</v>
      </c>
    </row>
    <row r="1143" spans="1:25" x14ac:dyDescent="0.45">
      <c r="A1143" t="s">
        <v>414</v>
      </c>
      <c r="B1143" t="s">
        <v>0</v>
      </c>
      <c r="C1143" t="s">
        <v>1</v>
      </c>
      <c r="E1143" t="s">
        <v>297</v>
      </c>
      <c r="F1143" t="s">
        <v>433</v>
      </c>
      <c r="H1143" t="s">
        <v>6</v>
      </c>
      <c r="I1143" t="s">
        <v>66</v>
      </c>
      <c r="J1143">
        <v>2011</v>
      </c>
      <c r="K1143">
        <v>106</v>
      </c>
      <c r="L1143" t="s">
        <v>5</v>
      </c>
      <c r="M1143" t="s">
        <v>298</v>
      </c>
      <c r="N1143">
        <v>2728.6312010000001</v>
      </c>
      <c r="X1143" t="s">
        <v>283</v>
      </c>
      <c r="Y1143" t="s">
        <v>304</v>
      </c>
    </row>
    <row r="1144" spans="1:25" x14ac:dyDescent="0.45">
      <c r="A1144" t="s">
        <v>414</v>
      </c>
      <c r="B1144" t="s">
        <v>0</v>
      </c>
      <c r="C1144" t="s">
        <v>1</v>
      </c>
      <c r="E1144" t="s">
        <v>297</v>
      </c>
      <c r="F1144" t="s">
        <v>433</v>
      </c>
      <c r="H1144" t="s">
        <v>6</v>
      </c>
      <c r="I1144" t="s">
        <v>66</v>
      </c>
      <c r="J1144">
        <v>2011</v>
      </c>
      <c r="K1144">
        <v>107</v>
      </c>
      <c r="L1144" t="s">
        <v>5</v>
      </c>
      <c r="M1144" t="s">
        <v>298</v>
      </c>
      <c r="N1144">
        <v>2513.4488940000001</v>
      </c>
      <c r="X1144" t="s">
        <v>283</v>
      </c>
      <c r="Y1144" t="s">
        <v>304</v>
      </c>
    </row>
    <row r="1145" spans="1:25" x14ac:dyDescent="0.45">
      <c r="A1145" t="s">
        <v>414</v>
      </c>
      <c r="B1145" t="s">
        <v>0</v>
      </c>
      <c r="C1145" t="s">
        <v>1</v>
      </c>
      <c r="E1145" t="s">
        <v>297</v>
      </c>
      <c r="F1145" t="s">
        <v>433</v>
      </c>
      <c r="H1145" t="s">
        <v>6</v>
      </c>
      <c r="I1145" t="s">
        <v>66</v>
      </c>
      <c r="J1145">
        <v>2011</v>
      </c>
      <c r="K1145">
        <v>108</v>
      </c>
      <c r="L1145" t="s">
        <v>5</v>
      </c>
      <c r="M1145" t="s">
        <v>298</v>
      </c>
      <c r="N1145">
        <v>2298.2665870000001</v>
      </c>
      <c r="X1145" t="s">
        <v>283</v>
      </c>
      <c r="Y1145" t="s">
        <v>304</v>
      </c>
    </row>
    <row r="1146" spans="1:25" x14ac:dyDescent="0.45">
      <c r="A1146" t="s">
        <v>414</v>
      </c>
      <c r="B1146" t="s">
        <v>0</v>
      </c>
      <c r="C1146" t="s">
        <v>1</v>
      </c>
      <c r="E1146" t="s">
        <v>297</v>
      </c>
      <c r="F1146" t="s">
        <v>433</v>
      </c>
      <c r="H1146" t="s">
        <v>6</v>
      </c>
      <c r="I1146" t="s">
        <v>66</v>
      </c>
      <c r="J1146">
        <v>2011</v>
      </c>
      <c r="K1146">
        <v>109</v>
      </c>
      <c r="L1146" t="s">
        <v>5</v>
      </c>
      <c r="M1146" t="s">
        <v>298</v>
      </c>
      <c r="N1146">
        <v>2083.08428</v>
      </c>
      <c r="X1146" t="s">
        <v>283</v>
      </c>
      <c r="Y1146" t="s">
        <v>304</v>
      </c>
    </row>
    <row r="1147" spans="1:25" x14ac:dyDescent="0.45">
      <c r="A1147" t="s">
        <v>414</v>
      </c>
      <c r="B1147" t="s">
        <v>0</v>
      </c>
      <c r="C1147" t="s">
        <v>1</v>
      </c>
      <c r="E1147" t="s">
        <v>297</v>
      </c>
      <c r="F1147" t="s">
        <v>433</v>
      </c>
      <c r="H1147" t="s">
        <v>6</v>
      </c>
      <c r="I1147" t="s">
        <v>66</v>
      </c>
      <c r="J1147">
        <v>2011</v>
      </c>
      <c r="K1147">
        <v>110</v>
      </c>
      <c r="L1147" t="s">
        <v>5</v>
      </c>
      <c r="M1147" t="s">
        <v>298</v>
      </c>
      <c r="N1147">
        <v>1867.901973</v>
      </c>
      <c r="X1147" t="s">
        <v>283</v>
      </c>
      <c r="Y1147" t="s">
        <v>304</v>
      </c>
    </row>
    <row r="1148" spans="1:25" x14ac:dyDescent="0.45">
      <c r="A1148" t="s">
        <v>414</v>
      </c>
      <c r="B1148" t="s">
        <v>0</v>
      </c>
      <c r="C1148" t="s">
        <v>1</v>
      </c>
      <c r="E1148" t="s">
        <v>297</v>
      </c>
      <c r="F1148" t="s">
        <v>433</v>
      </c>
      <c r="H1148" t="s">
        <v>6</v>
      </c>
      <c r="I1148" t="s">
        <v>66</v>
      </c>
      <c r="J1148">
        <v>2011</v>
      </c>
      <c r="K1148">
        <v>111</v>
      </c>
      <c r="L1148" t="s">
        <v>5</v>
      </c>
      <c r="M1148" t="s">
        <v>298</v>
      </c>
      <c r="N1148">
        <v>1652.7196650000001</v>
      </c>
      <c r="X1148" t="s">
        <v>283</v>
      </c>
      <c r="Y1148" t="s">
        <v>304</v>
      </c>
    </row>
    <row r="1149" spans="1:25" x14ac:dyDescent="0.45">
      <c r="A1149" t="s">
        <v>414</v>
      </c>
      <c r="B1149" t="s">
        <v>0</v>
      </c>
      <c r="C1149" t="s">
        <v>1</v>
      </c>
      <c r="E1149" t="s">
        <v>297</v>
      </c>
      <c r="F1149" t="s">
        <v>433</v>
      </c>
      <c r="H1149" t="s">
        <v>6</v>
      </c>
      <c r="I1149" t="s">
        <v>66</v>
      </c>
      <c r="J1149">
        <v>2011</v>
      </c>
      <c r="K1149">
        <v>112</v>
      </c>
      <c r="L1149" t="s">
        <v>5</v>
      </c>
      <c r="M1149" t="s">
        <v>298</v>
      </c>
      <c r="N1149">
        <v>1867.901973</v>
      </c>
      <c r="X1149" t="s">
        <v>283</v>
      </c>
      <c r="Y1149" t="s">
        <v>304</v>
      </c>
    </row>
    <row r="1150" spans="1:25" x14ac:dyDescent="0.45">
      <c r="A1150" t="s">
        <v>414</v>
      </c>
      <c r="B1150" t="s">
        <v>0</v>
      </c>
      <c r="C1150" t="s">
        <v>1</v>
      </c>
      <c r="E1150" t="s">
        <v>297</v>
      </c>
      <c r="F1150" t="s">
        <v>433</v>
      </c>
      <c r="H1150" t="s">
        <v>6</v>
      </c>
      <c r="I1150" t="s">
        <v>66</v>
      </c>
      <c r="J1150">
        <v>2011</v>
      </c>
      <c r="K1150">
        <v>113</v>
      </c>
      <c r="L1150" t="s">
        <v>5</v>
      </c>
      <c r="M1150" t="s">
        <v>298</v>
      </c>
      <c r="N1150">
        <v>1975.4931260000001</v>
      </c>
      <c r="X1150" t="s">
        <v>283</v>
      </c>
      <c r="Y1150" t="s">
        <v>304</v>
      </c>
    </row>
    <row r="1151" spans="1:25" x14ac:dyDescent="0.45">
      <c r="A1151" t="s">
        <v>414</v>
      </c>
      <c r="B1151" t="s">
        <v>0</v>
      </c>
      <c r="C1151" t="s">
        <v>1</v>
      </c>
      <c r="E1151" t="s">
        <v>297</v>
      </c>
      <c r="F1151" t="s">
        <v>433</v>
      </c>
      <c r="H1151" t="s">
        <v>6</v>
      </c>
      <c r="I1151" t="s">
        <v>66</v>
      </c>
      <c r="J1151">
        <v>2011</v>
      </c>
      <c r="K1151">
        <v>114</v>
      </c>
      <c r="L1151" t="s">
        <v>5</v>
      </c>
      <c r="M1151" t="s">
        <v>298</v>
      </c>
      <c r="N1151">
        <v>1975.4931260000001</v>
      </c>
      <c r="X1151" t="s">
        <v>283</v>
      </c>
      <c r="Y1151" t="s">
        <v>304</v>
      </c>
    </row>
    <row r="1152" spans="1:25" x14ac:dyDescent="0.45">
      <c r="A1152" t="s">
        <v>414</v>
      </c>
      <c r="B1152" t="s">
        <v>0</v>
      </c>
      <c r="C1152" t="s">
        <v>1</v>
      </c>
      <c r="E1152" t="s">
        <v>297</v>
      </c>
      <c r="F1152" t="s">
        <v>433</v>
      </c>
      <c r="H1152" t="s">
        <v>6</v>
      </c>
      <c r="I1152" t="s">
        <v>66</v>
      </c>
      <c r="J1152">
        <v>2011</v>
      </c>
      <c r="K1152">
        <v>115</v>
      </c>
      <c r="L1152" t="s">
        <v>5</v>
      </c>
      <c r="M1152" t="s">
        <v>298</v>
      </c>
      <c r="N1152">
        <v>1760.310819</v>
      </c>
      <c r="X1152" t="s">
        <v>283</v>
      </c>
      <c r="Y1152" t="s">
        <v>304</v>
      </c>
    </row>
    <row r="1153" spans="1:25" x14ac:dyDescent="0.45">
      <c r="A1153" t="s">
        <v>414</v>
      </c>
      <c r="B1153" t="s">
        <v>0</v>
      </c>
      <c r="C1153" t="s">
        <v>1</v>
      </c>
      <c r="E1153" t="s">
        <v>297</v>
      </c>
      <c r="F1153" t="s">
        <v>433</v>
      </c>
      <c r="H1153" t="s">
        <v>6</v>
      </c>
      <c r="I1153" t="s">
        <v>66</v>
      </c>
      <c r="J1153">
        <v>2011</v>
      </c>
      <c r="K1153">
        <v>116</v>
      </c>
      <c r="L1153" t="s">
        <v>5</v>
      </c>
      <c r="M1153" t="s">
        <v>298</v>
      </c>
      <c r="N1153">
        <v>1652.7196650000001</v>
      </c>
      <c r="X1153" t="s">
        <v>283</v>
      </c>
      <c r="Y1153" t="s">
        <v>304</v>
      </c>
    </row>
    <row r="1154" spans="1:25" x14ac:dyDescent="0.45">
      <c r="A1154" t="s">
        <v>414</v>
      </c>
      <c r="B1154" t="s">
        <v>0</v>
      </c>
      <c r="C1154" t="s">
        <v>1</v>
      </c>
      <c r="E1154" t="s">
        <v>297</v>
      </c>
      <c r="F1154" t="s">
        <v>433</v>
      </c>
      <c r="H1154" t="s">
        <v>6</v>
      </c>
      <c r="I1154" t="s">
        <v>66</v>
      </c>
      <c r="J1154">
        <v>2011</v>
      </c>
      <c r="K1154">
        <v>117</v>
      </c>
      <c r="L1154" t="s">
        <v>5</v>
      </c>
      <c r="M1154" t="s">
        <v>298</v>
      </c>
      <c r="N1154">
        <v>1760.310819</v>
      </c>
      <c r="X1154" t="s">
        <v>283</v>
      </c>
      <c r="Y1154" t="s">
        <v>304</v>
      </c>
    </row>
    <row r="1155" spans="1:25" x14ac:dyDescent="0.45">
      <c r="A1155" t="s">
        <v>414</v>
      </c>
      <c r="B1155" t="s">
        <v>0</v>
      </c>
      <c r="C1155" t="s">
        <v>1</v>
      </c>
      <c r="E1155" t="s">
        <v>297</v>
      </c>
      <c r="F1155" t="s">
        <v>433</v>
      </c>
      <c r="H1155" t="s">
        <v>6</v>
      </c>
      <c r="I1155" t="s">
        <v>66</v>
      </c>
      <c r="J1155">
        <v>2011</v>
      </c>
      <c r="K1155">
        <v>118</v>
      </c>
      <c r="L1155" t="s">
        <v>5</v>
      </c>
      <c r="M1155" t="s">
        <v>298</v>
      </c>
      <c r="N1155">
        <v>1867.901973</v>
      </c>
      <c r="X1155" t="s">
        <v>283</v>
      </c>
      <c r="Y1155" t="s">
        <v>304</v>
      </c>
    </row>
    <row r="1156" spans="1:25" x14ac:dyDescent="0.45">
      <c r="A1156" t="s">
        <v>414</v>
      </c>
      <c r="B1156" t="s">
        <v>0</v>
      </c>
      <c r="C1156" t="s">
        <v>1</v>
      </c>
      <c r="E1156" t="s">
        <v>297</v>
      </c>
      <c r="F1156" t="s">
        <v>433</v>
      </c>
      <c r="H1156" t="s">
        <v>6</v>
      </c>
      <c r="I1156" t="s">
        <v>66</v>
      </c>
      <c r="J1156">
        <v>2011</v>
      </c>
      <c r="K1156">
        <v>119</v>
      </c>
      <c r="L1156" t="s">
        <v>5</v>
      </c>
      <c r="M1156" t="s">
        <v>298</v>
      </c>
      <c r="N1156">
        <v>2083.08428</v>
      </c>
      <c r="X1156" t="s">
        <v>283</v>
      </c>
      <c r="Y1156" t="s">
        <v>304</v>
      </c>
    </row>
    <row r="1157" spans="1:25" x14ac:dyDescent="0.45">
      <c r="A1157" t="s">
        <v>414</v>
      </c>
      <c r="B1157" t="s">
        <v>0</v>
      </c>
      <c r="C1157" t="s">
        <v>1</v>
      </c>
      <c r="E1157" t="s">
        <v>297</v>
      </c>
      <c r="F1157" t="s">
        <v>433</v>
      </c>
      <c r="H1157" t="s">
        <v>6</v>
      </c>
      <c r="I1157" t="s">
        <v>66</v>
      </c>
      <c r="J1157">
        <v>2011</v>
      </c>
      <c r="K1157">
        <v>120</v>
      </c>
      <c r="L1157" t="s">
        <v>5</v>
      </c>
      <c r="M1157" t="s">
        <v>298</v>
      </c>
      <c r="N1157">
        <v>2190.6754329999999</v>
      </c>
      <c r="X1157" t="s">
        <v>283</v>
      </c>
      <c r="Y1157" t="s">
        <v>304</v>
      </c>
    </row>
    <row r="1158" spans="1:25" x14ac:dyDescent="0.45">
      <c r="A1158" t="s">
        <v>414</v>
      </c>
      <c r="B1158" t="s">
        <v>0</v>
      </c>
      <c r="C1158" t="s">
        <v>1</v>
      </c>
      <c r="E1158" t="s">
        <v>297</v>
      </c>
      <c r="F1158" t="s">
        <v>433</v>
      </c>
      <c r="H1158" t="s">
        <v>6</v>
      </c>
      <c r="I1158" t="s">
        <v>66</v>
      </c>
      <c r="J1158">
        <v>2011</v>
      </c>
      <c r="K1158">
        <v>121</v>
      </c>
      <c r="L1158" t="s">
        <v>5</v>
      </c>
      <c r="M1158" t="s">
        <v>298</v>
      </c>
      <c r="N1158">
        <v>2190.6754329999999</v>
      </c>
      <c r="X1158" t="s">
        <v>283</v>
      </c>
      <c r="Y1158" t="s">
        <v>304</v>
      </c>
    </row>
    <row r="1159" spans="1:25" x14ac:dyDescent="0.45">
      <c r="A1159" t="s">
        <v>414</v>
      </c>
      <c r="B1159" t="s">
        <v>0</v>
      </c>
      <c r="C1159" t="s">
        <v>1</v>
      </c>
      <c r="E1159" t="s">
        <v>297</v>
      </c>
      <c r="F1159" t="s">
        <v>433</v>
      </c>
      <c r="H1159" t="s">
        <v>6</v>
      </c>
      <c r="I1159" t="s">
        <v>66</v>
      </c>
      <c r="J1159">
        <v>2011</v>
      </c>
      <c r="K1159">
        <v>122</v>
      </c>
      <c r="L1159" t="s">
        <v>5</v>
      </c>
      <c r="M1159" t="s">
        <v>298</v>
      </c>
      <c r="N1159">
        <v>2298.2665870000001</v>
      </c>
      <c r="X1159" t="s">
        <v>283</v>
      </c>
      <c r="Y1159" t="s">
        <v>304</v>
      </c>
    </row>
    <row r="1160" spans="1:25" x14ac:dyDescent="0.45">
      <c r="A1160" t="s">
        <v>414</v>
      </c>
      <c r="B1160" t="s">
        <v>0</v>
      </c>
      <c r="C1160" t="s">
        <v>1</v>
      </c>
      <c r="E1160" t="s">
        <v>297</v>
      </c>
      <c r="F1160" t="s">
        <v>433</v>
      </c>
      <c r="H1160" t="s">
        <v>6</v>
      </c>
      <c r="I1160" t="s">
        <v>66</v>
      </c>
      <c r="J1160">
        <v>2011</v>
      </c>
      <c r="K1160">
        <v>123</v>
      </c>
      <c r="L1160" t="s">
        <v>5</v>
      </c>
      <c r="M1160" t="s">
        <v>298</v>
      </c>
      <c r="N1160">
        <v>1545.128512</v>
      </c>
      <c r="X1160" t="s">
        <v>283</v>
      </c>
      <c r="Y1160" t="s">
        <v>304</v>
      </c>
    </row>
    <row r="1161" spans="1:25" x14ac:dyDescent="0.45">
      <c r="A1161" t="s">
        <v>414</v>
      </c>
      <c r="B1161" t="s">
        <v>0</v>
      </c>
      <c r="C1161" t="s">
        <v>1</v>
      </c>
      <c r="E1161" t="s">
        <v>297</v>
      </c>
      <c r="F1161" t="s">
        <v>433</v>
      </c>
      <c r="H1161" t="s">
        <v>6</v>
      </c>
      <c r="I1161" t="s">
        <v>66</v>
      </c>
      <c r="J1161">
        <v>2011</v>
      </c>
      <c r="K1161">
        <v>124</v>
      </c>
      <c r="L1161" t="s">
        <v>5</v>
      </c>
      <c r="M1161" t="s">
        <v>298</v>
      </c>
      <c r="N1161">
        <v>1652.7196650000001</v>
      </c>
      <c r="X1161" t="s">
        <v>283</v>
      </c>
      <c r="Y1161" t="s">
        <v>304</v>
      </c>
    </row>
    <row r="1162" spans="1:25" x14ac:dyDescent="0.45">
      <c r="A1162" t="s">
        <v>414</v>
      </c>
      <c r="B1162" t="s">
        <v>0</v>
      </c>
      <c r="C1162" t="s">
        <v>1</v>
      </c>
      <c r="E1162" t="s">
        <v>297</v>
      </c>
      <c r="F1162" t="s">
        <v>433</v>
      </c>
      <c r="H1162" t="s">
        <v>6</v>
      </c>
      <c r="I1162" t="s">
        <v>66</v>
      </c>
      <c r="J1162">
        <v>2011</v>
      </c>
      <c r="K1162">
        <v>125</v>
      </c>
      <c r="L1162" t="s">
        <v>5</v>
      </c>
      <c r="M1162" t="s">
        <v>298</v>
      </c>
      <c r="N1162">
        <v>1652.7196650000001</v>
      </c>
      <c r="X1162" t="s">
        <v>283</v>
      </c>
      <c r="Y1162" t="s">
        <v>304</v>
      </c>
    </row>
    <row r="1163" spans="1:25" x14ac:dyDescent="0.45">
      <c r="A1163" t="s">
        <v>414</v>
      </c>
      <c r="B1163" t="s">
        <v>0</v>
      </c>
      <c r="C1163" t="s">
        <v>1</v>
      </c>
      <c r="E1163" t="s">
        <v>297</v>
      </c>
      <c r="F1163" t="s">
        <v>433</v>
      </c>
      <c r="H1163" t="s">
        <v>6</v>
      </c>
      <c r="I1163" t="s">
        <v>66</v>
      </c>
      <c r="J1163">
        <v>2011</v>
      </c>
      <c r="K1163">
        <v>126</v>
      </c>
      <c r="L1163" t="s">
        <v>5</v>
      </c>
      <c r="M1163" t="s">
        <v>298</v>
      </c>
      <c r="N1163">
        <v>1760.310819</v>
      </c>
      <c r="X1163" t="s">
        <v>283</v>
      </c>
      <c r="Y1163" t="s">
        <v>304</v>
      </c>
    </row>
    <row r="1164" spans="1:25" x14ac:dyDescent="0.45">
      <c r="A1164" t="s">
        <v>414</v>
      </c>
      <c r="B1164" t="s">
        <v>0</v>
      </c>
      <c r="C1164" t="s">
        <v>1</v>
      </c>
      <c r="E1164" t="s">
        <v>297</v>
      </c>
      <c r="F1164" t="s">
        <v>433</v>
      </c>
      <c r="H1164" t="s">
        <v>6</v>
      </c>
      <c r="I1164" t="s">
        <v>66</v>
      </c>
      <c r="J1164">
        <v>2011</v>
      </c>
      <c r="K1164">
        <v>127</v>
      </c>
      <c r="L1164" t="s">
        <v>5</v>
      </c>
      <c r="M1164" t="s">
        <v>298</v>
      </c>
      <c r="N1164">
        <v>1975.4931260000001</v>
      </c>
      <c r="X1164" t="s">
        <v>283</v>
      </c>
      <c r="Y1164" t="s">
        <v>304</v>
      </c>
    </row>
    <row r="1165" spans="1:25" x14ac:dyDescent="0.45">
      <c r="A1165" t="s">
        <v>414</v>
      </c>
      <c r="B1165" t="s">
        <v>0</v>
      </c>
      <c r="C1165" t="s">
        <v>1</v>
      </c>
      <c r="E1165" t="s">
        <v>297</v>
      </c>
      <c r="F1165" t="s">
        <v>433</v>
      </c>
      <c r="H1165" t="s">
        <v>6</v>
      </c>
      <c r="I1165" t="s">
        <v>66</v>
      </c>
      <c r="J1165">
        <v>2011</v>
      </c>
      <c r="K1165">
        <v>128</v>
      </c>
      <c r="L1165" t="s">
        <v>5</v>
      </c>
      <c r="M1165" t="s">
        <v>298</v>
      </c>
      <c r="N1165">
        <v>1975.4931260000001</v>
      </c>
      <c r="X1165" t="s">
        <v>283</v>
      </c>
      <c r="Y1165" t="s">
        <v>304</v>
      </c>
    </row>
    <row r="1166" spans="1:25" x14ac:dyDescent="0.45">
      <c r="A1166" t="s">
        <v>414</v>
      </c>
      <c r="B1166" t="s">
        <v>0</v>
      </c>
      <c r="C1166" t="s">
        <v>1</v>
      </c>
      <c r="E1166" t="s">
        <v>297</v>
      </c>
      <c r="F1166" t="s">
        <v>433</v>
      </c>
      <c r="H1166" t="s">
        <v>6</v>
      </c>
      <c r="I1166" t="s">
        <v>66</v>
      </c>
      <c r="J1166">
        <v>2011</v>
      </c>
      <c r="K1166">
        <v>129</v>
      </c>
      <c r="L1166" t="s">
        <v>5</v>
      </c>
      <c r="M1166" t="s">
        <v>298</v>
      </c>
      <c r="N1166">
        <v>1760.310819</v>
      </c>
      <c r="X1166" t="s">
        <v>283</v>
      </c>
      <c r="Y1166" t="s">
        <v>304</v>
      </c>
    </row>
    <row r="1167" spans="1:25" x14ac:dyDescent="0.45">
      <c r="A1167" t="s">
        <v>414</v>
      </c>
      <c r="B1167" t="s">
        <v>0</v>
      </c>
      <c r="C1167" t="s">
        <v>1</v>
      </c>
      <c r="E1167" t="s">
        <v>297</v>
      </c>
      <c r="F1167" t="s">
        <v>433</v>
      </c>
      <c r="H1167" t="s">
        <v>6</v>
      </c>
      <c r="I1167" t="s">
        <v>66</v>
      </c>
      <c r="J1167">
        <v>2011</v>
      </c>
      <c r="K1167">
        <v>130</v>
      </c>
      <c r="L1167" t="s">
        <v>5</v>
      </c>
      <c r="M1167" t="s">
        <v>298</v>
      </c>
      <c r="N1167">
        <v>1760.310819</v>
      </c>
      <c r="X1167" t="s">
        <v>283</v>
      </c>
      <c r="Y1167" t="s">
        <v>304</v>
      </c>
    </row>
    <row r="1168" spans="1:25" x14ac:dyDescent="0.45">
      <c r="A1168" t="s">
        <v>414</v>
      </c>
      <c r="B1168" t="s">
        <v>0</v>
      </c>
      <c r="C1168" t="s">
        <v>1</v>
      </c>
      <c r="E1168" t="s">
        <v>297</v>
      </c>
      <c r="F1168" t="s">
        <v>433</v>
      </c>
      <c r="H1168" t="s">
        <v>6</v>
      </c>
      <c r="I1168" t="s">
        <v>66</v>
      </c>
      <c r="J1168">
        <v>2011</v>
      </c>
      <c r="K1168">
        <v>131</v>
      </c>
      <c r="L1168" t="s">
        <v>5</v>
      </c>
      <c r="M1168" t="s">
        <v>298</v>
      </c>
      <c r="N1168">
        <v>1545.128512</v>
      </c>
      <c r="X1168" t="s">
        <v>283</v>
      </c>
      <c r="Y1168" t="s">
        <v>304</v>
      </c>
    </row>
    <row r="1169" spans="1:25" x14ac:dyDescent="0.45">
      <c r="A1169" t="s">
        <v>414</v>
      </c>
      <c r="B1169" t="s">
        <v>0</v>
      </c>
      <c r="C1169" t="s">
        <v>1</v>
      </c>
      <c r="E1169" t="s">
        <v>297</v>
      </c>
      <c r="F1169" t="s">
        <v>433</v>
      </c>
      <c r="H1169" t="s">
        <v>6</v>
      </c>
      <c r="I1169" t="s">
        <v>66</v>
      </c>
      <c r="J1169">
        <v>2011</v>
      </c>
      <c r="K1169">
        <v>132</v>
      </c>
      <c r="L1169" t="s">
        <v>5</v>
      </c>
      <c r="M1169" t="s">
        <v>298</v>
      </c>
      <c r="N1169">
        <v>1437.537358</v>
      </c>
      <c r="X1169" t="s">
        <v>283</v>
      </c>
      <c r="Y1169" t="s">
        <v>304</v>
      </c>
    </row>
    <row r="1170" spans="1:25" x14ac:dyDescent="0.45">
      <c r="A1170" t="s">
        <v>414</v>
      </c>
      <c r="B1170" t="s">
        <v>0</v>
      </c>
      <c r="C1170" t="s">
        <v>1</v>
      </c>
      <c r="E1170" t="s">
        <v>297</v>
      </c>
      <c r="F1170" t="s">
        <v>433</v>
      </c>
      <c r="H1170" t="s">
        <v>6</v>
      </c>
      <c r="I1170" t="s">
        <v>66</v>
      </c>
      <c r="J1170">
        <v>2011</v>
      </c>
      <c r="K1170">
        <v>133</v>
      </c>
      <c r="L1170" t="s">
        <v>5</v>
      </c>
      <c r="M1170" t="s">
        <v>298</v>
      </c>
      <c r="N1170">
        <v>1867.901973</v>
      </c>
      <c r="X1170" t="s">
        <v>283</v>
      </c>
      <c r="Y1170" t="s">
        <v>304</v>
      </c>
    </row>
    <row r="1171" spans="1:25" x14ac:dyDescent="0.45">
      <c r="A1171" t="s">
        <v>414</v>
      </c>
      <c r="B1171" t="s">
        <v>0</v>
      </c>
      <c r="C1171" t="s">
        <v>1</v>
      </c>
      <c r="E1171" t="s">
        <v>297</v>
      </c>
      <c r="F1171" t="s">
        <v>433</v>
      </c>
      <c r="H1171" t="s">
        <v>6</v>
      </c>
      <c r="I1171" t="s">
        <v>66</v>
      </c>
      <c r="J1171">
        <v>2011</v>
      </c>
      <c r="K1171">
        <v>134</v>
      </c>
      <c r="L1171" t="s">
        <v>5</v>
      </c>
      <c r="M1171" t="s">
        <v>298</v>
      </c>
      <c r="N1171">
        <v>1975.4931260000001</v>
      </c>
      <c r="X1171" t="s">
        <v>283</v>
      </c>
      <c r="Y1171" t="s">
        <v>304</v>
      </c>
    </row>
    <row r="1172" spans="1:25" x14ac:dyDescent="0.45">
      <c r="A1172" t="s">
        <v>414</v>
      </c>
      <c r="B1172" t="s">
        <v>0</v>
      </c>
      <c r="C1172" t="s">
        <v>1</v>
      </c>
      <c r="E1172" t="s">
        <v>297</v>
      </c>
      <c r="F1172" t="s">
        <v>433</v>
      </c>
      <c r="H1172" t="s">
        <v>6</v>
      </c>
      <c r="I1172" t="s">
        <v>66</v>
      </c>
      <c r="J1172">
        <v>2011</v>
      </c>
      <c r="K1172">
        <v>135</v>
      </c>
      <c r="L1172" t="s">
        <v>5</v>
      </c>
      <c r="M1172" t="s">
        <v>298</v>
      </c>
      <c r="N1172">
        <v>2513.4488940000001</v>
      </c>
      <c r="X1172" t="s">
        <v>283</v>
      </c>
      <c r="Y1172" t="s">
        <v>304</v>
      </c>
    </row>
    <row r="1173" spans="1:25" x14ac:dyDescent="0.45">
      <c r="A1173" t="s">
        <v>414</v>
      </c>
      <c r="B1173" t="s">
        <v>0</v>
      </c>
      <c r="C1173" t="s">
        <v>1</v>
      </c>
      <c r="E1173" t="s">
        <v>297</v>
      </c>
      <c r="F1173" t="s">
        <v>433</v>
      </c>
      <c r="H1173" t="s">
        <v>6</v>
      </c>
      <c r="I1173" t="s">
        <v>66</v>
      </c>
      <c r="J1173">
        <v>2011</v>
      </c>
      <c r="K1173">
        <v>136</v>
      </c>
      <c r="L1173" t="s">
        <v>5</v>
      </c>
      <c r="M1173" t="s">
        <v>298</v>
      </c>
      <c r="N1173">
        <v>2405.8577409999998</v>
      </c>
      <c r="X1173" t="s">
        <v>283</v>
      </c>
      <c r="Y1173" t="s">
        <v>304</v>
      </c>
    </row>
    <row r="1174" spans="1:25" x14ac:dyDescent="0.45">
      <c r="A1174" t="s">
        <v>414</v>
      </c>
      <c r="B1174" t="s">
        <v>0</v>
      </c>
      <c r="C1174" t="s">
        <v>1</v>
      </c>
      <c r="E1174" t="s">
        <v>297</v>
      </c>
      <c r="F1174" t="s">
        <v>433</v>
      </c>
      <c r="H1174" t="s">
        <v>6</v>
      </c>
      <c r="I1174" t="s">
        <v>66</v>
      </c>
      <c r="J1174">
        <v>2011</v>
      </c>
      <c r="K1174">
        <v>137</v>
      </c>
      <c r="L1174" t="s">
        <v>5</v>
      </c>
      <c r="M1174" t="s">
        <v>298</v>
      </c>
      <c r="N1174">
        <v>3266.5869699999998</v>
      </c>
      <c r="X1174" t="s">
        <v>283</v>
      </c>
      <c r="Y1174" t="s">
        <v>304</v>
      </c>
    </row>
    <row r="1175" spans="1:25" x14ac:dyDescent="0.45">
      <c r="A1175" t="s">
        <v>414</v>
      </c>
      <c r="B1175" t="s">
        <v>0</v>
      </c>
      <c r="C1175" t="s">
        <v>1</v>
      </c>
      <c r="E1175" t="s">
        <v>297</v>
      </c>
      <c r="F1175" t="s">
        <v>433</v>
      </c>
      <c r="H1175" t="s">
        <v>6</v>
      </c>
      <c r="I1175" t="s">
        <v>66</v>
      </c>
      <c r="J1175">
        <v>2011</v>
      </c>
      <c r="K1175">
        <v>138</v>
      </c>
      <c r="L1175" t="s">
        <v>5</v>
      </c>
      <c r="M1175" t="s">
        <v>298</v>
      </c>
      <c r="N1175">
        <v>3589.3604300000002</v>
      </c>
      <c r="X1175" t="s">
        <v>283</v>
      </c>
      <c r="Y1175" t="s">
        <v>304</v>
      </c>
    </row>
    <row r="1176" spans="1:25" x14ac:dyDescent="0.45">
      <c r="A1176" t="s">
        <v>414</v>
      </c>
      <c r="B1176" t="s">
        <v>0</v>
      </c>
      <c r="C1176" t="s">
        <v>1</v>
      </c>
      <c r="E1176" t="s">
        <v>297</v>
      </c>
      <c r="F1176" t="s">
        <v>433</v>
      </c>
      <c r="H1176" t="s">
        <v>6</v>
      </c>
      <c r="I1176" t="s">
        <v>66</v>
      </c>
      <c r="J1176">
        <v>2011</v>
      </c>
      <c r="K1176">
        <v>139</v>
      </c>
      <c r="L1176" t="s">
        <v>5</v>
      </c>
      <c r="M1176" t="s">
        <v>298</v>
      </c>
      <c r="N1176">
        <v>3481.7692769999999</v>
      </c>
      <c r="X1176" t="s">
        <v>283</v>
      </c>
      <c r="Y1176" t="s">
        <v>304</v>
      </c>
    </row>
    <row r="1177" spans="1:25" x14ac:dyDescent="0.45">
      <c r="A1177" t="s">
        <v>414</v>
      </c>
      <c r="B1177" t="s">
        <v>0</v>
      </c>
      <c r="C1177" t="s">
        <v>1</v>
      </c>
      <c r="E1177" t="s">
        <v>297</v>
      </c>
      <c r="F1177" t="s">
        <v>433</v>
      </c>
      <c r="H1177" t="s">
        <v>6</v>
      </c>
      <c r="I1177" t="s">
        <v>66</v>
      </c>
      <c r="J1177">
        <v>2011</v>
      </c>
      <c r="K1177">
        <v>140</v>
      </c>
      <c r="L1177" t="s">
        <v>5</v>
      </c>
      <c r="M1177" t="s">
        <v>298</v>
      </c>
      <c r="N1177">
        <v>3266.5869699999998</v>
      </c>
      <c r="X1177" t="s">
        <v>283</v>
      </c>
      <c r="Y1177" t="s">
        <v>304</v>
      </c>
    </row>
    <row r="1178" spans="1:25" x14ac:dyDescent="0.45">
      <c r="A1178" t="s">
        <v>414</v>
      </c>
      <c r="B1178" t="s">
        <v>0</v>
      </c>
      <c r="C1178" t="s">
        <v>1</v>
      </c>
      <c r="E1178" t="s">
        <v>297</v>
      </c>
      <c r="F1178" t="s">
        <v>433</v>
      </c>
      <c r="H1178" t="s">
        <v>6</v>
      </c>
      <c r="I1178" t="s">
        <v>66</v>
      </c>
      <c r="J1178">
        <v>2011</v>
      </c>
      <c r="K1178">
        <v>141</v>
      </c>
      <c r="L1178" t="s">
        <v>5</v>
      </c>
      <c r="M1178" t="s">
        <v>298</v>
      </c>
      <c r="N1178">
        <v>3481.7692769999999</v>
      </c>
      <c r="X1178" t="s">
        <v>283</v>
      </c>
      <c r="Y1178" t="s">
        <v>304</v>
      </c>
    </row>
    <row r="1179" spans="1:25" x14ac:dyDescent="0.45">
      <c r="A1179" t="s">
        <v>414</v>
      </c>
      <c r="B1179" t="s">
        <v>0</v>
      </c>
      <c r="C1179" t="s">
        <v>1</v>
      </c>
      <c r="E1179" t="s">
        <v>297</v>
      </c>
      <c r="F1179" t="s">
        <v>433</v>
      </c>
      <c r="H1179" t="s">
        <v>6</v>
      </c>
      <c r="I1179" t="s">
        <v>66</v>
      </c>
      <c r="J1179">
        <v>2011</v>
      </c>
      <c r="K1179">
        <v>142</v>
      </c>
      <c r="L1179" t="s">
        <v>5</v>
      </c>
      <c r="M1179" t="s">
        <v>298</v>
      </c>
      <c r="N1179">
        <v>2836.2223549999999</v>
      </c>
      <c r="X1179" t="s">
        <v>283</v>
      </c>
      <c r="Y1179" t="s">
        <v>304</v>
      </c>
    </row>
    <row r="1180" spans="1:25" x14ac:dyDescent="0.45">
      <c r="A1180" t="s">
        <v>414</v>
      </c>
      <c r="B1180" t="s">
        <v>0</v>
      </c>
      <c r="C1180" t="s">
        <v>1</v>
      </c>
      <c r="E1180" t="s">
        <v>297</v>
      </c>
      <c r="F1180" t="s">
        <v>433</v>
      </c>
      <c r="H1180" t="s">
        <v>6</v>
      </c>
      <c r="I1180" t="s">
        <v>66</v>
      </c>
      <c r="J1180">
        <v>2011</v>
      </c>
      <c r="K1180">
        <v>143</v>
      </c>
      <c r="L1180" t="s">
        <v>5</v>
      </c>
      <c r="M1180" t="s">
        <v>298</v>
      </c>
      <c r="N1180">
        <v>2513.4488940000001</v>
      </c>
      <c r="X1180" t="s">
        <v>283</v>
      </c>
      <c r="Y1180" t="s">
        <v>304</v>
      </c>
    </row>
    <row r="1181" spans="1:25" x14ac:dyDescent="0.45">
      <c r="A1181" t="s">
        <v>414</v>
      </c>
      <c r="B1181" t="s">
        <v>0</v>
      </c>
      <c r="C1181" t="s">
        <v>1</v>
      </c>
      <c r="E1181" t="s">
        <v>297</v>
      </c>
      <c r="F1181" t="s">
        <v>433</v>
      </c>
      <c r="H1181" t="s">
        <v>6</v>
      </c>
      <c r="I1181" t="s">
        <v>66</v>
      </c>
      <c r="J1181">
        <v>2011</v>
      </c>
      <c r="K1181">
        <v>144</v>
      </c>
      <c r="L1181" t="s">
        <v>5</v>
      </c>
      <c r="M1181" t="s">
        <v>298</v>
      </c>
      <c r="N1181">
        <v>3158.9958160000001</v>
      </c>
      <c r="X1181" t="s">
        <v>283</v>
      </c>
      <c r="Y1181" t="s">
        <v>304</v>
      </c>
    </row>
    <row r="1182" spans="1:25" x14ac:dyDescent="0.45">
      <c r="A1182" t="s">
        <v>414</v>
      </c>
      <c r="B1182" t="s">
        <v>0</v>
      </c>
      <c r="C1182" t="s">
        <v>1</v>
      </c>
      <c r="E1182" t="s">
        <v>297</v>
      </c>
      <c r="F1182" t="s">
        <v>433</v>
      </c>
      <c r="H1182" t="s">
        <v>6</v>
      </c>
      <c r="I1182" t="s">
        <v>66</v>
      </c>
      <c r="J1182">
        <v>2011</v>
      </c>
      <c r="K1182">
        <v>145</v>
      </c>
      <c r="L1182" t="s">
        <v>5</v>
      </c>
      <c r="M1182" t="s">
        <v>298</v>
      </c>
      <c r="N1182">
        <v>3051.4046619999999</v>
      </c>
      <c r="X1182" t="s">
        <v>283</v>
      </c>
      <c r="Y1182" t="s">
        <v>304</v>
      </c>
    </row>
    <row r="1183" spans="1:25" x14ac:dyDescent="0.45">
      <c r="A1183" t="s">
        <v>414</v>
      </c>
      <c r="B1183" t="s">
        <v>0</v>
      </c>
      <c r="C1183" t="s">
        <v>1</v>
      </c>
      <c r="E1183" t="s">
        <v>297</v>
      </c>
      <c r="F1183" t="s">
        <v>433</v>
      </c>
      <c r="H1183" t="s">
        <v>6</v>
      </c>
      <c r="I1183" t="s">
        <v>66</v>
      </c>
      <c r="J1183">
        <v>2011</v>
      </c>
      <c r="K1183">
        <v>146</v>
      </c>
      <c r="L1183" t="s">
        <v>5</v>
      </c>
      <c r="M1183" t="s">
        <v>298</v>
      </c>
      <c r="N1183">
        <v>3481.7692769999999</v>
      </c>
      <c r="X1183" t="s">
        <v>283</v>
      </c>
      <c r="Y1183" t="s">
        <v>304</v>
      </c>
    </row>
    <row r="1184" spans="1:25" x14ac:dyDescent="0.45">
      <c r="A1184" t="s">
        <v>414</v>
      </c>
      <c r="B1184" t="s">
        <v>0</v>
      </c>
      <c r="C1184" t="s">
        <v>1</v>
      </c>
      <c r="E1184" t="s">
        <v>297</v>
      </c>
      <c r="F1184" t="s">
        <v>433</v>
      </c>
      <c r="H1184" t="s">
        <v>6</v>
      </c>
      <c r="I1184" t="s">
        <v>66</v>
      </c>
      <c r="J1184">
        <v>2011</v>
      </c>
      <c r="K1184">
        <v>147</v>
      </c>
      <c r="L1184" t="s">
        <v>5</v>
      </c>
      <c r="M1184" t="s">
        <v>298</v>
      </c>
      <c r="N1184">
        <v>4342.4985059999999</v>
      </c>
      <c r="X1184" t="s">
        <v>283</v>
      </c>
      <c r="Y1184" t="s">
        <v>304</v>
      </c>
    </row>
    <row r="1185" spans="1:25" x14ac:dyDescent="0.45">
      <c r="A1185" t="s">
        <v>414</v>
      </c>
      <c r="B1185" t="s">
        <v>0</v>
      </c>
      <c r="C1185" t="s">
        <v>1</v>
      </c>
      <c r="E1185" t="s">
        <v>297</v>
      </c>
      <c r="F1185" t="s">
        <v>433</v>
      </c>
      <c r="H1185" t="s">
        <v>6</v>
      </c>
      <c r="I1185" t="s">
        <v>66</v>
      </c>
      <c r="J1185">
        <v>2011</v>
      </c>
      <c r="K1185">
        <v>148</v>
      </c>
      <c r="L1185" t="s">
        <v>5</v>
      </c>
      <c r="M1185" t="s">
        <v>298</v>
      </c>
      <c r="N1185">
        <v>4127.3161980000004</v>
      </c>
      <c r="Q1185" s="4"/>
      <c r="V1185" s="4"/>
      <c r="W1185" s="4"/>
      <c r="X1185" s="4" t="s">
        <v>283</v>
      </c>
      <c r="Y1185" s="4" t="s">
        <v>304</v>
      </c>
    </row>
    <row r="1186" spans="1:25" x14ac:dyDescent="0.45">
      <c r="A1186" t="s">
        <v>414</v>
      </c>
      <c r="B1186" s="1" t="s">
        <v>0</v>
      </c>
      <c r="C1186" s="2" t="s">
        <v>1</v>
      </c>
      <c r="D1186" s="2"/>
      <c r="E1186" s="2" t="s">
        <v>20</v>
      </c>
      <c r="F1186" s="2" t="s">
        <v>433</v>
      </c>
      <c r="G1186" s="2"/>
      <c r="H1186" s="2" t="s">
        <v>51</v>
      </c>
      <c r="I1186" s="2" t="s">
        <v>67</v>
      </c>
      <c r="J1186" s="2">
        <v>2011</v>
      </c>
      <c r="K1186" s="2">
        <v>50</v>
      </c>
      <c r="L1186" s="2" t="s">
        <v>4</v>
      </c>
      <c r="M1186" s="2"/>
      <c r="N1186" s="2">
        <v>9515.4</v>
      </c>
      <c r="O1186" s="2"/>
      <c r="P1186" s="2"/>
      <c r="R1186" s="2"/>
      <c r="S1186" s="2"/>
      <c r="T1186" s="2"/>
      <c r="U1186" s="2"/>
      <c r="X1186" t="s">
        <v>283</v>
      </c>
      <c r="Y1186" t="s">
        <v>314</v>
      </c>
    </row>
    <row r="1187" spans="1:25" x14ac:dyDescent="0.45">
      <c r="A1187" t="s">
        <v>414</v>
      </c>
      <c r="B1187" t="s">
        <v>0</v>
      </c>
      <c r="C1187" t="s">
        <v>1</v>
      </c>
      <c r="E1187" t="s">
        <v>20</v>
      </c>
      <c r="F1187" t="s">
        <v>433</v>
      </c>
      <c r="H1187" t="s">
        <v>51</v>
      </c>
      <c r="I1187" t="s">
        <v>67</v>
      </c>
      <c r="J1187">
        <v>2011</v>
      </c>
      <c r="K1187">
        <v>51</v>
      </c>
      <c r="L1187" t="s">
        <v>4</v>
      </c>
      <c r="N1187">
        <v>9678.4760879999994</v>
      </c>
      <c r="X1187" t="s">
        <v>283</v>
      </c>
      <c r="Y1187" t="s">
        <v>314</v>
      </c>
    </row>
    <row r="1188" spans="1:25" x14ac:dyDescent="0.45">
      <c r="A1188" t="s">
        <v>414</v>
      </c>
      <c r="B1188" t="s">
        <v>0</v>
      </c>
      <c r="C1188" t="s">
        <v>1</v>
      </c>
      <c r="E1188" t="s">
        <v>20</v>
      </c>
      <c r="F1188" t="s">
        <v>433</v>
      </c>
      <c r="H1188" t="s">
        <v>51</v>
      </c>
      <c r="I1188" t="s">
        <v>67</v>
      </c>
      <c r="J1188">
        <v>2011</v>
      </c>
      <c r="K1188">
        <v>52</v>
      </c>
      <c r="L1188" t="s">
        <v>4</v>
      </c>
      <c r="N1188">
        <v>9011.1915549999994</v>
      </c>
      <c r="X1188" t="s">
        <v>283</v>
      </c>
      <c r="Y1188" t="s">
        <v>314</v>
      </c>
    </row>
    <row r="1189" spans="1:25" x14ac:dyDescent="0.45">
      <c r="A1189" t="s">
        <v>414</v>
      </c>
      <c r="B1189" t="s">
        <v>0</v>
      </c>
      <c r="C1189" t="s">
        <v>1</v>
      </c>
      <c r="E1189" t="s">
        <v>20</v>
      </c>
      <c r="F1189" t="s">
        <v>433</v>
      </c>
      <c r="H1189" t="s">
        <v>51</v>
      </c>
      <c r="I1189" t="s">
        <v>67</v>
      </c>
      <c r="J1189">
        <v>2011</v>
      </c>
      <c r="K1189">
        <v>53</v>
      </c>
      <c r="L1189" t="s">
        <v>4</v>
      </c>
      <c r="N1189">
        <v>9216.5098730000009</v>
      </c>
      <c r="X1189" t="s">
        <v>283</v>
      </c>
      <c r="Y1189" t="s">
        <v>314</v>
      </c>
    </row>
    <row r="1190" spans="1:25" x14ac:dyDescent="0.45">
      <c r="A1190" t="s">
        <v>414</v>
      </c>
      <c r="B1190" t="s">
        <v>0</v>
      </c>
      <c r="C1190" t="s">
        <v>1</v>
      </c>
      <c r="E1190" t="s">
        <v>20</v>
      </c>
      <c r="F1190" t="s">
        <v>433</v>
      </c>
      <c r="H1190" t="s">
        <v>51</v>
      </c>
      <c r="I1190" t="s">
        <v>67</v>
      </c>
      <c r="J1190">
        <v>2011</v>
      </c>
      <c r="K1190">
        <v>54</v>
      </c>
      <c r="L1190" t="s">
        <v>4</v>
      </c>
      <c r="N1190">
        <v>10397.090200000001</v>
      </c>
      <c r="X1190" t="s">
        <v>283</v>
      </c>
      <c r="Y1190" t="s">
        <v>314</v>
      </c>
    </row>
    <row r="1191" spans="1:25" x14ac:dyDescent="0.45">
      <c r="A1191" t="s">
        <v>414</v>
      </c>
      <c r="B1191" t="s">
        <v>0</v>
      </c>
      <c r="C1191" t="s">
        <v>1</v>
      </c>
      <c r="E1191" t="s">
        <v>20</v>
      </c>
      <c r="F1191" t="s">
        <v>433</v>
      </c>
      <c r="H1191" t="s">
        <v>51</v>
      </c>
      <c r="I1191" t="s">
        <v>67</v>
      </c>
      <c r="J1191">
        <v>2011</v>
      </c>
      <c r="K1191">
        <v>55</v>
      </c>
      <c r="L1191" t="s">
        <v>4</v>
      </c>
      <c r="N1191">
        <v>9319.1690319999998</v>
      </c>
      <c r="X1191" t="s">
        <v>283</v>
      </c>
      <c r="Y1191" t="s">
        <v>314</v>
      </c>
    </row>
    <row r="1192" spans="1:25" x14ac:dyDescent="0.45">
      <c r="A1192" t="s">
        <v>414</v>
      </c>
      <c r="B1192" t="s">
        <v>0</v>
      </c>
      <c r="C1192" t="s">
        <v>1</v>
      </c>
      <c r="E1192" t="s">
        <v>20</v>
      </c>
      <c r="F1192" t="s">
        <v>433</v>
      </c>
      <c r="H1192" t="s">
        <v>51</v>
      </c>
      <c r="I1192" t="s">
        <v>67</v>
      </c>
      <c r="J1192">
        <v>2011</v>
      </c>
      <c r="K1192">
        <v>56</v>
      </c>
      <c r="L1192" t="s">
        <v>4</v>
      </c>
      <c r="N1192">
        <v>8857.2028160000009</v>
      </c>
      <c r="X1192" t="s">
        <v>283</v>
      </c>
      <c r="Y1192" t="s">
        <v>314</v>
      </c>
    </row>
    <row r="1193" spans="1:25" x14ac:dyDescent="0.45">
      <c r="A1193" t="s">
        <v>414</v>
      </c>
      <c r="B1193" t="s">
        <v>0</v>
      </c>
      <c r="C1193" t="s">
        <v>1</v>
      </c>
      <c r="E1193" t="s">
        <v>20</v>
      </c>
      <c r="F1193" t="s">
        <v>433</v>
      </c>
      <c r="H1193" t="s">
        <v>51</v>
      </c>
      <c r="I1193" t="s">
        <v>67</v>
      </c>
      <c r="J1193">
        <v>2011</v>
      </c>
      <c r="K1193">
        <v>57</v>
      </c>
      <c r="L1193" t="s">
        <v>4</v>
      </c>
      <c r="N1193">
        <v>8754.5436570000002</v>
      </c>
      <c r="X1193" t="s">
        <v>283</v>
      </c>
      <c r="Y1193" t="s">
        <v>314</v>
      </c>
    </row>
    <row r="1194" spans="1:25" x14ac:dyDescent="0.45">
      <c r="A1194" t="s">
        <v>414</v>
      </c>
      <c r="B1194" t="s">
        <v>0</v>
      </c>
      <c r="C1194" t="s">
        <v>1</v>
      </c>
      <c r="E1194" t="s">
        <v>20</v>
      </c>
      <c r="F1194" t="s">
        <v>433</v>
      </c>
      <c r="H1194" t="s">
        <v>51</v>
      </c>
      <c r="I1194" t="s">
        <v>67</v>
      </c>
      <c r="J1194">
        <v>2011</v>
      </c>
      <c r="K1194">
        <v>58</v>
      </c>
      <c r="L1194" t="s">
        <v>4</v>
      </c>
      <c r="N1194">
        <v>8959.8619749999998</v>
      </c>
      <c r="X1194" t="s">
        <v>283</v>
      </c>
      <c r="Y1194" t="s">
        <v>314</v>
      </c>
    </row>
    <row r="1195" spans="1:25" x14ac:dyDescent="0.45">
      <c r="A1195" t="s">
        <v>414</v>
      </c>
      <c r="B1195" t="s">
        <v>0</v>
      </c>
      <c r="C1195" t="s">
        <v>1</v>
      </c>
      <c r="E1195" t="s">
        <v>20</v>
      </c>
      <c r="F1195" t="s">
        <v>433</v>
      </c>
      <c r="H1195" t="s">
        <v>51</v>
      </c>
      <c r="I1195" t="s">
        <v>67</v>
      </c>
      <c r="J1195">
        <v>2011</v>
      </c>
      <c r="K1195">
        <v>59</v>
      </c>
      <c r="L1195" t="s">
        <v>4</v>
      </c>
      <c r="N1195">
        <v>8651.8844979999994</v>
      </c>
      <c r="X1195" t="s">
        <v>283</v>
      </c>
      <c r="Y1195" t="s">
        <v>314</v>
      </c>
    </row>
    <row r="1196" spans="1:25" x14ac:dyDescent="0.45">
      <c r="A1196" t="s">
        <v>414</v>
      </c>
      <c r="B1196" t="s">
        <v>0</v>
      </c>
      <c r="C1196" t="s">
        <v>1</v>
      </c>
      <c r="E1196" t="s">
        <v>20</v>
      </c>
      <c r="F1196" t="s">
        <v>433</v>
      </c>
      <c r="H1196" t="s">
        <v>51</v>
      </c>
      <c r="I1196" t="s">
        <v>67</v>
      </c>
      <c r="J1196">
        <v>2011</v>
      </c>
      <c r="K1196">
        <v>60</v>
      </c>
      <c r="L1196" t="s">
        <v>4</v>
      </c>
      <c r="N1196">
        <v>8549.2253390000005</v>
      </c>
      <c r="X1196" t="s">
        <v>283</v>
      </c>
      <c r="Y1196" t="s">
        <v>314</v>
      </c>
    </row>
    <row r="1197" spans="1:25" x14ac:dyDescent="0.45">
      <c r="A1197" t="s">
        <v>414</v>
      </c>
      <c r="B1197" t="s">
        <v>0</v>
      </c>
      <c r="C1197" t="s">
        <v>1</v>
      </c>
      <c r="E1197" t="s">
        <v>20</v>
      </c>
      <c r="F1197" t="s">
        <v>433</v>
      </c>
      <c r="H1197" t="s">
        <v>51</v>
      </c>
      <c r="I1197" t="s">
        <v>67</v>
      </c>
      <c r="J1197">
        <v>2011</v>
      </c>
      <c r="K1197">
        <v>61</v>
      </c>
      <c r="L1197" t="s">
        <v>4</v>
      </c>
      <c r="N1197">
        <v>8959.8619749999998</v>
      </c>
      <c r="X1197" t="s">
        <v>283</v>
      </c>
      <c r="Y1197" t="s">
        <v>314</v>
      </c>
    </row>
    <row r="1198" spans="1:25" x14ac:dyDescent="0.45">
      <c r="A1198" t="s">
        <v>414</v>
      </c>
      <c r="B1198" t="s">
        <v>0</v>
      </c>
      <c r="C1198" t="s">
        <v>1</v>
      </c>
      <c r="E1198" t="s">
        <v>20</v>
      </c>
      <c r="F1198" t="s">
        <v>433</v>
      </c>
      <c r="H1198" t="s">
        <v>51</v>
      </c>
      <c r="I1198" t="s">
        <v>67</v>
      </c>
      <c r="J1198">
        <v>2011</v>
      </c>
      <c r="K1198">
        <v>62</v>
      </c>
      <c r="L1198" t="s">
        <v>4</v>
      </c>
      <c r="N1198">
        <v>8651.8844979999994</v>
      </c>
      <c r="X1198" t="s">
        <v>283</v>
      </c>
      <c r="Y1198" t="s">
        <v>314</v>
      </c>
    </row>
    <row r="1199" spans="1:25" x14ac:dyDescent="0.45">
      <c r="A1199" t="s">
        <v>414</v>
      </c>
      <c r="B1199" t="s">
        <v>0</v>
      </c>
      <c r="C1199" t="s">
        <v>1</v>
      </c>
      <c r="E1199" t="s">
        <v>20</v>
      </c>
      <c r="F1199" t="s">
        <v>433</v>
      </c>
      <c r="H1199" t="s">
        <v>51</v>
      </c>
      <c r="I1199" t="s">
        <v>67</v>
      </c>
      <c r="J1199">
        <v>2011</v>
      </c>
      <c r="K1199">
        <v>63</v>
      </c>
      <c r="L1199" t="s">
        <v>4</v>
      </c>
      <c r="N1199">
        <v>8343.9070210000009</v>
      </c>
      <c r="X1199" t="s">
        <v>283</v>
      </c>
      <c r="Y1199" t="s">
        <v>314</v>
      </c>
    </row>
    <row r="1200" spans="1:25" x14ac:dyDescent="0.45">
      <c r="A1200" t="s">
        <v>414</v>
      </c>
      <c r="B1200" t="s">
        <v>0</v>
      </c>
      <c r="C1200" t="s">
        <v>1</v>
      </c>
      <c r="E1200" t="s">
        <v>20</v>
      </c>
      <c r="F1200" t="s">
        <v>433</v>
      </c>
      <c r="H1200" t="s">
        <v>51</v>
      </c>
      <c r="I1200" t="s">
        <v>67</v>
      </c>
      <c r="J1200">
        <v>2011</v>
      </c>
      <c r="K1200">
        <v>64</v>
      </c>
      <c r="L1200" t="s">
        <v>4</v>
      </c>
      <c r="N1200">
        <v>8600.5549190000002</v>
      </c>
      <c r="X1200" t="s">
        <v>283</v>
      </c>
      <c r="Y1200" t="s">
        <v>314</v>
      </c>
    </row>
    <row r="1201" spans="1:25" x14ac:dyDescent="0.45">
      <c r="A1201" t="s">
        <v>414</v>
      </c>
      <c r="B1201" t="s">
        <v>0</v>
      </c>
      <c r="C1201" t="s">
        <v>1</v>
      </c>
      <c r="E1201" t="s">
        <v>20</v>
      </c>
      <c r="F1201" t="s">
        <v>433</v>
      </c>
      <c r="H1201" t="s">
        <v>51</v>
      </c>
      <c r="I1201" t="s">
        <v>67</v>
      </c>
      <c r="J1201">
        <v>2011</v>
      </c>
      <c r="K1201">
        <v>65</v>
      </c>
      <c r="L1201" t="s">
        <v>4</v>
      </c>
      <c r="N1201">
        <v>7779.2816469999998</v>
      </c>
      <c r="X1201" t="s">
        <v>283</v>
      </c>
      <c r="Y1201" t="s">
        <v>314</v>
      </c>
    </row>
    <row r="1202" spans="1:25" x14ac:dyDescent="0.45">
      <c r="A1202" t="s">
        <v>414</v>
      </c>
      <c r="B1202" t="s">
        <v>0</v>
      </c>
      <c r="C1202" t="s">
        <v>1</v>
      </c>
      <c r="E1202" t="s">
        <v>20</v>
      </c>
      <c r="F1202" t="s">
        <v>433</v>
      </c>
      <c r="H1202" t="s">
        <v>51</v>
      </c>
      <c r="I1202" t="s">
        <v>67</v>
      </c>
      <c r="J1202">
        <v>2011</v>
      </c>
      <c r="K1202">
        <v>66</v>
      </c>
      <c r="L1202" t="s">
        <v>4</v>
      </c>
      <c r="N1202">
        <v>7830.611226</v>
      </c>
      <c r="X1202" t="s">
        <v>283</v>
      </c>
      <c r="Y1202" t="s">
        <v>314</v>
      </c>
    </row>
    <row r="1203" spans="1:25" x14ac:dyDescent="0.45">
      <c r="A1203" t="s">
        <v>414</v>
      </c>
      <c r="B1203" t="s">
        <v>0</v>
      </c>
      <c r="C1203" t="s">
        <v>1</v>
      </c>
      <c r="E1203" t="s">
        <v>20</v>
      </c>
      <c r="F1203" t="s">
        <v>433</v>
      </c>
      <c r="H1203" t="s">
        <v>51</v>
      </c>
      <c r="I1203" t="s">
        <v>67</v>
      </c>
      <c r="J1203">
        <v>2011</v>
      </c>
      <c r="K1203">
        <v>67</v>
      </c>
      <c r="L1203" t="s">
        <v>4</v>
      </c>
      <c r="N1203">
        <v>7573.9633290000002</v>
      </c>
      <c r="X1203" t="s">
        <v>283</v>
      </c>
      <c r="Y1203" t="s">
        <v>314</v>
      </c>
    </row>
    <row r="1204" spans="1:25" x14ac:dyDescent="0.45">
      <c r="A1204" t="s">
        <v>414</v>
      </c>
      <c r="B1204" t="s">
        <v>0</v>
      </c>
      <c r="C1204" t="s">
        <v>1</v>
      </c>
      <c r="E1204" t="s">
        <v>20</v>
      </c>
      <c r="F1204" t="s">
        <v>433</v>
      </c>
      <c r="H1204" t="s">
        <v>51</v>
      </c>
      <c r="I1204" t="s">
        <v>67</v>
      </c>
      <c r="J1204">
        <v>2011</v>
      </c>
      <c r="K1204">
        <v>68</v>
      </c>
      <c r="L1204" t="s">
        <v>4</v>
      </c>
      <c r="N1204">
        <v>7625.2929080000004</v>
      </c>
      <c r="X1204" t="s">
        <v>283</v>
      </c>
      <c r="Y1204" t="s">
        <v>314</v>
      </c>
    </row>
    <row r="1205" spans="1:25" x14ac:dyDescent="0.45">
      <c r="A1205" t="s">
        <v>414</v>
      </c>
      <c r="B1205" t="s">
        <v>0</v>
      </c>
      <c r="C1205" t="s">
        <v>1</v>
      </c>
      <c r="E1205" t="s">
        <v>20</v>
      </c>
      <c r="F1205" t="s">
        <v>433</v>
      </c>
      <c r="H1205" t="s">
        <v>51</v>
      </c>
      <c r="I1205" t="s">
        <v>67</v>
      </c>
      <c r="J1205">
        <v>2011</v>
      </c>
      <c r="K1205">
        <v>69</v>
      </c>
      <c r="L1205" t="s">
        <v>4</v>
      </c>
      <c r="N1205">
        <v>7009.3379539999996</v>
      </c>
      <c r="X1205" t="s">
        <v>283</v>
      </c>
      <c r="Y1205" t="s">
        <v>314</v>
      </c>
    </row>
    <row r="1206" spans="1:25" x14ac:dyDescent="0.45">
      <c r="A1206" t="s">
        <v>414</v>
      </c>
      <c r="B1206" t="s">
        <v>0</v>
      </c>
      <c r="C1206" t="s">
        <v>1</v>
      </c>
      <c r="E1206" t="s">
        <v>20</v>
      </c>
      <c r="F1206" t="s">
        <v>433</v>
      </c>
      <c r="H1206" t="s">
        <v>51</v>
      </c>
      <c r="I1206" t="s">
        <v>67</v>
      </c>
      <c r="J1206">
        <v>2011</v>
      </c>
      <c r="K1206">
        <v>70</v>
      </c>
      <c r="L1206" t="s">
        <v>4</v>
      </c>
      <c r="N1206">
        <v>6701.3604770000002</v>
      </c>
      <c r="X1206" t="s">
        <v>283</v>
      </c>
      <c r="Y1206" t="s">
        <v>314</v>
      </c>
    </row>
    <row r="1207" spans="1:25" x14ac:dyDescent="0.45">
      <c r="A1207" t="s">
        <v>414</v>
      </c>
      <c r="B1207" t="s">
        <v>0</v>
      </c>
      <c r="C1207" t="s">
        <v>1</v>
      </c>
      <c r="E1207" t="s">
        <v>20</v>
      </c>
      <c r="F1207" t="s">
        <v>433</v>
      </c>
      <c r="H1207" t="s">
        <v>51</v>
      </c>
      <c r="I1207" t="s">
        <v>67</v>
      </c>
      <c r="J1207">
        <v>2011</v>
      </c>
      <c r="K1207">
        <v>71</v>
      </c>
      <c r="L1207" t="s">
        <v>4</v>
      </c>
      <c r="N1207">
        <v>6239.3942619999998</v>
      </c>
      <c r="X1207" t="s">
        <v>283</v>
      </c>
      <c r="Y1207" t="s">
        <v>314</v>
      </c>
    </row>
    <row r="1208" spans="1:25" x14ac:dyDescent="0.45">
      <c r="A1208" t="s">
        <v>414</v>
      </c>
      <c r="B1208" t="s">
        <v>0</v>
      </c>
      <c r="C1208" t="s">
        <v>1</v>
      </c>
      <c r="E1208" t="s">
        <v>20</v>
      </c>
      <c r="F1208" t="s">
        <v>433</v>
      </c>
      <c r="H1208" t="s">
        <v>51</v>
      </c>
      <c r="I1208" t="s">
        <v>67</v>
      </c>
      <c r="J1208">
        <v>2011</v>
      </c>
      <c r="K1208">
        <v>72</v>
      </c>
      <c r="L1208" t="s">
        <v>4</v>
      </c>
      <c r="N1208">
        <v>6906.6787949999998</v>
      </c>
      <c r="X1208" t="s">
        <v>283</v>
      </c>
      <c r="Y1208" t="s">
        <v>314</v>
      </c>
    </row>
    <row r="1209" spans="1:25" x14ac:dyDescent="0.45">
      <c r="A1209" t="s">
        <v>414</v>
      </c>
      <c r="B1209" t="s">
        <v>0</v>
      </c>
      <c r="C1209" t="s">
        <v>1</v>
      </c>
      <c r="E1209" t="s">
        <v>20</v>
      </c>
      <c r="F1209" t="s">
        <v>433</v>
      </c>
      <c r="H1209" t="s">
        <v>51</v>
      </c>
      <c r="I1209" t="s">
        <v>67</v>
      </c>
      <c r="J1209">
        <v>2011</v>
      </c>
      <c r="K1209">
        <v>73</v>
      </c>
      <c r="L1209" t="s">
        <v>4</v>
      </c>
      <c r="N1209">
        <v>5315.4618309999996</v>
      </c>
      <c r="X1209" t="s">
        <v>283</v>
      </c>
      <c r="Y1209" t="s">
        <v>314</v>
      </c>
    </row>
    <row r="1210" spans="1:25" x14ac:dyDescent="0.45">
      <c r="A1210" t="s">
        <v>414</v>
      </c>
      <c r="B1210" t="s">
        <v>0</v>
      </c>
      <c r="C1210" t="s">
        <v>1</v>
      </c>
      <c r="E1210" t="s">
        <v>20</v>
      </c>
      <c r="F1210" t="s">
        <v>433</v>
      </c>
      <c r="H1210" t="s">
        <v>51</v>
      </c>
      <c r="I1210" t="s">
        <v>67</v>
      </c>
      <c r="J1210">
        <v>2011</v>
      </c>
      <c r="K1210">
        <v>74</v>
      </c>
      <c r="L1210" t="s">
        <v>4</v>
      </c>
      <c r="N1210">
        <v>4956.1547739999996</v>
      </c>
      <c r="X1210" t="s">
        <v>283</v>
      </c>
      <c r="Y1210" t="s">
        <v>314</v>
      </c>
    </row>
    <row r="1211" spans="1:25" x14ac:dyDescent="0.45">
      <c r="A1211" t="s">
        <v>414</v>
      </c>
      <c r="B1211" t="s">
        <v>0</v>
      </c>
      <c r="C1211" t="s">
        <v>1</v>
      </c>
      <c r="E1211" t="s">
        <v>20</v>
      </c>
      <c r="F1211" t="s">
        <v>433</v>
      </c>
      <c r="H1211" t="s">
        <v>51</v>
      </c>
      <c r="I1211" t="s">
        <v>67</v>
      </c>
      <c r="J1211">
        <v>2011</v>
      </c>
      <c r="K1211">
        <v>75</v>
      </c>
      <c r="L1211" t="s">
        <v>4</v>
      </c>
      <c r="N1211">
        <v>4853.4956149999998</v>
      </c>
      <c r="X1211" t="s">
        <v>283</v>
      </c>
      <c r="Y1211" t="s">
        <v>314</v>
      </c>
    </row>
    <row r="1212" spans="1:25" x14ac:dyDescent="0.45">
      <c r="A1212" t="s">
        <v>414</v>
      </c>
      <c r="B1212" t="s">
        <v>0</v>
      </c>
      <c r="C1212" t="s">
        <v>1</v>
      </c>
      <c r="E1212" t="s">
        <v>20</v>
      </c>
      <c r="F1212" t="s">
        <v>433</v>
      </c>
      <c r="H1212" t="s">
        <v>51</v>
      </c>
      <c r="I1212" t="s">
        <v>67</v>
      </c>
      <c r="J1212">
        <v>2011</v>
      </c>
      <c r="K1212">
        <v>76</v>
      </c>
      <c r="L1212" t="s">
        <v>4</v>
      </c>
      <c r="N1212">
        <v>5007.4843540000002</v>
      </c>
      <c r="X1212" t="s">
        <v>283</v>
      </c>
      <c r="Y1212" t="s">
        <v>314</v>
      </c>
    </row>
    <row r="1213" spans="1:25" x14ac:dyDescent="0.45">
      <c r="A1213" t="s">
        <v>414</v>
      </c>
      <c r="B1213" t="s">
        <v>0</v>
      </c>
      <c r="C1213" t="s">
        <v>1</v>
      </c>
      <c r="E1213" t="s">
        <v>20</v>
      </c>
      <c r="F1213" t="s">
        <v>433</v>
      </c>
      <c r="H1213" t="s">
        <v>51</v>
      </c>
      <c r="I1213" t="s">
        <v>67</v>
      </c>
      <c r="J1213">
        <v>2011</v>
      </c>
      <c r="K1213">
        <v>77</v>
      </c>
      <c r="L1213" t="s">
        <v>4</v>
      </c>
      <c r="N1213">
        <v>4032.2223429999999</v>
      </c>
      <c r="X1213" t="s">
        <v>283</v>
      </c>
      <c r="Y1213" t="s">
        <v>314</v>
      </c>
    </row>
    <row r="1214" spans="1:25" x14ac:dyDescent="0.45">
      <c r="A1214" t="s">
        <v>414</v>
      </c>
      <c r="B1214" t="s">
        <v>0</v>
      </c>
      <c r="C1214" t="s">
        <v>1</v>
      </c>
      <c r="E1214" t="s">
        <v>20</v>
      </c>
      <c r="F1214" t="s">
        <v>433</v>
      </c>
      <c r="H1214" t="s">
        <v>51</v>
      </c>
      <c r="I1214" t="s">
        <v>67</v>
      </c>
      <c r="J1214">
        <v>2011</v>
      </c>
      <c r="K1214">
        <v>78</v>
      </c>
      <c r="L1214" t="s">
        <v>4</v>
      </c>
      <c r="N1214">
        <v>4442.8589789999996</v>
      </c>
      <c r="X1214" t="s">
        <v>283</v>
      </c>
      <c r="Y1214" t="s">
        <v>314</v>
      </c>
    </row>
    <row r="1215" spans="1:25" x14ac:dyDescent="0.45">
      <c r="A1215" t="s">
        <v>414</v>
      </c>
      <c r="B1215" t="s">
        <v>0</v>
      </c>
      <c r="C1215" t="s">
        <v>1</v>
      </c>
      <c r="E1215" t="s">
        <v>20</v>
      </c>
      <c r="F1215" t="s">
        <v>433</v>
      </c>
      <c r="H1215" t="s">
        <v>51</v>
      </c>
      <c r="I1215" t="s">
        <v>67</v>
      </c>
      <c r="J1215">
        <v>2011</v>
      </c>
      <c r="K1215">
        <v>79</v>
      </c>
      <c r="L1215" t="s">
        <v>4</v>
      </c>
      <c r="N1215">
        <v>4596.847718</v>
      </c>
      <c r="X1215" t="s">
        <v>283</v>
      </c>
      <c r="Y1215" t="s">
        <v>314</v>
      </c>
    </row>
    <row r="1216" spans="1:25" x14ac:dyDescent="0.45">
      <c r="A1216" t="s">
        <v>414</v>
      </c>
      <c r="B1216" t="s">
        <v>0</v>
      </c>
      <c r="C1216" t="s">
        <v>1</v>
      </c>
      <c r="E1216" t="s">
        <v>20</v>
      </c>
      <c r="F1216" t="s">
        <v>433</v>
      </c>
      <c r="H1216" t="s">
        <v>51</v>
      </c>
      <c r="I1216" t="s">
        <v>67</v>
      </c>
      <c r="J1216">
        <v>2011</v>
      </c>
      <c r="K1216">
        <v>80</v>
      </c>
      <c r="L1216" t="s">
        <v>4</v>
      </c>
      <c r="N1216">
        <v>3467.5969690000002</v>
      </c>
      <c r="X1216" t="s">
        <v>283</v>
      </c>
      <c r="Y1216" t="s">
        <v>314</v>
      </c>
    </row>
    <row r="1217" spans="1:25" x14ac:dyDescent="0.45">
      <c r="A1217" t="s">
        <v>414</v>
      </c>
      <c r="B1217" t="s">
        <v>0</v>
      </c>
      <c r="C1217" t="s">
        <v>1</v>
      </c>
      <c r="E1217" t="s">
        <v>20</v>
      </c>
      <c r="F1217" t="s">
        <v>433</v>
      </c>
      <c r="H1217" t="s">
        <v>51</v>
      </c>
      <c r="I1217" t="s">
        <v>67</v>
      </c>
      <c r="J1217">
        <v>2011</v>
      </c>
      <c r="K1217">
        <v>81</v>
      </c>
      <c r="L1217" t="s">
        <v>4</v>
      </c>
      <c r="N1217">
        <v>3518.9265479999999</v>
      </c>
      <c r="X1217" t="s">
        <v>283</v>
      </c>
      <c r="Y1217" t="s">
        <v>314</v>
      </c>
    </row>
    <row r="1218" spans="1:25" x14ac:dyDescent="0.45">
      <c r="A1218" t="s">
        <v>414</v>
      </c>
      <c r="B1218" t="s">
        <v>0</v>
      </c>
      <c r="C1218" t="s">
        <v>1</v>
      </c>
      <c r="E1218" t="s">
        <v>20</v>
      </c>
      <c r="F1218" t="s">
        <v>433</v>
      </c>
      <c r="H1218" t="s">
        <v>51</v>
      </c>
      <c r="I1218" t="s">
        <v>67</v>
      </c>
      <c r="J1218">
        <v>2011</v>
      </c>
      <c r="K1218">
        <v>82</v>
      </c>
      <c r="L1218" t="s">
        <v>4</v>
      </c>
      <c r="N1218">
        <v>3210.9490719999999</v>
      </c>
      <c r="X1218" t="s">
        <v>283</v>
      </c>
      <c r="Y1218" t="s">
        <v>314</v>
      </c>
    </row>
    <row r="1219" spans="1:25" x14ac:dyDescent="0.45">
      <c r="A1219" t="s">
        <v>414</v>
      </c>
      <c r="B1219" t="s">
        <v>0</v>
      </c>
      <c r="C1219" t="s">
        <v>1</v>
      </c>
      <c r="E1219" t="s">
        <v>20</v>
      </c>
      <c r="F1219" t="s">
        <v>433</v>
      </c>
      <c r="H1219" t="s">
        <v>51</v>
      </c>
      <c r="I1219" t="s">
        <v>67</v>
      </c>
      <c r="J1219">
        <v>2011</v>
      </c>
      <c r="K1219">
        <v>83</v>
      </c>
      <c r="L1219" t="s">
        <v>4</v>
      </c>
      <c r="N1219">
        <v>3262.2786510000001</v>
      </c>
      <c r="X1219" t="s">
        <v>283</v>
      </c>
      <c r="Y1219" t="s">
        <v>314</v>
      </c>
    </row>
    <row r="1220" spans="1:25" x14ac:dyDescent="0.45">
      <c r="A1220" t="s">
        <v>414</v>
      </c>
      <c r="B1220" t="s">
        <v>0</v>
      </c>
      <c r="C1220" t="s">
        <v>1</v>
      </c>
      <c r="E1220" t="s">
        <v>20</v>
      </c>
      <c r="F1220" t="s">
        <v>433</v>
      </c>
      <c r="H1220" t="s">
        <v>51</v>
      </c>
      <c r="I1220" t="s">
        <v>67</v>
      </c>
      <c r="J1220">
        <v>2011</v>
      </c>
      <c r="K1220">
        <v>84</v>
      </c>
      <c r="L1220" t="s">
        <v>4</v>
      </c>
      <c r="N1220">
        <v>3159.6194919999998</v>
      </c>
      <c r="X1220" t="s">
        <v>283</v>
      </c>
      <c r="Y1220" t="s">
        <v>314</v>
      </c>
    </row>
    <row r="1221" spans="1:25" x14ac:dyDescent="0.45">
      <c r="A1221" t="s">
        <v>414</v>
      </c>
      <c r="B1221" t="s">
        <v>0</v>
      </c>
      <c r="C1221" t="s">
        <v>1</v>
      </c>
      <c r="E1221" t="s">
        <v>20</v>
      </c>
      <c r="F1221" t="s">
        <v>433</v>
      </c>
      <c r="H1221" t="s">
        <v>51</v>
      </c>
      <c r="I1221" t="s">
        <v>67</v>
      </c>
      <c r="J1221">
        <v>2011</v>
      </c>
      <c r="K1221">
        <v>85</v>
      </c>
      <c r="L1221" t="s">
        <v>4</v>
      </c>
      <c r="N1221">
        <v>3005.6307539999998</v>
      </c>
      <c r="X1221" t="s">
        <v>283</v>
      </c>
      <c r="Y1221" t="s">
        <v>314</v>
      </c>
    </row>
    <row r="1222" spans="1:25" x14ac:dyDescent="0.45">
      <c r="A1222" t="s">
        <v>414</v>
      </c>
      <c r="B1222" t="s">
        <v>0</v>
      </c>
      <c r="C1222" t="s">
        <v>1</v>
      </c>
      <c r="E1222" t="s">
        <v>20</v>
      </c>
      <c r="F1222" t="s">
        <v>433</v>
      </c>
      <c r="H1222" t="s">
        <v>51</v>
      </c>
      <c r="I1222" t="s">
        <v>67</v>
      </c>
      <c r="J1222">
        <v>2011</v>
      </c>
      <c r="K1222">
        <v>86</v>
      </c>
      <c r="L1222" t="s">
        <v>4</v>
      </c>
      <c r="N1222">
        <v>3005.6307539999998</v>
      </c>
      <c r="X1222" t="s">
        <v>283</v>
      </c>
      <c r="Y1222" t="s">
        <v>314</v>
      </c>
    </row>
    <row r="1223" spans="1:25" x14ac:dyDescent="0.45">
      <c r="A1223" t="s">
        <v>414</v>
      </c>
      <c r="B1223" t="s">
        <v>0</v>
      </c>
      <c r="C1223" t="s">
        <v>1</v>
      </c>
      <c r="E1223" t="s">
        <v>20</v>
      </c>
      <c r="F1223" t="s">
        <v>433</v>
      </c>
      <c r="H1223" t="s">
        <v>51</v>
      </c>
      <c r="I1223" t="s">
        <v>67</v>
      </c>
      <c r="J1223">
        <v>2011</v>
      </c>
      <c r="K1223">
        <v>87</v>
      </c>
      <c r="L1223" t="s">
        <v>4</v>
      </c>
      <c r="N1223">
        <v>2697.6532769999999</v>
      </c>
      <c r="X1223" t="s">
        <v>283</v>
      </c>
      <c r="Y1223" t="s">
        <v>314</v>
      </c>
    </row>
    <row r="1224" spans="1:25" x14ac:dyDescent="0.45">
      <c r="A1224" t="s">
        <v>414</v>
      </c>
      <c r="B1224" t="s">
        <v>0</v>
      </c>
      <c r="C1224" t="s">
        <v>1</v>
      </c>
      <c r="E1224" t="s">
        <v>20</v>
      </c>
      <c r="F1224" t="s">
        <v>433</v>
      </c>
      <c r="H1224" t="s">
        <v>51</v>
      </c>
      <c r="I1224" t="s">
        <v>67</v>
      </c>
      <c r="J1224">
        <v>2011</v>
      </c>
      <c r="K1224">
        <v>88</v>
      </c>
      <c r="L1224" t="s">
        <v>4</v>
      </c>
      <c r="N1224">
        <v>3108.2899130000001</v>
      </c>
      <c r="X1224" t="s">
        <v>283</v>
      </c>
      <c r="Y1224" t="s">
        <v>314</v>
      </c>
    </row>
    <row r="1225" spans="1:25" x14ac:dyDescent="0.45">
      <c r="A1225" t="s">
        <v>414</v>
      </c>
      <c r="B1225" t="s">
        <v>0</v>
      </c>
      <c r="C1225" t="s">
        <v>1</v>
      </c>
      <c r="E1225" t="s">
        <v>20</v>
      </c>
      <c r="F1225" t="s">
        <v>433</v>
      </c>
      <c r="H1225" t="s">
        <v>51</v>
      </c>
      <c r="I1225" t="s">
        <v>67</v>
      </c>
      <c r="J1225">
        <v>2011</v>
      </c>
      <c r="K1225">
        <v>89</v>
      </c>
      <c r="L1225" t="s">
        <v>4</v>
      </c>
      <c r="N1225">
        <v>2800.3124360000002</v>
      </c>
      <c r="X1225" t="s">
        <v>283</v>
      </c>
      <c r="Y1225" t="s">
        <v>314</v>
      </c>
    </row>
    <row r="1226" spans="1:25" x14ac:dyDescent="0.45">
      <c r="A1226" t="s">
        <v>414</v>
      </c>
      <c r="B1226" t="s">
        <v>0</v>
      </c>
      <c r="C1226" t="s">
        <v>1</v>
      </c>
      <c r="E1226" t="s">
        <v>20</v>
      </c>
      <c r="F1226" t="s">
        <v>433</v>
      </c>
      <c r="H1226" t="s">
        <v>51</v>
      </c>
      <c r="I1226" t="s">
        <v>67</v>
      </c>
      <c r="J1226">
        <v>2011</v>
      </c>
      <c r="K1226">
        <v>90</v>
      </c>
      <c r="L1226" t="s">
        <v>4</v>
      </c>
      <c r="N1226">
        <v>2543.664538</v>
      </c>
      <c r="X1226" t="s">
        <v>283</v>
      </c>
      <c r="Y1226" t="s">
        <v>314</v>
      </c>
    </row>
    <row r="1227" spans="1:25" x14ac:dyDescent="0.45">
      <c r="A1227" t="s">
        <v>414</v>
      </c>
      <c r="B1227" t="s">
        <v>0</v>
      </c>
      <c r="C1227" t="s">
        <v>1</v>
      </c>
      <c r="E1227" t="s">
        <v>20</v>
      </c>
      <c r="F1227" t="s">
        <v>433</v>
      </c>
      <c r="H1227" t="s">
        <v>51</v>
      </c>
      <c r="I1227" t="s">
        <v>67</v>
      </c>
      <c r="J1227">
        <v>2011</v>
      </c>
      <c r="K1227">
        <v>91</v>
      </c>
      <c r="L1227" t="s">
        <v>4</v>
      </c>
      <c r="N1227">
        <v>3210.9490719999999</v>
      </c>
      <c r="X1227" t="s">
        <v>283</v>
      </c>
      <c r="Y1227" t="s">
        <v>314</v>
      </c>
    </row>
    <row r="1228" spans="1:25" x14ac:dyDescent="0.45">
      <c r="A1228" t="s">
        <v>414</v>
      </c>
      <c r="B1228" t="s">
        <v>0</v>
      </c>
      <c r="C1228" t="s">
        <v>1</v>
      </c>
      <c r="E1228" t="s">
        <v>20</v>
      </c>
      <c r="F1228" t="s">
        <v>433</v>
      </c>
      <c r="H1228" t="s">
        <v>51</v>
      </c>
      <c r="I1228" t="s">
        <v>67</v>
      </c>
      <c r="J1228">
        <v>2011</v>
      </c>
      <c r="K1228">
        <v>92</v>
      </c>
      <c r="L1228" t="s">
        <v>4</v>
      </c>
      <c r="N1228">
        <v>3005.6307539999998</v>
      </c>
      <c r="X1228" t="s">
        <v>283</v>
      </c>
      <c r="Y1228" t="s">
        <v>314</v>
      </c>
    </row>
    <row r="1229" spans="1:25" x14ac:dyDescent="0.45">
      <c r="A1229" t="s">
        <v>414</v>
      </c>
      <c r="B1229" t="s">
        <v>0</v>
      </c>
      <c r="C1229" t="s">
        <v>1</v>
      </c>
      <c r="E1229" t="s">
        <v>20</v>
      </c>
      <c r="F1229" t="s">
        <v>433</v>
      </c>
      <c r="H1229" t="s">
        <v>51</v>
      </c>
      <c r="I1229" t="s">
        <v>67</v>
      </c>
      <c r="J1229">
        <v>2011</v>
      </c>
      <c r="K1229">
        <v>93</v>
      </c>
      <c r="L1229" t="s">
        <v>4</v>
      </c>
      <c r="N1229">
        <v>2287.0166410000002</v>
      </c>
      <c r="X1229" t="s">
        <v>283</v>
      </c>
      <c r="Y1229" t="s">
        <v>314</v>
      </c>
    </row>
    <row r="1230" spans="1:25" x14ac:dyDescent="0.45">
      <c r="A1230" t="s">
        <v>414</v>
      </c>
      <c r="B1230" t="s">
        <v>0</v>
      </c>
      <c r="C1230" t="s">
        <v>1</v>
      </c>
      <c r="E1230" t="s">
        <v>20</v>
      </c>
      <c r="F1230" t="s">
        <v>433</v>
      </c>
      <c r="H1230" t="s">
        <v>51</v>
      </c>
      <c r="I1230" t="s">
        <v>67</v>
      </c>
      <c r="J1230">
        <v>2011</v>
      </c>
      <c r="K1230">
        <v>94</v>
      </c>
      <c r="L1230" t="s">
        <v>4</v>
      </c>
      <c r="N1230">
        <v>2184.3574819999999</v>
      </c>
      <c r="X1230" t="s">
        <v>283</v>
      </c>
      <c r="Y1230" t="s">
        <v>314</v>
      </c>
    </row>
    <row r="1231" spans="1:25" x14ac:dyDescent="0.45">
      <c r="A1231" t="s">
        <v>414</v>
      </c>
      <c r="B1231" t="s">
        <v>0</v>
      </c>
      <c r="C1231" t="s">
        <v>1</v>
      </c>
      <c r="E1231" t="s">
        <v>20</v>
      </c>
      <c r="F1231" t="s">
        <v>433</v>
      </c>
      <c r="H1231" t="s">
        <v>51</v>
      </c>
      <c r="I1231" t="s">
        <v>67</v>
      </c>
      <c r="J1231">
        <v>2011</v>
      </c>
      <c r="K1231">
        <v>95</v>
      </c>
      <c r="L1231" t="s">
        <v>4</v>
      </c>
      <c r="N1231">
        <v>1773.7208459999999</v>
      </c>
      <c r="X1231" t="s">
        <v>283</v>
      </c>
      <c r="Y1231" t="s">
        <v>314</v>
      </c>
    </row>
    <row r="1232" spans="1:25" x14ac:dyDescent="0.45">
      <c r="A1232" t="s">
        <v>414</v>
      </c>
      <c r="B1232" t="s">
        <v>0</v>
      </c>
      <c r="C1232" t="s">
        <v>1</v>
      </c>
      <c r="E1232" t="s">
        <v>20</v>
      </c>
      <c r="F1232" t="s">
        <v>433</v>
      </c>
      <c r="H1232" t="s">
        <v>51</v>
      </c>
      <c r="I1232" t="s">
        <v>67</v>
      </c>
      <c r="J1232">
        <v>2011</v>
      </c>
      <c r="K1232">
        <v>96</v>
      </c>
      <c r="L1232" t="s">
        <v>4</v>
      </c>
      <c r="N1232">
        <v>2081.6983230000001</v>
      </c>
      <c r="X1232" t="s">
        <v>283</v>
      </c>
      <c r="Y1232" t="s">
        <v>314</v>
      </c>
    </row>
    <row r="1233" spans="1:25" x14ac:dyDescent="0.45">
      <c r="A1233" t="s">
        <v>414</v>
      </c>
      <c r="B1233" t="s">
        <v>0</v>
      </c>
      <c r="C1233" t="s">
        <v>1</v>
      </c>
      <c r="E1233" t="s">
        <v>20</v>
      </c>
      <c r="F1233" t="s">
        <v>433</v>
      </c>
      <c r="H1233" t="s">
        <v>51</v>
      </c>
      <c r="I1233" t="s">
        <v>67</v>
      </c>
      <c r="J1233">
        <v>2011</v>
      </c>
      <c r="K1233">
        <v>97</v>
      </c>
      <c r="L1233" t="s">
        <v>4</v>
      </c>
      <c r="N1233">
        <v>1568.4025280000001</v>
      </c>
      <c r="X1233" t="s">
        <v>283</v>
      </c>
      <c r="Y1233" t="s">
        <v>314</v>
      </c>
    </row>
    <row r="1234" spans="1:25" x14ac:dyDescent="0.45">
      <c r="A1234" t="s">
        <v>414</v>
      </c>
      <c r="B1234" t="s">
        <v>0</v>
      </c>
      <c r="C1234" t="s">
        <v>1</v>
      </c>
      <c r="E1234" t="s">
        <v>20</v>
      </c>
      <c r="F1234" t="s">
        <v>433</v>
      </c>
      <c r="H1234" t="s">
        <v>51</v>
      </c>
      <c r="I1234" t="s">
        <v>67</v>
      </c>
      <c r="J1234">
        <v>2011</v>
      </c>
      <c r="K1234">
        <v>98</v>
      </c>
      <c r="L1234" t="s">
        <v>4</v>
      </c>
      <c r="N1234">
        <v>1157.7658919999999</v>
      </c>
      <c r="X1234" t="s">
        <v>283</v>
      </c>
      <c r="Y1234" t="s">
        <v>314</v>
      </c>
    </row>
    <row r="1235" spans="1:25" x14ac:dyDescent="0.45">
      <c r="A1235" t="s">
        <v>414</v>
      </c>
      <c r="B1235" t="s">
        <v>0</v>
      </c>
      <c r="C1235" t="s">
        <v>1</v>
      </c>
      <c r="E1235" t="s">
        <v>20</v>
      </c>
      <c r="F1235" t="s">
        <v>433</v>
      </c>
      <c r="H1235" t="s">
        <v>51</v>
      </c>
      <c r="I1235" t="s">
        <v>67</v>
      </c>
      <c r="J1235">
        <v>2011</v>
      </c>
      <c r="K1235">
        <v>99</v>
      </c>
      <c r="L1235" t="s">
        <v>4</v>
      </c>
      <c r="N1235">
        <v>1260.4250509999999</v>
      </c>
      <c r="X1235" t="s">
        <v>283</v>
      </c>
      <c r="Y1235" t="s">
        <v>314</v>
      </c>
    </row>
    <row r="1236" spans="1:25" x14ac:dyDescent="0.45">
      <c r="A1236" t="s">
        <v>414</v>
      </c>
      <c r="B1236" t="s">
        <v>0</v>
      </c>
      <c r="C1236" t="s">
        <v>1</v>
      </c>
      <c r="E1236" t="s">
        <v>20</v>
      </c>
      <c r="F1236" t="s">
        <v>433</v>
      </c>
      <c r="H1236" t="s">
        <v>51</v>
      </c>
      <c r="I1236" t="s">
        <v>67</v>
      </c>
      <c r="J1236">
        <v>2011</v>
      </c>
      <c r="K1236">
        <v>100</v>
      </c>
      <c r="L1236" t="s">
        <v>4</v>
      </c>
      <c r="N1236">
        <v>1157.7658919999999</v>
      </c>
      <c r="X1236" t="s">
        <v>283</v>
      </c>
      <c r="Y1236" t="s">
        <v>314</v>
      </c>
    </row>
    <row r="1237" spans="1:25" x14ac:dyDescent="0.45">
      <c r="A1237" t="s">
        <v>414</v>
      </c>
      <c r="B1237" t="s">
        <v>0</v>
      </c>
      <c r="C1237" t="s">
        <v>1</v>
      </c>
      <c r="E1237" t="s">
        <v>20</v>
      </c>
      <c r="F1237" t="s">
        <v>433</v>
      </c>
      <c r="H1237" t="s">
        <v>51</v>
      </c>
      <c r="I1237" t="s">
        <v>67</v>
      </c>
      <c r="J1237">
        <v>2011</v>
      </c>
      <c r="K1237">
        <v>101</v>
      </c>
      <c r="L1237" t="s">
        <v>4</v>
      </c>
      <c r="N1237">
        <v>849.78841460000001</v>
      </c>
      <c r="X1237" t="s">
        <v>283</v>
      </c>
      <c r="Y1237" t="s">
        <v>314</v>
      </c>
    </row>
    <row r="1238" spans="1:25" x14ac:dyDescent="0.45">
      <c r="A1238" t="s">
        <v>414</v>
      </c>
      <c r="B1238" t="s">
        <v>0</v>
      </c>
      <c r="C1238" t="s">
        <v>1</v>
      </c>
      <c r="E1238" t="s">
        <v>20</v>
      </c>
      <c r="F1238" t="s">
        <v>433</v>
      </c>
      <c r="H1238" t="s">
        <v>51</v>
      </c>
      <c r="I1238" t="s">
        <v>67</v>
      </c>
      <c r="J1238">
        <v>2011</v>
      </c>
      <c r="K1238">
        <v>102</v>
      </c>
      <c r="L1238" t="s">
        <v>4</v>
      </c>
      <c r="N1238">
        <v>1157.7658919999999</v>
      </c>
      <c r="X1238" t="s">
        <v>283</v>
      </c>
      <c r="Y1238" t="s">
        <v>314</v>
      </c>
    </row>
    <row r="1239" spans="1:25" x14ac:dyDescent="0.45">
      <c r="A1239" t="s">
        <v>414</v>
      </c>
      <c r="B1239" t="s">
        <v>0</v>
      </c>
      <c r="C1239" t="s">
        <v>1</v>
      </c>
      <c r="E1239" t="s">
        <v>20</v>
      </c>
      <c r="F1239" t="s">
        <v>433</v>
      </c>
      <c r="H1239" t="s">
        <v>51</v>
      </c>
      <c r="I1239" t="s">
        <v>67</v>
      </c>
      <c r="J1239">
        <v>2011</v>
      </c>
      <c r="K1239">
        <v>103</v>
      </c>
      <c r="L1239" t="s">
        <v>4</v>
      </c>
      <c r="N1239">
        <v>1260.4250509999999</v>
      </c>
      <c r="X1239" t="s">
        <v>283</v>
      </c>
      <c r="Y1239" t="s">
        <v>314</v>
      </c>
    </row>
    <row r="1240" spans="1:25" x14ac:dyDescent="0.45">
      <c r="A1240" t="s">
        <v>414</v>
      </c>
      <c r="B1240" t="s">
        <v>0</v>
      </c>
      <c r="C1240" t="s">
        <v>1</v>
      </c>
      <c r="E1240" t="s">
        <v>20</v>
      </c>
      <c r="F1240" t="s">
        <v>433</v>
      </c>
      <c r="H1240" t="s">
        <v>51</v>
      </c>
      <c r="I1240" t="s">
        <v>67</v>
      </c>
      <c r="J1240">
        <v>2011</v>
      </c>
      <c r="K1240">
        <v>104</v>
      </c>
      <c r="L1240" t="s">
        <v>4</v>
      </c>
      <c r="N1240">
        <v>1209.0954710000001</v>
      </c>
      <c r="X1240" t="s">
        <v>283</v>
      </c>
      <c r="Y1240" t="s">
        <v>314</v>
      </c>
    </row>
    <row r="1241" spans="1:25" x14ac:dyDescent="0.45">
      <c r="A1241" t="s">
        <v>414</v>
      </c>
      <c r="B1241" t="s">
        <v>0</v>
      </c>
      <c r="C1241" t="s">
        <v>1</v>
      </c>
      <c r="E1241" t="s">
        <v>20</v>
      </c>
      <c r="F1241" t="s">
        <v>433</v>
      </c>
      <c r="H1241" t="s">
        <v>51</v>
      </c>
      <c r="I1241" t="s">
        <v>67</v>
      </c>
      <c r="J1241">
        <v>2011</v>
      </c>
      <c r="K1241">
        <v>105</v>
      </c>
      <c r="L1241" t="s">
        <v>4</v>
      </c>
      <c r="N1241">
        <v>1157.7658919999999</v>
      </c>
      <c r="X1241" t="s">
        <v>283</v>
      </c>
      <c r="Y1241" t="s">
        <v>314</v>
      </c>
    </row>
    <row r="1242" spans="1:25" x14ac:dyDescent="0.45">
      <c r="A1242" t="s">
        <v>414</v>
      </c>
      <c r="B1242" t="s">
        <v>0</v>
      </c>
      <c r="C1242" t="s">
        <v>1</v>
      </c>
      <c r="E1242" t="s">
        <v>20</v>
      </c>
      <c r="F1242" t="s">
        <v>433</v>
      </c>
      <c r="H1242" t="s">
        <v>51</v>
      </c>
      <c r="I1242" t="s">
        <v>67</v>
      </c>
      <c r="J1242">
        <v>2011</v>
      </c>
      <c r="K1242">
        <v>106</v>
      </c>
      <c r="L1242" t="s">
        <v>4</v>
      </c>
      <c r="N1242">
        <v>1055.1067330000001</v>
      </c>
      <c r="X1242" t="s">
        <v>283</v>
      </c>
      <c r="Y1242" t="s">
        <v>314</v>
      </c>
    </row>
    <row r="1243" spans="1:25" x14ac:dyDescent="0.45">
      <c r="A1243" t="s">
        <v>414</v>
      </c>
      <c r="B1243" t="s">
        <v>0</v>
      </c>
      <c r="C1243" t="s">
        <v>1</v>
      </c>
      <c r="E1243" t="s">
        <v>20</v>
      </c>
      <c r="F1243" t="s">
        <v>433</v>
      </c>
      <c r="H1243" t="s">
        <v>51</v>
      </c>
      <c r="I1243" t="s">
        <v>67</v>
      </c>
      <c r="J1243">
        <v>2011</v>
      </c>
      <c r="K1243">
        <v>107</v>
      </c>
      <c r="L1243" t="s">
        <v>4</v>
      </c>
      <c r="N1243">
        <v>1003.777153</v>
      </c>
      <c r="X1243" t="s">
        <v>283</v>
      </c>
      <c r="Y1243" t="s">
        <v>314</v>
      </c>
    </row>
    <row r="1244" spans="1:25" x14ac:dyDescent="0.45">
      <c r="A1244" t="s">
        <v>414</v>
      </c>
      <c r="B1244" t="s">
        <v>0</v>
      </c>
      <c r="C1244" t="s">
        <v>1</v>
      </c>
      <c r="E1244" t="s">
        <v>20</v>
      </c>
      <c r="F1244" t="s">
        <v>433</v>
      </c>
      <c r="H1244" t="s">
        <v>51</v>
      </c>
      <c r="I1244" t="s">
        <v>67</v>
      </c>
      <c r="J1244">
        <v>2011</v>
      </c>
      <c r="K1244">
        <v>108</v>
      </c>
      <c r="L1244" t="s">
        <v>4</v>
      </c>
      <c r="N1244">
        <v>1055.1067330000001</v>
      </c>
      <c r="X1244" t="s">
        <v>283</v>
      </c>
      <c r="Y1244" t="s">
        <v>314</v>
      </c>
    </row>
    <row r="1245" spans="1:25" x14ac:dyDescent="0.45">
      <c r="A1245" t="s">
        <v>414</v>
      </c>
      <c r="B1245" t="s">
        <v>0</v>
      </c>
      <c r="C1245" t="s">
        <v>1</v>
      </c>
      <c r="E1245" t="s">
        <v>20</v>
      </c>
      <c r="F1245" t="s">
        <v>433</v>
      </c>
      <c r="H1245" t="s">
        <v>51</v>
      </c>
      <c r="I1245" t="s">
        <v>67</v>
      </c>
      <c r="J1245">
        <v>2011</v>
      </c>
      <c r="K1245">
        <v>109</v>
      </c>
      <c r="L1245" t="s">
        <v>4</v>
      </c>
      <c r="N1245">
        <v>849.78841460000001</v>
      </c>
      <c r="X1245" t="s">
        <v>283</v>
      </c>
      <c r="Y1245" t="s">
        <v>314</v>
      </c>
    </row>
    <row r="1246" spans="1:25" x14ac:dyDescent="0.45">
      <c r="A1246" t="s">
        <v>414</v>
      </c>
      <c r="B1246" t="s">
        <v>0</v>
      </c>
      <c r="C1246" t="s">
        <v>1</v>
      </c>
      <c r="E1246" t="s">
        <v>20</v>
      </c>
      <c r="F1246" t="s">
        <v>433</v>
      </c>
      <c r="H1246" t="s">
        <v>51</v>
      </c>
      <c r="I1246" t="s">
        <v>67</v>
      </c>
      <c r="J1246">
        <v>2011</v>
      </c>
      <c r="K1246">
        <v>110</v>
      </c>
      <c r="L1246" t="s">
        <v>4</v>
      </c>
      <c r="N1246">
        <v>1055.1067330000001</v>
      </c>
      <c r="X1246" t="s">
        <v>283</v>
      </c>
      <c r="Y1246" t="s">
        <v>314</v>
      </c>
    </row>
    <row r="1247" spans="1:25" x14ac:dyDescent="0.45">
      <c r="A1247" t="s">
        <v>414</v>
      </c>
      <c r="B1247" t="s">
        <v>0</v>
      </c>
      <c r="C1247" t="s">
        <v>1</v>
      </c>
      <c r="E1247" t="s">
        <v>20</v>
      </c>
      <c r="F1247" t="s">
        <v>433</v>
      </c>
      <c r="H1247" t="s">
        <v>51</v>
      </c>
      <c r="I1247" t="s">
        <v>67</v>
      </c>
      <c r="J1247">
        <v>2011</v>
      </c>
      <c r="K1247">
        <v>111</v>
      </c>
      <c r="L1247" t="s">
        <v>4</v>
      </c>
      <c r="N1247">
        <v>1055.1067330000001</v>
      </c>
      <c r="X1247" t="s">
        <v>283</v>
      </c>
      <c r="Y1247" t="s">
        <v>314</v>
      </c>
    </row>
    <row r="1248" spans="1:25" x14ac:dyDescent="0.45">
      <c r="A1248" t="s">
        <v>414</v>
      </c>
      <c r="B1248" t="s">
        <v>0</v>
      </c>
      <c r="C1248" t="s">
        <v>1</v>
      </c>
      <c r="E1248" t="s">
        <v>20</v>
      </c>
      <c r="F1248" t="s">
        <v>433</v>
      </c>
      <c r="H1248" t="s">
        <v>51</v>
      </c>
      <c r="I1248" t="s">
        <v>67</v>
      </c>
      <c r="J1248">
        <v>2011</v>
      </c>
      <c r="K1248">
        <v>112</v>
      </c>
      <c r="L1248" t="s">
        <v>4</v>
      </c>
      <c r="N1248">
        <v>952.44757360000006</v>
      </c>
      <c r="X1248" t="s">
        <v>283</v>
      </c>
      <c r="Y1248" t="s">
        <v>314</v>
      </c>
    </row>
    <row r="1249" spans="1:25" x14ac:dyDescent="0.45">
      <c r="A1249" t="s">
        <v>414</v>
      </c>
      <c r="B1249" t="s">
        <v>0</v>
      </c>
      <c r="C1249" t="s">
        <v>1</v>
      </c>
      <c r="E1249" t="s">
        <v>20</v>
      </c>
      <c r="F1249" t="s">
        <v>433</v>
      </c>
      <c r="H1249" t="s">
        <v>51</v>
      </c>
      <c r="I1249" t="s">
        <v>67</v>
      </c>
      <c r="J1249">
        <v>2011</v>
      </c>
      <c r="K1249">
        <v>113</v>
      </c>
      <c r="L1249" t="s">
        <v>4</v>
      </c>
      <c r="N1249">
        <v>644.47009660000003</v>
      </c>
      <c r="X1249" t="s">
        <v>283</v>
      </c>
      <c r="Y1249" t="s">
        <v>314</v>
      </c>
    </row>
    <row r="1250" spans="1:25" x14ac:dyDescent="0.45">
      <c r="A1250" t="s">
        <v>414</v>
      </c>
      <c r="B1250" t="s">
        <v>0</v>
      </c>
      <c r="C1250" t="s">
        <v>1</v>
      </c>
      <c r="E1250" t="s">
        <v>20</v>
      </c>
      <c r="F1250" t="s">
        <v>433</v>
      </c>
      <c r="H1250" t="s">
        <v>51</v>
      </c>
      <c r="I1250" t="s">
        <v>67</v>
      </c>
      <c r="J1250">
        <v>2011</v>
      </c>
      <c r="K1250">
        <v>114</v>
      </c>
      <c r="L1250" t="s">
        <v>4</v>
      </c>
      <c r="N1250">
        <v>747.12925559999996</v>
      </c>
      <c r="X1250" t="s">
        <v>283</v>
      </c>
      <c r="Y1250" t="s">
        <v>314</v>
      </c>
    </row>
    <row r="1251" spans="1:25" x14ac:dyDescent="0.45">
      <c r="A1251" t="s">
        <v>414</v>
      </c>
      <c r="B1251" t="s">
        <v>0</v>
      </c>
      <c r="C1251" t="s">
        <v>1</v>
      </c>
      <c r="E1251" t="s">
        <v>20</v>
      </c>
      <c r="F1251" t="s">
        <v>433</v>
      </c>
      <c r="H1251" t="s">
        <v>51</v>
      </c>
      <c r="I1251" t="s">
        <v>67</v>
      </c>
      <c r="J1251">
        <v>2011</v>
      </c>
      <c r="K1251">
        <v>115</v>
      </c>
      <c r="L1251" t="s">
        <v>4</v>
      </c>
      <c r="N1251">
        <v>849.78841460000001</v>
      </c>
      <c r="X1251" t="s">
        <v>283</v>
      </c>
      <c r="Y1251" t="s">
        <v>314</v>
      </c>
    </row>
    <row r="1252" spans="1:25" x14ac:dyDescent="0.45">
      <c r="A1252" t="s">
        <v>414</v>
      </c>
      <c r="B1252" t="s">
        <v>0</v>
      </c>
      <c r="C1252" t="s">
        <v>1</v>
      </c>
      <c r="E1252" t="s">
        <v>20</v>
      </c>
      <c r="F1252" t="s">
        <v>433</v>
      </c>
      <c r="H1252" t="s">
        <v>51</v>
      </c>
      <c r="I1252" t="s">
        <v>67</v>
      </c>
      <c r="J1252">
        <v>2011</v>
      </c>
      <c r="K1252">
        <v>116</v>
      </c>
      <c r="L1252" t="s">
        <v>4</v>
      </c>
      <c r="N1252">
        <v>747.12925559999996</v>
      </c>
      <c r="X1252" t="s">
        <v>283</v>
      </c>
      <c r="Y1252" t="s">
        <v>314</v>
      </c>
    </row>
    <row r="1253" spans="1:25" x14ac:dyDescent="0.45">
      <c r="A1253" t="s">
        <v>414</v>
      </c>
      <c r="B1253" t="s">
        <v>0</v>
      </c>
      <c r="C1253" t="s">
        <v>1</v>
      </c>
      <c r="E1253" t="s">
        <v>20</v>
      </c>
      <c r="F1253" t="s">
        <v>433</v>
      </c>
      <c r="H1253" t="s">
        <v>51</v>
      </c>
      <c r="I1253" t="s">
        <v>67</v>
      </c>
      <c r="J1253">
        <v>2011</v>
      </c>
      <c r="K1253">
        <v>117</v>
      </c>
      <c r="L1253" t="s">
        <v>4</v>
      </c>
      <c r="N1253">
        <v>747.12925559999996</v>
      </c>
      <c r="X1253" t="s">
        <v>283</v>
      </c>
      <c r="Y1253" t="s">
        <v>314</v>
      </c>
    </row>
    <row r="1254" spans="1:25" x14ac:dyDescent="0.45">
      <c r="A1254" t="s">
        <v>414</v>
      </c>
      <c r="B1254" t="s">
        <v>0</v>
      </c>
      <c r="C1254" t="s">
        <v>1</v>
      </c>
      <c r="E1254" t="s">
        <v>20</v>
      </c>
      <c r="F1254" t="s">
        <v>433</v>
      </c>
      <c r="H1254" t="s">
        <v>51</v>
      </c>
      <c r="I1254" t="s">
        <v>67</v>
      </c>
      <c r="J1254">
        <v>2011</v>
      </c>
      <c r="K1254">
        <v>118</v>
      </c>
      <c r="L1254" t="s">
        <v>4</v>
      </c>
      <c r="N1254">
        <v>849.78841460000001</v>
      </c>
      <c r="X1254" t="s">
        <v>283</v>
      </c>
      <c r="Y1254" t="s">
        <v>314</v>
      </c>
    </row>
    <row r="1255" spans="1:25" x14ac:dyDescent="0.45">
      <c r="A1255" t="s">
        <v>414</v>
      </c>
      <c r="B1255" t="s">
        <v>0</v>
      </c>
      <c r="C1255" t="s">
        <v>1</v>
      </c>
      <c r="E1255" t="s">
        <v>20</v>
      </c>
      <c r="F1255" t="s">
        <v>433</v>
      </c>
      <c r="H1255" t="s">
        <v>51</v>
      </c>
      <c r="I1255" t="s">
        <v>67</v>
      </c>
      <c r="J1255">
        <v>2011</v>
      </c>
      <c r="K1255">
        <v>119</v>
      </c>
      <c r="L1255" t="s">
        <v>4</v>
      </c>
      <c r="N1255">
        <v>747.12925559999996</v>
      </c>
      <c r="X1255" t="s">
        <v>283</v>
      </c>
      <c r="Y1255" t="s">
        <v>314</v>
      </c>
    </row>
    <row r="1256" spans="1:25" x14ac:dyDescent="0.45">
      <c r="A1256" t="s">
        <v>414</v>
      </c>
      <c r="B1256" t="s">
        <v>0</v>
      </c>
      <c r="C1256" t="s">
        <v>1</v>
      </c>
      <c r="E1256" t="s">
        <v>20</v>
      </c>
      <c r="F1256" t="s">
        <v>433</v>
      </c>
      <c r="H1256" t="s">
        <v>51</v>
      </c>
      <c r="I1256" t="s">
        <v>67</v>
      </c>
      <c r="J1256">
        <v>2011</v>
      </c>
      <c r="K1256">
        <v>120</v>
      </c>
      <c r="L1256" t="s">
        <v>4</v>
      </c>
      <c r="N1256">
        <v>798.45883509999999</v>
      </c>
      <c r="X1256" t="s">
        <v>283</v>
      </c>
      <c r="Y1256" t="s">
        <v>314</v>
      </c>
    </row>
    <row r="1257" spans="1:25" x14ac:dyDescent="0.45">
      <c r="A1257" t="s">
        <v>414</v>
      </c>
      <c r="B1257" t="s">
        <v>0</v>
      </c>
      <c r="C1257" t="s">
        <v>1</v>
      </c>
      <c r="E1257" t="s">
        <v>20</v>
      </c>
      <c r="F1257" t="s">
        <v>433</v>
      </c>
      <c r="H1257" t="s">
        <v>51</v>
      </c>
      <c r="I1257" t="s">
        <v>67</v>
      </c>
      <c r="J1257">
        <v>2011</v>
      </c>
      <c r="K1257">
        <v>121</v>
      </c>
      <c r="L1257" t="s">
        <v>4</v>
      </c>
      <c r="N1257">
        <v>747.12925559999996</v>
      </c>
      <c r="X1257" t="s">
        <v>283</v>
      </c>
      <c r="Y1257" t="s">
        <v>314</v>
      </c>
    </row>
    <row r="1258" spans="1:25" x14ac:dyDescent="0.45">
      <c r="A1258" t="s">
        <v>414</v>
      </c>
      <c r="B1258" t="s">
        <v>0</v>
      </c>
      <c r="C1258" t="s">
        <v>1</v>
      </c>
      <c r="E1258" t="s">
        <v>20</v>
      </c>
      <c r="F1258" t="s">
        <v>433</v>
      </c>
      <c r="H1258" t="s">
        <v>51</v>
      </c>
      <c r="I1258" t="s">
        <v>67</v>
      </c>
      <c r="J1258">
        <v>2011</v>
      </c>
      <c r="K1258">
        <v>122</v>
      </c>
      <c r="L1258" t="s">
        <v>4</v>
      </c>
      <c r="N1258">
        <v>747.12925559999996</v>
      </c>
      <c r="X1258" t="s">
        <v>283</v>
      </c>
      <c r="Y1258" t="s">
        <v>314</v>
      </c>
    </row>
    <row r="1259" spans="1:25" x14ac:dyDescent="0.45">
      <c r="A1259" t="s">
        <v>414</v>
      </c>
      <c r="B1259" t="s">
        <v>0</v>
      </c>
      <c r="C1259" t="s">
        <v>1</v>
      </c>
      <c r="E1259" t="s">
        <v>20</v>
      </c>
      <c r="F1259" t="s">
        <v>433</v>
      </c>
      <c r="H1259" t="s">
        <v>51</v>
      </c>
      <c r="I1259" t="s">
        <v>67</v>
      </c>
      <c r="J1259">
        <v>2011</v>
      </c>
      <c r="K1259">
        <v>123</v>
      </c>
      <c r="L1259" t="s">
        <v>4</v>
      </c>
      <c r="N1259">
        <v>849.78841460000001</v>
      </c>
      <c r="X1259" t="s">
        <v>283</v>
      </c>
      <c r="Y1259" t="s">
        <v>314</v>
      </c>
    </row>
    <row r="1260" spans="1:25" x14ac:dyDescent="0.45">
      <c r="A1260" t="s">
        <v>414</v>
      </c>
      <c r="B1260" t="s">
        <v>0</v>
      </c>
      <c r="C1260" t="s">
        <v>1</v>
      </c>
      <c r="E1260" t="s">
        <v>20</v>
      </c>
      <c r="F1260" t="s">
        <v>433</v>
      </c>
      <c r="H1260" t="s">
        <v>51</v>
      </c>
      <c r="I1260" t="s">
        <v>67</v>
      </c>
      <c r="J1260">
        <v>2011</v>
      </c>
      <c r="K1260">
        <v>124</v>
      </c>
      <c r="L1260" t="s">
        <v>4</v>
      </c>
      <c r="N1260">
        <v>747.12925559999996</v>
      </c>
      <c r="X1260" t="s">
        <v>283</v>
      </c>
      <c r="Y1260" t="s">
        <v>314</v>
      </c>
    </row>
    <row r="1261" spans="1:25" x14ac:dyDescent="0.45">
      <c r="A1261" t="s">
        <v>414</v>
      </c>
      <c r="B1261" t="s">
        <v>0</v>
      </c>
      <c r="C1261" t="s">
        <v>1</v>
      </c>
      <c r="E1261" t="s">
        <v>20</v>
      </c>
      <c r="F1261" t="s">
        <v>433</v>
      </c>
      <c r="H1261" t="s">
        <v>51</v>
      </c>
      <c r="I1261" t="s">
        <v>67</v>
      </c>
      <c r="J1261">
        <v>2011</v>
      </c>
      <c r="K1261">
        <v>125</v>
      </c>
      <c r="L1261" t="s">
        <v>4</v>
      </c>
      <c r="N1261">
        <v>695.79967610000006</v>
      </c>
      <c r="X1261" t="s">
        <v>283</v>
      </c>
      <c r="Y1261" t="s">
        <v>314</v>
      </c>
    </row>
    <row r="1262" spans="1:25" x14ac:dyDescent="0.45">
      <c r="A1262" t="s">
        <v>414</v>
      </c>
      <c r="B1262" t="s">
        <v>0</v>
      </c>
      <c r="C1262" t="s">
        <v>1</v>
      </c>
      <c r="E1262" t="s">
        <v>20</v>
      </c>
      <c r="F1262" t="s">
        <v>433</v>
      </c>
      <c r="H1262" t="s">
        <v>51</v>
      </c>
      <c r="I1262" t="s">
        <v>67</v>
      </c>
      <c r="J1262">
        <v>2011</v>
      </c>
      <c r="K1262">
        <v>126</v>
      </c>
      <c r="L1262" t="s">
        <v>4</v>
      </c>
      <c r="N1262">
        <v>695.79967610000006</v>
      </c>
      <c r="X1262" t="s">
        <v>283</v>
      </c>
      <c r="Y1262" t="s">
        <v>314</v>
      </c>
    </row>
    <row r="1263" spans="1:25" x14ac:dyDescent="0.45">
      <c r="A1263" t="s">
        <v>414</v>
      </c>
      <c r="B1263" t="s">
        <v>0</v>
      </c>
      <c r="C1263" t="s">
        <v>1</v>
      </c>
      <c r="E1263" t="s">
        <v>20</v>
      </c>
      <c r="F1263" t="s">
        <v>433</v>
      </c>
      <c r="H1263" t="s">
        <v>51</v>
      </c>
      <c r="I1263" t="s">
        <v>67</v>
      </c>
      <c r="J1263">
        <v>2011</v>
      </c>
      <c r="K1263">
        <v>127</v>
      </c>
      <c r="L1263" t="s">
        <v>4</v>
      </c>
      <c r="N1263">
        <v>644.47009660000003</v>
      </c>
      <c r="X1263" t="s">
        <v>283</v>
      </c>
      <c r="Y1263" t="s">
        <v>314</v>
      </c>
    </row>
    <row r="1264" spans="1:25" x14ac:dyDescent="0.45">
      <c r="A1264" t="s">
        <v>414</v>
      </c>
      <c r="B1264" t="s">
        <v>0</v>
      </c>
      <c r="C1264" t="s">
        <v>1</v>
      </c>
      <c r="E1264" t="s">
        <v>20</v>
      </c>
      <c r="F1264" t="s">
        <v>433</v>
      </c>
      <c r="H1264" t="s">
        <v>51</v>
      </c>
      <c r="I1264" t="s">
        <v>67</v>
      </c>
      <c r="J1264">
        <v>2011</v>
      </c>
      <c r="K1264">
        <v>128</v>
      </c>
      <c r="L1264" t="s">
        <v>4</v>
      </c>
      <c r="N1264">
        <v>747.12925559999996</v>
      </c>
      <c r="X1264" t="s">
        <v>283</v>
      </c>
      <c r="Y1264" t="s">
        <v>314</v>
      </c>
    </row>
    <row r="1265" spans="1:25" x14ac:dyDescent="0.45">
      <c r="A1265" t="s">
        <v>414</v>
      </c>
      <c r="B1265" t="s">
        <v>0</v>
      </c>
      <c r="C1265" t="s">
        <v>1</v>
      </c>
      <c r="E1265" t="s">
        <v>20</v>
      </c>
      <c r="F1265" t="s">
        <v>433</v>
      </c>
      <c r="H1265" t="s">
        <v>51</v>
      </c>
      <c r="I1265" t="s">
        <v>67</v>
      </c>
      <c r="J1265">
        <v>2011</v>
      </c>
      <c r="K1265">
        <v>129</v>
      </c>
      <c r="L1265" t="s">
        <v>4</v>
      </c>
      <c r="N1265">
        <v>747.12925559999996</v>
      </c>
      <c r="X1265" t="s">
        <v>283</v>
      </c>
      <c r="Y1265" t="s">
        <v>314</v>
      </c>
    </row>
    <row r="1266" spans="1:25" x14ac:dyDescent="0.45">
      <c r="A1266" t="s">
        <v>414</v>
      </c>
      <c r="B1266" t="s">
        <v>0</v>
      </c>
      <c r="C1266" t="s">
        <v>1</v>
      </c>
      <c r="E1266" t="s">
        <v>20</v>
      </c>
      <c r="F1266" t="s">
        <v>433</v>
      </c>
      <c r="H1266" t="s">
        <v>51</v>
      </c>
      <c r="I1266" t="s">
        <v>67</v>
      </c>
      <c r="J1266">
        <v>2011</v>
      </c>
      <c r="K1266">
        <v>130</v>
      </c>
      <c r="L1266" t="s">
        <v>4</v>
      </c>
      <c r="N1266">
        <v>952.44757360000006</v>
      </c>
      <c r="X1266" t="s">
        <v>283</v>
      </c>
      <c r="Y1266" t="s">
        <v>314</v>
      </c>
    </row>
    <row r="1267" spans="1:25" x14ac:dyDescent="0.45">
      <c r="A1267" t="s">
        <v>414</v>
      </c>
      <c r="B1267" t="s">
        <v>0</v>
      </c>
      <c r="C1267" t="s">
        <v>1</v>
      </c>
      <c r="E1267" t="s">
        <v>20</v>
      </c>
      <c r="F1267" t="s">
        <v>433</v>
      </c>
      <c r="H1267" t="s">
        <v>51</v>
      </c>
      <c r="I1267" t="s">
        <v>67</v>
      </c>
      <c r="J1267">
        <v>2011</v>
      </c>
      <c r="K1267">
        <v>131</v>
      </c>
      <c r="L1267" t="s">
        <v>4</v>
      </c>
      <c r="N1267">
        <v>952.44757360000006</v>
      </c>
      <c r="X1267" t="s">
        <v>283</v>
      </c>
      <c r="Y1267" t="s">
        <v>314</v>
      </c>
    </row>
    <row r="1268" spans="1:25" x14ac:dyDescent="0.45">
      <c r="A1268" t="s">
        <v>414</v>
      </c>
      <c r="B1268" t="s">
        <v>0</v>
      </c>
      <c r="C1268" t="s">
        <v>1</v>
      </c>
      <c r="E1268" t="s">
        <v>20</v>
      </c>
      <c r="F1268" t="s">
        <v>433</v>
      </c>
      <c r="H1268" t="s">
        <v>51</v>
      </c>
      <c r="I1268" t="s">
        <v>67</v>
      </c>
      <c r="J1268">
        <v>2011</v>
      </c>
      <c r="K1268">
        <v>132</v>
      </c>
      <c r="L1268" t="s">
        <v>4</v>
      </c>
      <c r="N1268">
        <v>849.78841460000001</v>
      </c>
      <c r="X1268" t="s">
        <v>283</v>
      </c>
      <c r="Y1268" t="s">
        <v>314</v>
      </c>
    </row>
    <row r="1269" spans="1:25" x14ac:dyDescent="0.45">
      <c r="A1269" t="s">
        <v>414</v>
      </c>
      <c r="B1269" t="s">
        <v>0</v>
      </c>
      <c r="C1269" t="s">
        <v>1</v>
      </c>
      <c r="E1269" t="s">
        <v>20</v>
      </c>
      <c r="F1269" t="s">
        <v>433</v>
      </c>
      <c r="H1269" t="s">
        <v>51</v>
      </c>
      <c r="I1269" t="s">
        <v>67</v>
      </c>
      <c r="J1269">
        <v>2011</v>
      </c>
      <c r="K1269">
        <v>133</v>
      </c>
      <c r="L1269" t="s">
        <v>4</v>
      </c>
      <c r="N1269">
        <v>849.78841460000001</v>
      </c>
      <c r="X1269" t="s">
        <v>283</v>
      </c>
      <c r="Y1269" t="s">
        <v>314</v>
      </c>
    </row>
    <row r="1270" spans="1:25" x14ac:dyDescent="0.45">
      <c r="A1270" t="s">
        <v>414</v>
      </c>
      <c r="B1270" t="s">
        <v>0</v>
      </c>
      <c r="C1270" t="s">
        <v>1</v>
      </c>
      <c r="E1270" t="s">
        <v>20</v>
      </c>
      <c r="F1270" t="s">
        <v>433</v>
      </c>
      <c r="H1270" t="s">
        <v>51</v>
      </c>
      <c r="I1270" t="s">
        <v>67</v>
      </c>
      <c r="J1270">
        <v>2011</v>
      </c>
      <c r="K1270">
        <v>134</v>
      </c>
      <c r="L1270" t="s">
        <v>4</v>
      </c>
      <c r="N1270">
        <v>747.12925559999996</v>
      </c>
      <c r="X1270" t="s">
        <v>283</v>
      </c>
      <c r="Y1270" t="s">
        <v>314</v>
      </c>
    </row>
    <row r="1271" spans="1:25" x14ac:dyDescent="0.45">
      <c r="A1271" t="s">
        <v>414</v>
      </c>
      <c r="B1271" t="s">
        <v>0</v>
      </c>
      <c r="C1271" t="s">
        <v>1</v>
      </c>
      <c r="E1271" t="s">
        <v>20</v>
      </c>
      <c r="F1271" t="s">
        <v>433</v>
      </c>
      <c r="H1271" t="s">
        <v>51</v>
      </c>
      <c r="I1271" t="s">
        <v>67</v>
      </c>
      <c r="J1271">
        <v>2011</v>
      </c>
      <c r="K1271">
        <v>135</v>
      </c>
      <c r="L1271" t="s">
        <v>4</v>
      </c>
      <c r="N1271">
        <v>849.78841460000001</v>
      </c>
      <c r="X1271" t="s">
        <v>283</v>
      </c>
      <c r="Y1271" t="s">
        <v>314</v>
      </c>
    </row>
    <row r="1272" spans="1:25" x14ac:dyDescent="0.45">
      <c r="A1272" t="s">
        <v>414</v>
      </c>
      <c r="B1272" t="s">
        <v>0</v>
      </c>
      <c r="C1272" t="s">
        <v>1</v>
      </c>
      <c r="E1272" t="s">
        <v>20</v>
      </c>
      <c r="F1272" t="s">
        <v>433</v>
      </c>
      <c r="H1272" t="s">
        <v>51</v>
      </c>
      <c r="I1272" t="s">
        <v>67</v>
      </c>
      <c r="J1272">
        <v>2011</v>
      </c>
      <c r="K1272">
        <v>136</v>
      </c>
      <c r="L1272" t="s">
        <v>4</v>
      </c>
      <c r="N1272">
        <v>952.44757360000006</v>
      </c>
      <c r="X1272" t="s">
        <v>283</v>
      </c>
      <c r="Y1272" t="s">
        <v>314</v>
      </c>
    </row>
    <row r="1273" spans="1:25" x14ac:dyDescent="0.45">
      <c r="A1273" t="s">
        <v>414</v>
      </c>
      <c r="B1273" t="s">
        <v>0</v>
      </c>
      <c r="C1273" t="s">
        <v>1</v>
      </c>
      <c r="E1273" t="s">
        <v>20</v>
      </c>
      <c r="F1273" t="s">
        <v>433</v>
      </c>
      <c r="H1273" t="s">
        <v>51</v>
      </c>
      <c r="I1273" t="s">
        <v>67</v>
      </c>
      <c r="J1273">
        <v>2011</v>
      </c>
      <c r="K1273">
        <v>137</v>
      </c>
      <c r="L1273" t="s">
        <v>4</v>
      </c>
      <c r="N1273">
        <v>952.44757360000006</v>
      </c>
      <c r="X1273" t="s">
        <v>283</v>
      </c>
      <c r="Y1273" t="s">
        <v>314</v>
      </c>
    </row>
    <row r="1274" spans="1:25" x14ac:dyDescent="0.45">
      <c r="A1274" t="s">
        <v>414</v>
      </c>
      <c r="B1274" t="s">
        <v>0</v>
      </c>
      <c r="C1274" t="s">
        <v>1</v>
      </c>
      <c r="E1274" t="s">
        <v>20</v>
      </c>
      <c r="F1274" t="s">
        <v>433</v>
      </c>
      <c r="H1274" t="s">
        <v>51</v>
      </c>
      <c r="I1274" t="s">
        <v>67</v>
      </c>
      <c r="J1274">
        <v>2011</v>
      </c>
      <c r="K1274">
        <v>138</v>
      </c>
      <c r="L1274" t="s">
        <v>4</v>
      </c>
      <c r="N1274">
        <v>1106.436312</v>
      </c>
      <c r="X1274" t="s">
        <v>283</v>
      </c>
      <c r="Y1274" t="s">
        <v>314</v>
      </c>
    </row>
    <row r="1275" spans="1:25" x14ac:dyDescent="0.45">
      <c r="A1275" t="s">
        <v>414</v>
      </c>
      <c r="B1275" t="s">
        <v>0</v>
      </c>
      <c r="C1275" t="s">
        <v>1</v>
      </c>
      <c r="E1275" t="s">
        <v>20</v>
      </c>
      <c r="F1275" t="s">
        <v>433</v>
      </c>
      <c r="H1275" t="s">
        <v>51</v>
      </c>
      <c r="I1275" t="s">
        <v>67</v>
      </c>
      <c r="J1275">
        <v>2011</v>
      </c>
      <c r="K1275">
        <v>139</v>
      </c>
      <c r="L1275" t="s">
        <v>4</v>
      </c>
      <c r="N1275">
        <v>1260.4250509999999</v>
      </c>
      <c r="X1275" t="s">
        <v>283</v>
      </c>
      <c r="Y1275" t="s">
        <v>314</v>
      </c>
    </row>
    <row r="1276" spans="1:25" x14ac:dyDescent="0.45">
      <c r="A1276" t="s">
        <v>414</v>
      </c>
      <c r="B1276" t="s">
        <v>0</v>
      </c>
      <c r="C1276" t="s">
        <v>1</v>
      </c>
      <c r="E1276" t="s">
        <v>20</v>
      </c>
      <c r="F1276" t="s">
        <v>433</v>
      </c>
      <c r="H1276" t="s">
        <v>51</v>
      </c>
      <c r="I1276" t="s">
        <v>67</v>
      </c>
      <c r="J1276">
        <v>2011</v>
      </c>
      <c r="K1276">
        <v>140</v>
      </c>
      <c r="L1276" t="s">
        <v>4</v>
      </c>
      <c r="N1276">
        <v>1055.1067330000001</v>
      </c>
      <c r="X1276" t="s">
        <v>283</v>
      </c>
      <c r="Y1276" t="s">
        <v>314</v>
      </c>
    </row>
    <row r="1277" spans="1:25" x14ac:dyDescent="0.45">
      <c r="A1277" t="s">
        <v>414</v>
      </c>
      <c r="B1277" t="s">
        <v>0</v>
      </c>
      <c r="C1277" t="s">
        <v>1</v>
      </c>
      <c r="E1277" t="s">
        <v>20</v>
      </c>
      <c r="F1277" t="s">
        <v>433</v>
      </c>
      <c r="H1277" t="s">
        <v>51</v>
      </c>
      <c r="I1277" t="s">
        <v>67</v>
      </c>
      <c r="J1277">
        <v>2011</v>
      </c>
      <c r="K1277">
        <v>141</v>
      </c>
      <c r="L1277" t="s">
        <v>4</v>
      </c>
      <c r="N1277">
        <v>1157.7658919999999</v>
      </c>
      <c r="X1277" t="s">
        <v>283</v>
      </c>
      <c r="Y1277" t="s">
        <v>314</v>
      </c>
    </row>
    <row r="1278" spans="1:25" x14ac:dyDescent="0.45">
      <c r="A1278" t="s">
        <v>414</v>
      </c>
      <c r="B1278" t="s">
        <v>0</v>
      </c>
      <c r="C1278" t="s">
        <v>1</v>
      </c>
      <c r="E1278" t="s">
        <v>20</v>
      </c>
      <c r="F1278" t="s">
        <v>433</v>
      </c>
      <c r="H1278" t="s">
        <v>51</v>
      </c>
      <c r="I1278" t="s">
        <v>67</v>
      </c>
      <c r="J1278">
        <v>2011</v>
      </c>
      <c r="K1278">
        <v>142</v>
      </c>
      <c r="L1278" t="s">
        <v>4</v>
      </c>
      <c r="N1278">
        <v>1055.1067330000001</v>
      </c>
      <c r="X1278" t="s">
        <v>283</v>
      </c>
      <c r="Y1278" t="s">
        <v>314</v>
      </c>
    </row>
    <row r="1279" spans="1:25" x14ac:dyDescent="0.45">
      <c r="A1279" t="s">
        <v>414</v>
      </c>
      <c r="B1279" t="s">
        <v>0</v>
      </c>
      <c r="C1279" t="s">
        <v>1</v>
      </c>
      <c r="E1279" t="s">
        <v>20</v>
      </c>
      <c r="F1279" t="s">
        <v>433</v>
      </c>
      <c r="H1279" t="s">
        <v>51</v>
      </c>
      <c r="I1279" t="s">
        <v>67</v>
      </c>
      <c r="J1279">
        <v>2011</v>
      </c>
      <c r="K1279">
        <v>143</v>
      </c>
      <c r="L1279" t="s">
        <v>4</v>
      </c>
      <c r="N1279">
        <v>1157.7658919999999</v>
      </c>
      <c r="X1279" t="s">
        <v>283</v>
      </c>
      <c r="Y1279" t="s">
        <v>314</v>
      </c>
    </row>
    <row r="1280" spans="1:25" x14ac:dyDescent="0.45">
      <c r="A1280" t="s">
        <v>414</v>
      </c>
      <c r="B1280" t="s">
        <v>0</v>
      </c>
      <c r="C1280" t="s">
        <v>1</v>
      </c>
      <c r="E1280" t="s">
        <v>20</v>
      </c>
      <c r="F1280" t="s">
        <v>433</v>
      </c>
      <c r="H1280" t="s">
        <v>51</v>
      </c>
      <c r="I1280" t="s">
        <v>67</v>
      </c>
      <c r="J1280">
        <v>2011</v>
      </c>
      <c r="K1280">
        <v>144</v>
      </c>
      <c r="L1280" t="s">
        <v>4</v>
      </c>
      <c r="N1280">
        <v>1260.4250509999999</v>
      </c>
      <c r="X1280" t="s">
        <v>283</v>
      </c>
      <c r="Y1280" t="s">
        <v>314</v>
      </c>
    </row>
    <row r="1281" spans="1:25" x14ac:dyDescent="0.45">
      <c r="A1281" t="s">
        <v>414</v>
      </c>
      <c r="B1281" t="s">
        <v>0</v>
      </c>
      <c r="C1281" t="s">
        <v>1</v>
      </c>
      <c r="E1281" t="s">
        <v>20</v>
      </c>
      <c r="F1281" t="s">
        <v>433</v>
      </c>
      <c r="H1281" t="s">
        <v>51</v>
      </c>
      <c r="I1281" t="s">
        <v>67</v>
      </c>
      <c r="J1281">
        <v>2011</v>
      </c>
      <c r="K1281">
        <v>145</v>
      </c>
      <c r="L1281" t="s">
        <v>4</v>
      </c>
      <c r="N1281">
        <v>1363.08421</v>
      </c>
      <c r="X1281" t="s">
        <v>283</v>
      </c>
      <c r="Y1281" t="s">
        <v>314</v>
      </c>
    </row>
    <row r="1282" spans="1:25" x14ac:dyDescent="0.45">
      <c r="A1282" t="s">
        <v>414</v>
      </c>
      <c r="B1282" t="s">
        <v>0</v>
      </c>
      <c r="C1282" t="s">
        <v>1</v>
      </c>
      <c r="E1282" t="s">
        <v>20</v>
      </c>
      <c r="F1282" t="s">
        <v>433</v>
      </c>
      <c r="H1282" t="s">
        <v>51</v>
      </c>
      <c r="I1282" t="s">
        <v>67</v>
      </c>
      <c r="J1282">
        <v>2011</v>
      </c>
      <c r="K1282">
        <v>146</v>
      </c>
      <c r="L1282" t="s">
        <v>4</v>
      </c>
      <c r="N1282">
        <v>1055.1067330000001</v>
      </c>
      <c r="X1282" t="s">
        <v>283</v>
      </c>
      <c r="Y1282" t="s">
        <v>314</v>
      </c>
    </row>
    <row r="1283" spans="1:25" x14ac:dyDescent="0.45">
      <c r="A1283" t="s">
        <v>414</v>
      </c>
      <c r="B1283" t="s">
        <v>0</v>
      </c>
      <c r="C1283" t="s">
        <v>1</v>
      </c>
      <c r="E1283" t="s">
        <v>20</v>
      </c>
      <c r="F1283" t="s">
        <v>433</v>
      </c>
      <c r="H1283" t="s">
        <v>51</v>
      </c>
      <c r="I1283" t="s">
        <v>67</v>
      </c>
      <c r="J1283">
        <v>2011</v>
      </c>
      <c r="K1283">
        <v>147</v>
      </c>
      <c r="L1283" t="s">
        <v>4</v>
      </c>
      <c r="N1283">
        <v>1363.08421</v>
      </c>
      <c r="X1283" t="s">
        <v>283</v>
      </c>
      <c r="Y1283" t="s">
        <v>314</v>
      </c>
    </row>
    <row r="1284" spans="1:25" x14ac:dyDescent="0.45">
      <c r="A1284" t="s">
        <v>414</v>
      </c>
      <c r="B1284" t="s">
        <v>0</v>
      </c>
      <c r="C1284" t="s">
        <v>1</v>
      </c>
      <c r="E1284" t="s">
        <v>20</v>
      </c>
      <c r="F1284" t="s">
        <v>433</v>
      </c>
      <c r="H1284" t="s">
        <v>51</v>
      </c>
      <c r="I1284" t="s">
        <v>67</v>
      </c>
      <c r="J1284">
        <v>2011</v>
      </c>
      <c r="K1284">
        <v>148</v>
      </c>
      <c r="L1284" t="s">
        <v>4</v>
      </c>
      <c r="N1284">
        <v>1414.413789</v>
      </c>
      <c r="X1284" t="s">
        <v>283</v>
      </c>
      <c r="Y1284" t="s">
        <v>314</v>
      </c>
    </row>
    <row r="1285" spans="1:25" x14ac:dyDescent="0.45">
      <c r="A1285" t="s">
        <v>414</v>
      </c>
      <c r="B1285" t="s">
        <v>0</v>
      </c>
      <c r="C1285" t="s">
        <v>1</v>
      </c>
      <c r="E1285" t="s">
        <v>20</v>
      </c>
      <c r="F1285" t="s">
        <v>433</v>
      </c>
      <c r="H1285" t="s">
        <v>51</v>
      </c>
      <c r="I1285" t="s">
        <v>67</v>
      </c>
      <c r="J1285">
        <v>2011</v>
      </c>
      <c r="K1285">
        <v>50</v>
      </c>
      <c r="L1285" t="s">
        <v>5</v>
      </c>
      <c r="M1285" t="s">
        <v>298</v>
      </c>
      <c r="N1285">
        <v>13630</v>
      </c>
      <c r="X1285" t="s">
        <v>283</v>
      </c>
      <c r="Y1285" t="s">
        <v>304</v>
      </c>
    </row>
    <row r="1286" spans="1:25" x14ac:dyDescent="0.45">
      <c r="A1286" t="s">
        <v>414</v>
      </c>
      <c r="B1286" t="s">
        <v>0</v>
      </c>
      <c r="C1286" t="s">
        <v>1</v>
      </c>
      <c r="E1286" t="s">
        <v>20</v>
      </c>
      <c r="F1286" t="s">
        <v>433</v>
      </c>
      <c r="H1286" t="s">
        <v>51</v>
      </c>
      <c r="I1286" t="s">
        <v>67</v>
      </c>
      <c r="J1286">
        <v>2011</v>
      </c>
      <c r="K1286">
        <v>51</v>
      </c>
      <c r="L1286" t="s">
        <v>5</v>
      </c>
      <c r="M1286" t="s">
        <v>298</v>
      </c>
      <c r="N1286">
        <v>10690.37657</v>
      </c>
      <c r="X1286" t="s">
        <v>283</v>
      </c>
      <c r="Y1286" t="s">
        <v>304</v>
      </c>
    </row>
    <row r="1287" spans="1:25" x14ac:dyDescent="0.45">
      <c r="A1287" t="s">
        <v>414</v>
      </c>
      <c r="B1287" t="s">
        <v>0</v>
      </c>
      <c r="C1287" t="s">
        <v>1</v>
      </c>
      <c r="E1287" t="s">
        <v>20</v>
      </c>
      <c r="F1287" t="s">
        <v>433</v>
      </c>
      <c r="H1287" t="s">
        <v>51</v>
      </c>
      <c r="I1287" t="s">
        <v>67</v>
      </c>
      <c r="J1287">
        <v>2011</v>
      </c>
      <c r="K1287">
        <v>52</v>
      </c>
      <c r="L1287" t="s">
        <v>5</v>
      </c>
      <c r="M1287" t="s">
        <v>298</v>
      </c>
      <c r="N1287">
        <v>11658.69695</v>
      </c>
      <c r="X1287" t="s">
        <v>283</v>
      </c>
      <c r="Y1287" t="s">
        <v>304</v>
      </c>
    </row>
    <row r="1288" spans="1:25" x14ac:dyDescent="0.45">
      <c r="A1288" t="s">
        <v>414</v>
      </c>
      <c r="B1288" t="s">
        <v>0</v>
      </c>
      <c r="C1288" t="s">
        <v>1</v>
      </c>
      <c r="E1288" t="s">
        <v>20</v>
      </c>
      <c r="F1288" t="s">
        <v>433</v>
      </c>
      <c r="H1288" t="s">
        <v>51</v>
      </c>
      <c r="I1288" t="s">
        <v>67</v>
      </c>
      <c r="J1288">
        <v>2011</v>
      </c>
      <c r="K1288">
        <v>53</v>
      </c>
      <c r="L1288" t="s">
        <v>5</v>
      </c>
      <c r="M1288" t="s">
        <v>298</v>
      </c>
      <c r="N1288">
        <v>10797.967720000001</v>
      </c>
      <c r="X1288" t="s">
        <v>283</v>
      </c>
      <c r="Y1288" t="s">
        <v>304</v>
      </c>
    </row>
    <row r="1289" spans="1:25" x14ac:dyDescent="0.45">
      <c r="A1289" t="s">
        <v>414</v>
      </c>
      <c r="B1289" t="s">
        <v>0</v>
      </c>
      <c r="C1289" t="s">
        <v>1</v>
      </c>
      <c r="E1289" t="s">
        <v>20</v>
      </c>
      <c r="F1289" t="s">
        <v>433</v>
      </c>
      <c r="H1289" t="s">
        <v>51</v>
      </c>
      <c r="I1289" t="s">
        <v>67</v>
      </c>
      <c r="J1289">
        <v>2011</v>
      </c>
      <c r="K1289">
        <v>54</v>
      </c>
      <c r="L1289" t="s">
        <v>5</v>
      </c>
      <c r="M1289" t="s">
        <v>298</v>
      </c>
      <c r="N1289">
        <v>9291.6915719999997</v>
      </c>
      <c r="X1289" t="s">
        <v>283</v>
      </c>
      <c r="Y1289" t="s">
        <v>304</v>
      </c>
    </row>
    <row r="1290" spans="1:25" x14ac:dyDescent="0.45">
      <c r="A1290" t="s">
        <v>414</v>
      </c>
      <c r="B1290" t="s">
        <v>0</v>
      </c>
      <c r="C1290" t="s">
        <v>1</v>
      </c>
      <c r="E1290" t="s">
        <v>20</v>
      </c>
      <c r="F1290" t="s">
        <v>433</v>
      </c>
      <c r="H1290" t="s">
        <v>51</v>
      </c>
      <c r="I1290" t="s">
        <v>67</v>
      </c>
      <c r="J1290">
        <v>2011</v>
      </c>
      <c r="K1290">
        <v>55</v>
      </c>
      <c r="L1290" t="s">
        <v>5</v>
      </c>
      <c r="M1290" t="s">
        <v>298</v>
      </c>
      <c r="N1290">
        <v>11551.105799999999</v>
      </c>
      <c r="X1290" t="s">
        <v>283</v>
      </c>
      <c r="Y1290" t="s">
        <v>304</v>
      </c>
    </row>
    <row r="1291" spans="1:25" x14ac:dyDescent="0.45">
      <c r="A1291" t="s">
        <v>414</v>
      </c>
      <c r="B1291" t="s">
        <v>0</v>
      </c>
      <c r="C1291" t="s">
        <v>1</v>
      </c>
      <c r="E1291" t="s">
        <v>20</v>
      </c>
      <c r="F1291" t="s">
        <v>433</v>
      </c>
      <c r="H1291" t="s">
        <v>51</v>
      </c>
      <c r="I1291" t="s">
        <v>67</v>
      </c>
      <c r="J1291">
        <v>2011</v>
      </c>
      <c r="K1291">
        <v>56</v>
      </c>
      <c r="L1291" t="s">
        <v>5</v>
      </c>
      <c r="M1291" t="s">
        <v>298</v>
      </c>
      <c r="N1291">
        <v>11443.514639999999</v>
      </c>
      <c r="X1291" t="s">
        <v>283</v>
      </c>
      <c r="Y1291" t="s">
        <v>304</v>
      </c>
    </row>
    <row r="1292" spans="1:25" x14ac:dyDescent="0.45">
      <c r="A1292" t="s">
        <v>414</v>
      </c>
      <c r="B1292" t="s">
        <v>0</v>
      </c>
      <c r="C1292" t="s">
        <v>1</v>
      </c>
      <c r="E1292" t="s">
        <v>20</v>
      </c>
      <c r="F1292" t="s">
        <v>433</v>
      </c>
      <c r="H1292" t="s">
        <v>51</v>
      </c>
      <c r="I1292" t="s">
        <v>67</v>
      </c>
      <c r="J1292">
        <v>2011</v>
      </c>
      <c r="K1292">
        <v>57</v>
      </c>
      <c r="L1292" t="s">
        <v>5</v>
      </c>
      <c r="M1292" t="s">
        <v>298</v>
      </c>
      <c r="N1292">
        <v>13272.564259999999</v>
      </c>
      <c r="X1292" t="s">
        <v>283</v>
      </c>
      <c r="Y1292" t="s">
        <v>304</v>
      </c>
    </row>
    <row r="1293" spans="1:25" x14ac:dyDescent="0.45">
      <c r="A1293" t="s">
        <v>414</v>
      </c>
      <c r="B1293" t="s">
        <v>0</v>
      </c>
      <c r="C1293" t="s">
        <v>1</v>
      </c>
      <c r="E1293" t="s">
        <v>20</v>
      </c>
      <c r="F1293" t="s">
        <v>433</v>
      </c>
      <c r="H1293" t="s">
        <v>51</v>
      </c>
      <c r="I1293" t="s">
        <v>67</v>
      </c>
      <c r="J1293">
        <v>2011</v>
      </c>
      <c r="K1293">
        <v>58</v>
      </c>
      <c r="L1293" t="s">
        <v>5</v>
      </c>
      <c r="M1293" t="s">
        <v>298</v>
      </c>
      <c r="N1293">
        <v>12304.24387</v>
      </c>
      <c r="X1293" t="s">
        <v>283</v>
      </c>
      <c r="Y1293" t="s">
        <v>304</v>
      </c>
    </row>
    <row r="1294" spans="1:25" x14ac:dyDescent="0.45">
      <c r="A1294" t="s">
        <v>414</v>
      </c>
      <c r="B1294" t="s">
        <v>0</v>
      </c>
      <c r="C1294" t="s">
        <v>1</v>
      </c>
      <c r="E1294" t="s">
        <v>20</v>
      </c>
      <c r="F1294" t="s">
        <v>433</v>
      </c>
      <c r="H1294" t="s">
        <v>51</v>
      </c>
      <c r="I1294" t="s">
        <v>67</v>
      </c>
      <c r="J1294">
        <v>2011</v>
      </c>
      <c r="K1294">
        <v>59</v>
      </c>
      <c r="L1294" t="s">
        <v>5</v>
      </c>
      <c r="M1294" t="s">
        <v>298</v>
      </c>
      <c r="N1294">
        <v>13595.33772</v>
      </c>
      <c r="X1294" t="s">
        <v>283</v>
      </c>
      <c r="Y1294" t="s">
        <v>304</v>
      </c>
    </row>
    <row r="1295" spans="1:25" x14ac:dyDescent="0.45">
      <c r="A1295" t="s">
        <v>414</v>
      </c>
      <c r="B1295" t="s">
        <v>0</v>
      </c>
      <c r="C1295" t="s">
        <v>1</v>
      </c>
      <c r="E1295" t="s">
        <v>20</v>
      </c>
      <c r="F1295" t="s">
        <v>433</v>
      </c>
      <c r="H1295" t="s">
        <v>51</v>
      </c>
      <c r="I1295" t="s">
        <v>67</v>
      </c>
      <c r="J1295">
        <v>2011</v>
      </c>
      <c r="K1295">
        <v>60</v>
      </c>
      <c r="L1295" t="s">
        <v>5</v>
      </c>
      <c r="M1295" t="s">
        <v>298</v>
      </c>
      <c r="N1295">
        <v>12627.017330000001</v>
      </c>
      <c r="X1295" t="s">
        <v>283</v>
      </c>
      <c r="Y1295" t="s">
        <v>304</v>
      </c>
    </row>
    <row r="1296" spans="1:25" x14ac:dyDescent="0.45">
      <c r="A1296" t="s">
        <v>414</v>
      </c>
      <c r="B1296" t="s">
        <v>0</v>
      </c>
      <c r="C1296" t="s">
        <v>1</v>
      </c>
      <c r="E1296" t="s">
        <v>20</v>
      </c>
      <c r="F1296" t="s">
        <v>433</v>
      </c>
      <c r="H1296" t="s">
        <v>51</v>
      </c>
      <c r="I1296" t="s">
        <v>67</v>
      </c>
      <c r="J1296">
        <v>2011</v>
      </c>
      <c r="K1296">
        <v>61</v>
      </c>
      <c r="L1296" t="s">
        <v>5</v>
      </c>
      <c r="M1296" t="s">
        <v>298</v>
      </c>
      <c r="N1296">
        <v>12089.06157</v>
      </c>
      <c r="X1296" t="s">
        <v>283</v>
      </c>
      <c r="Y1296" t="s">
        <v>304</v>
      </c>
    </row>
    <row r="1297" spans="1:25" x14ac:dyDescent="0.45">
      <c r="A1297" t="s">
        <v>414</v>
      </c>
      <c r="B1297" t="s">
        <v>0</v>
      </c>
      <c r="C1297" t="s">
        <v>1</v>
      </c>
      <c r="E1297" t="s">
        <v>20</v>
      </c>
      <c r="F1297" t="s">
        <v>433</v>
      </c>
      <c r="H1297" t="s">
        <v>51</v>
      </c>
      <c r="I1297" t="s">
        <v>67</v>
      </c>
      <c r="J1297">
        <v>2011</v>
      </c>
      <c r="K1297">
        <v>62</v>
      </c>
      <c r="L1297" t="s">
        <v>5</v>
      </c>
      <c r="M1297" t="s">
        <v>298</v>
      </c>
      <c r="N1297">
        <v>9829.6473399999995</v>
      </c>
      <c r="X1297" t="s">
        <v>283</v>
      </c>
      <c r="Y1297" t="s">
        <v>304</v>
      </c>
    </row>
    <row r="1298" spans="1:25" x14ac:dyDescent="0.45">
      <c r="A1298" t="s">
        <v>414</v>
      </c>
      <c r="B1298" t="s">
        <v>0</v>
      </c>
      <c r="C1298" t="s">
        <v>1</v>
      </c>
      <c r="E1298" t="s">
        <v>20</v>
      </c>
      <c r="F1298" t="s">
        <v>433</v>
      </c>
      <c r="H1298" t="s">
        <v>51</v>
      </c>
      <c r="I1298" t="s">
        <v>67</v>
      </c>
      <c r="J1298">
        <v>2011</v>
      </c>
      <c r="K1298">
        <v>63</v>
      </c>
      <c r="L1298" t="s">
        <v>5</v>
      </c>
      <c r="M1298" t="s">
        <v>298</v>
      </c>
      <c r="N1298">
        <v>9829.6473399999995</v>
      </c>
      <c r="X1298" t="s">
        <v>283</v>
      </c>
      <c r="Y1298" t="s">
        <v>304</v>
      </c>
    </row>
    <row r="1299" spans="1:25" x14ac:dyDescent="0.45">
      <c r="A1299" t="s">
        <v>414</v>
      </c>
      <c r="B1299" t="s">
        <v>0</v>
      </c>
      <c r="C1299" t="s">
        <v>1</v>
      </c>
      <c r="E1299" t="s">
        <v>20</v>
      </c>
      <c r="F1299" t="s">
        <v>433</v>
      </c>
      <c r="H1299" t="s">
        <v>51</v>
      </c>
      <c r="I1299" t="s">
        <v>67</v>
      </c>
      <c r="J1299">
        <v>2011</v>
      </c>
      <c r="K1299">
        <v>64</v>
      </c>
      <c r="L1299" t="s">
        <v>5</v>
      </c>
      <c r="M1299" t="s">
        <v>298</v>
      </c>
      <c r="N1299">
        <v>11228.332340000001</v>
      </c>
      <c r="X1299" t="s">
        <v>283</v>
      </c>
      <c r="Y1299" t="s">
        <v>304</v>
      </c>
    </row>
    <row r="1300" spans="1:25" x14ac:dyDescent="0.45">
      <c r="A1300" t="s">
        <v>414</v>
      </c>
      <c r="B1300" t="s">
        <v>0</v>
      </c>
      <c r="C1300" t="s">
        <v>1</v>
      </c>
      <c r="E1300" t="s">
        <v>20</v>
      </c>
      <c r="F1300" t="s">
        <v>433</v>
      </c>
      <c r="H1300" t="s">
        <v>51</v>
      </c>
      <c r="I1300" t="s">
        <v>67</v>
      </c>
      <c r="J1300">
        <v>2011</v>
      </c>
      <c r="K1300">
        <v>65</v>
      </c>
      <c r="L1300" t="s">
        <v>5</v>
      </c>
      <c r="M1300" t="s">
        <v>298</v>
      </c>
      <c r="N1300">
        <v>11013.150030000001</v>
      </c>
      <c r="X1300" t="s">
        <v>283</v>
      </c>
      <c r="Y1300" t="s">
        <v>304</v>
      </c>
    </row>
    <row r="1301" spans="1:25" x14ac:dyDescent="0.45">
      <c r="A1301" t="s">
        <v>414</v>
      </c>
      <c r="B1301" t="s">
        <v>0</v>
      </c>
      <c r="C1301" t="s">
        <v>1</v>
      </c>
      <c r="E1301" t="s">
        <v>20</v>
      </c>
      <c r="F1301" t="s">
        <v>433</v>
      </c>
      <c r="H1301" t="s">
        <v>51</v>
      </c>
      <c r="I1301" t="s">
        <v>67</v>
      </c>
      <c r="J1301">
        <v>2011</v>
      </c>
      <c r="K1301">
        <v>66</v>
      </c>
      <c r="L1301" t="s">
        <v>5</v>
      </c>
      <c r="M1301" t="s">
        <v>298</v>
      </c>
      <c r="N1301">
        <v>10044.82965</v>
      </c>
      <c r="X1301" t="s">
        <v>283</v>
      </c>
      <c r="Y1301" t="s">
        <v>304</v>
      </c>
    </row>
    <row r="1302" spans="1:25" x14ac:dyDescent="0.45">
      <c r="A1302" t="s">
        <v>414</v>
      </c>
      <c r="B1302" t="s">
        <v>0</v>
      </c>
      <c r="C1302" t="s">
        <v>1</v>
      </c>
      <c r="E1302" t="s">
        <v>20</v>
      </c>
      <c r="F1302" t="s">
        <v>433</v>
      </c>
      <c r="H1302" t="s">
        <v>51</v>
      </c>
      <c r="I1302" t="s">
        <v>67</v>
      </c>
      <c r="J1302">
        <v>2011</v>
      </c>
      <c r="K1302">
        <v>67</v>
      </c>
      <c r="L1302" t="s">
        <v>5</v>
      </c>
      <c r="M1302" t="s">
        <v>298</v>
      </c>
      <c r="N1302">
        <v>11228.332340000001</v>
      </c>
      <c r="X1302" t="s">
        <v>283</v>
      </c>
      <c r="Y1302" t="s">
        <v>304</v>
      </c>
    </row>
    <row r="1303" spans="1:25" x14ac:dyDescent="0.45">
      <c r="A1303" t="s">
        <v>414</v>
      </c>
      <c r="B1303" t="s">
        <v>0</v>
      </c>
      <c r="C1303" t="s">
        <v>1</v>
      </c>
      <c r="E1303" t="s">
        <v>20</v>
      </c>
      <c r="F1303" t="s">
        <v>433</v>
      </c>
      <c r="H1303" t="s">
        <v>51</v>
      </c>
      <c r="I1303" t="s">
        <v>67</v>
      </c>
      <c r="J1303">
        <v>2011</v>
      </c>
      <c r="K1303">
        <v>68</v>
      </c>
      <c r="L1303" t="s">
        <v>5</v>
      </c>
      <c r="M1303" t="s">
        <v>298</v>
      </c>
      <c r="N1303">
        <v>10367.60311</v>
      </c>
      <c r="X1303" t="s">
        <v>283</v>
      </c>
      <c r="Y1303" t="s">
        <v>304</v>
      </c>
    </row>
    <row r="1304" spans="1:25" x14ac:dyDescent="0.45">
      <c r="A1304" t="s">
        <v>414</v>
      </c>
      <c r="B1304" t="s">
        <v>0</v>
      </c>
      <c r="C1304" t="s">
        <v>1</v>
      </c>
      <c r="E1304" t="s">
        <v>20</v>
      </c>
      <c r="F1304" t="s">
        <v>433</v>
      </c>
      <c r="H1304" t="s">
        <v>51</v>
      </c>
      <c r="I1304" t="s">
        <v>67</v>
      </c>
      <c r="J1304">
        <v>2011</v>
      </c>
      <c r="K1304">
        <v>69</v>
      </c>
      <c r="L1304" t="s">
        <v>5</v>
      </c>
      <c r="M1304" t="s">
        <v>298</v>
      </c>
      <c r="N1304">
        <v>10582.78542</v>
      </c>
      <c r="X1304" t="s">
        <v>283</v>
      </c>
      <c r="Y1304" t="s">
        <v>304</v>
      </c>
    </row>
    <row r="1305" spans="1:25" x14ac:dyDescent="0.45">
      <c r="A1305" t="s">
        <v>414</v>
      </c>
      <c r="B1305" t="s">
        <v>0</v>
      </c>
      <c r="C1305" t="s">
        <v>1</v>
      </c>
      <c r="E1305" t="s">
        <v>20</v>
      </c>
      <c r="F1305" t="s">
        <v>433</v>
      </c>
      <c r="H1305" t="s">
        <v>51</v>
      </c>
      <c r="I1305" t="s">
        <v>67</v>
      </c>
      <c r="J1305">
        <v>2011</v>
      </c>
      <c r="K1305">
        <v>70</v>
      </c>
      <c r="L1305" t="s">
        <v>5</v>
      </c>
      <c r="M1305" t="s">
        <v>298</v>
      </c>
      <c r="N1305">
        <v>9937.2384939999993</v>
      </c>
      <c r="X1305" t="s">
        <v>283</v>
      </c>
      <c r="Y1305" t="s">
        <v>304</v>
      </c>
    </row>
    <row r="1306" spans="1:25" x14ac:dyDescent="0.45">
      <c r="A1306" t="s">
        <v>414</v>
      </c>
      <c r="B1306" t="s">
        <v>0</v>
      </c>
      <c r="C1306" t="s">
        <v>1</v>
      </c>
      <c r="E1306" t="s">
        <v>20</v>
      </c>
      <c r="F1306" t="s">
        <v>433</v>
      </c>
      <c r="H1306" t="s">
        <v>51</v>
      </c>
      <c r="I1306" t="s">
        <v>67</v>
      </c>
      <c r="J1306">
        <v>2011</v>
      </c>
      <c r="K1306">
        <v>71</v>
      </c>
      <c r="L1306" t="s">
        <v>5</v>
      </c>
      <c r="M1306" t="s">
        <v>298</v>
      </c>
      <c r="N1306">
        <v>11228.332340000001</v>
      </c>
      <c r="X1306" t="s">
        <v>283</v>
      </c>
      <c r="Y1306" t="s">
        <v>304</v>
      </c>
    </row>
    <row r="1307" spans="1:25" x14ac:dyDescent="0.45">
      <c r="A1307" t="s">
        <v>414</v>
      </c>
      <c r="B1307" t="s">
        <v>0</v>
      </c>
      <c r="C1307" t="s">
        <v>1</v>
      </c>
      <c r="E1307" t="s">
        <v>20</v>
      </c>
      <c r="F1307" t="s">
        <v>433</v>
      </c>
      <c r="H1307" t="s">
        <v>51</v>
      </c>
      <c r="I1307" t="s">
        <v>67</v>
      </c>
      <c r="J1307">
        <v>2011</v>
      </c>
      <c r="K1307">
        <v>72</v>
      </c>
      <c r="L1307" t="s">
        <v>5</v>
      </c>
      <c r="M1307" t="s">
        <v>298</v>
      </c>
      <c r="N1307">
        <v>10582.78542</v>
      </c>
      <c r="X1307" t="s">
        <v>283</v>
      </c>
      <c r="Y1307" t="s">
        <v>304</v>
      </c>
    </row>
    <row r="1308" spans="1:25" x14ac:dyDescent="0.45">
      <c r="A1308" t="s">
        <v>414</v>
      </c>
      <c r="B1308" t="s">
        <v>0</v>
      </c>
      <c r="C1308" t="s">
        <v>1</v>
      </c>
      <c r="E1308" t="s">
        <v>20</v>
      </c>
      <c r="F1308" t="s">
        <v>433</v>
      </c>
      <c r="H1308" t="s">
        <v>51</v>
      </c>
      <c r="I1308" t="s">
        <v>67</v>
      </c>
      <c r="J1308">
        <v>2011</v>
      </c>
      <c r="K1308">
        <v>73</v>
      </c>
      <c r="L1308" t="s">
        <v>5</v>
      </c>
      <c r="M1308" t="s">
        <v>298</v>
      </c>
      <c r="N1308">
        <v>10905.55888</v>
      </c>
      <c r="X1308" t="s">
        <v>283</v>
      </c>
      <c r="Y1308" t="s">
        <v>304</v>
      </c>
    </row>
    <row r="1309" spans="1:25" x14ac:dyDescent="0.45">
      <c r="A1309" t="s">
        <v>414</v>
      </c>
      <c r="B1309" t="s">
        <v>0</v>
      </c>
      <c r="C1309" t="s">
        <v>1</v>
      </c>
      <c r="E1309" t="s">
        <v>20</v>
      </c>
      <c r="F1309" t="s">
        <v>433</v>
      </c>
      <c r="H1309" t="s">
        <v>51</v>
      </c>
      <c r="I1309" t="s">
        <v>67</v>
      </c>
      <c r="J1309">
        <v>2011</v>
      </c>
      <c r="K1309">
        <v>74</v>
      </c>
      <c r="L1309" t="s">
        <v>5</v>
      </c>
      <c r="M1309" t="s">
        <v>298</v>
      </c>
      <c r="N1309">
        <v>11120.741180000001</v>
      </c>
      <c r="X1309" t="s">
        <v>283</v>
      </c>
      <c r="Y1309" t="s">
        <v>304</v>
      </c>
    </row>
    <row r="1310" spans="1:25" x14ac:dyDescent="0.45">
      <c r="A1310" t="s">
        <v>414</v>
      </c>
      <c r="B1310" t="s">
        <v>0</v>
      </c>
      <c r="C1310" t="s">
        <v>1</v>
      </c>
      <c r="E1310" t="s">
        <v>20</v>
      </c>
      <c r="F1310" t="s">
        <v>433</v>
      </c>
      <c r="H1310" t="s">
        <v>51</v>
      </c>
      <c r="I1310" t="s">
        <v>67</v>
      </c>
      <c r="J1310">
        <v>2011</v>
      </c>
      <c r="K1310">
        <v>75</v>
      </c>
      <c r="L1310" t="s">
        <v>5</v>
      </c>
      <c r="M1310" t="s">
        <v>298</v>
      </c>
      <c r="N1310">
        <v>10367.60311</v>
      </c>
      <c r="X1310" t="s">
        <v>283</v>
      </c>
      <c r="Y1310" t="s">
        <v>304</v>
      </c>
    </row>
    <row r="1311" spans="1:25" x14ac:dyDescent="0.45">
      <c r="A1311" t="s">
        <v>414</v>
      </c>
      <c r="B1311" t="s">
        <v>0</v>
      </c>
      <c r="C1311" t="s">
        <v>1</v>
      </c>
      <c r="E1311" t="s">
        <v>20</v>
      </c>
      <c r="F1311" t="s">
        <v>433</v>
      </c>
      <c r="H1311" t="s">
        <v>51</v>
      </c>
      <c r="I1311" t="s">
        <v>67</v>
      </c>
      <c r="J1311">
        <v>2011</v>
      </c>
      <c r="K1311">
        <v>76</v>
      </c>
      <c r="L1311" t="s">
        <v>5</v>
      </c>
      <c r="M1311" t="s">
        <v>298</v>
      </c>
      <c r="N1311">
        <v>9937.2384939999993</v>
      </c>
      <c r="X1311" t="s">
        <v>283</v>
      </c>
      <c r="Y1311" t="s">
        <v>304</v>
      </c>
    </row>
    <row r="1312" spans="1:25" x14ac:dyDescent="0.45">
      <c r="A1312" t="s">
        <v>414</v>
      </c>
      <c r="B1312" t="s">
        <v>0</v>
      </c>
      <c r="C1312" t="s">
        <v>1</v>
      </c>
      <c r="E1312" t="s">
        <v>20</v>
      </c>
      <c r="F1312" t="s">
        <v>433</v>
      </c>
      <c r="H1312" t="s">
        <v>51</v>
      </c>
      <c r="I1312" t="s">
        <v>67</v>
      </c>
      <c r="J1312">
        <v>2011</v>
      </c>
      <c r="K1312">
        <v>77</v>
      </c>
      <c r="L1312" t="s">
        <v>5</v>
      </c>
      <c r="M1312" t="s">
        <v>298</v>
      </c>
      <c r="N1312">
        <v>11335.923489999999</v>
      </c>
      <c r="X1312" t="s">
        <v>283</v>
      </c>
      <c r="Y1312" t="s">
        <v>304</v>
      </c>
    </row>
    <row r="1313" spans="1:25" x14ac:dyDescent="0.45">
      <c r="A1313" t="s">
        <v>414</v>
      </c>
      <c r="B1313" t="s">
        <v>0</v>
      </c>
      <c r="C1313" t="s">
        <v>1</v>
      </c>
      <c r="E1313" t="s">
        <v>20</v>
      </c>
      <c r="F1313" t="s">
        <v>433</v>
      </c>
      <c r="H1313" t="s">
        <v>51</v>
      </c>
      <c r="I1313" t="s">
        <v>67</v>
      </c>
      <c r="J1313">
        <v>2011</v>
      </c>
      <c r="K1313">
        <v>78</v>
      </c>
      <c r="L1313" t="s">
        <v>5</v>
      </c>
      <c r="M1313" t="s">
        <v>298</v>
      </c>
      <c r="N1313">
        <v>10905.55888</v>
      </c>
      <c r="X1313" t="s">
        <v>283</v>
      </c>
      <c r="Y1313" t="s">
        <v>304</v>
      </c>
    </row>
    <row r="1314" spans="1:25" x14ac:dyDescent="0.45">
      <c r="A1314" t="s">
        <v>414</v>
      </c>
      <c r="B1314" t="s">
        <v>0</v>
      </c>
      <c r="C1314" t="s">
        <v>1</v>
      </c>
      <c r="E1314" t="s">
        <v>20</v>
      </c>
      <c r="F1314" t="s">
        <v>433</v>
      </c>
      <c r="H1314" t="s">
        <v>51</v>
      </c>
      <c r="I1314" t="s">
        <v>67</v>
      </c>
      <c r="J1314">
        <v>2011</v>
      </c>
      <c r="K1314">
        <v>79</v>
      </c>
      <c r="L1314" t="s">
        <v>5</v>
      </c>
      <c r="M1314" t="s">
        <v>298</v>
      </c>
      <c r="N1314">
        <v>10797.967720000001</v>
      </c>
      <c r="X1314" t="s">
        <v>283</v>
      </c>
      <c r="Y1314" t="s">
        <v>304</v>
      </c>
    </row>
    <row r="1315" spans="1:25" x14ac:dyDescent="0.45">
      <c r="A1315" t="s">
        <v>414</v>
      </c>
      <c r="B1315" t="s">
        <v>0</v>
      </c>
      <c r="C1315" t="s">
        <v>1</v>
      </c>
      <c r="E1315" t="s">
        <v>20</v>
      </c>
      <c r="F1315" t="s">
        <v>433</v>
      </c>
      <c r="H1315" t="s">
        <v>51</v>
      </c>
      <c r="I1315" t="s">
        <v>67</v>
      </c>
      <c r="J1315">
        <v>2011</v>
      </c>
      <c r="K1315">
        <v>80</v>
      </c>
      <c r="L1315" t="s">
        <v>5</v>
      </c>
      <c r="M1315" t="s">
        <v>298</v>
      </c>
      <c r="N1315">
        <v>11551.105799999999</v>
      </c>
      <c r="X1315" t="s">
        <v>283</v>
      </c>
      <c r="Y1315" t="s">
        <v>304</v>
      </c>
    </row>
    <row r="1316" spans="1:25" x14ac:dyDescent="0.45">
      <c r="A1316" t="s">
        <v>414</v>
      </c>
      <c r="B1316" t="s">
        <v>0</v>
      </c>
      <c r="C1316" t="s">
        <v>1</v>
      </c>
      <c r="E1316" t="s">
        <v>20</v>
      </c>
      <c r="F1316" t="s">
        <v>433</v>
      </c>
      <c r="H1316" t="s">
        <v>51</v>
      </c>
      <c r="I1316" t="s">
        <v>67</v>
      </c>
      <c r="J1316">
        <v>2011</v>
      </c>
      <c r="K1316">
        <v>81</v>
      </c>
      <c r="L1316" t="s">
        <v>5</v>
      </c>
      <c r="M1316" t="s">
        <v>298</v>
      </c>
      <c r="N1316">
        <v>9937.2384939999993</v>
      </c>
      <c r="X1316" t="s">
        <v>283</v>
      </c>
      <c r="Y1316" t="s">
        <v>304</v>
      </c>
    </row>
    <row r="1317" spans="1:25" x14ac:dyDescent="0.45">
      <c r="A1317" t="s">
        <v>414</v>
      </c>
      <c r="B1317" t="s">
        <v>0</v>
      </c>
      <c r="C1317" t="s">
        <v>1</v>
      </c>
      <c r="E1317" t="s">
        <v>20</v>
      </c>
      <c r="F1317" t="s">
        <v>433</v>
      </c>
      <c r="H1317" t="s">
        <v>51</v>
      </c>
      <c r="I1317" t="s">
        <v>67</v>
      </c>
      <c r="J1317">
        <v>2011</v>
      </c>
      <c r="K1317">
        <v>82</v>
      </c>
      <c r="L1317" t="s">
        <v>5</v>
      </c>
      <c r="M1317" t="s">
        <v>298</v>
      </c>
      <c r="N1317">
        <v>9506.8738790000007</v>
      </c>
      <c r="X1317" t="s">
        <v>283</v>
      </c>
      <c r="Y1317" t="s">
        <v>304</v>
      </c>
    </row>
    <row r="1318" spans="1:25" x14ac:dyDescent="0.45">
      <c r="A1318" t="s">
        <v>414</v>
      </c>
      <c r="B1318" t="s">
        <v>0</v>
      </c>
      <c r="C1318" t="s">
        <v>1</v>
      </c>
      <c r="E1318" t="s">
        <v>20</v>
      </c>
      <c r="F1318" t="s">
        <v>433</v>
      </c>
      <c r="H1318" t="s">
        <v>51</v>
      </c>
      <c r="I1318" t="s">
        <v>67</v>
      </c>
      <c r="J1318">
        <v>2011</v>
      </c>
      <c r="K1318">
        <v>83</v>
      </c>
      <c r="L1318" t="s">
        <v>5</v>
      </c>
      <c r="M1318" t="s">
        <v>298</v>
      </c>
      <c r="N1318">
        <v>8430.9623429999992</v>
      </c>
      <c r="X1318" t="s">
        <v>283</v>
      </c>
      <c r="Y1318" t="s">
        <v>304</v>
      </c>
    </row>
    <row r="1319" spans="1:25" x14ac:dyDescent="0.45">
      <c r="A1319" t="s">
        <v>414</v>
      </c>
      <c r="B1319" t="s">
        <v>0</v>
      </c>
      <c r="C1319" t="s">
        <v>1</v>
      </c>
      <c r="E1319" t="s">
        <v>20</v>
      </c>
      <c r="F1319" t="s">
        <v>433</v>
      </c>
      <c r="H1319" t="s">
        <v>51</v>
      </c>
      <c r="I1319" t="s">
        <v>67</v>
      </c>
      <c r="J1319">
        <v>2011</v>
      </c>
      <c r="K1319">
        <v>84</v>
      </c>
      <c r="L1319" t="s">
        <v>5</v>
      </c>
      <c r="M1319" t="s">
        <v>298</v>
      </c>
      <c r="N1319">
        <v>9184.100418</v>
      </c>
      <c r="X1319" t="s">
        <v>283</v>
      </c>
      <c r="Y1319" t="s">
        <v>304</v>
      </c>
    </row>
    <row r="1320" spans="1:25" x14ac:dyDescent="0.45">
      <c r="A1320" t="s">
        <v>414</v>
      </c>
      <c r="B1320" t="s">
        <v>0</v>
      </c>
      <c r="C1320" t="s">
        <v>1</v>
      </c>
      <c r="E1320" t="s">
        <v>20</v>
      </c>
      <c r="F1320" t="s">
        <v>433</v>
      </c>
      <c r="H1320" t="s">
        <v>51</v>
      </c>
      <c r="I1320" t="s">
        <v>67</v>
      </c>
      <c r="J1320">
        <v>2011</v>
      </c>
      <c r="K1320">
        <v>85</v>
      </c>
      <c r="L1320" t="s">
        <v>5</v>
      </c>
      <c r="M1320" t="s">
        <v>298</v>
      </c>
      <c r="N1320">
        <v>7247.4596529999999</v>
      </c>
      <c r="X1320" t="s">
        <v>283</v>
      </c>
      <c r="Y1320" t="s">
        <v>304</v>
      </c>
    </row>
    <row r="1321" spans="1:25" x14ac:dyDescent="0.45">
      <c r="A1321" t="s">
        <v>414</v>
      </c>
      <c r="B1321" t="s">
        <v>0</v>
      </c>
      <c r="C1321" t="s">
        <v>1</v>
      </c>
      <c r="E1321" t="s">
        <v>20</v>
      </c>
      <c r="F1321" t="s">
        <v>433</v>
      </c>
      <c r="H1321" t="s">
        <v>51</v>
      </c>
      <c r="I1321" t="s">
        <v>67</v>
      </c>
      <c r="J1321">
        <v>2011</v>
      </c>
      <c r="K1321">
        <v>86</v>
      </c>
      <c r="L1321" t="s">
        <v>5</v>
      </c>
      <c r="M1321" t="s">
        <v>298</v>
      </c>
      <c r="N1321">
        <v>8108.1888820000004</v>
      </c>
      <c r="X1321" t="s">
        <v>283</v>
      </c>
      <c r="Y1321" t="s">
        <v>304</v>
      </c>
    </row>
    <row r="1322" spans="1:25" x14ac:dyDescent="0.45">
      <c r="A1322" t="s">
        <v>414</v>
      </c>
      <c r="B1322" t="s">
        <v>0</v>
      </c>
      <c r="C1322" t="s">
        <v>1</v>
      </c>
      <c r="E1322" t="s">
        <v>20</v>
      </c>
      <c r="F1322" t="s">
        <v>433</v>
      </c>
      <c r="H1322" t="s">
        <v>51</v>
      </c>
      <c r="I1322" t="s">
        <v>67</v>
      </c>
      <c r="J1322">
        <v>2011</v>
      </c>
      <c r="K1322">
        <v>87</v>
      </c>
      <c r="L1322" t="s">
        <v>5</v>
      </c>
      <c r="M1322" t="s">
        <v>298</v>
      </c>
      <c r="N1322">
        <v>8000.5977290000001</v>
      </c>
      <c r="X1322" t="s">
        <v>283</v>
      </c>
      <c r="Y1322" t="s">
        <v>304</v>
      </c>
    </row>
    <row r="1323" spans="1:25" x14ac:dyDescent="0.45">
      <c r="A1323" t="s">
        <v>414</v>
      </c>
      <c r="B1323" t="s">
        <v>0</v>
      </c>
      <c r="C1323" t="s">
        <v>1</v>
      </c>
      <c r="E1323" t="s">
        <v>20</v>
      </c>
      <c r="F1323" t="s">
        <v>433</v>
      </c>
      <c r="H1323" t="s">
        <v>51</v>
      </c>
      <c r="I1323" t="s">
        <v>67</v>
      </c>
      <c r="J1323">
        <v>2011</v>
      </c>
      <c r="K1323">
        <v>88</v>
      </c>
      <c r="L1323" t="s">
        <v>5</v>
      </c>
      <c r="M1323" t="s">
        <v>298</v>
      </c>
      <c r="N1323">
        <v>7032.2773459999999</v>
      </c>
      <c r="X1323" t="s">
        <v>283</v>
      </c>
      <c r="Y1323" t="s">
        <v>304</v>
      </c>
    </row>
    <row r="1324" spans="1:25" x14ac:dyDescent="0.45">
      <c r="A1324" t="s">
        <v>414</v>
      </c>
      <c r="B1324" t="s">
        <v>0</v>
      </c>
      <c r="C1324" t="s">
        <v>1</v>
      </c>
      <c r="E1324" t="s">
        <v>20</v>
      </c>
      <c r="F1324" t="s">
        <v>433</v>
      </c>
      <c r="H1324" t="s">
        <v>51</v>
      </c>
      <c r="I1324" t="s">
        <v>67</v>
      </c>
      <c r="J1324">
        <v>2011</v>
      </c>
      <c r="K1324">
        <v>89</v>
      </c>
      <c r="L1324" t="s">
        <v>5</v>
      </c>
      <c r="M1324" t="s">
        <v>298</v>
      </c>
      <c r="N1324">
        <v>8430.9623429999992</v>
      </c>
      <c r="X1324" t="s">
        <v>283</v>
      </c>
      <c r="Y1324" t="s">
        <v>304</v>
      </c>
    </row>
    <row r="1325" spans="1:25" x14ac:dyDescent="0.45">
      <c r="A1325" t="s">
        <v>414</v>
      </c>
      <c r="B1325" t="s">
        <v>0</v>
      </c>
      <c r="C1325" t="s">
        <v>1</v>
      </c>
      <c r="E1325" t="s">
        <v>20</v>
      </c>
      <c r="F1325" t="s">
        <v>433</v>
      </c>
      <c r="H1325" t="s">
        <v>51</v>
      </c>
      <c r="I1325" t="s">
        <v>67</v>
      </c>
      <c r="J1325">
        <v>2011</v>
      </c>
      <c r="K1325">
        <v>90</v>
      </c>
      <c r="L1325" t="s">
        <v>5</v>
      </c>
      <c r="M1325" t="s">
        <v>298</v>
      </c>
      <c r="N1325">
        <v>7570.2331139999997</v>
      </c>
      <c r="X1325" t="s">
        <v>283</v>
      </c>
      <c r="Y1325" t="s">
        <v>304</v>
      </c>
    </row>
    <row r="1326" spans="1:25" x14ac:dyDescent="0.45">
      <c r="A1326" t="s">
        <v>414</v>
      </c>
      <c r="B1326" t="s">
        <v>0</v>
      </c>
      <c r="C1326" t="s">
        <v>1</v>
      </c>
      <c r="E1326" t="s">
        <v>20</v>
      </c>
      <c r="F1326" t="s">
        <v>433</v>
      </c>
      <c r="H1326" t="s">
        <v>51</v>
      </c>
      <c r="I1326" t="s">
        <v>67</v>
      </c>
      <c r="J1326">
        <v>2011</v>
      </c>
      <c r="K1326">
        <v>91</v>
      </c>
      <c r="L1326" t="s">
        <v>5</v>
      </c>
      <c r="M1326" t="s">
        <v>298</v>
      </c>
      <c r="N1326">
        <v>6924.6861920000001</v>
      </c>
      <c r="X1326" t="s">
        <v>283</v>
      </c>
      <c r="Y1326" t="s">
        <v>304</v>
      </c>
    </row>
    <row r="1327" spans="1:25" x14ac:dyDescent="0.45">
      <c r="A1327" t="s">
        <v>414</v>
      </c>
      <c r="B1327" t="s">
        <v>0</v>
      </c>
      <c r="C1327" t="s">
        <v>1</v>
      </c>
      <c r="E1327" t="s">
        <v>20</v>
      </c>
      <c r="F1327" t="s">
        <v>433</v>
      </c>
      <c r="H1327" t="s">
        <v>51</v>
      </c>
      <c r="I1327" t="s">
        <v>67</v>
      </c>
      <c r="J1327">
        <v>2011</v>
      </c>
      <c r="K1327">
        <v>92</v>
      </c>
      <c r="L1327" t="s">
        <v>5</v>
      </c>
      <c r="M1327" t="s">
        <v>298</v>
      </c>
      <c r="N1327">
        <v>7355.0508069999996</v>
      </c>
      <c r="X1327" t="s">
        <v>283</v>
      </c>
      <c r="Y1327" t="s">
        <v>304</v>
      </c>
    </row>
    <row r="1328" spans="1:25" x14ac:dyDescent="0.45">
      <c r="A1328" t="s">
        <v>414</v>
      </c>
      <c r="B1328" t="s">
        <v>0</v>
      </c>
      <c r="C1328" t="s">
        <v>1</v>
      </c>
      <c r="E1328" t="s">
        <v>20</v>
      </c>
      <c r="F1328" t="s">
        <v>433</v>
      </c>
      <c r="H1328" t="s">
        <v>51</v>
      </c>
      <c r="I1328" t="s">
        <v>67</v>
      </c>
      <c r="J1328">
        <v>2011</v>
      </c>
      <c r="K1328">
        <v>93</v>
      </c>
      <c r="L1328" t="s">
        <v>5</v>
      </c>
      <c r="M1328" t="s">
        <v>298</v>
      </c>
      <c r="N1328">
        <v>6279.139271</v>
      </c>
      <c r="X1328" t="s">
        <v>283</v>
      </c>
      <c r="Y1328" t="s">
        <v>304</v>
      </c>
    </row>
    <row r="1329" spans="1:25" x14ac:dyDescent="0.45">
      <c r="A1329" t="s">
        <v>414</v>
      </c>
      <c r="B1329" t="s">
        <v>0</v>
      </c>
      <c r="C1329" t="s">
        <v>1</v>
      </c>
      <c r="E1329" t="s">
        <v>20</v>
      </c>
      <c r="F1329" t="s">
        <v>433</v>
      </c>
      <c r="H1329" t="s">
        <v>51</v>
      </c>
      <c r="I1329" t="s">
        <v>67</v>
      </c>
      <c r="J1329">
        <v>2011</v>
      </c>
      <c r="K1329">
        <v>94</v>
      </c>
      <c r="L1329" t="s">
        <v>5</v>
      </c>
      <c r="M1329" t="s">
        <v>298</v>
      </c>
      <c r="N1329">
        <v>6063.956964</v>
      </c>
      <c r="X1329" t="s">
        <v>283</v>
      </c>
      <c r="Y1329" t="s">
        <v>304</v>
      </c>
    </row>
    <row r="1330" spans="1:25" x14ac:dyDescent="0.45">
      <c r="A1330" t="s">
        <v>414</v>
      </c>
      <c r="B1330" t="s">
        <v>0</v>
      </c>
      <c r="C1330" t="s">
        <v>1</v>
      </c>
      <c r="E1330" t="s">
        <v>20</v>
      </c>
      <c r="F1330" t="s">
        <v>433</v>
      </c>
      <c r="H1330" t="s">
        <v>51</v>
      </c>
      <c r="I1330" t="s">
        <v>67</v>
      </c>
      <c r="J1330">
        <v>2011</v>
      </c>
      <c r="K1330">
        <v>95</v>
      </c>
      <c r="L1330" t="s">
        <v>5</v>
      </c>
      <c r="M1330" t="s">
        <v>298</v>
      </c>
      <c r="N1330">
        <v>5203.2277350000004</v>
      </c>
      <c r="X1330" t="s">
        <v>283</v>
      </c>
      <c r="Y1330" t="s">
        <v>304</v>
      </c>
    </row>
    <row r="1331" spans="1:25" x14ac:dyDescent="0.45">
      <c r="A1331" t="s">
        <v>414</v>
      </c>
      <c r="B1331" t="s">
        <v>0</v>
      </c>
      <c r="C1331" t="s">
        <v>1</v>
      </c>
      <c r="E1331" t="s">
        <v>20</v>
      </c>
      <c r="F1331" t="s">
        <v>433</v>
      </c>
      <c r="H1331" t="s">
        <v>51</v>
      </c>
      <c r="I1331" t="s">
        <v>67</v>
      </c>
      <c r="J1331">
        <v>2011</v>
      </c>
      <c r="K1331">
        <v>96</v>
      </c>
      <c r="L1331" t="s">
        <v>5</v>
      </c>
      <c r="M1331" t="s">
        <v>298</v>
      </c>
      <c r="N1331">
        <v>4880.4542739999997</v>
      </c>
      <c r="X1331" t="s">
        <v>283</v>
      </c>
      <c r="Y1331" t="s">
        <v>304</v>
      </c>
    </row>
    <row r="1332" spans="1:25" x14ac:dyDescent="0.45">
      <c r="A1332" t="s">
        <v>414</v>
      </c>
      <c r="B1332" t="s">
        <v>0</v>
      </c>
      <c r="C1332" t="s">
        <v>1</v>
      </c>
      <c r="E1332" t="s">
        <v>20</v>
      </c>
      <c r="F1332" t="s">
        <v>433</v>
      </c>
      <c r="H1332" t="s">
        <v>51</v>
      </c>
      <c r="I1332" t="s">
        <v>67</v>
      </c>
      <c r="J1332">
        <v>2011</v>
      </c>
      <c r="K1332">
        <v>97</v>
      </c>
      <c r="L1332" t="s">
        <v>5</v>
      </c>
      <c r="M1332" t="s">
        <v>298</v>
      </c>
      <c r="N1332">
        <v>5095.6365809999998</v>
      </c>
      <c r="X1332" t="s">
        <v>283</v>
      </c>
      <c r="Y1332" t="s">
        <v>304</v>
      </c>
    </row>
    <row r="1333" spans="1:25" x14ac:dyDescent="0.45">
      <c r="A1333" t="s">
        <v>414</v>
      </c>
      <c r="B1333" t="s">
        <v>0</v>
      </c>
      <c r="C1333" t="s">
        <v>1</v>
      </c>
      <c r="E1333" t="s">
        <v>20</v>
      </c>
      <c r="F1333" t="s">
        <v>433</v>
      </c>
      <c r="H1333" t="s">
        <v>51</v>
      </c>
      <c r="I1333" t="s">
        <v>67</v>
      </c>
      <c r="J1333">
        <v>2011</v>
      </c>
      <c r="K1333">
        <v>98</v>
      </c>
      <c r="L1333" t="s">
        <v>5</v>
      </c>
      <c r="M1333" t="s">
        <v>298</v>
      </c>
      <c r="N1333">
        <v>4988.045427</v>
      </c>
      <c r="X1333" t="s">
        <v>283</v>
      </c>
      <c r="Y1333" t="s">
        <v>304</v>
      </c>
    </row>
    <row r="1334" spans="1:25" x14ac:dyDescent="0.45">
      <c r="A1334" t="s">
        <v>414</v>
      </c>
      <c r="B1334" t="s">
        <v>0</v>
      </c>
      <c r="C1334" t="s">
        <v>1</v>
      </c>
      <c r="E1334" t="s">
        <v>20</v>
      </c>
      <c r="F1334" t="s">
        <v>433</v>
      </c>
      <c r="H1334" t="s">
        <v>51</v>
      </c>
      <c r="I1334" t="s">
        <v>67</v>
      </c>
      <c r="J1334">
        <v>2011</v>
      </c>
      <c r="K1334">
        <v>99</v>
      </c>
      <c r="L1334" t="s">
        <v>5</v>
      </c>
      <c r="M1334" t="s">
        <v>298</v>
      </c>
      <c r="N1334">
        <v>4342.4985059999999</v>
      </c>
      <c r="X1334" t="s">
        <v>283</v>
      </c>
      <c r="Y1334" t="s">
        <v>304</v>
      </c>
    </row>
    <row r="1335" spans="1:25" x14ac:dyDescent="0.45">
      <c r="A1335" t="s">
        <v>414</v>
      </c>
      <c r="B1335" t="s">
        <v>0</v>
      </c>
      <c r="C1335" t="s">
        <v>1</v>
      </c>
      <c r="E1335" t="s">
        <v>20</v>
      </c>
      <c r="F1335" t="s">
        <v>433</v>
      </c>
      <c r="H1335" t="s">
        <v>51</v>
      </c>
      <c r="I1335" t="s">
        <v>67</v>
      </c>
      <c r="J1335">
        <v>2011</v>
      </c>
      <c r="K1335">
        <v>100</v>
      </c>
      <c r="L1335" t="s">
        <v>5</v>
      </c>
      <c r="M1335" t="s">
        <v>298</v>
      </c>
      <c r="N1335">
        <v>3266.5869699999998</v>
      </c>
      <c r="X1335" t="s">
        <v>283</v>
      </c>
      <c r="Y1335" t="s">
        <v>304</v>
      </c>
    </row>
    <row r="1336" spans="1:25" x14ac:dyDescent="0.45">
      <c r="A1336" t="s">
        <v>414</v>
      </c>
      <c r="B1336" t="s">
        <v>0</v>
      </c>
      <c r="C1336" t="s">
        <v>1</v>
      </c>
      <c r="E1336" t="s">
        <v>20</v>
      </c>
      <c r="F1336" t="s">
        <v>433</v>
      </c>
      <c r="H1336" t="s">
        <v>51</v>
      </c>
      <c r="I1336" t="s">
        <v>67</v>
      </c>
      <c r="J1336">
        <v>2011</v>
      </c>
      <c r="K1336">
        <v>101</v>
      </c>
      <c r="L1336" t="s">
        <v>5</v>
      </c>
      <c r="M1336" t="s">
        <v>298</v>
      </c>
      <c r="N1336">
        <v>4234.9073520000002</v>
      </c>
      <c r="X1336" t="s">
        <v>283</v>
      </c>
      <c r="Y1336" t="s">
        <v>304</v>
      </c>
    </row>
    <row r="1337" spans="1:25" x14ac:dyDescent="0.45">
      <c r="A1337" t="s">
        <v>414</v>
      </c>
      <c r="B1337" t="s">
        <v>0</v>
      </c>
      <c r="C1337" t="s">
        <v>1</v>
      </c>
      <c r="E1337" t="s">
        <v>20</v>
      </c>
      <c r="F1337" t="s">
        <v>433</v>
      </c>
      <c r="H1337" t="s">
        <v>51</v>
      </c>
      <c r="I1337" t="s">
        <v>67</v>
      </c>
      <c r="J1337">
        <v>2011</v>
      </c>
      <c r="K1337">
        <v>102</v>
      </c>
      <c r="L1337" t="s">
        <v>5</v>
      </c>
      <c r="M1337" t="s">
        <v>298</v>
      </c>
      <c r="N1337">
        <v>3266.5869699999998</v>
      </c>
      <c r="X1337" t="s">
        <v>283</v>
      </c>
      <c r="Y1337" t="s">
        <v>304</v>
      </c>
    </row>
    <row r="1338" spans="1:25" x14ac:dyDescent="0.45">
      <c r="A1338" t="s">
        <v>414</v>
      </c>
      <c r="B1338" t="s">
        <v>0</v>
      </c>
      <c r="C1338" t="s">
        <v>1</v>
      </c>
      <c r="E1338" t="s">
        <v>20</v>
      </c>
      <c r="F1338" t="s">
        <v>433</v>
      </c>
      <c r="H1338" t="s">
        <v>51</v>
      </c>
      <c r="I1338" t="s">
        <v>67</v>
      </c>
      <c r="J1338">
        <v>2011</v>
      </c>
      <c r="K1338">
        <v>103</v>
      </c>
      <c r="L1338" t="s">
        <v>5</v>
      </c>
      <c r="M1338" t="s">
        <v>298</v>
      </c>
      <c r="N1338">
        <v>2836.2223549999999</v>
      </c>
      <c r="X1338" t="s">
        <v>283</v>
      </c>
      <c r="Y1338" t="s">
        <v>304</v>
      </c>
    </row>
    <row r="1339" spans="1:25" x14ac:dyDescent="0.45">
      <c r="A1339" t="s">
        <v>414</v>
      </c>
      <c r="B1339" t="s">
        <v>0</v>
      </c>
      <c r="C1339" t="s">
        <v>1</v>
      </c>
      <c r="E1339" t="s">
        <v>20</v>
      </c>
      <c r="F1339" t="s">
        <v>433</v>
      </c>
      <c r="H1339" t="s">
        <v>51</v>
      </c>
      <c r="I1339" t="s">
        <v>67</v>
      </c>
      <c r="J1339">
        <v>2011</v>
      </c>
      <c r="K1339">
        <v>104</v>
      </c>
      <c r="L1339" t="s">
        <v>5</v>
      </c>
      <c r="M1339" t="s">
        <v>298</v>
      </c>
      <c r="N1339">
        <v>2836.2223549999999</v>
      </c>
      <c r="X1339" t="s">
        <v>283</v>
      </c>
      <c r="Y1339" t="s">
        <v>304</v>
      </c>
    </row>
    <row r="1340" spans="1:25" x14ac:dyDescent="0.45">
      <c r="A1340" t="s">
        <v>414</v>
      </c>
      <c r="B1340" t="s">
        <v>0</v>
      </c>
      <c r="C1340" t="s">
        <v>1</v>
      </c>
      <c r="E1340" t="s">
        <v>20</v>
      </c>
      <c r="F1340" t="s">
        <v>433</v>
      </c>
      <c r="H1340" t="s">
        <v>51</v>
      </c>
      <c r="I1340" t="s">
        <v>67</v>
      </c>
      <c r="J1340">
        <v>2011</v>
      </c>
      <c r="K1340">
        <v>105</v>
      </c>
      <c r="L1340" t="s">
        <v>5</v>
      </c>
      <c r="M1340" t="s">
        <v>298</v>
      </c>
      <c r="N1340">
        <v>2836.2223549999999</v>
      </c>
      <c r="X1340" t="s">
        <v>283</v>
      </c>
      <c r="Y1340" t="s">
        <v>304</v>
      </c>
    </row>
    <row r="1341" spans="1:25" x14ac:dyDescent="0.45">
      <c r="A1341" t="s">
        <v>414</v>
      </c>
      <c r="B1341" t="s">
        <v>0</v>
      </c>
      <c r="C1341" t="s">
        <v>1</v>
      </c>
      <c r="E1341" t="s">
        <v>20</v>
      </c>
      <c r="F1341" t="s">
        <v>433</v>
      </c>
      <c r="H1341" t="s">
        <v>51</v>
      </c>
      <c r="I1341" t="s">
        <v>67</v>
      </c>
      <c r="J1341">
        <v>2011</v>
      </c>
      <c r="K1341">
        <v>106</v>
      </c>
      <c r="L1341" t="s">
        <v>5</v>
      </c>
      <c r="M1341" t="s">
        <v>298</v>
      </c>
      <c r="N1341">
        <v>2728.6312010000001</v>
      </c>
      <c r="X1341" t="s">
        <v>283</v>
      </c>
      <c r="Y1341" t="s">
        <v>304</v>
      </c>
    </row>
    <row r="1342" spans="1:25" x14ac:dyDescent="0.45">
      <c r="A1342" t="s">
        <v>414</v>
      </c>
      <c r="B1342" t="s">
        <v>0</v>
      </c>
      <c r="C1342" t="s">
        <v>1</v>
      </c>
      <c r="E1342" t="s">
        <v>20</v>
      </c>
      <c r="F1342" t="s">
        <v>433</v>
      </c>
      <c r="H1342" t="s">
        <v>51</v>
      </c>
      <c r="I1342" t="s">
        <v>67</v>
      </c>
      <c r="J1342">
        <v>2011</v>
      </c>
      <c r="K1342">
        <v>107</v>
      </c>
      <c r="L1342" t="s">
        <v>5</v>
      </c>
      <c r="M1342" t="s">
        <v>298</v>
      </c>
      <c r="N1342">
        <v>2513.4488940000001</v>
      </c>
      <c r="X1342" t="s">
        <v>283</v>
      </c>
      <c r="Y1342" t="s">
        <v>304</v>
      </c>
    </row>
    <row r="1343" spans="1:25" x14ac:dyDescent="0.45">
      <c r="A1343" t="s">
        <v>414</v>
      </c>
      <c r="B1343" t="s">
        <v>0</v>
      </c>
      <c r="C1343" t="s">
        <v>1</v>
      </c>
      <c r="E1343" t="s">
        <v>20</v>
      </c>
      <c r="F1343" t="s">
        <v>433</v>
      </c>
      <c r="H1343" t="s">
        <v>51</v>
      </c>
      <c r="I1343" t="s">
        <v>67</v>
      </c>
      <c r="J1343">
        <v>2011</v>
      </c>
      <c r="K1343">
        <v>108</v>
      </c>
      <c r="L1343" t="s">
        <v>5</v>
      </c>
      <c r="M1343" t="s">
        <v>298</v>
      </c>
      <c r="N1343">
        <v>2298.2665870000001</v>
      </c>
      <c r="X1343" t="s">
        <v>283</v>
      </c>
      <c r="Y1343" t="s">
        <v>304</v>
      </c>
    </row>
    <row r="1344" spans="1:25" x14ac:dyDescent="0.45">
      <c r="A1344" t="s">
        <v>414</v>
      </c>
      <c r="B1344" t="s">
        <v>0</v>
      </c>
      <c r="C1344" t="s">
        <v>1</v>
      </c>
      <c r="E1344" t="s">
        <v>20</v>
      </c>
      <c r="F1344" t="s">
        <v>433</v>
      </c>
      <c r="H1344" t="s">
        <v>51</v>
      </c>
      <c r="I1344" t="s">
        <v>67</v>
      </c>
      <c r="J1344">
        <v>2011</v>
      </c>
      <c r="K1344">
        <v>109</v>
      </c>
      <c r="L1344" t="s">
        <v>5</v>
      </c>
      <c r="M1344" t="s">
        <v>298</v>
      </c>
      <c r="N1344">
        <v>2083.08428</v>
      </c>
      <c r="X1344" t="s">
        <v>283</v>
      </c>
      <c r="Y1344" t="s">
        <v>304</v>
      </c>
    </row>
    <row r="1345" spans="1:25" x14ac:dyDescent="0.45">
      <c r="A1345" t="s">
        <v>414</v>
      </c>
      <c r="B1345" t="s">
        <v>0</v>
      </c>
      <c r="C1345" t="s">
        <v>1</v>
      </c>
      <c r="E1345" t="s">
        <v>20</v>
      </c>
      <c r="F1345" t="s">
        <v>433</v>
      </c>
      <c r="H1345" t="s">
        <v>51</v>
      </c>
      <c r="I1345" t="s">
        <v>67</v>
      </c>
      <c r="J1345">
        <v>2011</v>
      </c>
      <c r="K1345">
        <v>110</v>
      </c>
      <c r="L1345" t="s">
        <v>5</v>
      </c>
      <c r="M1345" t="s">
        <v>298</v>
      </c>
      <c r="N1345">
        <v>1867.901973</v>
      </c>
      <c r="X1345" t="s">
        <v>283</v>
      </c>
      <c r="Y1345" t="s">
        <v>304</v>
      </c>
    </row>
    <row r="1346" spans="1:25" x14ac:dyDescent="0.45">
      <c r="A1346" t="s">
        <v>414</v>
      </c>
      <c r="B1346" t="s">
        <v>0</v>
      </c>
      <c r="C1346" t="s">
        <v>1</v>
      </c>
      <c r="E1346" t="s">
        <v>20</v>
      </c>
      <c r="F1346" t="s">
        <v>433</v>
      </c>
      <c r="H1346" t="s">
        <v>51</v>
      </c>
      <c r="I1346" t="s">
        <v>67</v>
      </c>
      <c r="J1346">
        <v>2011</v>
      </c>
      <c r="K1346">
        <v>111</v>
      </c>
      <c r="L1346" t="s">
        <v>5</v>
      </c>
      <c r="M1346" t="s">
        <v>298</v>
      </c>
      <c r="N1346">
        <v>1652.7196650000001</v>
      </c>
      <c r="X1346" t="s">
        <v>283</v>
      </c>
      <c r="Y1346" t="s">
        <v>304</v>
      </c>
    </row>
    <row r="1347" spans="1:25" x14ac:dyDescent="0.45">
      <c r="A1347" t="s">
        <v>414</v>
      </c>
      <c r="B1347" t="s">
        <v>0</v>
      </c>
      <c r="C1347" t="s">
        <v>1</v>
      </c>
      <c r="E1347" t="s">
        <v>20</v>
      </c>
      <c r="F1347" t="s">
        <v>433</v>
      </c>
      <c r="H1347" t="s">
        <v>51</v>
      </c>
      <c r="I1347" t="s">
        <v>67</v>
      </c>
      <c r="J1347">
        <v>2011</v>
      </c>
      <c r="K1347">
        <v>112</v>
      </c>
      <c r="L1347" t="s">
        <v>5</v>
      </c>
      <c r="M1347" t="s">
        <v>298</v>
      </c>
      <c r="N1347">
        <v>1867.901973</v>
      </c>
      <c r="X1347" t="s">
        <v>283</v>
      </c>
      <c r="Y1347" t="s">
        <v>304</v>
      </c>
    </row>
    <row r="1348" spans="1:25" x14ac:dyDescent="0.45">
      <c r="A1348" t="s">
        <v>414</v>
      </c>
      <c r="B1348" t="s">
        <v>0</v>
      </c>
      <c r="C1348" t="s">
        <v>1</v>
      </c>
      <c r="E1348" t="s">
        <v>20</v>
      </c>
      <c r="F1348" t="s">
        <v>433</v>
      </c>
      <c r="H1348" t="s">
        <v>51</v>
      </c>
      <c r="I1348" t="s">
        <v>67</v>
      </c>
      <c r="J1348">
        <v>2011</v>
      </c>
      <c r="K1348">
        <v>113</v>
      </c>
      <c r="L1348" t="s">
        <v>5</v>
      </c>
      <c r="M1348" t="s">
        <v>298</v>
      </c>
      <c r="N1348">
        <v>1975.4931260000001</v>
      </c>
      <c r="X1348" t="s">
        <v>283</v>
      </c>
      <c r="Y1348" t="s">
        <v>304</v>
      </c>
    </row>
    <row r="1349" spans="1:25" x14ac:dyDescent="0.45">
      <c r="A1349" t="s">
        <v>414</v>
      </c>
      <c r="B1349" t="s">
        <v>0</v>
      </c>
      <c r="C1349" t="s">
        <v>1</v>
      </c>
      <c r="E1349" t="s">
        <v>20</v>
      </c>
      <c r="F1349" t="s">
        <v>433</v>
      </c>
      <c r="H1349" t="s">
        <v>51</v>
      </c>
      <c r="I1349" t="s">
        <v>67</v>
      </c>
      <c r="J1349">
        <v>2011</v>
      </c>
      <c r="K1349">
        <v>114</v>
      </c>
      <c r="L1349" t="s">
        <v>5</v>
      </c>
      <c r="M1349" t="s">
        <v>298</v>
      </c>
      <c r="N1349">
        <v>1975.4931260000001</v>
      </c>
      <c r="X1349" t="s">
        <v>283</v>
      </c>
      <c r="Y1349" t="s">
        <v>304</v>
      </c>
    </row>
    <row r="1350" spans="1:25" x14ac:dyDescent="0.45">
      <c r="A1350" t="s">
        <v>414</v>
      </c>
      <c r="B1350" t="s">
        <v>0</v>
      </c>
      <c r="C1350" t="s">
        <v>1</v>
      </c>
      <c r="E1350" t="s">
        <v>20</v>
      </c>
      <c r="F1350" t="s">
        <v>433</v>
      </c>
      <c r="H1350" t="s">
        <v>51</v>
      </c>
      <c r="I1350" t="s">
        <v>67</v>
      </c>
      <c r="J1350">
        <v>2011</v>
      </c>
      <c r="K1350">
        <v>115</v>
      </c>
      <c r="L1350" t="s">
        <v>5</v>
      </c>
      <c r="M1350" t="s">
        <v>298</v>
      </c>
      <c r="N1350">
        <v>1760.310819</v>
      </c>
      <c r="X1350" t="s">
        <v>283</v>
      </c>
      <c r="Y1350" t="s">
        <v>304</v>
      </c>
    </row>
    <row r="1351" spans="1:25" x14ac:dyDescent="0.45">
      <c r="A1351" t="s">
        <v>414</v>
      </c>
      <c r="B1351" t="s">
        <v>0</v>
      </c>
      <c r="C1351" t="s">
        <v>1</v>
      </c>
      <c r="E1351" t="s">
        <v>20</v>
      </c>
      <c r="F1351" t="s">
        <v>433</v>
      </c>
      <c r="H1351" t="s">
        <v>51</v>
      </c>
      <c r="I1351" t="s">
        <v>67</v>
      </c>
      <c r="J1351">
        <v>2011</v>
      </c>
      <c r="K1351">
        <v>116</v>
      </c>
      <c r="L1351" t="s">
        <v>5</v>
      </c>
      <c r="M1351" t="s">
        <v>298</v>
      </c>
      <c r="N1351">
        <v>1652.7196650000001</v>
      </c>
      <c r="X1351" t="s">
        <v>283</v>
      </c>
      <c r="Y1351" t="s">
        <v>304</v>
      </c>
    </row>
    <row r="1352" spans="1:25" x14ac:dyDescent="0.45">
      <c r="A1352" t="s">
        <v>414</v>
      </c>
      <c r="B1352" t="s">
        <v>0</v>
      </c>
      <c r="C1352" t="s">
        <v>1</v>
      </c>
      <c r="E1352" t="s">
        <v>20</v>
      </c>
      <c r="F1352" t="s">
        <v>433</v>
      </c>
      <c r="H1352" t="s">
        <v>51</v>
      </c>
      <c r="I1352" t="s">
        <v>67</v>
      </c>
      <c r="J1352">
        <v>2011</v>
      </c>
      <c r="K1352">
        <v>117</v>
      </c>
      <c r="L1352" t="s">
        <v>5</v>
      </c>
      <c r="M1352" t="s">
        <v>298</v>
      </c>
      <c r="N1352">
        <v>1760.310819</v>
      </c>
      <c r="X1352" t="s">
        <v>283</v>
      </c>
      <c r="Y1352" t="s">
        <v>304</v>
      </c>
    </row>
    <row r="1353" spans="1:25" x14ac:dyDescent="0.45">
      <c r="A1353" t="s">
        <v>414</v>
      </c>
      <c r="B1353" t="s">
        <v>0</v>
      </c>
      <c r="C1353" t="s">
        <v>1</v>
      </c>
      <c r="E1353" t="s">
        <v>20</v>
      </c>
      <c r="F1353" t="s">
        <v>433</v>
      </c>
      <c r="H1353" t="s">
        <v>51</v>
      </c>
      <c r="I1353" t="s">
        <v>67</v>
      </c>
      <c r="J1353">
        <v>2011</v>
      </c>
      <c r="K1353">
        <v>118</v>
      </c>
      <c r="L1353" t="s">
        <v>5</v>
      </c>
      <c r="M1353" t="s">
        <v>298</v>
      </c>
      <c r="N1353">
        <v>1867.901973</v>
      </c>
      <c r="X1353" t="s">
        <v>283</v>
      </c>
      <c r="Y1353" t="s">
        <v>304</v>
      </c>
    </row>
    <row r="1354" spans="1:25" x14ac:dyDescent="0.45">
      <c r="A1354" t="s">
        <v>414</v>
      </c>
      <c r="B1354" t="s">
        <v>0</v>
      </c>
      <c r="C1354" t="s">
        <v>1</v>
      </c>
      <c r="E1354" t="s">
        <v>20</v>
      </c>
      <c r="F1354" t="s">
        <v>433</v>
      </c>
      <c r="H1354" t="s">
        <v>51</v>
      </c>
      <c r="I1354" t="s">
        <v>67</v>
      </c>
      <c r="J1354">
        <v>2011</v>
      </c>
      <c r="K1354">
        <v>119</v>
      </c>
      <c r="L1354" t="s">
        <v>5</v>
      </c>
      <c r="M1354" t="s">
        <v>298</v>
      </c>
      <c r="N1354">
        <v>2083.08428</v>
      </c>
      <c r="X1354" t="s">
        <v>283</v>
      </c>
      <c r="Y1354" t="s">
        <v>304</v>
      </c>
    </row>
    <row r="1355" spans="1:25" x14ac:dyDescent="0.45">
      <c r="A1355" t="s">
        <v>414</v>
      </c>
      <c r="B1355" t="s">
        <v>0</v>
      </c>
      <c r="C1355" t="s">
        <v>1</v>
      </c>
      <c r="E1355" t="s">
        <v>20</v>
      </c>
      <c r="F1355" t="s">
        <v>433</v>
      </c>
      <c r="H1355" t="s">
        <v>51</v>
      </c>
      <c r="I1355" t="s">
        <v>67</v>
      </c>
      <c r="J1355">
        <v>2011</v>
      </c>
      <c r="K1355">
        <v>120</v>
      </c>
      <c r="L1355" t="s">
        <v>5</v>
      </c>
      <c r="M1355" t="s">
        <v>298</v>
      </c>
      <c r="N1355">
        <v>2190.6754329999999</v>
      </c>
      <c r="X1355" t="s">
        <v>283</v>
      </c>
      <c r="Y1355" t="s">
        <v>304</v>
      </c>
    </row>
    <row r="1356" spans="1:25" x14ac:dyDescent="0.45">
      <c r="A1356" t="s">
        <v>414</v>
      </c>
      <c r="B1356" t="s">
        <v>0</v>
      </c>
      <c r="C1356" t="s">
        <v>1</v>
      </c>
      <c r="E1356" t="s">
        <v>20</v>
      </c>
      <c r="F1356" t="s">
        <v>433</v>
      </c>
      <c r="H1356" t="s">
        <v>51</v>
      </c>
      <c r="I1356" t="s">
        <v>67</v>
      </c>
      <c r="J1356">
        <v>2011</v>
      </c>
      <c r="K1356">
        <v>121</v>
      </c>
      <c r="L1356" t="s">
        <v>5</v>
      </c>
      <c r="M1356" t="s">
        <v>298</v>
      </c>
      <c r="N1356">
        <v>2190.6754329999999</v>
      </c>
      <c r="X1356" t="s">
        <v>283</v>
      </c>
      <c r="Y1356" t="s">
        <v>304</v>
      </c>
    </row>
    <row r="1357" spans="1:25" x14ac:dyDescent="0.45">
      <c r="A1357" t="s">
        <v>414</v>
      </c>
      <c r="B1357" t="s">
        <v>0</v>
      </c>
      <c r="C1357" t="s">
        <v>1</v>
      </c>
      <c r="E1357" t="s">
        <v>20</v>
      </c>
      <c r="F1357" t="s">
        <v>433</v>
      </c>
      <c r="H1357" t="s">
        <v>51</v>
      </c>
      <c r="I1357" t="s">
        <v>67</v>
      </c>
      <c r="J1357">
        <v>2011</v>
      </c>
      <c r="K1357">
        <v>122</v>
      </c>
      <c r="L1357" t="s">
        <v>5</v>
      </c>
      <c r="M1357" t="s">
        <v>298</v>
      </c>
      <c r="N1357">
        <v>2298.2665870000001</v>
      </c>
      <c r="X1357" t="s">
        <v>283</v>
      </c>
      <c r="Y1357" t="s">
        <v>304</v>
      </c>
    </row>
    <row r="1358" spans="1:25" x14ac:dyDescent="0.45">
      <c r="A1358" t="s">
        <v>414</v>
      </c>
      <c r="B1358" t="s">
        <v>0</v>
      </c>
      <c r="C1358" t="s">
        <v>1</v>
      </c>
      <c r="E1358" t="s">
        <v>20</v>
      </c>
      <c r="F1358" t="s">
        <v>433</v>
      </c>
      <c r="H1358" t="s">
        <v>51</v>
      </c>
      <c r="I1358" t="s">
        <v>67</v>
      </c>
      <c r="J1358">
        <v>2011</v>
      </c>
      <c r="K1358">
        <v>123</v>
      </c>
      <c r="L1358" t="s">
        <v>5</v>
      </c>
      <c r="M1358" t="s">
        <v>298</v>
      </c>
      <c r="N1358">
        <v>1545.128512</v>
      </c>
      <c r="X1358" t="s">
        <v>283</v>
      </c>
      <c r="Y1358" t="s">
        <v>304</v>
      </c>
    </row>
    <row r="1359" spans="1:25" x14ac:dyDescent="0.45">
      <c r="A1359" t="s">
        <v>414</v>
      </c>
      <c r="B1359" t="s">
        <v>0</v>
      </c>
      <c r="C1359" t="s">
        <v>1</v>
      </c>
      <c r="E1359" t="s">
        <v>20</v>
      </c>
      <c r="F1359" t="s">
        <v>433</v>
      </c>
      <c r="H1359" t="s">
        <v>51</v>
      </c>
      <c r="I1359" t="s">
        <v>67</v>
      </c>
      <c r="J1359">
        <v>2011</v>
      </c>
      <c r="K1359">
        <v>124</v>
      </c>
      <c r="L1359" t="s">
        <v>5</v>
      </c>
      <c r="M1359" t="s">
        <v>298</v>
      </c>
      <c r="N1359">
        <v>1652.7196650000001</v>
      </c>
      <c r="X1359" t="s">
        <v>283</v>
      </c>
      <c r="Y1359" t="s">
        <v>304</v>
      </c>
    </row>
    <row r="1360" spans="1:25" x14ac:dyDescent="0.45">
      <c r="A1360" t="s">
        <v>414</v>
      </c>
      <c r="B1360" t="s">
        <v>0</v>
      </c>
      <c r="C1360" t="s">
        <v>1</v>
      </c>
      <c r="E1360" t="s">
        <v>20</v>
      </c>
      <c r="F1360" t="s">
        <v>433</v>
      </c>
      <c r="H1360" t="s">
        <v>51</v>
      </c>
      <c r="I1360" t="s">
        <v>67</v>
      </c>
      <c r="J1360">
        <v>2011</v>
      </c>
      <c r="K1360">
        <v>125</v>
      </c>
      <c r="L1360" t="s">
        <v>5</v>
      </c>
      <c r="M1360" t="s">
        <v>298</v>
      </c>
      <c r="N1360">
        <v>1652.7196650000001</v>
      </c>
      <c r="X1360" t="s">
        <v>283</v>
      </c>
      <c r="Y1360" t="s">
        <v>304</v>
      </c>
    </row>
    <row r="1361" spans="1:25" x14ac:dyDescent="0.45">
      <c r="A1361" t="s">
        <v>414</v>
      </c>
      <c r="B1361" t="s">
        <v>0</v>
      </c>
      <c r="C1361" t="s">
        <v>1</v>
      </c>
      <c r="E1361" t="s">
        <v>20</v>
      </c>
      <c r="F1361" t="s">
        <v>433</v>
      </c>
      <c r="H1361" t="s">
        <v>51</v>
      </c>
      <c r="I1361" t="s">
        <v>67</v>
      </c>
      <c r="J1361">
        <v>2011</v>
      </c>
      <c r="K1361">
        <v>126</v>
      </c>
      <c r="L1361" t="s">
        <v>5</v>
      </c>
      <c r="M1361" t="s">
        <v>298</v>
      </c>
      <c r="N1361">
        <v>1760.310819</v>
      </c>
      <c r="X1361" t="s">
        <v>283</v>
      </c>
      <c r="Y1361" t="s">
        <v>304</v>
      </c>
    </row>
    <row r="1362" spans="1:25" x14ac:dyDescent="0.45">
      <c r="A1362" t="s">
        <v>414</v>
      </c>
      <c r="B1362" t="s">
        <v>0</v>
      </c>
      <c r="C1362" t="s">
        <v>1</v>
      </c>
      <c r="E1362" t="s">
        <v>20</v>
      </c>
      <c r="F1362" t="s">
        <v>433</v>
      </c>
      <c r="H1362" t="s">
        <v>51</v>
      </c>
      <c r="I1362" t="s">
        <v>67</v>
      </c>
      <c r="J1362">
        <v>2011</v>
      </c>
      <c r="K1362">
        <v>127</v>
      </c>
      <c r="L1362" t="s">
        <v>5</v>
      </c>
      <c r="M1362" t="s">
        <v>298</v>
      </c>
      <c r="N1362">
        <v>1975.4931260000001</v>
      </c>
      <c r="X1362" t="s">
        <v>283</v>
      </c>
      <c r="Y1362" t="s">
        <v>304</v>
      </c>
    </row>
    <row r="1363" spans="1:25" x14ac:dyDescent="0.45">
      <c r="A1363" t="s">
        <v>414</v>
      </c>
      <c r="B1363" t="s">
        <v>0</v>
      </c>
      <c r="C1363" t="s">
        <v>1</v>
      </c>
      <c r="E1363" t="s">
        <v>20</v>
      </c>
      <c r="F1363" t="s">
        <v>433</v>
      </c>
      <c r="H1363" t="s">
        <v>51</v>
      </c>
      <c r="I1363" t="s">
        <v>67</v>
      </c>
      <c r="J1363">
        <v>2011</v>
      </c>
      <c r="K1363">
        <v>128</v>
      </c>
      <c r="L1363" t="s">
        <v>5</v>
      </c>
      <c r="M1363" t="s">
        <v>298</v>
      </c>
      <c r="N1363">
        <v>1975.4931260000001</v>
      </c>
      <c r="X1363" t="s">
        <v>283</v>
      </c>
      <c r="Y1363" t="s">
        <v>304</v>
      </c>
    </row>
    <row r="1364" spans="1:25" x14ac:dyDescent="0.45">
      <c r="A1364" t="s">
        <v>414</v>
      </c>
      <c r="B1364" t="s">
        <v>0</v>
      </c>
      <c r="C1364" t="s">
        <v>1</v>
      </c>
      <c r="E1364" t="s">
        <v>20</v>
      </c>
      <c r="F1364" t="s">
        <v>433</v>
      </c>
      <c r="H1364" t="s">
        <v>51</v>
      </c>
      <c r="I1364" t="s">
        <v>67</v>
      </c>
      <c r="J1364">
        <v>2011</v>
      </c>
      <c r="K1364">
        <v>129</v>
      </c>
      <c r="L1364" t="s">
        <v>5</v>
      </c>
      <c r="M1364" t="s">
        <v>298</v>
      </c>
      <c r="N1364">
        <v>1760.310819</v>
      </c>
      <c r="X1364" t="s">
        <v>283</v>
      </c>
      <c r="Y1364" t="s">
        <v>304</v>
      </c>
    </row>
    <row r="1365" spans="1:25" x14ac:dyDescent="0.45">
      <c r="A1365" t="s">
        <v>414</v>
      </c>
      <c r="B1365" t="s">
        <v>0</v>
      </c>
      <c r="C1365" t="s">
        <v>1</v>
      </c>
      <c r="E1365" t="s">
        <v>20</v>
      </c>
      <c r="F1365" t="s">
        <v>433</v>
      </c>
      <c r="H1365" t="s">
        <v>51</v>
      </c>
      <c r="I1365" t="s">
        <v>67</v>
      </c>
      <c r="J1365">
        <v>2011</v>
      </c>
      <c r="K1365">
        <v>130</v>
      </c>
      <c r="L1365" t="s">
        <v>5</v>
      </c>
      <c r="M1365" t="s">
        <v>298</v>
      </c>
      <c r="N1365">
        <v>1760.310819</v>
      </c>
      <c r="X1365" t="s">
        <v>283</v>
      </c>
      <c r="Y1365" t="s">
        <v>304</v>
      </c>
    </row>
    <row r="1366" spans="1:25" x14ac:dyDescent="0.45">
      <c r="A1366" t="s">
        <v>414</v>
      </c>
      <c r="B1366" t="s">
        <v>0</v>
      </c>
      <c r="C1366" t="s">
        <v>1</v>
      </c>
      <c r="E1366" t="s">
        <v>20</v>
      </c>
      <c r="F1366" t="s">
        <v>433</v>
      </c>
      <c r="H1366" t="s">
        <v>51</v>
      </c>
      <c r="I1366" t="s">
        <v>67</v>
      </c>
      <c r="J1366">
        <v>2011</v>
      </c>
      <c r="K1366">
        <v>131</v>
      </c>
      <c r="L1366" t="s">
        <v>5</v>
      </c>
      <c r="M1366" t="s">
        <v>298</v>
      </c>
      <c r="N1366">
        <v>1545.128512</v>
      </c>
      <c r="X1366" t="s">
        <v>283</v>
      </c>
      <c r="Y1366" t="s">
        <v>304</v>
      </c>
    </row>
    <row r="1367" spans="1:25" x14ac:dyDescent="0.45">
      <c r="A1367" t="s">
        <v>414</v>
      </c>
      <c r="B1367" t="s">
        <v>0</v>
      </c>
      <c r="C1367" t="s">
        <v>1</v>
      </c>
      <c r="E1367" t="s">
        <v>20</v>
      </c>
      <c r="F1367" t="s">
        <v>433</v>
      </c>
      <c r="H1367" t="s">
        <v>51</v>
      </c>
      <c r="I1367" t="s">
        <v>67</v>
      </c>
      <c r="J1367">
        <v>2011</v>
      </c>
      <c r="K1367">
        <v>132</v>
      </c>
      <c r="L1367" t="s">
        <v>5</v>
      </c>
      <c r="M1367" t="s">
        <v>298</v>
      </c>
      <c r="N1367">
        <v>1437.537358</v>
      </c>
      <c r="X1367" t="s">
        <v>283</v>
      </c>
      <c r="Y1367" t="s">
        <v>304</v>
      </c>
    </row>
    <row r="1368" spans="1:25" x14ac:dyDescent="0.45">
      <c r="A1368" t="s">
        <v>414</v>
      </c>
      <c r="B1368" t="s">
        <v>0</v>
      </c>
      <c r="C1368" t="s">
        <v>1</v>
      </c>
      <c r="E1368" t="s">
        <v>20</v>
      </c>
      <c r="F1368" t="s">
        <v>433</v>
      </c>
      <c r="H1368" t="s">
        <v>51</v>
      </c>
      <c r="I1368" t="s">
        <v>67</v>
      </c>
      <c r="J1368">
        <v>2011</v>
      </c>
      <c r="K1368">
        <v>133</v>
      </c>
      <c r="L1368" t="s">
        <v>5</v>
      </c>
      <c r="M1368" t="s">
        <v>298</v>
      </c>
      <c r="N1368">
        <v>1867.901973</v>
      </c>
      <c r="X1368" t="s">
        <v>283</v>
      </c>
      <c r="Y1368" t="s">
        <v>304</v>
      </c>
    </row>
    <row r="1369" spans="1:25" x14ac:dyDescent="0.45">
      <c r="A1369" t="s">
        <v>414</v>
      </c>
      <c r="B1369" t="s">
        <v>0</v>
      </c>
      <c r="C1369" t="s">
        <v>1</v>
      </c>
      <c r="E1369" t="s">
        <v>20</v>
      </c>
      <c r="F1369" t="s">
        <v>433</v>
      </c>
      <c r="H1369" t="s">
        <v>51</v>
      </c>
      <c r="I1369" t="s">
        <v>67</v>
      </c>
      <c r="J1369">
        <v>2011</v>
      </c>
      <c r="K1369">
        <v>134</v>
      </c>
      <c r="L1369" t="s">
        <v>5</v>
      </c>
      <c r="M1369" t="s">
        <v>298</v>
      </c>
      <c r="N1369">
        <v>1975.4931260000001</v>
      </c>
      <c r="X1369" t="s">
        <v>283</v>
      </c>
      <c r="Y1369" t="s">
        <v>304</v>
      </c>
    </row>
    <row r="1370" spans="1:25" x14ac:dyDescent="0.45">
      <c r="A1370" t="s">
        <v>414</v>
      </c>
      <c r="B1370" t="s">
        <v>0</v>
      </c>
      <c r="C1370" t="s">
        <v>1</v>
      </c>
      <c r="E1370" t="s">
        <v>20</v>
      </c>
      <c r="F1370" t="s">
        <v>433</v>
      </c>
      <c r="H1370" t="s">
        <v>51</v>
      </c>
      <c r="I1370" t="s">
        <v>67</v>
      </c>
      <c r="J1370">
        <v>2011</v>
      </c>
      <c r="K1370">
        <v>135</v>
      </c>
      <c r="L1370" t="s">
        <v>5</v>
      </c>
      <c r="M1370" t="s">
        <v>298</v>
      </c>
      <c r="N1370">
        <v>2513.4488940000001</v>
      </c>
      <c r="X1370" t="s">
        <v>283</v>
      </c>
      <c r="Y1370" t="s">
        <v>304</v>
      </c>
    </row>
    <row r="1371" spans="1:25" x14ac:dyDescent="0.45">
      <c r="A1371" t="s">
        <v>414</v>
      </c>
      <c r="B1371" t="s">
        <v>0</v>
      </c>
      <c r="C1371" t="s">
        <v>1</v>
      </c>
      <c r="E1371" t="s">
        <v>20</v>
      </c>
      <c r="F1371" t="s">
        <v>433</v>
      </c>
      <c r="H1371" t="s">
        <v>51</v>
      </c>
      <c r="I1371" t="s">
        <v>67</v>
      </c>
      <c r="J1371">
        <v>2011</v>
      </c>
      <c r="K1371">
        <v>136</v>
      </c>
      <c r="L1371" t="s">
        <v>5</v>
      </c>
      <c r="M1371" t="s">
        <v>298</v>
      </c>
      <c r="N1371">
        <v>2405.8577409999998</v>
      </c>
      <c r="X1371" t="s">
        <v>283</v>
      </c>
      <c r="Y1371" t="s">
        <v>304</v>
      </c>
    </row>
    <row r="1372" spans="1:25" x14ac:dyDescent="0.45">
      <c r="A1372" t="s">
        <v>414</v>
      </c>
      <c r="B1372" t="s">
        <v>0</v>
      </c>
      <c r="C1372" t="s">
        <v>1</v>
      </c>
      <c r="E1372" t="s">
        <v>20</v>
      </c>
      <c r="F1372" t="s">
        <v>433</v>
      </c>
      <c r="H1372" t="s">
        <v>51</v>
      </c>
      <c r="I1372" t="s">
        <v>67</v>
      </c>
      <c r="J1372">
        <v>2011</v>
      </c>
      <c r="K1372">
        <v>137</v>
      </c>
      <c r="L1372" t="s">
        <v>5</v>
      </c>
      <c r="M1372" t="s">
        <v>298</v>
      </c>
      <c r="N1372">
        <v>3266.5869699999998</v>
      </c>
      <c r="X1372" t="s">
        <v>283</v>
      </c>
      <c r="Y1372" t="s">
        <v>304</v>
      </c>
    </row>
    <row r="1373" spans="1:25" x14ac:dyDescent="0.45">
      <c r="A1373" t="s">
        <v>414</v>
      </c>
      <c r="B1373" t="s">
        <v>0</v>
      </c>
      <c r="C1373" t="s">
        <v>1</v>
      </c>
      <c r="E1373" t="s">
        <v>20</v>
      </c>
      <c r="F1373" t="s">
        <v>433</v>
      </c>
      <c r="H1373" t="s">
        <v>51</v>
      </c>
      <c r="I1373" t="s">
        <v>67</v>
      </c>
      <c r="J1373">
        <v>2011</v>
      </c>
      <c r="K1373">
        <v>138</v>
      </c>
      <c r="L1373" t="s">
        <v>5</v>
      </c>
      <c r="M1373" t="s">
        <v>298</v>
      </c>
      <c r="N1373">
        <v>3589.3604300000002</v>
      </c>
      <c r="X1373" t="s">
        <v>283</v>
      </c>
      <c r="Y1373" t="s">
        <v>304</v>
      </c>
    </row>
    <row r="1374" spans="1:25" x14ac:dyDescent="0.45">
      <c r="A1374" t="s">
        <v>414</v>
      </c>
      <c r="B1374" t="s">
        <v>0</v>
      </c>
      <c r="C1374" t="s">
        <v>1</v>
      </c>
      <c r="E1374" t="s">
        <v>20</v>
      </c>
      <c r="F1374" t="s">
        <v>433</v>
      </c>
      <c r="H1374" t="s">
        <v>51</v>
      </c>
      <c r="I1374" t="s">
        <v>67</v>
      </c>
      <c r="J1374">
        <v>2011</v>
      </c>
      <c r="K1374">
        <v>139</v>
      </c>
      <c r="L1374" t="s">
        <v>5</v>
      </c>
      <c r="M1374" t="s">
        <v>298</v>
      </c>
      <c r="N1374">
        <v>3481.7692769999999</v>
      </c>
      <c r="X1374" t="s">
        <v>283</v>
      </c>
      <c r="Y1374" t="s">
        <v>304</v>
      </c>
    </row>
    <row r="1375" spans="1:25" x14ac:dyDescent="0.45">
      <c r="A1375" t="s">
        <v>414</v>
      </c>
      <c r="B1375" t="s">
        <v>0</v>
      </c>
      <c r="C1375" t="s">
        <v>1</v>
      </c>
      <c r="E1375" t="s">
        <v>20</v>
      </c>
      <c r="F1375" t="s">
        <v>433</v>
      </c>
      <c r="H1375" t="s">
        <v>51</v>
      </c>
      <c r="I1375" t="s">
        <v>67</v>
      </c>
      <c r="J1375">
        <v>2011</v>
      </c>
      <c r="K1375">
        <v>140</v>
      </c>
      <c r="L1375" t="s">
        <v>5</v>
      </c>
      <c r="M1375" t="s">
        <v>298</v>
      </c>
      <c r="N1375">
        <v>3266.5869699999998</v>
      </c>
      <c r="X1375" t="s">
        <v>283</v>
      </c>
      <c r="Y1375" t="s">
        <v>304</v>
      </c>
    </row>
    <row r="1376" spans="1:25" x14ac:dyDescent="0.45">
      <c r="A1376" t="s">
        <v>414</v>
      </c>
      <c r="B1376" t="s">
        <v>0</v>
      </c>
      <c r="C1376" t="s">
        <v>1</v>
      </c>
      <c r="E1376" t="s">
        <v>20</v>
      </c>
      <c r="F1376" t="s">
        <v>433</v>
      </c>
      <c r="H1376" t="s">
        <v>51</v>
      </c>
      <c r="I1376" t="s">
        <v>67</v>
      </c>
      <c r="J1376">
        <v>2011</v>
      </c>
      <c r="K1376">
        <v>141</v>
      </c>
      <c r="L1376" t="s">
        <v>5</v>
      </c>
      <c r="M1376" t="s">
        <v>298</v>
      </c>
      <c r="N1376">
        <v>3481.7692769999999</v>
      </c>
      <c r="X1376" t="s">
        <v>283</v>
      </c>
      <c r="Y1376" t="s">
        <v>304</v>
      </c>
    </row>
    <row r="1377" spans="1:25" x14ac:dyDescent="0.45">
      <c r="A1377" t="s">
        <v>414</v>
      </c>
      <c r="B1377" t="s">
        <v>0</v>
      </c>
      <c r="C1377" t="s">
        <v>1</v>
      </c>
      <c r="E1377" t="s">
        <v>20</v>
      </c>
      <c r="F1377" t="s">
        <v>433</v>
      </c>
      <c r="H1377" t="s">
        <v>51</v>
      </c>
      <c r="I1377" t="s">
        <v>67</v>
      </c>
      <c r="J1377">
        <v>2011</v>
      </c>
      <c r="K1377">
        <v>142</v>
      </c>
      <c r="L1377" t="s">
        <v>5</v>
      </c>
      <c r="M1377" t="s">
        <v>298</v>
      </c>
      <c r="N1377">
        <v>2836.2223549999999</v>
      </c>
      <c r="X1377" t="s">
        <v>283</v>
      </c>
      <c r="Y1377" t="s">
        <v>304</v>
      </c>
    </row>
    <row r="1378" spans="1:25" x14ac:dyDescent="0.45">
      <c r="A1378" t="s">
        <v>414</v>
      </c>
      <c r="B1378" t="s">
        <v>0</v>
      </c>
      <c r="C1378" t="s">
        <v>1</v>
      </c>
      <c r="E1378" t="s">
        <v>20</v>
      </c>
      <c r="F1378" t="s">
        <v>433</v>
      </c>
      <c r="H1378" t="s">
        <v>51</v>
      </c>
      <c r="I1378" t="s">
        <v>67</v>
      </c>
      <c r="J1378">
        <v>2011</v>
      </c>
      <c r="K1378">
        <v>143</v>
      </c>
      <c r="L1378" t="s">
        <v>5</v>
      </c>
      <c r="M1378" t="s">
        <v>298</v>
      </c>
      <c r="N1378">
        <v>2513.4488940000001</v>
      </c>
      <c r="X1378" t="s">
        <v>283</v>
      </c>
      <c r="Y1378" t="s">
        <v>304</v>
      </c>
    </row>
    <row r="1379" spans="1:25" x14ac:dyDescent="0.45">
      <c r="A1379" t="s">
        <v>414</v>
      </c>
      <c r="B1379" t="s">
        <v>0</v>
      </c>
      <c r="C1379" t="s">
        <v>1</v>
      </c>
      <c r="E1379" t="s">
        <v>20</v>
      </c>
      <c r="F1379" t="s">
        <v>433</v>
      </c>
      <c r="H1379" t="s">
        <v>51</v>
      </c>
      <c r="I1379" t="s">
        <v>67</v>
      </c>
      <c r="J1379">
        <v>2011</v>
      </c>
      <c r="K1379">
        <v>144</v>
      </c>
      <c r="L1379" t="s">
        <v>5</v>
      </c>
      <c r="M1379" t="s">
        <v>298</v>
      </c>
      <c r="N1379">
        <v>3158.9958160000001</v>
      </c>
      <c r="X1379" t="s">
        <v>283</v>
      </c>
      <c r="Y1379" t="s">
        <v>304</v>
      </c>
    </row>
    <row r="1380" spans="1:25" x14ac:dyDescent="0.45">
      <c r="A1380" t="s">
        <v>414</v>
      </c>
      <c r="B1380" t="s">
        <v>0</v>
      </c>
      <c r="C1380" t="s">
        <v>1</v>
      </c>
      <c r="E1380" t="s">
        <v>20</v>
      </c>
      <c r="F1380" t="s">
        <v>433</v>
      </c>
      <c r="H1380" t="s">
        <v>51</v>
      </c>
      <c r="I1380" t="s">
        <v>67</v>
      </c>
      <c r="J1380">
        <v>2011</v>
      </c>
      <c r="K1380">
        <v>145</v>
      </c>
      <c r="L1380" t="s">
        <v>5</v>
      </c>
      <c r="M1380" t="s">
        <v>298</v>
      </c>
      <c r="N1380">
        <v>3051.4046619999999</v>
      </c>
      <c r="X1380" t="s">
        <v>283</v>
      </c>
      <c r="Y1380" t="s">
        <v>304</v>
      </c>
    </row>
    <row r="1381" spans="1:25" x14ac:dyDescent="0.45">
      <c r="A1381" t="s">
        <v>414</v>
      </c>
      <c r="B1381" t="s">
        <v>0</v>
      </c>
      <c r="C1381" t="s">
        <v>1</v>
      </c>
      <c r="E1381" t="s">
        <v>20</v>
      </c>
      <c r="F1381" t="s">
        <v>433</v>
      </c>
      <c r="H1381" t="s">
        <v>51</v>
      </c>
      <c r="I1381" t="s">
        <v>67</v>
      </c>
      <c r="J1381">
        <v>2011</v>
      </c>
      <c r="K1381">
        <v>146</v>
      </c>
      <c r="L1381" t="s">
        <v>5</v>
      </c>
      <c r="M1381" t="s">
        <v>298</v>
      </c>
      <c r="N1381">
        <v>3481.7692769999999</v>
      </c>
      <c r="X1381" t="s">
        <v>283</v>
      </c>
      <c r="Y1381" t="s">
        <v>304</v>
      </c>
    </row>
    <row r="1382" spans="1:25" x14ac:dyDescent="0.45">
      <c r="A1382" t="s">
        <v>414</v>
      </c>
      <c r="B1382" t="s">
        <v>0</v>
      </c>
      <c r="C1382" t="s">
        <v>1</v>
      </c>
      <c r="E1382" t="s">
        <v>20</v>
      </c>
      <c r="F1382" t="s">
        <v>433</v>
      </c>
      <c r="H1382" t="s">
        <v>51</v>
      </c>
      <c r="I1382" t="s">
        <v>67</v>
      </c>
      <c r="J1382">
        <v>2011</v>
      </c>
      <c r="K1382">
        <v>147</v>
      </c>
      <c r="L1382" t="s">
        <v>5</v>
      </c>
      <c r="M1382" t="s">
        <v>298</v>
      </c>
      <c r="N1382">
        <v>4342.4985059999999</v>
      </c>
      <c r="X1382" t="s">
        <v>283</v>
      </c>
      <c r="Y1382" t="s">
        <v>304</v>
      </c>
    </row>
    <row r="1383" spans="1:25" x14ac:dyDescent="0.45">
      <c r="A1383" t="s">
        <v>414</v>
      </c>
      <c r="B1383" t="s">
        <v>0</v>
      </c>
      <c r="C1383" t="s">
        <v>1</v>
      </c>
      <c r="E1383" t="s">
        <v>20</v>
      </c>
      <c r="F1383" t="s">
        <v>433</v>
      </c>
      <c r="H1383" t="s">
        <v>51</v>
      </c>
      <c r="I1383" t="s">
        <v>67</v>
      </c>
      <c r="J1383">
        <v>2011</v>
      </c>
      <c r="K1383">
        <v>148</v>
      </c>
      <c r="L1383" t="s">
        <v>5</v>
      </c>
      <c r="M1383" t="s">
        <v>298</v>
      </c>
      <c r="N1383" s="4">
        <v>4127.3161980000004</v>
      </c>
      <c r="O1383" s="4"/>
      <c r="P1383" s="4"/>
      <c r="Q1383" s="4"/>
      <c r="W1383" s="4"/>
      <c r="X1383" s="4" t="s">
        <v>283</v>
      </c>
      <c r="Y1383" s="4" t="s">
        <v>304</v>
      </c>
    </row>
    <row r="1384" spans="1:25" x14ac:dyDescent="0.45">
      <c r="A1384" t="s">
        <v>414</v>
      </c>
      <c r="B1384" s="1" t="s">
        <v>0</v>
      </c>
      <c r="C1384" s="2" t="s">
        <v>1</v>
      </c>
      <c r="D1384" s="2"/>
      <c r="E1384" s="2" t="s">
        <v>7</v>
      </c>
      <c r="F1384" s="2" t="s">
        <v>434</v>
      </c>
      <c r="G1384" s="2"/>
      <c r="H1384" s="2" t="s">
        <v>278</v>
      </c>
      <c r="I1384" s="2" t="s">
        <v>66</v>
      </c>
      <c r="J1384" s="2">
        <v>2011</v>
      </c>
      <c r="K1384" s="2">
        <v>2001</v>
      </c>
      <c r="L1384" s="2" t="s">
        <v>4</v>
      </c>
      <c r="M1384" s="2"/>
      <c r="N1384">
        <v>7516.3087050000004</v>
      </c>
      <c r="R1384" s="2"/>
      <c r="S1384" s="2"/>
      <c r="T1384" s="2"/>
      <c r="U1384" s="2"/>
      <c r="V1384" s="2"/>
      <c r="W1384">
        <v>474</v>
      </c>
      <c r="X1384" t="s">
        <v>282</v>
      </c>
      <c r="Y1384" t="s">
        <v>308</v>
      </c>
    </row>
    <row r="1385" spans="1:25" x14ac:dyDescent="0.45">
      <c r="A1385" t="s">
        <v>414</v>
      </c>
      <c r="B1385" t="s">
        <v>0</v>
      </c>
      <c r="C1385" t="s">
        <v>1</v>
      </c>
      <c r="E1385" t="s">
        <v>7</v>
      </c>
      <c r="F1385" t="s">
        <v>434</v>
      </c>
      <c r="H1385" t="s">
        <v>278</v>
      </c>
      <c r="I1385" t="s">
        <v>66</v>
      </c>
      <c r="J1385">
        <v>2011</v>
      </c>
      <c r="K1385">
        <v>2002</v>
      </c>
      <c r="L1385" t="s">
        <v>4</v>
      </c>
      <c r="N1385">
        <v>7085.4093670000002</v>
      </c>
      <c r="W1385">
        <v>474</v>
      </c>
      <c r="X1385" t="s">
        <v>282</v>
      </c>
      <c r="Y1385" t="s">
        <v>308</v>
      </c>
    </row>
    <row r="1386" spans="1:25" x14ac:dyDescent="0.45">
      <c r="A1386" t="s">
        <v>414</v>
      </c>
      <c r="B1386" t="s">
        <v>0</v>
      </c>
      <c r="C1386" t="s">
        <v>1</v>
      </c>
      <c r="E1386" t="s">
        <v>7</v>
      </c>
      <c r="F1386" t="s">
        <v>434</v>
      </c>
      <c r="H1386" t="s">
        <v>278</v>
      </c>
      <c r="I1386" t="s">
        <v>66</v>
      </c>
      <c r="J1386">
        <v>2011</v>
      </c>
      <c r="K1386">
        <v>2003</v>
      </c>
      <c r="L1386" t="s">
        <v>4</v>
      </c>
      <c r="N1386">
        <v>6675.0290459999997</v>
      </c>
      <c r="W1386">
        <v>474</v>
      </c>
      <c r="X1386" t="s">
        <v>282</v>
      </c>
      <c r="Y1386" t="s">
        <v>308</v>
      </c>
    </row>
    <row r="1387" spans="1:25" x14ac:dyDescent="0.45">
      <c r="A1387" t="s">
        <v>414</v>
      </c>
      <c r="B1387" t="s">
        <v>0</v>
      </c>
      <c r="C1387" t="s">
        <v>1</v>
      </c>
      <c r="E1387" t="s">
        <v>7</v>
      </c>
      <c r="F1387" t="s">
        <v>434</v>
      </c>
      <c r="H1387" t="s">
        <v>278</v>
      </c>
      <c r="I1387" t="s">
        <v>66</v>
      </c>
      <c r="J1387">
        <v>2011</v>
      </c>
      <c r="K1387">
        <v>2004</v>
      </c>
      <c r="L1387" t="s">
        <v>4</v>
      </c>
      <c r="N1387">
        <v>6264.648725</v>
      </c>
      <c r="W1387">
        <v>474</v>
      </c>
      <c r="X1387" t="s">
        <v>282</v>
      </c>
      <c r="Y1387" t="s">
        <v>308</v>
      </c>
    </row>
    <row r="1388" spans="1:25" x14ac:dyDescent="0.45">
      <c r="A1388" t="s">
        <v>414</v>
      </c>
      <c r="B1388" t="s">
        <v>0</v>
      </c>
      <c r="C1388" t="s">
        <v>1</v>
      </c>
      <c r="E1388" t="s">
        <v>7</v>
      </c>
      <c r="F1388" t="s">
        <v>434</v>
      </c>
      <c r="H1388" t="s">
        <v>278</v>
      </c>
      <c r="I1388" t="s">
        <v>66</v>
      </c>
      <c r="J1388">
        <v>2011</v>
      </c>
      <c r="K1388">
        <v>2005</v>
      </c>
      <c r="L1388" t="s">
        <v>4</v>
      </c>
      <c r="N1388">
        <v>5792.7113550000004</v>
      </c>
      <c r="W1388">
        <v>474</v>
      </c>
      <c r="X1388" t="s">
        <v>282</v>
      </c>
      <c r="Y1388" t="s">
        <v>308</v>
      </c>
    </row>
    <row r="1389" spans="1:25" x14ac:dyDescent="0.45">
      <c r="A1389" t="s">
        <v>414</v>
      </c>
      <c r="B1389" t="s">
        <v>0</v>
      </c>
      <c r="C1389" t="s">
        <v>1</v>
      </c>
      <c r="E1389" t="s">
        <v>7</v>
      </c>
      <c r="F1389" t="s">
        <v>434</v>
      </c>
      <c r="H1389" t="s">
        <v>278</v>
      </c>
      <c r="I1389" t="s">
        <v>66</v>
      </c>
      <c r="J1389">
        <v>2011</v>
      </c>
      <c r="K1389">
        <v>2006</v>
      </c>
      <c r="L1389" t="s">
        <v>4</v>
      </c>
      <c r="N1389">
        <v>5320.7739860000001</v>
      </c>
      <c r="W1389">
        <v>474</v>
      </c>
      <c r="X1389" t="s">
        <v>282</v>
      </c>
      <c r="Y1389" t="s">
        <v>308</v>
      </c>
    </row>
    <row r="1390" spans="1:25" x14ac:dyDescent="0.45">
      <c r="A1390" t="s">
        <v>414</v>
      </c>
      <c r="B1390" t="s">
        <v>0</v>
      </c>
      <c r="C1390" t="s">
        <v>1</v>
      </c>
      <c r="E1390" t="s">
        <v>7</v>
      </c>
      <c r="F1390" t="s">
        <v>434</v>
      </c>
      <c r="H1390" t="s">
        <v>278</v>
      </c>
      <c r="I1390" t="s">
        <v>66</v>
      </c>
      <c r="J1390">
        <v>2011</v>
      </c>
      <c r="K1390">
        <v>2007</v>
      </c>
      <c r="L1390" t="s">
        <v>4</v>
      </c>
      <c r="N1390">
        <v>4879.6151399999999</v>
      </c>
      <c r="W1390">
        <v>474</v>
      </c>
      <c r="X1390" t="s">
        <v>282</v>
      </c>
      <c r="Y1390" t="s">
        <v>308</v>
      </c>
    </row>
    <row r="1391" spans="1:25" x14ac:dyDescent="0.45">
      <c r="A1391" t="s">
        <v>414</v>
      </c>
      <c r="B1391" t="s">
        <v>0</v>
      </c>
      <c r="C1391" t="s">
        <v>1</v>
      </c>
      <c r="E1391" t="s">
        <v>7</v>
      </c>
      <c r="F1391" t="s">
        <v>434</v>
      </c>
      <c r="H1391" t="s">
        <v>278</v>
      </c>
      <c r="I1391" t="s">
        <v>66</v>
      </c>
      <c r="J1391">
        <v>2011</v>
      </c>
      <c r="K1391">
        <v>2008</v>
      </c>
      <c r="L1391" t="s">
        <v>4</v>
      </c>
      <c r="N1391">
        <v>4602.608424</v>
      </c>
      <c r="W1391">
        <v>474</v>
      </c>
      <c r="X1391" t="s">
        <v>282</v>
      </c>
      <c r="Y1391" t="s">
        <v>308</v>
      </c>
    </row>
    <row r="1392" spans="1:25" x14ac:dyDescent="0.45">
      <c r="A1392" t="s">
        <v>414</v>
      </c>
      <c r="B1392" t="s">
        <v>0</v>
      </c>
      <c r="C1392" t="s">
        <v>1</v>
      </c>
      <c r="E1392" t="s">
        <v>7</v>
      </c>
      <c r="F1392" t="s">
        <v>434</v>
      </c>
      <c r="H1392" t="s">
        <v>278</v>
      </c>
      <c r="I1392" t="s">
        <v>66</v>
      </c>
      <c r="J1392">
        <v>2011</v>
      </c>
      <c r="K1392">
        <v>2009</v>
      </c>
      <c r="L1392" t="s">
        <v>4</v>
      </c>
      <c r="N1392">
        <v>4561.5703910000002</v>
      </c>
      <c r="W1392">
        <v>474</v>
      </c>
      <c r="X1392" t="s">
        <v>282</v>
      </c>
      <c r="Y1392" t="s">
        <v>308</v>
      </c>
    </row>
    <row r="1393" spans="1:25" x14ac:dyDescent="0.45">
      <c r="A1393" t="s">
        <v>414</v>
      </c>
      <c r="B1393" t="s">
        <v>0</v>
      </c>
      <c r="C1393" t="s">
        <v>1</v>
      </c>
      <c r="E1393" t="s">
        <v>7</v>
      </c>
      <c r="F1393" t="s">
        <v>434</v>
      </c>
      <c r="H1393" t="s">
        <v>278</v>
      </c>
      <c r="I1393" t="s">
        <v>66</v>
      </c>
      <c r="J1393">
        <v>2011</v>
      </c>
      <c r="K1393">
        <v>2010</v>
      </c>
      <c r="L1393" t="s">
        <v>4</v>
      </c>
      <c r="N1393">
        <v>4828.3176000000003</v>
      </c>
      <c r="W1393">
        <v>474</v>
      </c>
      <c r="X1393" t="s">
        <v>282</v>
      </c>
      <c r="Y1393" t="s">
        <v>308</v>
      </c>
    </row>
    <row r="1394" spans="1:25" x14ac:dyDescent="0.45">
      <c r="A1394" t="s">
        <v>414</v>
      </c>
      <c r="B1394" t="s">
        <v>0</v>
      </c>
      <c r="C1394" t="s">
        <v>1</v>
      </c>
      <c r="E1394" t="s">
        <v>7</v>
      </c>
      <c r="F1394" t="s">
        <v>434</v>
      </c>
      <c r="H1394" t="s">
        <v>278</v>
      </c>
      <c r="I1394" t="s">
        <v>66</v>
      </c>
      <c r="J1394">
        <v>2011</v>
      </c>
      <c r="K1394">
        <v>2001</v>
      </c>
      <c r="L1394" t="s">
        <v>5</v>
      </c>
      <c r="M1394" t="s">
        <v>301</v>
      </c>
      <c r="N1394">
        <v>3879</v>
      </c>
      <c r="W1394">
        <v>474</v>
      </c>
      <c r="X1394" t="s">
        <v>282</v>
      </c>
      <c r="Y1394" t="s">
        <v>307</v>
      </c>
    </row>
    <row r="1395" spans="1:25" x14ac:dyDescent="0.45">
      <c r="A1395" t="s">
        <v>414</v>
      </c>
      <c r="B1395" t="s">
        <v>0</v>
      </c>
      <c r="C1395" t="s">
        <v>1</v>
      </c>
      <c r="E1395" t="s">
        <v>7</v>
      </c>
      <c r="F1395" t="s">
        <v>434</v>
      </c>
      <c r="H1395" t="s">
        <v>278</v>
      </c>
      <c r="I1395" t="s">
        <v>66</v>
      </c>
      <c r="J1395">
        <v>2011</v>
      </c>
      <c r="K1395">
        <v>2002</v>
      </c>
      <c r="L1395" t="s">
        <v>5</v>
      </c>
      <c r="M1395" t="s">
        <v>301</v>
      </c>
      <c r="N1395">
        <v>2869</v>
      </c>
      <c r="W1395">
        <v>474</v>
      </c>
      <c r="X1395" t="s">
        <v>282</v>
      </c>
      <c r="Y1395" t="s">
        <v>307</v>
      </c>
    </row>
    <row r="1396" spans="1:25" x14ac:dyDescent="0.45">
      <c r="A1396" t="s">
        <v>414</v>
      </c>
      <c r="B1396" t="s">
        <v>0</v>
      </c>
      <c r="C1396" t="s">
        <v>1</v>
      </c>
      <c r="E1396" t="s">
        <v>7</v>
      </c>
      <c r="F1396" t="s">
        <v>434</v>
      </c>
      <c r="H1396" t="s">
        <v>278</v>
      </c>
      <c r="I1396" t="s">
        <v>66</v>
      </c>
      <c r="J1396">
        <v>2011</v>
      </c>
      <c r="K1396">
        <v>2003</v>
      </c>
      <c r="L1396" t="s">
        <v>5</v>
      </c>
      <c r="M1396" t="s">
        <v>301</v>
      </c>
      <c r="N1396">
        <v>3952</v>
      </c>
      <c r="W1396">
        <v>474</v>
      </c>
      <c r="X1396" t="s">
        <v>282</v>
      </c>
      <c r="Y1396" t="s">
        <v>307</v>
      </c>
    </row>
    <row r="1397" spans="1:25" x14ac:dyDescent="0.45">
      <c r="A1397" t="s">
        <v>414</v>
      </c>
      <c r="B1397" t="s">
        <v>0</v>
      </c>
      <c r="C1397" t="s">
        <v>1</v>
      </c>
      <c r="E1397" t="s">
        <v>7</v>
      </c>
      <c r="F1397" t="s">
        <v>434</v>
      </c>
      <c r="H1397" t="s">
        <v>278</v>
      </c>
      <c r="I1397" t="s">
        <v>66</v>
      </c>
      <c r="J1397">
        <v>2011</v>
      </c>
      <c r="K1397">
        <v>2004</v>
      </c>
      <c r="L1397" t="s">
        <v>5</v>
      </c>
      <c r="M1397" t="s">
        <v>301</v>
      </c>
      <c r="N1397">
        <v>2908</v>
      </c>
      <c r="W1397">
        <v>474</v>
      </c>
      <c r="X1397" t="s">
        <v>282</v>
      </c>
      <c r="Y1397" t="s">
        <v>307</v>
      </c>
    </row>
    <row r="1398" spans="1:25" x14ac:dyDescent="0.45">
      <c r="A1398" t="s">
        <v>414</v>
      </c>
      <c r="B1398" t="s">
        <v>0</v>
      </c>
      <c r="C1398" t="s">
        <v>1</v>
      </c>
      <c r="E1398" t="s">
        <v>7</v>
      </c>
      <c r="F1398" t="s">
        <v>434</v>
      </c>
      <c r="H1398" t="s">
        <v>278</v>
      </c>
      <c r="I1398" t="s">
        <v>66</v>
      </c>
      <c r="J1398">
        <v>2011</v>
      </c>
      <c r="K1398">
        <v>2005</v>
      </c>
      <c r="L1398" t="s">
        <v>5</v>
      </c>
      <c r="M1398" t="s">
        <v>301</v>
      </c>
      <c r="N1398">
        <v>2600</v>
      </c>
      <c r="W1398">
        <v>474</v>
      </c>
      <c r="X1398" t="s">
        <v>282</v>
      </c>
      <c r="Y1398" t="s">
        <v>307</v>
      </c>
    </row>
    <row r="1399" spans="1:25" x14ac:dyDescent="0.45">
      <c r="A1399" t="s">
        <v>414</v>
      </c>
      <c r="B1399" t="s">
        <v>0</v>
      </c>
      <c r="C1399" t="s">
        <v>1</v>
      </c>
      <c r="E1399" t="s">
        <v>7</v>
      </c>
      <c r="F1399" t="s">
        <v>434</v>
      </c>
      <c r="H1399" t="s">
        <v>278</v>
      </c>
      <c r="I1399" t="s">
        <v>66</v>
      </c>
      <c r="J1399">
        <v>2011</v>
      </c>
      <c r="K1399">
        <v>2006</v>
      </c>
      <c r="L1399" t="s">
        <v>5</v>
      </c>
      <c r="M1399" t="s">
        <v>301</v>
      </c>
      <c r="N1399">
        <v>2172</v>
      </c>
      <c r="W1399">
        <v>474</v>
      </c>
      <c r="X1399" t="s">
        <v>282</v>
      </c>
      <c r="Y1399" t="s">
        <v>307</v>
      </c>
    </row>
    <row r="1400" spans="1:25" x14ac:dyDescent="0.45">
      <c r="A1400" t="s">
        <v>414</v>
      </c>
      <c r="B1400" t="s">
        <v>0</v>
      </c>
      <c r="C1400" t="s">
        <v>1</v>
      </c>
      <c r="E1400" t="s">
        <v>7</v>
      </c>
      <c r="F1400" t="s">
        <v>434</v>
      </c>
      <c r="H1400" t="s">
        <v>278</v>
      </c>
      <c r="I1400" t="s">
        <v>66</v>
      </c>
      <c r="J1400">
        <v>2011</v>
      </c>
      <c r="K1400">
        <v>2007</v>
      </c>
      <c r="L1400" t="s">
        <v>5</v>
      </c>
      <c r="M1400" t="s">
        <v>301</v>
      </c>
      <c r="N1400">
        <v>2549</v>
      </c>
      <c r="W1400">
        <v>474</v>
      </c>
      <c r="X1400" t="s">
        <v>282</v>
      </c>
      <c r="Y1400" t="s">
        <v>307</v>
      </c>
    </row>
    <row r="1401" spans="1:25" x14ac:dyDescent="0.45">
      <c r="A1401" t="s">
        <v>414</v>
      </c>
      <c r="B1401" t="s">
        <v>0</v>
      </c>
      <c r="C1401" t="s">
        <v>1</v>
      </c>
      <c r="E1401" t="s">
        <v>7</v>
      </c>
      <c r="F1401" t="s">
        <v>434</v>
      </c>
      <c r="H1401" t="s">
        <v>278</v>
      </c>
      <c r="I1401" t="s">
        <v>66</v>
      </c>
      <c r="J1401">
        <v>2011</v>
      </c>
      <c r="K1401">
        <v>2008</v>
      </c>
      <c r="L1401" t="s">
        <v>5</v>
      </c>
      <c r="M1401" t="s">
        <v>301</v>
      </c>
      <c r="N1401">
        <v>2258</v>
      </c>
      <c r="W1401">
        <v>474</v>
      </c>
      <c r="X1401" t="s">
        <v>282</v>
      </c>
      <c r="Y1401" t="s">
        <v>307</v>
      </c>
    </row>
    <row r="1402" spans="1:25" x14ac:dyDescent="0.45">
      <c r="A1402" t="s">
        <v>414</v>
      </c>
      <c r="B1402" t="s">
        <v>0</v>
      </c>
      <c r="C1402" t="s">
        <v>1</v>
      </c>
      <c r="E1402" t="s">
        <v>7</v>
      </c>
      <c r="F1402" t="s">
        <v>434</v>
      </c>
      <c r="H1402" t="s">
        <v>278</v>
      </c>
      <c r="I1402" t="s">
        <v>66</v>
      </c>
      <c r="J1402">
        <v>2011</v>
      </c>
      <c r="K1402">
        <v>2009</v>
      </c>
      <c r="L1402" t="s">
        <v>5</v>
      </c>
      <c r="M1402" t="s">
        <v>301</v>
      </c>
      <c r="N1402">
        <v>2880</v>
      </c>
      <c r="W1402">
        <v>474</v>
      </c>
      <c r="X1402" t="s">
        <v>282</v>
      </c>
      <c r="Y1402" t="s">
        <v>307</v>
      </c>
    </row>
    <row r="1403" spans="1:25" x14ac:dyDescent="0.45">
      <c r="A1403" t="s">
        <v>414</v>
      </c>
      <c r="B1403" t="s">
        <v>0</v>
      </c>
      <c r="C1403" t="s">
        <v>1</v>
      </c>
      <c r="E1403" t="s">
        <v>7</v>
      </c>
      <c r="F1403" t="s">
        <v>434</v>
      </c>
      <c r="H1403" t="s">
        <v>278</v>
      </c>
      <c r="I1403" t="s">
        <v>66</v>
      </c>
      <c r="J1403">
        <v>2011</v>
      </c>
      <c r="K1403">
        <v>2010</v>
      </c>
      <c r="L1403" t="s">
        <v>5</v>
      </c>
      <c r="M1403" t="s">
        <v>301</v>
      </c>
      <c r="N1403">
        <v>2141</v>
      </c>
      <c r="W1403" s="4">
        <v>474</v>
      </c>
      <c r="X1403" s="4" t="s">
        <v>282</v>
      </c>
      <c r="Y1403" s="4" t="s">
        <v>307</v>
      </c>
    </row>
    <row r="1404" spans="1:25" x14ac:dyDescent="0.45">
      <c r="A1404" t="s">
        <v>414</v>
      </c>
      <c r="B1404" s="1" t="s">
        <v>0</v>
      </c>
      <c r="C1404" s="2" t="s">
        <v>1</v>
      </c>
      <c r="D1404" s="2"/>
      <c r="E1404" s="2" t="s">
        <v>7</v>
      </c>
      <c r="F1404" s="2" t="s">
        <v>434</v>
      </c>
      <c r="G1404" s="2"/>
      <c r="H1404" s="2" t="s">
        <v>6</v>
      </c>
      <c r="I1404" s="2" t="s">
        <v>66</v>
      </c>
      <c r="J1404" s="2">
        <v>2011</v>
      </c>
      <c r="K1404" s="2">
        <v>2001</v>
      </c>
      <c r="L1404" s="2" t="s">
        <v>4</v>
      </c>
      <c r="M1404" s="2"/>
      <c r="N1404" s="2">
        <v>1402</v>
      </c>
      <c r="O1404" s="2"/>
      <c r="P1404" s="2"/>
      <c r="Q1404" s="2"/>
      <c r="R1404" s="2"/>
      <c r="S1404" s="2"/>
      <c r="T1404" s="2"/>
      <c r="U1404" s="2"/>
      <c r="V1404" s="2"/>
      <c r="W1404">
        <v>474</v>
      </c>
      <c r="X1404" t="s">
        <v>282</v>
      </c>
      <c r="Y1404" t="s">
        <v>309</v>
      </c>
    </row>
    <row r="1405" spans="1:25" x14ac:dyDescent="0.45">
      <c r="A1405" t="s">
        <v>414</v>
      </c>
      <c r="B1405" t="s">
        <v>0</v>
      </c>
      <c r="C1405" t="s">
        <v>1</v>
      </c>
      <c r="E1405" t="s">
        <v>7</v>
      </c>
      <c r="F1405" t="s">
        <v>434</v>
      </c>
      <c r="H1405" t="s">
        <v>6</v>
      </c>
      <c r="I1405" t="s">
        <v>66</v>
      </c>
      <c r="J1405">
        <v>2011</v>
      </c>
      <c r="K1405">
        <v>2002</v>
      </c>
      <c r="L1405" t="s">
        <v>4</v>
      </c>
      <c r="N1405">
        <v>1004</v>
      </c>
      <c r="W1405">
        <v>474</v>
      </c>
      <c r="X1405" t="s">
        <v>282</v>
      </c>
      <c r="Y1405" t="s">
        <v>309</v>
      </c>
    </row>
    <row r="1406" spans="1:25" x14ac:dyDescent="0.45">
      <c r="A1406" t="s">
        <v>414</v>
      </c>
      <c r="B1406" t="s">
        <v>0</v>
      </c>
      <c r="C1406" t="s">
        <v>1</v>
      </c>
      <c r="E1406" t="s">
        <v>7</v>
      </c>
      <c r="F1406" t="s">
        <v>434</v>
      </c>
      <c r="H1406" t="s">
        <v>6</v>
      </c>
      <c r="I1406" t="s">
        <v>66</v>
      </c>
      <c r="J1406">
        <v>2011</v>
      </c>
      <c r="K1406">
        <v>2003</v>
      </c>
      <c r="L1406" t="s">
        <v>4</v>
      </c>
      <c r="N1406">
        <v>711</v>
      </c>
      <c r="W1406">
        <v>474</v>
      </c>
      <c r="X1406" t="s">
        <v>282</v>
      </c>
      <c r="Y1406" t="s">
        <v>309</v>
      </c>
    </row>
    <row r="1407" spans="1:25" x14ac:dyDescent="0.45">
      <c r="A1407" t="s">
        <v>414</v>
      </c>
      <c r="B1407" t="s">
        <v>0</v>
      </c>
      <c r="C1407" t="s">
        <v>1</v>
      </c>
      <c r="E1407" t="s">
        <v>7</v>
      </c>
      <c r="F1407" t="s">
        <v>434</v>
      </c>
      <c r="H1407" t="s">
        <v>6</v>
      </c>
      <c r="I1407" t="s">
        <v>66</v>
      </c>
      <c r="J1407">
        <v>2011</v>
      </c>
      <c r="K1407">
        <v>2004</v>
      </c>
      <c r="L1407" t="s">
        <v>4</v>
      </c>
      <c r="N1407">
        <v>415</v>
      </c>
      <c r="W1407">
        <v>474</v>
      </c>
      <c r="X1407" t="s">
        <v>282</v>
      </c>
      <c r="Y1407" t="s">
        <v>309</v>
      </c>
    </row>
    <row r="1408" spans="1:25" x14ac:dyDescent="0.45">
      <c r="A1408" t="s">
        <v>414</v>
      </c>
      <c r="B1408" t="s">
        <v>0</v>
      </c>
      <c r="C1408" t="s">
        <v>1</v>
      </c>
      <c r="E1408" t="s">
        <v>7</v>
      </c>
      <c r="F1408" t="s">
        <v>434</v>
      </c>
      <c r="H1408" t="s">
        <v>6</v>
      </c>
      <c r="I1408" t="s">
        <v>66</v>
      </c>
      <c r="J1408">
        <v>2011</v>
      </c>
      <c r="K1408">
        <v>2005</v>
      </c>
      <c r="L1408" t="s">
        <v>4</v>
      </c>
      <c r="N1408">
        <v>252</v>
      </c>
      <c r="W1408">
        <v>474</v>
      </c>
      <c r="X1408" t="s">
        <v>282</v>
      </c>
      <c r="Y1408" t="s">
        <v>309</v>
      </c>
    </row>
    <row r="1409" spans="1:25" x14ac:dyDescent="0.45">
      <c r="A1409" t="s">
        <v>414</v>
      </c>
      <c r="B1409" t="s">
        <v>0</v>
      </c>
      <c r="C1409" t="s">
        <v>1</v>
      </c>
      <c r="E1409" t="s">
        <v>7</v>
      </c>
      <c r="F1409" t="s">
        <v>434</v>
      </c>
      <c r="H1409" t="s">
        <v>6</v>
      </c>
      <c r="I1409" t="s">
        <v>66</v>
      </c>
      <c r="J1409">
        <v>2011</v>
      </c>
      <c r="K1409">
        <v>2006</v>
      </c>
      <c r="L1409" t="s">
        <v>4</v>
      </c>
      <c r="N1409">
        <v>260</v>
      </c>
      <c r="W1409">
        <v>474</v>
      </c>
      <c r="X1409" t="s">
        <v>282</v>
      </c>
      <c r="Y1409" t="s">
        <v>309</v>
      </c>
    </row>
    <row r="1410" spans="1:25" x14ac:dyDescent="0.45">
      <c r="A1410" t="s">
        <v>414</v>
      </c>
      <c r="B1410" t="s">
        <v>0</v>
      </c>
      <c r="C1410" t="s">
        <v>1</v>
      </c>
      <c r="E1410" t="s">
        <v>7</v>
      </c>
      <c r="F1410" t="s">
        <v>434</v>
      </c>
      <c r="H1410" t="s">
        <v>6</v>
      </c>
      <c r="I1410" t="s">
        <v>66</v>
      </c>
      <c r="J1410">
        <v>2011</v>
      </c>
      <c r="K1410">
        <v>2007</v>
      </c>
      <c r="L1410" t="s">
        <v>4</v>
      </c>
      <c r="N1410">
        <v>314</v>
      </c>
      <c r="W1410">
        <v>474</v>
      </c>
      <c r="X1410" t="s">
        <v>282</v>
      </c>
      <c r="Y1410" t="s">
        <v>309</v>
      </c>
    </row>
    <row r="1411" spans="1:25" x14ac:dyDescent="0.45">
      <c r="A1411" t="s">
        <v>414</v>
      </c>
      <c r="B1411" t="s">
        <v>0</v>
      </c>
      <c r="C1411" t="s">
        <v>1</v>
      </c>
      <c r="E1411" t="s">
        <v>7</v>
      </c>
      <c r="F1411" t="s">
        <v>434</v>
      </c>
      <c r="H1411" t="s">
        <v>6</v>
      </c>
      <c r="I1411" t="s">
        <v>66</v>
      </c>
      <c r="J1411">
        <v>2011</v>
      </c>
      <c r="K1411">
        <v>2008</v>
      </c>
      <c r="L1411" t="s">
        <v>4</v>
      </c>
      <c r="N1411">
        <v>349</v>
      </c>
      <c r="W1411">
        <v>474</v>
      </c>
      <c r="X1411" t="s">
        <v>282</v>
      </c>
      <c r="Y1411" t="s">
        <v>309</v>
      </c>
    </row>
    <row r="1412" spans="1:25" x14ac:dyDescent="0.45">
      <c r="A1412" t="s">
        <v>414</v>
      </c>
      <c r="B1412" t="s">
        <v>0</v>
      </c>
      <c r="C1412" t="s">
        <v>1</v>
      </c>
      <c r="E1412" t="s">
        <v>7</v>
      </c>
      <c r="F1412" t="s">
        <v>434</v>
      </c>
      <c r="H1412" t="s">
        <v>6</v>
      </c>
      <c r="I1412" t="s">
        <v>66</v>
      </c>
      <c r="J1412">
        <v>2011</v>
      </c>
      <c r="K1412">
        <v>2009</v>
      </c>
      <c r="L1412" t="s">
        <v>4</v>
      </c>
      <c r="N1412">
        <v>264</v>
      </c>
      <c r="W1412">
        <v>474</v>
      </c>
      <c r="X1412" t="s">
        <v>282</v>
      </c>
      <c r="Y1412" t="s">
        <v>309</v>
      </c>
    </row>
    <row r="1413" spans="1:25" x14ac:dyDescent="0.45">
      <c r="A1413" t="s">
        <v>414</v>
      </c>
      <c r="B1413" t="s">
        <v>0</v>
      </c>
      <c r="C1413" t="s">
        <v>1</v>
      </c>
      <c r="E1413" t="s">
        <v>7</v>
      </c>
      <c r="F1413" t="s">
        <v>434</v>
      </c>
      <c r="H1413" t="s">
        <v>6</v>
      </c>
      <c r="I1413" t="s">
        <v>66</v>
      </c>
      <c r="J1413">
        <v>2011</v>
      </c>
      <c r="K1413">
        <v>2010</v>
      </c>
      <c r="L1413" t="s">
        <v>4</v>
      </c>
      <c r="N1413">
        <v>161</v>
      </c>
      <c r="W1413">
        <v>474</v>
      </c>
      <c r="X1413" t="s">
        <v>282</v>
      </c>
      <c r="Y1413" t="s">
        <v>309</v>
      </c>
    </row>
    <row r="1414" spans="1:25" x14ac:dyDescent="0.45">
      <c r="A1414" t="s">
        <v>414</v>
      </c>
      <c r="B1414" t="s">
        <v>0</v>
      </c>
      <c r="C1414" t="s">
        <v>1</v>
      </c>
      <c r="E1414" t="s">
        <v>7</v>
      </c>
      <c r="F1414" t="s">
        <v>434</v>
      </c>
      <c r="H1414" t="s">
        <v>6</v>
      </c>
      <c r="I1414" t="s">
        <v>66</v>
      </c>
      <c r="J1414">
        <v>2011</v>
      </c>
      <c r="K1414">
        <v>2001</v>
      </c>
      <c r="L1414" t="s">
        <v>5</v>
      </c>
      <c r="M1414" t="s">
        <v>301</v>
      </c>
      <c r="N1414">
        <v>3879</v>
      </c>
      <c r="W1414">
        <v>474</v>
      </c>
      <c r="X1414" t="s">
        <v>282</v>
      </c>
      <c r="Y1414" t="s">
        <v>307</v>
      </c>
    </row>
    <row r="1415" spans="1:25" x14ac:dyDescent="0.45">
      <c r="A1415" t="s">
        <v>414</v>
      </c>
      <c r="B1415" t="s">
        <v>0</v>
      </c>
      <c r="C1415" t="s">
        <v>1</v>
      </c>
      <c r="E1415" t="s">
        <v>7</v>
      </c>
      <c r="F1415" t="s">
        <v>434</v>
      </c>
      <c r="H1415" t="s">
        <v>6</v>
      </c>
      <c r="I1415" t="s">
        <v>66</v>
      </c>
      <c r="J1415">
        <v>2011</v>
      </c>
      <c r="K1415">
        <v>2002</v>
      </c>
      <c r="L1415" t="s">
        <v>5</v>
      </c>
      <c r="M1415" t="s">
        <v>301</v>
      </c>
      <c r="N1415">
        <v>2869</v>
      </c>
      <c r="W1415">
        <v>474</v>
      </c>
      <c r="X1415" t="s">
        <v>282</v>
      </c>
      <c r="Y1415" t="s">
        <v>307</v>
      </c>
    </row>
    <row r="1416" spans="1:25" x14ac:dyDescent="0.45">
      <c r="A1416" t="s">
        <v>414</v>
      </c>
      <c r="B1416" t="s">
        <v>0</v>
      </c>
      <c r="C1416" t="s">
        <v>1</v>
      </c>
      <c r="E1416" t="s">
        <v>7</v>
      </c>
      <c r="F1416" t="s">
        <v>434</v>
      </c>
      <c r="H1416" t="s">
        <v>6</v>
      </c>
      <c r="I1416" t="s">
        <v>66</v>
      </c>
      <c r="J1416">
        <v>2011</v>
      </c>
      <c r="K1416">
        <v>2003</v>
      </c>
      <c r="L1416" t="s">
        <v>5</v>
      </c>
      <c r="M1416" t="s">
        <v>301</v>
      </c>
      <c r="N1416">
        <v>3952</v>
      </c>
      <c r="W1416">
        <v>474</v>
      </c>
      <c r="X1416" t="s">
        <v>282</v>
      </c>
      <c r="Y1416" t="s">
        <v>307</v>
      </c>
    </row>
    <row r="1417" spans="1:25" x14ac:dyDescent="0.45">
      <c r="A1417" t="s">
        <v>414</v>
      </c>
      <c r="B1417" t="s">
        <v>0</v>
      </c>
      <c r="C1417" t="s">
        <v>1</v>
      </c>
      <c r="E1417" t="s">
        <v>7</v>
      </c>
      <c r="F1417" t="s">
        <v>434</v>
      </c>
      <c r="H1417" t="s">
        <v>6</v>
      </c>
      <c r="I1417" t="s">
        <v>66</v>
      </c>
      <c r="J1417">
        <v>2011</v>
      </c>
      <c r="K1417">
        <v>2004</v>
      </c>
      <c r="L1417" t="s">
        <v>5</v>
      </c>
      <c r="M1417" t="s">
        <v>301</v>
      </c>
      <c r="N1417">
        <v>2908</v>
      </c>
      <c r="W1417">
        <v>474</v>
      </c>
      <c r="X1417" t="s">
        <v>282</v>
      </c>
      <c r="Y1417" t="s">
        <v>307</v>
      </c>
    </row>
    <row r="1418" spans="1:25" x14ac:dyDescent="0.45">
      <c r="A1418" t="s">
        <v>414</v>
      </c>
      <c r="B1418" t="s">
        <v>0</v>
      </c>
      <c r="C1418" t="s">
        <v>1</v>
      </c>
      <c r="E1418" t="s">
        <v>7</v>
      </c>
      <c r="F1418" t="s">
        <v>434</v>
      </c>
      <c r="H1418" t="s">
        <v>6</v>
      </c>
      <c r="I1418" t="s">
        <v>66</v>
      </c>
      <c r="J1418">
        <v>2011</v>
      </c>
      <c r="K1418">
        <v>2005</v>
      </c>
      <c r="L1418" t="s">
        <v>5</v>
      </c>
      <c r="M1418" t="s">
        <v>301</v>
      </c>
      <c r="N1418">
        <v>2600</v>
      </c>
      <c r="W1418">
        <v>474</v>
      </c>
      <c r="X1418" t="s">
        <v>282</v>
      </c>
      <c r="Y1418" t="s">
        <v>307</v>
      </c>
    </row>
    <row r="1419" spans="1:25" x14ac:dyDescent="0.45">
      <c r="A1419" t="s">
        <v>414</v>
      </c>
      <c r="B1419" t="s">
        <v>0</v>
      </c>
      <c r="C1419" t="s">
        <v>1</v>
      </c>
      <c r="E1419" t="s">
        <v>7</v>
      </c>
      <c r="F1419" t="s">
        <v>434</v>
      </c>
      <c r="H1419" t="s">
        <v>6</v>
      </c>
      <c r="I1419" t="s">
        <v>66</v>
      </c>
      <c r="J1419">
        <v>2011</v>
      </c>
      <c r="K1419">
        <v>2006</v>
      </c>
      <c r="L1419" t="s">
        <v>5</v>
      </c>
      <c r="M1419" t="s">
        <v>301</v>
      </c>
      <c r="N1419">
        <v>2172</v>
      </c>
      <c r="W1419">
        <v>474</v>
      </c>
      <c r="X1419" t="s">
        <v>282</v>
      </c>
      <c r="Y1419" t="s">
        <v>307</v>
      </c>
    </row>
    <row r="1420" spans="1:25" x14ac:dyDescent="0.45">
      <c r="A1420" t="s">
        <v>414</v>
      </c>
      <c r="B1420" t="s">
        <v>0</v>
      </c>
      <c r="C1420" t="s">
        <v>1</v>
      </c>
      <c r="E1420" t="s">
        <v>7</v>
      </c>
      <c r="F1420" t="s">
        <v>434</v>
      </c>
      <c r="H1420" t="s">
        <v>6</v>
      </c>
      <c r="I1420" t="s">
        <v>66</v>
      </c>
      <c r="J1420">
        <v>2011</v>
      </c>
      <c r="K1420">
        <v>2007</v>
      </c>
      <c r="L1420" t="s">
        <v>5</v>
      </c>
      <c r="M1420" t="s">
        <v>301</v>
      </c>
      <c r="N1420">
        <v>2549</v>
      </c>
      <c r="W1420">
        <v>474</v>
      </c>
      <c r="X1420" t="s">
        <v>282</v>
      </c>
      <c r="Y1420" t="s">
        <v>307</v>
      </c>
    </row>
    <row r="1421" spans="1:25" x14ac:dyDescent="0.45">
      <c r="A1421" t="s">
        <v>414</v>
      </c>
      <c r="B1421" t="s">
        <v>0</v>
      </c>
      <c r="C1421" t="s">
        <v>1</v>
      </c>
      <c r="E1421" t="s">
        <v>7</v>
      </c>
      <c r="F1421" t="s">
        <v>434</v>
      </c>
      <c r="H1421" t="s">
        <v>6</v>
      </c>
      <c r="I1421" t="s">
        <v>66</v>
      </c>
      <c r="J1421">
        <v>2011</v>
      </c>
      <c r="K1421">
        <v>2008</v>
      </c>
      <c r="L1421" t="s">
        <v>5</v>
      </c>
      <c r="M1421" t="s">
        <v>301</v>
      </c>
      <c r="N1421">
        <v>2258</v>
      </c>
      <c r="W1421">
        <v>474</v>
      </c>
      <c r="X1421" t="s">
        <v>282</v>
      </c>
      <c r="Y1421" t="s">
        <v>307</v>
      </c>
    </row>
    <row r="1422" spans="1:25" x14ac:dyDescent="0.45">
      <c r="A1422" t="s">
        <v>414</v>
      </c>
      <c r="B1422" t="s">
        <v>0</v>
      </c>
      <c r="C1422" t="s">
        <v>1</v>
      </c>
      <c r="E1422" t="s">
        <v>7</v>
      </c>
      <c r="F1422" t="s">
        <v>434</v>
      </c>
      <c r="H1422" t="s">
        <v>6</v>
      </c>
      <c r="I1422" t="s">
        <v>66</v>
      </c>
      <c r="J1422">
        <v>2011</v>
      </c>
      <c r="K1422">
        <v>2009</v>
      </c>
      <c r="L1422" t="s">
        <v>5</v>
      </c>
      <c r="M1422" t="s">
        <v>301</v>
      </c>
      <c r="N1422">
        <v>2880</v>
      </c>
      <c r="W1422">
        <v>474</v>
      </c>
      <c r="X1422" t="s">
        <v>282</v>
      </c>
      <c r="Y1422" t="s">
        <v>307</v>
      </c>
    </row>
    <row r="1423" spans="1:25" x14ac:dyDescent="0.45">
      <c r="A1423" t="s">
        <v>414</v>
      </c>
      <c r="B1423" t="s">
        <v>0</v>
      </c>
      <c r="C1423" t="s">
        <v>1</v>
      </c>
      <c r="E1423" t="s">
        <v>7</v>
      </c>
      <c r="F1423" t="s">
        <v>434</v>
      </c>
      <c r="H1423" t="s">
        <v>6</v>
      </c>
      <c r="I1423" t="s">
        <v>66</v>
      </c>
      <c r="J1423">
        <v>2011</v>
      </c>
      <c r="K1423">
        <v>2010</v>
      </c>
      <c r="L1423" t="s">
        <v>5</v>
      </c>
      <c r="M1423" t="s">
        <v>301</v>
      </c>
      <c r="N1423">
        <v>2141</v>
      </c>
      <c r="W1423" s="4">
        <v>474</v>
      </c>
      <c r="X1423" s="4" t="s">
        <v>282</v>
      </c>
      <c r="Y1423" s="4" t="s">
        <v>307</v>
      </c>
    </row>
    <row r="1424" spans="1:25" x14ac:dyDescent="0.45">
      <c r="A1424" t="s">
        <v>414</v>
      </c>
      <c r="B1424" s="1" t="s">
        <v>0</v>
      </c>
      <c r="C1424" s="2" t="s">
        <v>1</v>
      </c>
      <c r="D1424" s="2"/>
      <c r="E1424" s="2" t="s">
        <v>7</v>
      </c>
      <c r="F1424" s="2" t="s">
        <v>434</v>
      </c>
      <c r="G1424" s="2"/>
      <c r="H1424" s="2" t="s">
        <v>51</v>
      </c>
      <c r="I1424" s="2" t="s">
        <v>67</v>
      </c>
      <c r="J1424" s="2">
        <v>2011</v>
      </c>
      <c r="K1424" s="2">
        <v>2010</v>
      </c>
      <c r="L1424" s="2" t="s">
        <v>4</v>
      </c>
      <c r="M1424" s="2"/>
      <c r="N1424" s="2">
        <v>24174</v>
      </c>
      <c r="O1424" s="2"/>
      <c r="P1424" s="2"/>
      <c r="Q1424" s="2"/>
      <c r="R1424" s="2"/>
      <c r="S1424" s="2"/>
      <c r="T1424" s="2"/>
      <c r="U1424" s="2"/>
      <c r="V1424" s="2"/>
      <c r="W1424">
        <v>474</v>
      </c>
      <c r="X1424" t="s">
        <v>282</v>
      </c>
      <c r="Y1424" t="s">
        <v>310</v>
      </c>
    </row>
    <row r="1425" spans="1:25" x14ac:dyDescent="0.45">
      <c r="A1425" s="33" t="s">
        <v>414</v>
      </c>
      <c r="B1425" s="3" t="s">
        <v>0</v>
      </c>
      <c r="C1425" s="4" t="s">
        <v>1</v>
      </c>
      <c r="D1425" s="4"/>
      <c r="E1425" s="4" t="s">
        <v>7</v>
      </c>
      <c r="F1425" s="4" t="s">
        <v>434</v>
      </c>
      <c r="G1425" s="4"/>
      <c r="H1425" s="4" t="s">
        <v>51</v>
      </c>
      <c r="I1425" s="4" t="s">
        <v>67</v>
      </c>
      <c r="J1425" s="4">
        <v>2011</v>
      </c>
      <c r="K1425" s="4">
        <v>2010</v>
      </c>
      <c r="L1425" s="4" t="s">
        <v>5</v>
      </c>
      <c r="M1425" t="s">
        <v>301</v>
      </c>
      <c r="N1425" s="4">
        <v>2141</v>
      </c>
      <c r="P1425" s="4"/>
      <c r="Q1425" s="4"/>
      <c r="R1425" s="4"/>
      <c r="S1425" s="4"/>
      <c r="T1425" s="4"/>
      <c r="U1425" s="4"/>
      <c r="V1425" s="4"/>
      <c r="W1425" s="4">
        <v>474</v>
      </c>
      <c r="X1425" s="4" t="s">
        <v>282</v>
      </c>
      <c r="Y1425" s="4" t="s">
        <v>307</v>
      </c>
    </row>
    <row r="1426" spans="1:25" x14ac:dyDescent="0.45">
      <c r="A1426" t="s">
        <v>415</v>
      </c>
      <c r="B1426" s="1" t="s">
        <v>8</v>
      </c>
      <c r="C1426" t="s">
        <v>335</v>
      </c>
      <c r="D1426" s="2" t="s">
        <v>9</v>
      </c>
      <c r="E1426" s="2" t="s">
        <v>10</v>
      </c>
      <c r="F1426" s="2" t="s">
        <v>435</v>
      </c>
      <c r="G1426" s="2" t="s">
        <v>272</v>
      </c>
      <c r="H1426" s="2" t="s">
        <v>3</v>
      </c>
      <c r="I1426" s="2" t="s">
        <v>66</v>
      </c>
      <c r="J1426" s="2">
        <v>2013</v>
      </c>
      <c r="K1426" s="2">
        <v>2009</v>
      </c>
      <c r="L1426" s="2" t="s">
        <v>4</v>
      </c>
      <c r="M1426" s="2"/>
      <c r="N1426" s="2">
        <v>728</v>
      </c>
      <c r="O1426" s="2"/>
      <c r="P1426" s="2"/>
      <c r="Q1426" s="2">
        <v>748</v>
      </c>
      <c r="R1426" s="2"/>
      <c r="S1426" s="2"/>
      <c r="T1426" s="2"/>
      <c r="U1426" s="2"/>
      <c r="V1426" s="2"/>
      <c r="X1426" t="s">
        <v>282</v>
      </c>
    </row>
    <row r="1427" spans="1:25" x14ac:dyDescent="0.45">
      <c r="A1427" t="s">
        <v>415</v>
      </c>
      <c r="B1427" s="5" t="s">
        <v>8</v>
      </c>
      <c r="C1427" t="s">
        <v>335</v>
      </c>
      <c r="D1427" t="s">
        <v>9</v>
      </c>
      <c r="E1427" t="s">
        <v>10</v>
      </c>
      <c r="F1427" t="s">
        <v>435</v>
      </c>
      <c r="G1427" t="s">
        <v>272</v>
      </c>
      <c r="H1427" t="s">
        <v>3</v>
      </c>
      <c r="I1427" t="s">
        <v>66</v>
      </c>
      <c r="J1427">
        <v>2013</v>
      </c>
      <c r="K1427">
        <v>2010</v>
      </c>
      <c r="L1427" t="s">
        <v>4</v>
      </c>
      <c r="N1427">
        <v>363</v>
      </c>
      <c r="Q1427">
        <v>385</v>
      </c>
      <c r="X1427" t="s">
        <v>282</v>
      </c>
    </row>
    <row r="1428" spans="1:25" x14ac:dyDescent="0.45">
      <c r="A1428" t="s">
        <v>415</v>
      </c>
      <c r="B1428" s="5" t="s">
        <v>8</v>
      </c>
      <c r="C1428" t="s">
        <v>335</v>
      </c>
      <c r="D1428" t="s">
        <v>9</v>
      </c>
      <c r="E1428" t="s">
        <v>10</v>
      </c>
      <c r="F1428" t="s">
        <v>435</v>
      </c>
      <c r="G1428" t="s">
        <v>272</v>
      </c>
      <c r="H1428" t="s">
        <v>3</v>
      </c>
      <c r="I1428" t="s">
        <v>66</v>
      </c>
      <c r="J1428">
        <v>2013</v>
      </c>
      <c r="K1428">
        <v>2009</v>
      </c>
      <c r="L1428" t="s">
        <v>5</v>
      </c>
      <c r="M1428" t="s">
        <v>331</v>
      </c>
      <c r="N1428">
        <v>133</v>
      </c>
      <c r="Q1428">
        <v>144</v>
      </c>
      <c r="X1428" t="s">
        <v>282</v>
      </c>
    </row>
    <row r="1429" spans="1:25" x14ac:dyDescent="0.45">
      <c r="A1429" s="33" t="s">
        <v>415</v>
      </c>
      <c r="B1429" s="3" t="s">
        <v>8</v>
      </c>
      <c r="C1429" s="4" t="s">
        <v>335</v>
      </c>
      <c r="D1429" s="4" t="s">
        <v>9</v>
      </c>
      <c r="E1429" s="4" t="s">
        <v>10</v>
      </c>
      <c r="F1429" s="4" t="s">
        <v>435</v>
      </c>
      <c r="G1429" t="s">
        <v>272</v>
      </c>
      <c r="H1429" s="4" t="s">
        <v>3</v>
      </c>
      <c r="I1429" t="s">
        <v>66</v>
      </c>
      <c r="J1429" s="4">
        <v>2013</v>
      </c>
      <c r="K1429" s="4">
        <v>2010</v>
      </c>
      <c r="L1429" s="4" t="s">
        <v>5</v>
      </c>
      <c r="M1429" t="s">
        <v>331</v>
      </c>
      <c r="N1429" s="4">
        <v>683</v>
      </c>
      <c r="O1429" s="4"/>
      <c r="P1429" s="4"/>
      <c r="Q1429" s="4">
        <v>691</v>
      </c>
      <c r="R1429" s="4"/>
      <c r="S1429" s="4"/>
      <c r="T1429" s="4"/>
      <c r="U1429" s="4"/>
      <c r="V1429" s="4"/>
      <c r="X1429" t="s">
        <v>282</v>
      </c>
    </row>
    <row r="1430" spans="1:25" x14ac:dyDescent="0.45">
      <c r="A1430" s="31" t="s">
        <v>416</v>
      </c>
      <c r="B1430" s="1" t="s">
        <v>11</v>
      </c>
      <c r="C1430" t="s">
        <v>335</v>
      </c>
      <c r="D1430" s="2" t="s">
        <v>12</v>
      </c>
      <c r="E1430" s="2" t="s">
        <v>10</v>
      </c>
      <c r="F1430" s="2" t="s">
        <v>435</v>
      </c>
      <c r="G1430" s="2" t="s">
        <v>272</v>
      </c>
      <c r="H1430" s="2" t="s">
        <v>364</v>
      </c>
      <c r="I1430" s="2" t="s">
        <v>386</v>
      </c>
      <c r="J1430" s="2">
        <v>2014</v>
      </c>
      <c r="K1430" s="2" t="s">
        <v>13</v>
      </c>
      <c r="L1430" s="2" t="s">
        <v>4</v>
      </c>
      <c r="M1430" s="2"/>
      <c r="N1430" s="2"/>
      <c r="O1430" s="2"/>
      <c r="P1430" s="2"/>
      <c r="Q1430" s="2">
        <v>21525</v>
      </c>
      <c r="R1430" s="2"/>
      <c r="S1430" s="2"/>
      <c r="T1430" s="2">
        <v>2.87</v>
      </c>
      <c r="U1430" s="2"/>
      <c r="V1430" s="2"/>
      <c r="X1430" t="s">
        <v>282</v>
      </c>
    </row>
    <row r="1431" spans="1:25" x14ac:dyDescent="0.45">
      <c r="A1431" s="31" t="s">
        <v>416</v>
      </c>
      <c r="B1431" s="5" t="s">
        <v>11</v>
      </c>
      <c r="C1431" t="s">
        <v>335</v>
      </c>
      <c r="D1431" t="s">
        <v>12</v>
      </c>
      <c r="E1431" t="s">
        <v>10</v>
      </c>
      <c r="F1431" t="s">
        <v>435</v>
      </c>
      <c r="G1431" t="s">
        <v>272</v>
      </c>
      <c r="H1431" t="s">
        <v>364</v>
      </c>
      <c r="I1431" t="s">
        <v>386</v>
      </c>
      <c r="J1431">
        <v>2014</v>
      </c>
      <c r="K1431" t="s">
        <v>13</v>
      </c>
      <c r="L1431" t="s">
        <v>4</v>
      </c>
      <c r="Q1431">
        <v>21525</v>
      </c>
      <c r="T1431">
        <v>2.87</v>
      </c>
      <c r="X1431" t="s">
        <v>282</v>
      </c>
    </row>
    <row r="1432" spans="1:25" x14ac:dyDescent="0.45">
      <c r="A1432" s="31" t="s">
        <v>416</v>
      </c>
      <c r="B1432" s="5" t="s">
        <v>11</v>
      </c>
      <c r="C1432" t="s">
        <v>335</v>
      </c>
      <c r="D1432" t="s">
        <v>12</v>
      </c>
      <c r="E1432" t="s">
        <v>10</v>
      </c>
      <c r="F1432" t="s">
        <v>435</v>
      </c>
      <c r="G1432" t="s">
        <v>272</v>
      </c>
      <c r="H1432" t="s">
        <v>364</v>
      </c>
      <c r="I1432" t="s">
        <v>386</v>
      </c>
      <c r="J1432">
        <v>2014</v>
      </c>
      <c r="K1432" t="s">
        <v>13</v>
      </c>
      <c r="L1432" t="s">
        <v>4</v>
      </c>
      <c r="Q1432">
        <v>21525</v>
      </c>
      <c r="T1432">
        <v>2.87</v>
      </c>
      <c r="X1432" t="s">
        <v>282</v>
      </c>
    </row>
    <row r="1433" spans="1:25" x14ac:dyDescent="0.45">
      <c r="A1433" s="31" t="s">
        <v>416</v>
      </c>
      <c r="B1433" s="5" t="s">
        <v>11</v>
      </c>
      <c r="C1433" t="s">
        <v>335</v>
      </c>
      <c r="D1433" t="s">
        <v>12</v>
      </c>
      <c r="E1433" t="s">
        <v>10</v>
      </c>
      <c r="F1433" t="s">
        <v>435</v>
      </c>
      <c r="G1433" t="s">
        <v>272</v>
      </c>
      <c r="H1433" t="s">
        <v>364</v>
      </c>
      <c r="I1433" t="s">
        <v>386</v>
      </c>
      <c r="J1433">
        <v>2014</v>
      </c>
      <c r="K1433">
        <v>2009</v>
      </c>
      <c r="L1433" t="s">
        <v>5</v>
      </c>
      <c r="M1433" t="s">
        <v>331</v>
      </c>
      <c r="N1433">
        <v>133</v>
      </c>
      <c r="Q1433">
        <v>144</v>
      </c>
      <c r="T1433">
        <v>0.02</v>
      </c>
      <c r="X1433" t="s">
        <v>282</v>
      </c>
    </row>
    <row r="1434" spans="1:25" x14ac:dyDescent="0.45">
      <c r="A1434" s="31" t="s">
        <v>416</v>
      </c>
      <c r="B1434" s="5" t="s">
        <v>11</v>
      </c>
      <c r="C1434" t="s">
        <v>335</v>
      </c>
      <c r="D1434" t="s">
        <v>12</v>
      </c>
      <c r="E1434" t="s">
        <v>10</v>
      </c>
      <c r="F1434" t="s">
        <v>435</v>
      </c>
      <c r="G1434" t="s">
        <v>272</v>
      </c>
      <c r="H1434" t="s">
        <v>364</v>
      </c>
      <c r="I1434" t="s">
        <v>386</v>
      </c>
      <c r="J1434">
        <v>2014</v>
      </c>
      <c r="K1434">
        <v>2010</v>
      </c>
      <c r="L1434" t="s">
        <v>5</v>
      </c>
      <c r="M1434" t="s">
        <v>331</v>
      </c>
      <c r="N1434">
        <v>683</v>
      </c>
      <c r="Q1434">
        <v>691</v>
      </c>
      <c r="T1434">
        <v>0.09</v>
      </c>
      <c r="X1434" t="s">
        <v>282</v>
      </c>
    </row>
    <row r="1435" spans="1:25" x14ac:dyDescent="0.45">
      <c r="A1435" s="33" t="s">
        <v>416</v>
      </c>
      <c r="B1435" s="3" t="s">
        <v>11</v>
      </c>
      <c r="C1435" t="s">
        <v>335</v>
      </c>
      <c r="D1435" s="4" t="s">
        <v>12</v>
      </c>
      <c r="E1435" s="4" t="s">
        <v>10</v>
      </c>
      <c r="F1435" s="4" t="s">
        <v>435</v>
      </c>
      <c r="G1435" t="s">
        <v>272</v>
      </c>
      <c r="H1435" t="s">
        <v>364</v>
      </c>
      <c r="I1435" t="s">
        <v>386</v>
      </c>
      <c r="J1435" s="4">
        <v>2014</v>
      </c>
      <c r="K1435" s="4">
        <v>2011</v>
      </c>
      <c r="L1435" s="4" t="s">
        <v>5</v>
      </c>
      <c r="M1435" t="s">
        <v>331</v>
      </c>
      <c r="N1435" s="4">
        <v>544</v>
      </c>
      <c r="Q1435" s="4">
        <v>577</v>
      </c>
      <c r="T1435" s="4">
        <v>0.08</v>
      </c>
      <c r="U1435" s="4"/>
      <c r="V1435" s="4"/>
      <c r="X1435" t="s">
        <v>282</v>
      </c>
    </row>
    <row r="1436" spans="1:25" x14ac:dyDescent="0.45">
      <c r="A1436" s="31" t="s">
        <v>417</v>
      </c>
      <c r="B1436" s="1" t="s">
        <v>14</v>
      </c>
      <c r="C1436" s="2" t="s">
        <v>1</v>
      </c>
      <c r="D1436" s="2"/>
      <c r="E1436" s="2" t="s">
        <v>10</v>
      </c>
      <c r="F1436" s="2" t="s">
        <v>436</v>
      </c>
      <c r="G1436" s="2" t="s">
        <v>168</v>
      </c>
      <c r="H1436" s="2" t="s">
        <v>3</v>
      </c>
      <c r="I1436" s="2" t="s">
        <v>66</v>
      </c>
      <c r="J1436" s="2">
        <v>2012</v>
      </c>
      <c r="K1436" s="2">
        <v>2010</v>
      </c>
      <c r="L1436" s="2" t="s">
        <v>4</v>
      </c>
      <c r="M1436" s="2"/>
      <c r="N1436" s="2">
        <v>280000</v>
      </c>
      <c r="O1436" s="2">
        <v>215000</v>
      </c>
      <c r="P1436" s="2">
        <v>280000</v>
      </c>
      <c r="Q1436" s="2"/>
      <c r="R1436" s="2"/>
      <c r="S1436" s="2"/>
      <c r="T1436" s="2"/>
      <c r="U1436" s="2"/>
      <c r="V1436" s="2"/>
      <c r="X1436" t="s">
        <v>282</v>
      </c>
    </row>
    <row r="1437" spans="1:25" x14ac:dyDescent="0.45">
      <c r="A1437" s="31" t="s">
        <v>417</v>
      </c>
      <c r="B1437" s="5" t="s">
        <v>14</v>
      </c>
      <c r="C1437" t="s">
        <v>1</v>
      </c>
      <c r="E1437" t="s">
        <v>10</v>
      </c>
      <c r="F1437" t="s">
        <v>436</v>
      </c>
      <c r="G1437" t="s">
        <v>168</v>
      </c>
      <c r="H1437" t="s">
        <v>3</v>
      </c>
      <c r="I1437" t="s">
        <v>66</v>
      </c>
      <c r="J1437">
        <v>2012</v>
      </c>
      <c r="K1437">
        <v>2011</v>
      </c>
      <c r="L1437" t="s">
        <v>4</v>
      </c>
      <c r="N1437">
        <v>215000</v>
      </c>
      <c r="O1437">
        <v>215000</v>
      </c>
      <c r="P1437">
        <v>280000</v>
      </c>
      <c r="X1437" t="s">
        <v>282</v>
      </c>
    </row>
    <row r="1438" spans="1:25" x14ac:dyDescent="0.45">
      <c r="A1438" s="31" t="s">
        <v>417</v>
      </c>
      <c r="B1438" s="5" t="s">
        <v>14</v>
      </c>
      <c r="C1438" t="s">
        <v>1</v>
      </c>
      <c r="E1438" t="s">
        <v>10</v>
      </c>
      <c r="F1438" t="s">
        <v>436</v>
      </c>
      <c r="G1438" t="s">
        <v>168</v>
      </c>
      <c r="H1438" t="s">
        <v>3</v>
      </c>
      <c r="I1438" t="s">
        <v>66</v>
      </c>
      <c r="J1438">
        <v>2012</v>
      </c>
      <c r="K1438">
        <v>2010</v>
      </c>
      <c r="L1438" t="s">
        <v>5</v>
      </c>
      <c r="M1438" t="s">
        <v>16</v>
      </c>
      <c r="O1438">
        <v>150000</v>
      </c>
      <c r="P1438">
        <v>200000</v>
      </c>
      <c r="X1438" t="s">
        <v>282</v>
      </c>
    </row>
    <row r="1439" spans="1:25" x14ac:dyDescent="0.45">
      <c r="A1439" s="33" t="s">
        <v>417</v>
      </c>
      <c r="B1439" s="3" t="s">
        <v>14</v>
      </c>
      <c r="C1439" s="4" t="s">
        <v>1</v>
      </c>
      <c r="D1439" s="4"/>
      <c r="E1439" s="4" t="s">
        <v>10</v>
      </c>
      <c r="F1439" s="4" t="s">
        <v>436</v>
      </c>
      <c r="G1439" t="s">
        <v>168</v>
      </c>
      <c r="H1439" s="4" t="s">
        <v>3</v>
      </c>
      <c r="I1439" s="4" t="s">
        <v>66</v>
      </c>
      <c r="J1439" s="4">
        <v>2012</v>
      </c>
      <c r="K1439" s="4">
        <v>2011</v>
      </c>
      <c r="L1439" s="4" t="s">
        <v>5</v>
      </c>
      <c r="M1439" t="s">
        <v>16</v>
      </c>
      <c r="N1439" s="4"/>
      <c r="O1439" s="4">
        <v>150000</v>
      </c>
      <c r="P1439" s="4">
        <v>200000</v>
      </c>
      <c r="Q1439" s="4"/>
      <c r="R1439" s="4"/>
      <c r="S1439" s="4"/>
      <c r="T1439" s="4"/>
      <c r="U1439" s="4"/>
      <c r="V1439" s="4"/>
      <c r="X1439" t="s">
        <v>282</v>
      </c>
    </row>
    <row r="1440" spans="1:25" x14ac:dyDescent="0.45">
      <c r="A1440" s="31" t="s">
        <v>418</v>
      </c>
      <c r="B1440" s="1" t="s">
        <v>284</v>
      </c>
      <c r="C1440" t="s">
        <v>335</v>
      </c>
      <c r="D1440" s="2" t="s">
        <v>9</v>
      </c>
      <c r="E1440" s="2" t="s">
        <v>10</v>
      </c>
      <c r="F1440" s="2" t="s">
        <v>437</v>
      </c>
      <c r="G1440" s="2" t="s">
        <v>168</v>
      </c>
      <c r="H1440" s="2" t="s">
        <v>3</v>
      </c>
      <c r="I1440" s="2" t="s">
        <v>66</v>
      </c>
      <c r="J1440" s="2">
        <v>2016</v>
      </c>
      <c r="K1440" s="2">
        <v>2010</v>
      </c>
      <c r="L1440" s="2" t="s">
        <v>4</v>
      </c>
      <c r="M1440" s="2"/>
      <c r="N1440">
        <v>64541</v>
      </c>
      <c r="O1440" s="2"/>
      <c r="P1440" s="2"/>
      <c r="Q1440" s="2"/>
      <c r="R1440" s="2"/>
      <c r="S1440" s="2"/>
      <c r="T1440" s="2"/>
      <c r="U1440" s="2"/>
      <c r="V1440" s="2"/>
      <c r="X1440" t="s">
        <v>282</v>
      </c>
      <c r="Y1440" t="s">
        <v>320</v>
      </c>
    </row>
    <row r="1441" spans="1:24" x14ac:dyDescent="0.45">
      <c r="A1441" s="31" t="s">
        <v>418</v>
      </c>
      <c r="B1441" t="s">
        <v>284</v>
      </c>
      <c r="C1441" t="s">
        <v>335</v>
      </c>
      <c r="D1441" t="s">
        <v>9</v>
      </c>
      <c r="E1441" t="s">
        <v>10</v>
      </c>
      <c r="F1441" t="s">
        <v>437</v>
      </c>
      <c r="G1441" t="s">
        <v>168</v>
      </c>
      <c r="H1441" t="s">
        <v>3</v>
      </c>
      <c r="I1441" t="s">
        <v>66</v>
      </c>
      <c r="J1441">
        <v>2016</v>
      </c>
      <c r="K1441">
        <v>2011</v>
      </c>
      <c r="L1441" t="s">
        <v>4</v>
      </c>
      <c r="N1441">
        <v>31970</v>
      </c>
      <c r="X1441" t="s">
        <v>282</v>
      </c>
    </row>
    <row r="1442" spans="1:24" x14ac:dyDescent="0.45">
      <c r="A1442" s="31" t="s">
        <v>418</v>
      </c>
      <c r="B1442" t="s">
        <v>284</v>
      </c>
      <c r="C1442" t="s">
        <v>335</v>
      </c>
      <c r="D1442" t="s">
        <v>9</v>
      </c>
      <c r="E1442" t="s">
        <v>10</v>
      </c>
      <c r="F1442" t="s">
        <v>437</v>
      </c>
      <c r="G1442" t="s">
        <v>168</v>
      </c>
      <c r="H1442" t="s">
        <v>3</v>
      </c>
      <c r="I1442" t="s">
        <v>66</v>
      </c>
      <c r="J1442">
        <v>2016</v>
      </c>
      <c r="K1442">
        <v>2012</v>
      </c>
      <c r="L1442" t="s">
        <v>4</v>
      </c>
      <c r="N1442">
        <v>38117</v>
      </c>
      <c r="X1442" t="s">
        <v>282</v>
      </c>
    </row>
    <row r="1443" spans="1:24" x14ac:dyDescent="0.45">
      <c r="A1443" s="31" t="s">
        <v>418</v>
      </c>
      <c r="B1443" t="s">
        <v>284</v>
      </c>
      <c r="C1443" t="s">
        <v>335</v>
      </c>
      <c r="D1443" t="s">
        <v>9</v>
      </c>
      <c r="E1443" t="s">
        <v>10</v>
      </c>
      <c r="F1443" t="s">
        <v>437</v>
      </c>
      <c r="G1443" t="s">
        <v>168</v>
      </c>
      <c r="H1443" t="s">
        <v>3</v>
      </c>
      <c r="I1443" t="s">
        <v>66</v>
      </c>
      <c r="J1443">
        <v>2016</v>
      </c>
      <c r="K1443">
        <v>2010</v>
      </c>
      <c r="L1443" t="s">
        <v>5</v>
      </c>
      <c r="M1443" t="s">
        <v>329</v>
      </c>
      <c r="N1443">
        <v>25360</v>
      </c>
      <c r="Q1443">
        <v>14591</v>
      </c>
      <c r="X1443" t="s">
        <v>282</v>
      </c>
    </row>
    <row r="1444" spans="1:24" x14ac:dyDescent="0.45">
      <c r="A1444" s="31" t="s">
        <v>418</v>
      </c>
      <c r="B1444" t="s">
        <v>284</v>
      </c>
      <c r="C1444" t="s">
        <v>335</v>
      </c>
      <c r="D1444" t="s">
        <v>9</v>
      </c>
      <c r="E1444" t="s">
        <v>10</v>
      </c>
      <c r="F1444" t="s">
        <v>437</v>
      </c>
      <c r="G1444" t="s">
        <v>168</v>
      </c>
      <c r="H1444" t="s">
        <v>3</v>
      </c>
      <c r="I1444" t="s">
        <v>66</v>
      </c>
      <c r="J1444">
        <v>2016</v>
      </c>
      <c r="K1444">
        <v>2011</v>
      </c>
      <c r="L1444" t="s">
        <v>5</v>
      </c>
      <c r="M1444" t="s">
        <v>329</v>
      </c>
      <c r="N1444">
        <v>19950</v>
      </c>
      <c r="Q1444">
        <v>9811</v>
      </c>
      <c r="X1444" t="s">
        <v>282</v>
      </c>
    </row>
    <row r="1445" spans="1:24" x14ac:dyDescent="0.45">
      <c r="A1445" s="33" t="s">
        <v>418</v>
      </c>
      <c r="B1445" s="5" t="s">
        <v>284</v>
      </c>
      <c r="C1445" s="4" t="s">
        <v>335</v>
      </c>
      <c r="D1445" s="4" t="s">
        <v>9</v>
      </c>
      <c r="E1445" s="4" t="s">
        <v>10</v>
      </c>
      <c r="F1445" s="4" t="s">
        <v>437</v>
      </c>
      <c r="G1445" t="s">
        <v>168</v>
      </c>
      <c r="H1445" s="4" t="s">
        <v>3</v>
      </c>
      <c r="I1445" s="4" t="s">
        <v>66</v>
      </c>
      <c r="J1445" s="4">
        <v>2016</v>
      </c>
      <c r="K1445" s="4">
        <v>2012</v>
      </c>
      <c r="L1445" s="4" t="s">
        <v>5</v>
      </c>
      <c r="M1445" s="4" t="s">
        <v>329</v>
      </c>
      <c r="N1445" s="4">
        <v>10757</v>
      </c>
      <c r="O1445" s="4"/>
      <c r="P1445" s="4"/>
      <c r="Q1445" s="4">
        <v>5186</v>
      </c>
      <c r="R1445" s="4"/>
      <c r="S1445" s="4"/>
      <c r="T1445" s="4"/>
      <c r="U1445" s="4"/>
      <c r="V1445" s="4"/>
      <c r="X1445" t="s">
        <v>282</v>
      </c>
    </row>
    <row r="1446" spans="1:24" x14ac:dyDescent="0.45">
      <c r="A1446" s="31" t="s">
        <v>421</v>
      </c>
      <c r="B1446" s="1" t="s">
        <v>330</v>
      </c>
      <c r="C1446" t="s">
        <v>335</v>
      </c>
      <c r="D1446" s="2" t="s">
        <v>9</v>
      </c>
      <c r="E1446" s="2" t="s">
        <v>10</v>
      </c>
      <c r="F1446" s="2" t="s">
        <v>438</v>
      </c>
      <c r="G1446" s="2" t="s">
        <v>169</v>
      </c>
      <c r="H1446" s="2" t="s">
        <v>3</v>
      </c>
      <c r="I1446" s="2" t="s">
        <v>66</v>
      </c>
      <c r="J1446" s="2">
        <v>2023</v>
      </c>
      <c r="K1446" s="2">
        <v>2020</v>
      </c>
      <c r="L1446" s="2" t="s">
        <v>4</v>
      </c>
      <c r="M1446" s="2"/>
      <c r="N1446" s="2">
        <v>165330</v>
      </c>
      <c r="O1446" s="2"/>
      <c r="Q1446" s="2">
        <v>90850</v>
      </c>
      <c r="R1446" s="2"/>
      <c r="T1446" s="7">
        <f>Q1446/$W$1446</f>
        <v>15.726155444002076</v>
      </c>
      <c r="U1446" s="7"/>
      <c r="V1446" s="7"/>
      <c r="W1446">
        <v>5777</v>
      </c>
      <c r="X1446" t="s">
        <v>282</v>
      </c>
    </row>
    <row r="1447" spans="1:24" x14ac:dyDescent="0.45">
      <c r="A1447" s="31" t="s">
        <v>421</v>
      </c>
      <c r="B1447" t="s">
        <v>330</v>
      </c>
      <c r="C1447" t="s">
        <v>335</v>
      </c>
      <c r="D1447" t="s">
        <v>9</v>
      </c>
      <c r="E1447" t="s">
        <v>10</v>
      </c>
      <c r="F1447" t="s">
        <v>438</v>
      </c>
      <c r="G1447" t="s">
        <v>169</v>
      </c>
      <c r="H1447" t="s">
        <v>3</v>
      </c>
      <c r="I1447" t="s">
        <v>66</v>
      </c>
      <c r="J1447">
        <v>2023</v>
      </c>
      <c r="K1447">
        <v>2021</v>
      </c>
      <c r="L1447" t="s">
        <v>4</v>
      </c>
      <c r="N1447">
        <v>184752</v>
      </c>
      <c r="Q1447">
        <v>97504</v>
      </c>
      <c r="T1447" s="8">
        <f t="shared" ref="T1447:T1449" si="0">Q1447/$W$1446</f>
        <v>16.877964341353643</v>
      </c>
      <c r="U1447" s="8"/>
      <c r="V1447" s="8"/>
      <c r="W1447">
        <v>5777</v>
      </c>
      <c r="X1447" t="s">
        <v>282</v>
      </c>
    </row>
    <row r="1448" spans="1:24" x14ac:dyDescent="0.45">
      <c r="A1448" s="31" t="s">
        <v>421</v>
      </c>
      <c r="B1448" t="s">
        <v>330</v>
      </c>
      <c r="C1448" t="s">
        <v>335</v>
      </c>
      <c r="D1448" t="s">
        <v>9</v>
      </c>
      <c r="E1448" t="s">
        <v>10</v>
      </c>
      <c r="F1448" t="s">
        <v>438</v>
      </c>
      <c r="G1448" t="s">
        <v>169</v>
      </c>
      <c r="H1448" t="s">
        <v>3</v>
      </c>
      <c r="I1448" t="s">
        <v>66</v>
      </c>
      <c r="J1448">
        <v>2023</v>
      </c>
      <c r="K1448">
        <v>2020</v>
      </c>
      <c r="L1448" t="s">
        <v>5</v>
      </c>
      <c r="M1448" t="s">
        <v>17</v>
      </c>
      <c r="N1448">
        <v>25790</v>
      </c>
      <c r="Q1448">
        <v>17125</v>
      </c>
      <c r="T1448" s="8">
        <f t="shared" si="0"/>
        <v>2.9643413536437597</v>
      </c>
      <c r="U1448" s="8"/>
      <c r="V1448" s="8"/>
      <c r="W1448">
        <v>5777</v>
      </c>
      <c r="X1448" t="s">
        <v>282</v>
      </c>
    </row>
    <row r="1449" spans="1:24" x14ac:dyDescent="0.45">
      <c r="A1449" s="33" t="s">
        <v>421</v>
      </c>
      <c r="B1449" s="5" t="s">
        <v>330</v>
      </c>
      <c r="C1449" t="s">
        <v>335</v>
      </c>
      <c r="D1449" s="4" t="s">
        <v>9</v>
      </c>
      <c r="E1449" s="4" t="s">
        <v>10</v>
      </c>
      <c r="F1449" s="4" t="s">
        <v>438</v>
      </c>
      <c r="G1449" t="s">
        <v>169</v>
      </c>
      <c r="H1449" s="4" t="s">
        <v>3</v>
      </c>
      <c r="I1449" s="4" t="s">
        <v>66</v>
      </c>
      <c r="J1449" s="4">
        <v>2023</v>
      </c>
      <c r="K1449" s="4">
        <v>2021</v>
      </c>
      <c r="L1449" s="4" t="s">
        <v>5</v>
      </c>
      <c r="M1449" s="4" t="s">
        <v>17</v>
      </c>
      <c r="N1449" s="4">
        <v>22153</v>
      </c>
      <c r="Q1449" s="4">
        <v>14710</v>
      </c>
      <c r="R1449" s="4"/>
      <c r="S1449" s="4"/>
      <c r="T1449" s="8">
        <f t="shared" si="0"/>
        <v>2.5463043101956031</v>
      </c>
      <c r="U1449" s="8"/>
      <c r="V1449" s="8"/>
      <c r="W1449">
        <v>5777</v>
      </c>
      <c r="X1449" t="s">
        <v>282</v>
      </c>
    </row>
    <row r="1450" spans="1:24" x14ac:dyDescent="0.45">
      <c r="A1450" s="31" t="s">
        <v>420</v>
      </c>
      <c r="B1450" s="1" t="s">
        <v>18</v>
      </c>
      <c r="C1450" s="2" t="s">
        <v>336</v>
      </c>
      <c r="D1450" s="2"/>
      <c r="E1450" s="2" t="s">
        <v>20</v>
      </c>
      <c r="F1450" s="2" t="s">
        <v>439</v>
      </c>
      <c r="G1450" s="2"/>
      <c r="H1450" s="2" t="s">
        <v>51</v>
      </c>
      <c r="I1450" s="2" t="s">
        <v>67</v>
      </c>
      <c r="J1450" s="2">
        <v>2012</v>
      </c>
      <c r="K1450" s="2">
        <v>2009</v>
      </c>
      <c r="L1450" s="2" t="s">
        <v>4</v>
      </c>
      <c r="M1450" s="2"/>
      <c r="N1450" s="2">
        <v>1510</v>
      </c>
      <c r="O1450" s="2"/>
      <c r="P1450" s="2"/>
      <c r="Q1450" s="2"/>
      <c r="R1450" s="2"/>
      <c r="S1450" s="2"/>
      <c r="T1450" s="2"/>
      <c r="U1450" s="2"/>
      <c r="V1450" s="2"/>
      <c r="X1450" t="s">
        <v>282</v>
      </c>
    </row>
    <row r="1451" spans="1:24" x14ac:dyDescent="0.45">
      <c r="A1451" s="31" t="s">
        <v>420</v>
      </c>
      <c r="B1451" s="5" t="s">
        <v>18</v>
      </c>
      <c r="C1451" t="s">
        <v>336</v>
      </c>
      <c r="E1451" t="s">
        <v>20</v>
      </c>
      <c r="F1451" t="s">
        <v>439</v>
      </c>
      <c r="H1451" t="s">
        <v>51</v>
      </c>
      <c r="I1451" t="s">
        <v>67</v>
      </c>
      <c r="J1451">
        <v>2012</v>
      </c>
      <c r="K1451" t="s">
        <v>21</v>
      </c>
      <c r="L1451" t="s">
        <v>5</v>
      </c>
      <c r="M1451" t="s">
        <v>301</v>
      </c>
      <c r="N1451">
        <v>905</v>
      </c>
      <c r="X1451" t="s">
        <v>282</v>
      </c>
    </row>
    <row r="1452" spans="1:24" x14ac:dyDescent="0.45">
      <c r="A1452" s="31" t="s">
        <v>420</v>
      </c>
      <c r="B1452" s="5" t="s">
        <v>18</v>
      </c>
      <c r="C1452" t="s">
        <v>336</v>
      </c>
      <c r="E1452" t="s">
        <v>20</v>
      </c>
      <c r="F1452" t="s">
        <v>440</v>
      </c>
      <c r="H1452" t="s">
        <v>51</v>
      </c>
      <c r="I1452" t="s">
        <v>67</v>
      </c>
      <c r="J1452">
        <v>2012</v>
      </c>
      <c r="K1452">
        <v>2009</v>
      </c>
      <c r="L1452" t="s">
        <v>4</v>
      </c>
      <c r="N1452">
        <v>2580</v>
      </c>
      <c r="O1452">
        <v>2580</v>
      </c>
      <c r="P1452">
        <v>2580</v>
      </c>
      <c r="X1452" t="s">
        <v>282</v>
      </c>
    </row>
    <row r="1453" spans="1:24" x14ac:dyDescent="0.45">
      <c r="A1453" s="31" t="s">
        <v>420</v>
      </c>
      <c r="B1453" s="5" t="s">
        <v>18</v>
      </c>
      <c r="C1453" t="s">
        <v>336</v>
      </c>
      <c r="E1453" t="s">
        <v>20</v>
      </c>
      <c r="F1453" t="s">
        <v>440</v>
      </c>
      <c r="H1453" t="s">
        <v>51</v>
      </c>
      <c r="I1453" t="s">
        <v>67</v>
      </c>
      <c r="J1453">
        <v>2012</v>
      </c>
      <c r="K1453">
        <v>2009</v>
      </c>
      <c r="L1453" t="s">
        <v>5</v>
      </c>
      <c r="M1453" t="s">
        <v>329</v>
      </c>
      <c r="O1453">
        <v>6400</v>
      </c>
      <c r="P1453">
        <v>7200</v>
      </c>
      <c r="X1453" t="s">
        <v>282</v>
      </c>
    </row>
    <row r="1454" spans="1:24" x14ac:dyDescent="0.45">
      <c r="A1454" s="31" t="s">
        <v>420</v>
      </c>
      <c r="B1454" s="5" t="s">
        <v>18</v>
      </c>
      <c r="C1454" t="s">
        <v>336</v>
      </c>
      <c r="E1454" t="s">
        <v>20</v>
      </c>
      <c r="F1454" t="s">
        <v>442</v>
      </c>
      <c r="H1454" t="s">
        <v>51</v>
      </c>
      <c r="I1454" t="s">
        <v>67</v>
      </c>
      <c r="J1454">
        <v>2012</v>
      </c>
      <c r="K1454">
        <v>2009</v>
      </c>
      <c r="L1454" t="s">
        <v>4</v>
      </c>
      <c r="N1454">
        <v>527</v>
      </c>
      <c r="X1454" t="s">
        <v>282</v>
      </c>
    </row>
    <row r="1455" spans="1:24" x14ac:dyDescent="0.45">
      <c r="A1455" s="31" t="s">
        <v>420</v>
      </c>
      <c r="B1455" s="5" t="s">
        <v>18</v>
      </c>
      <c r="C1455" t="s">
        <v>336</v>
      </c>
      <c r="E1455" t="s">
        <v>20</v>
      </c>
      <c r="F1455" t="s">
        <v>442</v>
      </c>
      <c r="H1455" t="s">
        <v>51</v>
      </c>
      <c r="I1455" t="s">
        <v>67</v>
      </c>
      <c r="J1455">
        <v>2012</v>
      </c>
      <c r="K1455" t="s">
        <v>22</v>
      </c>
      <c r="L1455" t="s">
        <v>5</v>
      </c>
      <c r="M1455" t="s">
        <v>329</v>
      </c>
      <c r="N1455">
        <v>473</v>
      </c>
      <c r="X1455" t="s">
        <v>282</v>
      </c>
    </row>
    <row r="1456" spans="1:24" x14ac:dyDescent="0.45">
      <c r="A1456" s="31" t="s">
        <v>420</v>
      </c>
      <c r="B1456" s="5" t="s">
        <v>18</v>
      </c>
      <c r="C1456" t="s">
        <v>336</v>
      </c>
      <c r="E1456" t="s">
        <v>20</v>
      </c>
      <c r="F1456" t="s">
        <v>444</v>
      </c>
      <c r="H1456" t="s">
        <v>51</v>
      </c>
      <c r="I1456" t="s">
        <v>67</v>
      </c>
      <c r="J1456">
        <v>2012</v>
      </c>
      <c r="K1456">
        <v>2009</v>
      </c>
      <c r="L1456" t="s">
        <v>4</v>
      </c>
      <c r="N1456">
        <v>310</v>
      </c>
      <c r="X1456" t="s">
        <v>282</v>
      </c>
    </row>
    <row r="1457" spans="1:24" x14ac:dyDescent="0.45">
      <c r="A1457" s="31" t="s">
        <v>420</v>
      </c>
      <c r="B1457" s="5" t="s">
        <v>18</v>
      </c>
      <c r="C1457" t="s">
        <v>336</v>
      </c>
      <c r="E1457" t="s">
        <v>20</v>
      </c>
      <c r="F1457" t="s">
        <v>444</v>
      </c>
      <c r="H1457" t="s">
        <v>51</v>
      </c>
      <c r="I1457" t="s">
        <v>67</v>
      </c>
      <c r="J1457">
        <v>2012</v>
      </c>
      <c r="K1457" t="s">
        <v>23</v>
      </c>
      <c r="L1457" t="s">
        <v>5</v>
      </c>
      <c r="M1457" t="s">
        <v>301</v>
      </c>
      <c r="N1457">
        <v>320</v>
      </c>
      <c r="X1457" t="s">
        <v>282</v>
      </c>
    </row>
    <row r="1458" spans="1:24" x14ac:dyDescent="0.45">
      <c r="A1458" s="31" t="s">
        <v>420</v>
      </c>
      <c r="B1458" s="5" t="s">
        <v>18</v>
      </c>
      <c r="C1458" t="s">
        <v>336</v>
      </c>
      <c r="E1458" t="s">
        <v>20</v>
      </c>
      <c r="F1458" t="s">
        <v>443</v>
      </c>
      <c r="H1458" t="s">
        <v>51</v>
      </c>
      <c r="I1458" t="s">
        <v>67</v>
      </c>
      <c r="J1458">
        <v>2012</v>
      </c>
      <c r="K1458">
        <v>2009</v>
      </c>
      <c r="L1458" t="s">
        <v>4</v>
      </c>
      <c r="N1458">
        <v>135049</v>
      </c>
      <c r="X1458" t="s">
        <v>282</v>
      </c>
    </row>
    <row r="1459" spans="1:24" x14ac:dyDescent="0.45">
      <c r="A1459" s="33" t="s">
        <v>420</v>
      </c>
      <c r="B1459" s="3" t="s">
        <v>18</v>
      </c>
      <c r="C1459" s="4" t="s">
        <v>336</v>
      </c>
      <c r="D1459" s="4"/>
      <c r="E1459" s="4" t="s">
        <v>20</v>
      </c>
      <c r="F1459" s="4" t="s">
        <v>443</v>
      </c>
      <c r="G1459" s="4"/>
      <c r="H1459" s="4" t="s">
        <v>51</v>
      </c>
      <c r="I1459" s="4" t="s">
        <v>67</v>
      </c>
      <c r="J1459" s="4">
        <v>2012</v>
      </c>
      <c r="K1459" s="4" t="s">
        <v>24</v>
      </c>
      <c r="L1459" s="4" t="s">
        <v>5</v>
      </c>
      <c r="M1459" s="4" t="s">
        <v>329</v>
      </c>
      <c r="N1459" s="4">
        <v>150000</v>
      </c>
      <c r="O1459" s="4"/>
      <c r="P1459" s="4"/>
      <c r="Q1459" s="4"/>
      <c r="R1459" s="4"/>
      <c r="S1459" s="4"/>
      <c r="T1459" s="4"/>
      <c r="U1459" s="4"/>
      <c r="V1459" s="4"/>
      <c r="X1459" t="s">
        <v>282</v>
      </c>
    </row>
    <row r="1460" spans="1:24" x14ac:dyDescent="0.45">
      <c r="A1460" s="31" t="s">
        <v>422</v>
      </c>
      <c r="B1460" t="s">
        <v>25</v>
      </c>
      <c r="C1460" t="s">
        <v>336</v>
      </c>
      <c r="E1460" t="s">
        <v>20</v>
      </c>
      <c r="F1460" t="s">
        <v>439</v>
      </c>
      <c r="H1460" t="s">
        <v>26</v>
      </c>
      <c r="I1460" t="s">
        <v>67</v>
      </c>
      <c r="J1460">
        <v>2015</v>
      </c>
      <c r="K1460">
        <v>2012</v>
      </c>
      <c r="L1460" s="2" t="s">
        <v>4</v>
      </c>
      <c r="N1460">
        <v>391</v>
      </c>
      <c r="X1460" t="s">
        <v>282</v>
      </c>
    </row>
    <row r="1461" spans="1:24" x14ac:dyDescent="0.45">
      <c r="A1461" s="31" t="s">
        <v>422</v>
      </c>
      <c r="B1461" t="s">
        <v>25</v>
      </c>
      <c r="C1461" t="s">
        <v>336</v>
      </c>
      <c r="E1461" t="s">
        <v>20</v>
      </c>
      <c r="F1461" t="s">
        <v>439</v>
      </c>
      <c r="H1461" t="s">
        <v>26</v>
      </c>
      <c r="I1461" t="s">
        <v>67</v>
      </c>
      <c r="J1461">
        <v>2015</v>
      </c>
      <c r="K1461">
        <v>2012</v>
      </c>
      <c r="L1461" t="s">
        <v>5</v>
      </c>
      <c r="M1461" t="s">
        <v>301</v>
      </c>
      <c r="N1461">
        <v>364</v>
      </c>
      <c r="X1461" t="s">
        <v>282</v>
      </c>
    </row>
    <row r="1462" spans="1:24" x14ac:dyDescent="0.45">
      <c r="A1462" s="31" t="s">
        <v>422</v>
      </c>
      <c r="B1462" t="s">
        <v>25</v>
      </c>
      <c r="C1462" t="s">
        <v>336</v>
      </c>
      <c r="E1462" t="s">
        <v>20</v>
      </c>
      <c r="F1462" t="s">
        <v>444</v>
      </c>
      <c r="H1462" t="s">
        <v>26</v>
      </c>
      <c r="I1462" t="s">
        <v>67</v>
      </c>
      <c r="J1462">
        <v>2015</v>
      </c>
      <c r="K1462">
        <v>1997</v>
      </c>
      <c r="L1462" t="s">
        <v>4</v>
      </c>
      <c r="N1462">
        <v>102</v>
      </c>
      <c r="X1462" t="s">
        <v>282</v>
      </c>
    </row>
    <row r="1463" spans="1:24" x14ac:dyDescent="0.45">
      <c r="A1463" s="31" t="s">
        <v>422</v>
      </c>
      <c r="B1463" t="s">
        <v>25</v>
      </c>
      <c r="C1463" t="s">
        <v>336</v>
      </c>
      <c r="E1463" t="s">
        <v>20</v>
      </c>
      <c r="F1463" t="s">
        <v>444</v>
      </c>
      <c r="H1463" t="s">
        <v>26</v>
      </c>
      <c r="I1463" t="s">
        <v>67</v>
      </c>
      <c r="J1463">
        <v>2015</v>
      </c>
      <c r="K1463">
        <v>1998</v>
      </c>
      <c r="L1463" t="s">
        <v>4</v>
      </c>
      <c r="N1463">
        <v>99</v>
      </c>
      <c r="X1463" t="s">
        <v>282</v>
      </c>
    </row>
    <row r="1464" spans="1:24" x14ac:dyDescent="0.45">
      <c r="A1464" s="31" t="s">
        <v>422</v>
      </c>
      <c r="B1464" t="s">
        <v>25</v>
      </c>
      <c r="C1464" t="s">
        <v>336</v>
      </c>
      <c r="E1464" t="s">
        <v>20</v>
      </c>
      <c r="F1464" t="s">
        <v>444</v>
      </c>
      <c r="H1464" t="s">
        <v>26</v>
      </c>
      <c r="I1464" t="s">
        <v>67</v>
      </c>
      <c r="J1464">
        <v>2015</v>
      </c>
      <c r="K1464">
        <v>1999</v>
      </c>
      <c r="L1464" t="s">
        <v>4</v>
      </c>
      <c r="N1464">
        <v>85</v>
      </c>
      <c r="X1464" t="s">
        <v>282</v>
      </c>
    </row>
    <row r="1465" spans="1:24" x14ac:dyDescent="0.45">
      <c r="A1465" s="31" t="s">
        <v>422</v>
      </c>
      <c r="B1465" t="s">
        <v>25</v>
      </c>
      <c r="C1465" t="s">
        <v>336</v>
      </c>
      <c r="E1465" t="s">
        <v>20</v>
      </c>
      <c r="F1465" t="s">
        <v>444</v>
      </c>
      <c r="H1465" t="s">
        <v>26</v>
      </c>
      <c r="I1465" t="s">
        <v>67</v>
      </c>
      <c r="J1465">
        <v>2015</v>
      </c>
      <c r="K1465">
        <v>2000</v>
      </c>
      <c r="L1465" t="s">
        <v>4</v>
      </c>
      <c r="N1465">
        <v>115</v>
      </c>
      <c r="X1465" t="s">
        <v>282</v>
      </c>
    </row>
    <row r="1466" spans="1:24" x14ac:dyDescent="0.45">
      <c r="A1466" s="31" t="s">
        <v>422</v>
      </c>
      <c r="B1466" t="s">
        <v>25</v>
      </c>
      <c r="C1466" t="s">
        <v>336</v>
      </c>
      <c r="E1466" t="s">
        <v>20</v>
      </c>
      <c r="F1466" t="s">
        <v>444</v>
      </c>
      <c r="H1466" t="s">
        <v>26</v>
      </c>
      <c r="I1466" t="s">
        <v>67</v>
      </c>
      <c r="J1466">
        <v>2015</v>
      </c>
      <c r="K1466">
        <v>2001</v>
      </c>
      <c r="L1466" t="s">
        <v>4</v>
      </c>
      <c r="N1466">
        <v>101</v>
      </c>
      <c r="X1466" t="s">
        <v>282</v>
      </c>
    </row>
    <row r="1467" spans="1:24" x14ac:dyDescent="0.45">
      <c r="A1467" s="31" t="s">
        <v>422</v>
      </c>
      <c r="B1467" t="s">
        <v>25</v>
      </c>
      <c r="C1467" t="s">
        <v>336</v>
      </c>
      <c r="E1467" t="s">
        <v>20</v>
      </c>
      <c r="F1467" t="s">
        <v>444</v>
      </c>
      <c r="H1467" t="s">
        <v>26</v>
      </c>
      <c r="I1467" t="s">
        <v>67</v>
      </c>
      <c r="J1467">
        <v>2015</v>
      </c>
      <c r="K1467">
        <v>2002</v>
      </c>
      <c r="L1467" t="s">
        <v>4</v>
      </c>
      <c r="N1467">
        <v>100</v>
      </c>
      <c r="X1467" t="s">
        <v>282</v>
      </c>
    </row>
    <row r="1468" spans="1:24" x14ac:dyDescent="0.45">
      <c r="A1468" s="31" t="s">
        <v>422</v>
      </c>
      <c r="B1468" t="s">
        <v>25</v>
      </c>
      <c r="C1468" t="s">
        <v>336</v>
      </c>
      <c r="E1468" t="s">
        <v>20</v>
      </c>
      <c r="F1468" t="s">
        <v>444</v>
      </c>
      <c r="H1468" t="s">
        <v>26</v>
      </c>
      <c r="I1468" t="s">
        <v>67</v>
      </c>
      <c r="J1468">
        <v>2015</v>
      </c>
      <c r="K1468">
        <v>2003</v>
      </c>
      <c r="L1468" t="s">
        <v>4</v>
      </c>
      <c r="N1468">
        <v>92</v>
      </c>
      <c r="X1468" t="s">
        <v>282</v>
      </c>
    </row>
    <row r="1469" spans="1:24" x14ac:dyDescent="0.45">
      <c r="A1469" s="31" t="s">
        <v>422</v>
      </c>
      <c r="B1469" t="s">
        <v>25</v>
      </c>
      <c r="C1469" t="s">
        <v>336</v>
      </c>
      <c r="E1469" t="s">
        <v>20</v>
      </c>
      <c r="F1469" t="s">
        <v>444</v>
      </c>
      <c r="H1469" t="s">
        <v>26</v>
      </c>
      <c r="I1469" t="s">
        <v>67</v>
      </c>
      <c r="J1469">
        <v>2015</v>
      </c>
      <c r="K1469">
        <v>2004</v>
      </c>
      <c r="L1469" t="s">
        <v>4</v>
      </c>
      <c r="N1469">
        <v>92</v>
      </c>
      <c r="X1469" t="s">
        <v>282</v>
      </c>
    </row>
    <row r="1470" spans="1:24" x14ac:dyDescent="0.45">
      <c r="A1470" s="31" t="s">
        <v>422</v>
      </c>
      <c r="B1470" t="s">
        <v>25</v>
      </c>
      <c r="C1470" t="s">
        <v>336</v>
      </c>
      <c r="E1470" t="s">
        <v>20</v>
      </c>
      <c r="F1470" t="s">
        <v>444</v>
      </c>
      <c r="H1470" t="s">
        <v>26</v>
      </c>
      <c r="I1470" t="s">
        <v>67</v>
      </c>
      <c r="J1470">
        <v>2015</v>
      </c>
      <c r="K1470">
        <v>2005</v>
      </c>
      <c r="L1470" t="s">
        <v>4</v>
      </c>
      <c r="N1470">
        <v>96</v>
      </c>
      <c r="X1470" t="s">
        <v>282</v>
      </c>
    </row>
    <row r="1471" spans="1:24" x14ac:dyDescent="0.45">
      <c r="A1471" s="31" t="s">
        <v>422</v>
      </c>
      <c r="B1471" t="s">
        <v>25</v>
      </c>
      <c r="C1471" t="s">
        <v>336</v>
      </c>
      <c r="E1471" t="s">
        <v>20</v>
      </c>
      <c r="F1471" t="s">
        <v>444</v>
      </c>
      <c r="H1471" t="s">
        <v>26</v>
      </c>
      <c r="I1471" t="s">
        <v>67</v>
      </c>
      <c r="J1471">
        <v>2015</v>
      </c>
      <c r="K1471">
        <v>2006</v>
      </c>
      <c r="L1471" t="s">
        <v>4</v>
      </c>
      <c r="N1471">
        <v>102</v>
      </c>
      <c r="X1471" t="s">
        <v>282</v>
      </c>
    </row>
    <row r="1472" spans="1:24" x14ac:dyDescent="0.45">
      <c r="A1472" s="31" t="s">
        <v>422</v>
      </c>
      <c r="B1472" t="s">
        <v>25</v>
      </c>
      <c r="C1472" t="s">
        <v>336</v>
      </c>
      <c r="E1472" t="s">
        <v>20</v>
      </c>
      <c r="F1472" t="s">
        <v>444</v>
      </c>
      <c r="H1472" t="s">
        <v>26</v>
      </c>
      <c r="I1472" t="s">
        <v>67</v>
      </c>
      <c r="J1472">
        <v>2015</v>
      </c>
      <c r="K1472">
        <v>2007</v>
      </c>
      <c r="L1472" t="s">
        <v>4</v>
      </c>
      <c r="N1472">
        <v>92</v>
      </c>
      <c r="X1472" t="s">
        <v>282</v>
      </c>
    </row>
    <row r="1473" spans="1:24" x14ac:dyDescent="0.45">
      <c r="A1473" s="31" t="s">
        <v>422</v>
      </c>
      <c r="B1473" t="s">
        <v>25</v>
      </c>
      <c r="C1473" t="s">
        <v>336</v>
      </c>
      <c r="E1473" t="s">
        <v>20</v>
      </c>
      <c r="F1473" t="s">
        <v>444</v>
      </c>
      <c r="H1473" t="s">
        <v>26</v>
      </c>
      <c r="I1473" t="s">
        <v>67</v>
      </c>
      <c r="J1473">
        <v>2015</v>
      </c>
      <c r="K1473">
        <v>2008</v>
      </c>
      <c r="L1473" t="s">
        <v>4</v>
      </c>
      <c r="N1473">
        <v>101</v>
      </c>
      <c r="X1473" t="s">
        <v>282</v>
      </c>
    </row>
    <row r="1474" spans="1:24" x14ac:dyDescent="0.45">
      <c r="A1474" s="31" t="s">
        <v>422</v>
      </c>
      <c r="B1474" t="s">
        <v>25</v>
      </c>
      <c r="C1474" t="s">
        <v>336</v>
      </c>
      <c r="E1474" t="s">
        <v>20</v>
      </c>
      <c r="F1474" t="s">
        <v>444</v>
      </c>
      <c r="H1474" t="s">
        <v>26</v>
      </c>
      <c r="I1474" t="s">
        <v>67</v>
      </c>
      <c r="J1474">
        <v>2015</v>
      </c>
      <c r="K1474">
        <v>2009</v>
      </c>
      <c r="L1474" t="s">
        <v>4</v>
      </c>
      <c r="N1474">
        <v>82</v>
      </c>
      <c r="X1474" t="s">
        <v>282</v>
      </c>
    </row>
    <row r="1475" spans="1:24" x14ac:dyDescent="0.45">
      <c r="A1475" s="31" t="s">
        <v>422</v>
      </c>
      <c r="B1475" t="s">
        <v>25</v>
      </c>
      <c r="C1475" t="s">
        <v>336</v>
      </c>
      <c r="E1475" t="s">
        <v>20</v>
      </c>
      <c r="F1475" t="s">
        <v>444</v>
      </c>
      <c r="H1475" t="s">
        <v>26</v>
      </c>
      <c r="I1475" t="s">
        <v>67</v>
      </c>
      <c r="J1475">
        <v>2015</v>
      </c>
      <c r="K1475">
        <v>2010</v>
      </c>
      <c r="L1475" t="s">
        <v>4</v>
      </c>
      <c r="N1475">
        <v>81</v>
      </c>
      <c r="X1475" t="s">
        <v>282</v>
      </c>
    </row>
    <row r="1476" spans="1:24" x14ac:dyDescent="0.45">
      <c r="A1476" s="31" t="s">
        <v>422</v>
      </c>
      <c r="B1476" t="s">
        <v>25</v>
      </c>
      <c r="C1476" t="s">
        <v>336</v>
      </c>
      <c r="E1476" t="s">
        <v>20</v>
      </c>
      <c r="F1476" t="s">
        <v>444</v>
      </c>
      <c r="H1476" t="s">
        <v>26</v>
      </c>
      <c r="I1476" t="s">
        <v>67</v>
      </c>
      <c r="J1476">
        <v>2015</v>
      </c>
      <c r="K1476">
        <v>2011</v>
      </c>
      <c r="L1476" t="s">
        <v>4</v>
      </c>
      <c r="N1476">
        <v>74</v>
      </c>
      <c r="X1476" t="s">
        <v>282</v>
      </c>
    </row>
    <row r="1477" spans="1:24" x14ac:dyDescent="0.45">
      <c r="A1477" s="31" t="s">
        <v>422</v>
      </c>
      <c r="B1477" t="s">
        <v>25</v>
      </c>
      <c r="C1477" t="s">
        <v>336</v>
      </c>
      <c r="E1477" t="s">
        <v>20</v>
      </c>
      <c r="F1477" t="s">
        <v>444</v>
      </c>
      <c r="H1477" t="s">
        <v>26</v>
      </c>
      <c r="I1477" t="s">
        <v>67</v>
      </c>
      <c r="J1477">
        <v>2015</v>
      </c>
      <c r="K1477">
        <v>2012</v>
      </c>
      <c r="L1477" t="s">
        <v>4</v>
      </c>
      <c r="N1477">
        <v>73</v>
      </c>
      <c r="X1477" t="s">
        <v>282</v>
      </c>
    </row>
    <row r="1478" spans="1:24" x14ac:dyDescent="0.45">
      <c r="A1478" s="31" t="s">
        <v>422</v>
      </c>
      <c r="B1478" t="s">
        <v>25</v>
      </c>
      <c r="C1478" t="s">
        <v>336</v>
      </c>
      <c r="E1478" t="s">
        <v>20</v>
      </c>
      <c r="F1478" t="s">
        <v>444</v>
      </c>
      <c r="H1478" t="s">
        <v>26</v>
      </c>
      <c r="I1478" t="s">
        <v>67</v>
      </c>
      <c r="J1478">
        <v>2015</v>
      </c>
      <c r="K1478">
        <v>1997</v>
      </c>
      <c r="L1478" t="s">
        <v>5</v>
      </c>
      <c r="M1478" t="s">
        <v>301</v>
      </c>
      <c r="N1478">
        <v>828</v>
      </c>
      <c r="X1478" t="s">
        <v>282</v>
      </c>
    </row>
    <row r="1479" spans="1:24" x14ac:dyDescent="0.45">
      <c r="A1479" s="31" t="s">
        <v>422</v>
      </c>
      <c r="B1479" t="s">
        <v>25</v>
      </c>
      <c r="C1479" t="s">
        <v>336</v>
      </c>
      <c r="E1479" t="s">
        <v>20</v>
      </c>
      <c r="F1479" t="s">
        <v>444</v>
      </c>
      <c r="H1479" t="s">
        <v>26</v>
      </c>
      <c r="I1479" t="s">
        <v>67</v>
      </c>
      <c r="J1479">
        <v>2015</v>
      </c>
      <c r="K1479">
        <v>1998</v>
      </c>
      <c r="L1479" t="s">
        <v>5</v>
      </c>
      <c r="M1479" t="s">
        <v>301</v>
      </c>
      <c r="N1479">
        <v>676</v>
      </c>
      <c r="X1479" t="s">
        <v>282</v>
      </c>
    </row>
    <row r="1480" spans="1:24" x14ac:dyDescent="0.45">
      <c r="A1480" s="31" t="s">
        <v>422</v>
      </c>
      <c r="B1480" t="s">
        <v>25</v>
      </c>
      <c r="C1480" t="s">
        <v>336</v>
      </c>
      <c r="E1480" t="s">
        <v>20</v>
      </c>
      <c r="F1480" t="s">
        <v>444</v>
      </c>
      <c r="H1480" t="s">
        <v>26</v>
      </c>
      <c r="I1480" t="s">
        <v>67</v>
      </c>
      <c r="J1480">
        <v>2015</v>
      </c>
      <c r="K1480">
        <v>1999</v>
      </c>
      <c r="L1480" t="s">
        <v>5</v>
      </c>
      <c r="M1480" t="s">
        <v>301</v>
      </c>
      <c r="N1480">
        <v>1271</v>
      </c>
      <c r="X1480" t="s">
        <v>282</v>
      </c>
    </row>
    <row r="1481" spans="1:24" x14ac:dyDescent="0.45">
      <c r="A1481" s="31" t="s">
        <v>422</v>
      </c>
      <c r="B1481" t="s">
        <v>25</v>
      </c>
      <c r="C1481" t="s">
        <v>336</v>
      </c>
      <c r="E1481" t="s">
        <v>20</v>
      </c>
      <c r="F1481" t="s">
        <v>444</v>
      </c>
      <c r="H1481" t="s">
        <v>26</v>
      </c>
      <c r="I1481" t="s">
        <v>67</v>
      </c>
      <c r="J1481">
        <v>2015</v>
      </c>
      <c r="K1481">
        <v>2000</v>
      </c>
      <c r="L1481" t="s">
        <v>5</v>
      </c>
      <c r="M1481" t="s">
        <v>301</v>
      </c>
      <c r="N1481">
        <v>815</v>
      </c>
      <c r="X1481" t="s">
        <v>282</v>
      </c>
    </row>
    <row r="1482" spans="1:24" x14ac:dyDescent="0.45">
      <c r="A1482" s="31" t="s">
        <v>422</v>
      </c>
      <c r="B1482" t="s">
        <v>25</v>
      </c>
      <c r="C1482" t="s">
        <v>336</v>
      </c>
      <c r="E1482" t="s">
        <v>20</v>
      </c>
      <c r="F1482" t="s">
        <v>444</v>
      </c>
      <c r="H1482" t="s">
        <v>26</v>
      </c>
      <c r="I1482" t="s">
        <v>67</v>
      </c>
      <c r="J1482">
        <v>2015</v>
      </c>
      <c r="K1482">
        <v>2001</v>
      </c>
      <c r="L1482" t="s">
        <v>5</v>
      </c>
      <c r="M1482" t="s">
        <v>301</v>
      </c>
      <c r="N1482">
        <v>392</v>
      </c>
      <c r="X1482" t="s">
        <v>282</v>
      </c>
    </row>
    <row r="1483" spans="1:24" x14ac:dyDescent="0.45">
      <c r="A1483" s="31" t="s">
        <v>422</v>
      </c>
      <c r="B1483" t="s">
        <v>25</v>
      </c>
      <c r="C1483" t="s">
        <v>336</v>
      </c>
      <c r="E1483" t="s">
        <v>20</v>
      </c>
      <c r="F1483" t="s">
        <v>444</v>
      </c>
      <c r="H1483" t="s">
        <v>26</v>
      </c>
      <c r="I1483" t="s">
        <v>67</v>
      </c>
      <c r="J1483">
        <v>2015</v>
      </c>
      <c r="K1483">
        <v>2002</v>
      </c>
      <c r="L1483" t="s">
        <v>5</v>
      </c>
      <c r="M1483" t="s">
        <v>301</v>
      </c>
      <c r="N1483">
        <v>372</v>
      </c>
      <c r="X1483" t="s">
        <v>282</v>
      </c>
    </row>
    <row r="1484" spans="1:24" x14ac:dyDescent="0.45">
      <c r="A1484" s="31" t="s">
        <v>422</v>
      </c>
      <c r="B1484" t="s">
        <v>25</v>
      </c>
      <c r="C1484" t="s">
        <v>336</v>
      </c>
      <c r="E1484" t="s">
        <v>20</v>
      </c>
      <c r="F1484" t="s">
        <v>444</v>
      </c>
      <c r="H1484" t="s">
        <v>26</v>
      </c>
      <c r="I1484" t="s">
        <v>67</v>
      </c>
      <c r="J1484">
        <v>2015</v>
      </c>
      <c r="K1484">
        <v>2003</v>
      </c>
      <c r="L1484" t="s">
        <v>5</v>
      </c>
      <c r="M1484" t="s">
        <v>301</v>
      </c>
      <c r="N1484">
        <v>571</v>
      </c>
      <c r="X1484" t="s">
        <v>282</v>
      </c>
    </row>
    <row r="1485" spans="1:24" x14ac:dyDescent="0.45">
      <c r="A1485" s="31" t="s">
        <v>422</v>
      </c>
      <c r="B1485" t="s">
        <v>25</v>
      </c>
      <c r="C1485" t="s">
        <v>336</v>
      </c>
      <c r="E1485" t="s">
        <v>20</v>
      </c>
      <c r="F1485" t="s">
        <v>444</v>
      </c>
      <c r="H1485" t="s">
        <v>26</v>
      </c>
      <c r="I1485" t="s">
        <v>67</v>
      </c>
      <c r="J1485">
        <v>2015</v>
      </c>
      <c r="K1485">
        <v>2004</v>
      </c>
      <c r="L1485" t="s">
        <v>5</v>
      </c>
      <c r="M1485" t="s">
        <v>301</v>
      </c>
      <c r="N1485">
        <v>333</v>
      </c>
      <c r="X1485" t="s">
        <v>282</v>
      </c>
    </row>
    <row r="1486" spans="1:24" x14ac:dyDescent="0.45">
      <c r="A1486" s="31" t="s">
        <v>422</v>
      </c>
      <c r="B1486" t="s">
        <v>25</v>
      </c>
      <c r="C1486" t="s">
        <v>336</v>
      </c>
      <c r="E1486" t="s">
        <v>20</v>
      </c>
      <c r="F1486" t="s">
        <v>444</v>
      </c>
      <c r="H1486" t="s">
        <v>26</v>
      </c>
      <c r="I1486" t="s">
        <v>67</v>
      </c>
      <c r="J1486">
        <v>2015</v>
      </c>
      <c r="K1486">
        <v>2005</v>
      </c>
      <c r="L1486" t="s">
        <v>5</v>
      </c>
      <c r="M1486" t="s">
        <v>301</v>
      </c>
      <c r="N1486">
        <v>565</v>
      </c>
      <c r="X1486" t="s">
        <v>282</v>
      </c>
    </row>
    <row r="1487" spans="1:24" x14ac:dyDescent="0.45">
      <c r="A1487" s="31" t="s">
        <v>422</v>
      </c>
      <c r="B1487" t="s">
        <v>25</v>
      </c>
      <c r="C1487" t="s">
        <v>336</v>
      </c>
      <c r="E1487" t="s">
        <v>20</v>
      </c>
      <c r="F1487" t="s">
        <v>444</v>
      </c>
      <c r="H1487" t="s">
        <v>26</v>
      </c>
      <c r="I1487" t="s">
        <v>67</v>
      </c>
      <c r="J1487">
        <v>2015</v>
      </c>
      <c r="K1487">
        <v>2006</v>
      </c>
      <c r="L1487" t="s">
        <v>5</v>
      </c>
      <c r="M1487" t="s">
        <v>301</v>
      </c>
      <c r="N1487">
        <v>602</v>
      </c>
      <c r="X1487" t="s">
        <v>282</v>
      </c>
    </row>
    <row r="1488" spans="1:24" x14ac:dyDescent="0.45">
      <c r="A1488" s="31" t="s">
        <v>422</v>
      </c>
      <c r="B1488" t="s">
        <v>25</v>
      </c>
      <c r="C1488" t="s">
        <v>336</v>
      </c>
      <c r="E1488" t="s">
        <v>20</v>
      </c>
      <c r="F1488" t="s">
        <v>444</v>
      </c>
      <c r="H1488" t="s">
        <v>26</v>
      </c>
      <c r="I1488" t="s">
        <v>67</v>
      </c>
      <c r="J1488">
        <v>2015</v>
      </c>
      <c r="K1488">
        <v>2007</v>
      </c>
      <c r="L1488" t="s">
        <v>5</v>
      </c>
      <c r="M1488" t="s">
        <v>301</v>
      </c>
      <c r="N1488">
        <v>515</v>
      </c>
      <c r="X1488" t="s">
        <v>282</v>
      </c>
    </row>
    <row r="1489" spans="1:24" x14ac:dyDescent="0.45">
      <c r="A1489" s="31" t="s">
        <v>422</v>
      </c>
      <c r="B1489" t="s">
        <v>25</v>
      </c>
      <c r="C1489" t="s">
        <v>336</v>
      </c>
      <c r="E1489" t="s">
        <v>20</v>
      </c>
      <c r="F1489" t="s">
        <v>444</v>
      </c>
      <c r="H1489" t="s">
        <v>26</v>
      </c>
      <c r="I1489" t="s">
        <v>67</v>
      </c>
      <c r="J1489">
        <v>2015</v>
      </c>
      <c r="K1489">
        <v>2008</v>
      </c>
      <c r="L1489" t="s">
        <v>5</v>
      </c>
      <c r="M1489" t="s">
        <v>301</v>
      </c>
      <c r="N1489">
        <v>473</v>
      </c>
      <c r="X1489" t="s">
        <v>282</v>
      </c>
    </row>
    <row r="1490" spans="1:24" x14ac:dyDescent="0.45">
      <c r="A1490" s="31" t="s">
        <v>422</v>
      </c>
      <c r="B1490" t="s">
        <v>25</v>
      </c>
      <c r="C1490" t="s">
        <v>336</v>
      </c>
      <c r="E1490" t="s">
        <v>20</v>
      </c>
      <c r="F1490" t="s">
        <v>444</v>
      </c>
      <c r="H1490" t="s">
        <v>26</v>
      </c>
      <c r="I1490" t="s">
        <v>67</v>
      </c>
      <c r="J1490">
        <v>2015</v>
      </c>
      <c r="K1490">
        <v>2009</v>
      </c>
      <c r="L1490" t="s">
        <v>5</v>
      </c>
      <c r="M1490" t="s">
        <v>301</v>
      </c>
      <c r="N1490">
        <v>320</v>
      </c>
      <c r="X1490" t="s">
        <v>282</v>
      </c>
    </row>
    <row r="1491" spans="1:24" x14ac:dyDescent="0.45">
      <c r="A1491" s="31" t="s">
        <v>422</v>
      </c>
      <c r="B1491" t="s">
        <v>25</v>
      </c>
      <c r="C1491" t="s">
        <v>336</v>
      </c>
      <c r="E1491" t="s">
        <v>20</v>
      </c>
      <c r="F1491" t="s">
        <v>444</v>
      </c>
      <c r="H1491" t="s">
        <v>26</v>
      </c>
      <c r="I1491" t="s">
        <v>67</v>
      </c>
      <c r="J1491">
        <v>2015</v>
      </c>
      <c r="K1491">
        <v>2010</v>
      </c>
      <c r="L1491" t="s">
        <v>5</v>
      </c>
      <c r="M1491" t="s">
        <v>301</v>
      </c>
      <c r="N1491">
        <v>228</v>
      </c>
      <c r="X1491" t="s">
        <v>282</v>
      </c>
    </row>
    <row r="1492" spans="1:24" x14ac:dyDescent="0.45">
      <c r="A1492" s="31" t="s">
        <v>422</v>
      </c>
      <c r="B1492" t="s">
        <v>25</v>
      </c>
      <c r="C1492" t="s">
        <v>336</v>
      </c>
      <c r="E1492" t="s">
        <v>20</v>
      </c>
      <c r="F1492" t="s">
        <v>444</v>
      </c>
      <c r="H1492" t="s">
        <v>26</v>
      </c>
      <c r="I1492" t="s">
        <v>67</v>
      </c>
      <c r="J1492">
        <v>2015</v>
      </c>
      <c r="K1492">
        <v>2011</v>
      </c>
      <c r="L1492" t="s">
        <v>5</v>
      </c>
      <c r="M1492" t="s">
        <v>301</v>
      </c>
      <c r="N1492">
        <v>152</v>
      </c>
      <c r="X1492" t="s">
        <v>282</v>
      </c>
    </row>
    <row r="1493" spans="1:24" x14ac:dyDescent="0.45">
      <c r="A1493" s="31" t="s">
        <v>422</v>
      </c>
      <c r="B1493" t="s">
        <v>25</v>
      </c>
      <c r="C1493" t="s">
        <v>336</v>
      </c>
      <c r="E1493" t="s">
        <v>20</v>
      </c>
      <c r="F1493" t="s">
        <v>444</v>
      </c>
      <c r="H1493" t="s">
        <v>26</v>
      </c>
      <c r="I1493" t="s">
        <v>67</v>
      </c>
      <c r="J1493">
        <v>2015</v>
      </c>
      <c r="K1493">
        <v>2012</v>
      </c>
      <c r="L1493" t="s">
        <v>5</v>
      </c>
      <c r="M1493" t="s">
        <v>301</v>
      </c>
      <c r="N1493">
        <v>625</v>
      </c>
      <c r="X1493" t="s">
        <v>282</v>
      </c>
    </row>
    <row r="1494" spans="1:24" x14ac:dyDescent="0.45">
      <c r="A1494" s="31" t="s">
        <v>422</v>
      </c>
      <c r="B1494" t="s">
        <v>25</v>
      </c>
      <c r="C1494" t="s">
        <v>336</v>
      </c>
      <c r="E1494" t="s">
        <v>20</v>
      </c>
      <c r="F1494" t="s">
        <v>445</v>
      </c>
      <c r="H1494" t="s">
        <v>26</v>
      </c>
      <c r="I1494" t="s">
        <v>67</v>
      </c>
      <c r="J1494">
        <v>2015</v>
      </c>
      <c r="K1494">
        <v>2012</v>
      </c>
      <c r="L1494" t="s">
        <v>4</v>
      </c>
      <c r="N1494">
        <v>49622</v>
      </c>
      <c r="X1494" t="s">
        <v>282</v>
      </c>
    </row>
    <row r="1495" spans="1:24" x14ac:dyDescent="0.45">
      <c r="A1495" s="31" t="s">
        <v>422</v>
      </c>
      <c r="B1495" t="s">
        <v>25</v>
      </c>
      <c r="C1495" t="s">
        <v>336</v>
      </c>
      <c r="E1495" t="s">
        <v>20</v>
      </c>
      <c r="F1495" t="s">
        <v>445</v>
      </c>
      <c r="H1495" t="s">
        <v>26</v>
      </c>
      <c r="I1495" t="s">
        <v>67</v>
      </c>
      <c r="J1495">
        <v>2015</v>
      </c>
      <c r="K1495">
        <v>2012</v>
      </c>
      <c r="L1495" t="s">
        <v>5</v>
      </c>
      <c r="M1495" t="s">
        <v>333</v>
      </c>
      <c r="N1495">
        <v>67314</v>
      </c>
      <c r="X1495" t="s">
        <v>282</v>
      </c>
    </row>
    <row r="1496" spans="1:24" x14ac:dyDescent="0.45">
      <c r="A1496" s="31" t="s">
        <v>422</v>
      </c>
      <c r="B1496" t="s">
        <v>25</v>
      </c>
      <c r="C1496" t="s">
        <v>336</v>
      </c>
      <c r="E1496" t="s">
        <v>20</v>
      </c>
      <c r="F1496" t="s">
        <v>443</v>
      </c>
      <c r="G1496" t="s">
        <v>162</v>
      </c>
      <c r="H1496" t="s">
        <v>26</v>
      </c>
      <c r="I1496" t="s">
        <v>67</v>
      </c>
      <c r="J1496">
        <v>2015</v>
      </c>
      <c r="K1496">
        <v>2009</v>
      </c>
      <c r="L1496" t="s">
        <v>4</v>
      </c>
      <c r="N1496">
        <v>169666</v>
      </c>
      <c r="X1496" t="s">
        <v>282</v>
      </c>
    </row>
    <row r="1497" spans="1:24" x14ac:dyDescent="0.45">
      <c r="A1497" s="31" t="s">
        <v>422</v>
      </c>
      <c r="B1497" t="s">
        <v>25</v>
      </c>
      <c r="C1497" t="s">
        <v>336</v>
      </c>
      <c r="E1497" t="s">
        <v>20</v>
      </c>
      <c r="F1497" t="s">
        <v>443</v>
      </c>
      <c r="G1497" t="s">
        <v>162</v>
      </c>
      <c r="H1497" t="s">
        <v>26</v>
      </c>
      <c r="I1497" t="s">
        <v>67</v>
      </c>
      <c r="J1497">
        <v>2015</v>
      </c>
      <c r="K1497">
        <v>2012</v>
      </c>
      <c r="L1497" t="s">
        <v>4</v>
      </c>
      <c r="M1497" t="s">
        <v>329</v>
      </c>
      <c r="N1497">
        <v>151739</v>
      </c>
      <c r="X1497" t="s">
        <v>282</v>
      </c>
    </row>
    <row r="1498" spans="1:24" x14ac:dyDescent="0.45">
      <c r="A1498" s="31" t="s">
        <v>422</v>
      </c>
      <c r="B1498" t="s">
        <v>25</v>
      </c>
      <c r="C1498" t="s">
        <v>336</v>
      </c>
      <c r="E1498" t="s">
        <v>20</v>
      </c>
      <c r="F1498" t="s">
        <v>443</v>
      </c>
      <c r="G1498" t="s">
        <v>162</v>
      </c>
      <c r="H1498" t="s">
        <v>26</v>
      </c>
      <c r="I1498" t="s">
        <v>67</v>
      </c>
      <c r="J1498">
        <v>2015</v>
      </c>
      <c r="K1498">
        <v>2009</v>
      </c>
      <c r="L1498" t="s">
        <v>5</v>
      </c>
      <c r="M1498" t="s">
        <v>329</v>
      </c>
      <c r="N1498">
        <v>150000</v>
      </c>
      <c r="X1498" t="s">
        <v>282</v>
      </c>
    </row>
    <row r="1499" spans="1:24" x14ac:dyDescent="0.45">
      <c r="A1499" s="31" t="s">
        <v>422</v>
      </c>
      <c r="B1499" t="s">
        <v>25</v>
      </c>
      <c r="C1499" t="s">
        <v>336</v>
      </c>
      <c r="E1499" t="s">
        <v>20</v>
      </c>
      <c r="F1499" t="s">
        <v>443</v>
      </c>
      <c r="G1499" t="s">
        <v>162</v>
      </c>
      <c r="H1499" t="s">
        <v>26</v>
      </c>
      <c r="I1499" t="s">
        <v>67</v>
      </c>
      <c r="J1499">
        <v>2015</v>
      </c>
      <c r="K1499">
        <v>2012</v>
      </c>
      <c r="L1499" t="s">
        <v>5</v>
      </c>
      <c r="M1499" t="s">
        <v>329</v>
      </c>
      <c r="N1499">
        <v>137000</v>
      </c>
      <c r="X1499" t="s">
        <v>282</v>
      </c>
    </row>
    <row r="1500" spans="1:24" x14ac:dyDescent="0.45">
      <c r="A1500" s="31" t="s">
        <v>422</v>
      </c>
      <c r="B1500" t="s">
        <v>25</v>
      </c>
      <c r="C1500" t="s">
        <v>336</v>
      </c>
      <c r="E1500" t="s">
        <v>20</v>
      </c>
      <c r="F1500" t="s">
        <v>446</v>
      </c>
      <c r="H1500" t="s">
        <v>26</v>
      </c>
      <c r="I1500" t="s">
        <v>67</v>
      </c>
      <c r="J1500">
        <v>2015</v>
      </c>
      <c r="K1500">
        <v>2012</v>
      </c>
      <c r="L1500" t="s">
        <v>4</v>
      </c>
      <c r="N1500">
        <v>1110</v>
      </c>
      <c r="X1500" t="s">
        <v>282</v>
      </c>
    </row>
    <row r="1501" spans="1:24" x14ac:dyDescent="0.45">
      <c r="A1501" s="31" t="s">
        <v>422</v>
      </c>
      <c r="B1501" t="s">
        <v>25</v>
      </c>
      <c r="C1501" t="s">
        <v>336</v>
      </c>
      <c r="E1501" t="s">
        <v>20</v>
      </c>
      <c r="F1501" t="s">
        <v>446</v>
      </c>
      <c r="H1501" t="s">
        <v>26</v>
      </c>
      <c r="I1501" t="s">
        <v>67</v>
      </c>
      <c r="J1501">
        <v>2015</v>
      </c>
      <c r="K1501">
        <v>2012</v>
      </c>
      <c r="L1501" t="s">
        <v>5</v>
      </c>
      <c r="M1501" t="s">
        <v>301</v>
      </c>
      <c r="N1501">
        <v>1411</v>
      </c>
      <c r="X1501" t="s">
        <v>282</v>
      </c>
    </row>
    <row r="1502" spans="1:24" x14ac:dyDescent="0.45">
      <c r="A1502" s="31" t="s">
        <v>422</v>
      </c>
      <c r="B1502" t="s">
        <v>25</v>
      </c>
      <c r="C1502" t="s">
        <v>336</v>
      </c>
      <c r="E1502" t="s">
        <v>20</v>
      </c>
      <c r="F1502" t="s">
        <v>450</v>
      </c>
      <c r="H1502" t="s">
        <v>26</v>
      </c>
      <c r="I1502" t="s">
        <v>67</v>
      </c>
      <c r="J1502">
        <v>2015</v>
      </c>
      <c r="K1502">
        <v>2012</v>
      </c>
      <c r="L1502" t="s">
        <v>4</v>
      </c>
      <c r="N1502">
        <v>2177</v>
      </c>
      <c r="X1502" t="s">
        <v>282</v>
      </c>
    </row>
    <row r="1503" spans="1:24" x14ac:dyDescent="0.45">
      <c r="A1503" s="31" t="s">
        <v>422</v>
      </c>
      <c r="B1503" t="s">
        <v>25</v>
      </c>
      <c r="C1503" t="s">
        <v>336</v>
      </c>
      <c r="E1503" t="s">
        <v>20</v>
      </c>
      <c r="F1503" t="s">
        <v>450</v>
      </c>
      <c r="H1503" t="s">
        <v>26</v>
      </c>
      <c r="I1503" t="s">
        <v>67</v>
      </c>
      <c r="J1503">
        <v>2015</v>
      </c>
      <c r="K1503">
        <v>2012</v>
      </c>
      <c r="L1503" t="s">
        <v>5</v>
      </c>
      <c r="M1503" t="s">
        <v>301</v>
      </c>
      <c r="N1503">
        <v>34</v>
      </c>
      <c r="X1503" t="s">
        <v>282</v>
      </c>
    </row>
    <row r="1504" spans="1:24" x14ac:dyDescent="0.45">
      <c r="A1504" s="31" t="s">
        <v>422</v>
      </c>
      <c r="B1504" t="s">
        <v>25</v>
      </c>
      <c r="C1504" t="s">
        <v>336</v>
      </c>
      <c r="E1504" t="s">
        <v>20</v>
      </c>
      <c r="F1504" t="s">
        <v>448</v>
      </c>
      <c r="H1504" t="s">
        <v>26</v>
      </c>
      <c r="I1504" t="s">
        <v>67</v>
      </c>
      <c r="J1504">
        <v>2015</v>
      </c>
      <c r="K1504">
        <v>2012</v>
      </c>
      <c r="L1504" t="s">
        <v>4</v>
      </c>
      <c r="N1504">
        <v>444</v>
      </c>
      <c r="X1504" t="s">
        <v>282</v>
      </c>
    </row>
    <row r="1505" spans="1:24" x14ac:dyDescent="0.45">
      <c r="A1505" s="31" t="s">
        <v>422</v>
      </c>
      <c r="B1505" t="s">
        <v>25</v>
      </c>
      <c r="C1505" t="s">
        <v>336</v>
      </c>
      <c r="E1505" t="s">
        <v>20</v>
      </c>
      <c r="F1505" t="s">
        <v>448</v>
      </c>
      <c r="H1505" t="s">
        <v>26</v>
      </c>
      <c r="I1505" t="s">
        <v>67</v>
      </c>
      <c r="J1505">
        <v>2015</v>
      </c>
      <c r="K1505">
        <v>2012</v>
      </c>
      <c r="L1505" t="s">
        <v>5</v>
      </c>
      <c r="M1505" t="s">
        <v>301</v>
      </c>
      <c r="N1505">
        <v>168</v>
      </c>
      <c r="X1505" t="s">
        <v>282</v>
      </c>
    </row>
    <row r="1506" spans="1:24" x14ac:dyDescent="0.45">
      <c r="A1506" s="31" t="s">
        <v>422</v>
      </c>
      <c r="B1506" t="s">
        <v>25</v>
      </c>
      <c r="C1506" t="s">
        <v>336</v>
      </c>
      <c r="E1506" t="s">
        <v>20</v>
      </c>
      <c r="F1506" t="s">
        <v>449</v>
      </c>
      <c r="H1506" t="s">
        <v>26</v>
      </c>
      <c r="I1506" t="s">
        <v>67</v>
      </c>
      <c r="J1506">
        <v>2015</v>
      </c>
      <c r="K1506">
        <v>2012</v>
      </c>
      <c r="L1506" t="s">
        <v>4</v>
      </c>
      <c r="N1506">
        <v>39</v>
      </c>
      <c r="X1506" t="s">
        <v>282</v>
      </c>
    </row>
    <row r="1507" spans="1:24" x14ac:dyDescent="0.45">
      <c r="A1507" s="31" t="s">
        <v>422</v>
      </c>
      <c r="B1507" t="s">
        <v>25</v>
      </c>
      <c r="C1507" t="s">
        <v>336</v>
      </c>
      <c r="E1507" t="s">
        <v>20</v>
      </c>
      <c r="F1507" t="s">
        <v>449</v>
      </c>
      <c r="H1507" t="s">
        <v>26</v>
      </c>
      <c r="I1507" t="s">
        <v>67</v>
      </c>
      <c r="J1507">
        <v>2015</v>
      </c>
      <c r="K1507">
        <v>2012</v>
      </c>
      <c r="L1507" t="s">
        <v>5</v>
      </c>
      <c r="M1507" t="s">
        <v>301</v>
      </c>
      <c r="N1507">
        <v>56</v>
      </c>
      <c r="X1507" t="s">
        <v>282</v>
      </c>
    </row>
    <row r="1508" spans="1:24" x14ac:dyDescent="0.45">
      <c r="A1508" s="31" t="s">
        <v>422</v>
      </c>
      <c r="B1508" t="s">
        <v>25</v>
      </c>
      <c r="C1508" t="s">
        <v>336</v>
      </c>
      <c r="E1508" t="s">
        <v>20</v>
      </c>
      <c r="F1508" t="s">
        <v>441</v>
      </c>
      <c r="H1508" t="s">
        <v>26</v>
      </c>
      <c r="I1508" t="s">
        <v>67</v>
      </c>
      <c r="J1508">
        <v>2015</v>
      </c>
      <c r="K1508">
        <v>2012</v>
      </c>
      <c r="L1508" t="s">
        <v>4</v>
      </c>
      <c r="N1508">
        <v>26519</v>
      </c>
      <c r="X1508" t="s">
        <v>282</v>
      </c>
    </row>
    <row r="1509" spans="1:24" x14ac:dyDescent="0.45">
      <c r="A1509" s="33" t="s">
        <v>422</v>
      </c>
      <c r="B1509" s="4" t="s">
        <v>25</v>
      </c>
      <c r="C1509" s="4" t="s">
        <v>336</v>
      </c>
      <c r="D1509" s="4"/>
      <c r="E1509" s="4" t="s">
        <v>20</v>
      </c>
      <c r="F1509" s="4" t="s">
        <v>441</v>
      </c>
      <c r="G1509" s="4"/>
      <c r="H1509" s="4" t="s">
        <v>26</v>
      </c>
      <c r="I1509" s="4" t="s">
        <v>67</v>
      </c>
      <c r="J1509" s="4">
        <v>2015</v>
      </c>
      <c r="K1509" s="4">
        <v>2012</v>
      </c>
      <c r="L1509" s="4" t="s">
        <v>5</v>
      </c>
      <c r="M1509" s="4" t="s">
        <v>332</v>
      </c>
      <c r="N1509" s="4">
        <v>8700</v>
      </c>
      <c r="O1509" s="4"/>
      <c r="P1509" s="4"/>
      <c r="Q1509" s="4"/>
      <c r="R1509" s="4"/>
      <c r="S1509" s="4"/>
      <c r="T1509" s="4"/>
      <c r="U1509" s="4"/>
      <c r="V1509" s="4"/>
      <c r="X1509" t="s">
        <v>282</v>
      </c>
    </row>
    <row r="1510" spans="1:24" x14ac:dyDescent="0.45">
      <c r="A1510" s="31" t="s">
        <v>419</v>
      </c>
      <c r="B1510" t="s">
        <v>27</v>
      </c>
      <c r="C1510" t="s">
        <v>336</v>
      </c>
      <c r="E1510" t="s">
        <v>20</v>
      </c>
      <c r="F1510" t="s">
        <v>439</v>
      </c>
      <c r="H1510" t="s">
        <v>28</v>
      </c>
      <c r="I1510" t="s">
        <v>67</v>
      </c>
      <c r="J1510">
        <v>2018</v>
      </c>
      <c r="K1510">
        <v>2013</v>
      </c>
      <c r="L1510" t="s">
        <v>5</v>
      </c>
      <c r="M1510" t="s">
        <v>301</v>
      </c>
      <c r="N1510">
        <v>1250</v>
      </c>
      <c r="X1510" t="s">
        <v>282</v>
      </c>
    </row>
    <row r="1511" spans="1:24" x14ac:dyDescent="0.45">
      <c r="A1511" s="31" t="s">
        <v>419</v>
      </c>
      <c r="B1511" t="s">
        <v>27</v>
      </c>
      <c r="C1511" t="s">
        <v>336</v>
      </c>
      <c r="E1511" t="s">
        <v>20</v>
      </c>
      <c r="F1511" t="s">
        <v>439</v>
      </c>
      <c r="H1511" t="s">
        <v>28</v>
      </c>
      <c r="I1511" t="s">
        <v>67</v>
      </c>
      <c r="J1511">
        <v>2018</v>
      </c>
      <c r="K1511">
        <v>2015</v>
      </c>
      <c r="L1511" t="s">
        <v>5</v>
      </c>
      <c r="M1511" t="s">
        <v>301</v>
      </c>
      <c r="N1511">
        <v>1766</v>
      </c>
      <c r="X1511" t="s">
        <v>282</v>
      </c>
    </row>
    <row r="1512" spans="1:24" x14ac:dyDescent="0.45">
      <c r="A1512" s="31" t="s">
        <v>419</v>
      </c>
      <c r="B1512" t="s">
        <v>27</v>
      </c>
      <c r="C1512" t="s">
        <v>336</v>
      </c>
      <c r="E1512" t="s">
        <v>20</v>
      </c>
      <c r="F1512" t="s">
        <v>439</v>
      </c>
      <c r="H1512" t="s">
        <v>28</v>
      </c>
      <c r="I1512" t="s">
        <v>67</v>
      </c>
      <c r="J1512">
        <v>2018</v>
      </c>
      <c r="K1512">
        <v>2013</v>
      </c>
      <c r="L1512" t="s">
        <v>4</v>
      </c>
      <c r="N1512">
        <v>475</v>
      </c>
      <c r="X1512" t="s">
        <v>282</v>
      </c>
    </row>
    <row r="1513" spans="1:24" x14ac:dyDescent="0.45">
      <c r="A1513" s="31" t="s">
        <v>419</v>
      </c>
      <c r="B1513" t="s">
        <v>27</v>
      </c>
      <c r="C1513" t="s">
        <v>336</v>
      </c>
      <c r="E1513" t="s">
        <v>20</v>
      </c>
      <c r="F1513" t="s">
        <v>439</v>
      </c>
      <c r="H1513" t="s">
        <v>28</v>
      </c>
      <c r="I1513" t="s">
        <v>67</v>
      </c>
      <c r="J1513">
        <v>2018</v>
      </c>
      <c r="K1513">
        <v>2015</v>
      </c>
      <c r="L1513" t="s">
        <v>4</v>
      </c>
      <c r="N1513">
        <v>431</v>
      </c>
      <c r="X1513" t="s">
        <v>282</v>
      </c>
    </row>
    <row r="1514" spans="1:24" x14ac:dyDescent="0.45">
      <c r="A1514" s="31" t="s">
        <v>419</v>
      </c>
      <c r="B1514" t="s">
        <v>27</v>
      </c>
      <c r="C1514" t="s">
        <v>336</v>
      </c>
      <c r="E1514" t="s">
        <v>20</v>
      </c>
      <c r="F1514" t="s">
        <v>444</v>
      </c>
      <c r="H1514" t="s">
        <v>28</v>
      </c>
      <c r="I1514" t="s">
        <v>67</v>
      </c>
      <c r="J1514">
        <v>2018</v>
      </c>
      <c r="K1514">
        <v>1996</v>
      </c>
      <c r="L1514" t="s">
        <v>5</v>
      </c>
      <c r="M1514" t="s">
        <v>301</v>
      </c>
      <c r="N1514">
        <v>828</v>
      </c>
      <c r="X1514" t="s">
        <v>282</v>
      </c>
    </row>
    <row r="1515" spans="1:24" x14ac:dyDescent="0.45">
      <c r="A1515" s="31" t="s">
        <v>419</v>
      </c>
      <c r="B1515" t="s">
        <v>27</v>
      </c>
      <c r="C1515" t="s">
        <v>336</v>
      </c>
      <c r="E1515" t="s">
        <v>20</v>
      </c>
      <c r="F1515" t="s">
        <v>444</v>
      </c>
      <c r="H1515" t="s">
        <v>28</v>
      </c>
      <c r="I1515" t="s">
        <v>67</v>
      </c>
      <c r="J1515">
        <v>2018</v>
      </c>
      <c r="K1515">
        <v>1997</v>
      </c>
      <c r="L1515" t="s">
        <v>5</v>
      </c>
      <c r="M1515" t="s">
        <v>301</v>
      </c>
      <c r="N1515">
        <v>676</v>
      </c>
      <c r="X1515" t="s">
        <v>282</v>
      </c>
    </row>
    <row r="1516" spans="1:24" x14ac:dyDescent="0.45">
      <c r="A1516" s="31" t="s">
        <v>419</v>
      </c>
      <c r="B1516" t="s">
        <v>27</v>
      </c>
      <c r="C1516" t="s">
        <v>336</v>
      </c>
      <c r="E1516" t="s">
        <v>20</v>
      </c>
      <c r="F1516" t="s">
        <v>444</v>
      </c>
      <c r="H1516" t="s">
        <v>28</v>
      </c>
      <c r="I1516" t="s">
        <v>67</v>
      </c>
      <c r="J1516">
        <v>2018</v>
      </c>
      <c r="K1516">
        <v>1999</v>
      </c>
      <c r="L1516" t="s">
        <v>5</v>
      </c>
      <c r="M1516" t="s">
        <v>301</v>
      </c>
      <c r="N1516">
        <v>1271</v>
      </c>
      <c r="X1516" t="s">
        <v>282</v>
      </c>
    </row>
    <row r="1517" spans="1:24" x14ac:dyDescent="0.45">
      <c r="A1517" s="31" t="s">
        <v>419</v>
      </c>
      <c r="B1517" t="s">
        <v>27</v>
      </c>
      <c r="C1517" t="s">
        <v>336</v>
      </c>
      <c r="E1517" t="s">
        <v>20</v>
      </c>
      <c r="F1517" t="s">
        <v>444</v>
      </c>
      <c r="H1517" t="s">
        <v>28</v>
      </c>
      <c r="I1517" t="s">
        <v>67</v>
      </c>
      <c r="J1517">
        <v>2018</v>
      </c>
      <c r="K1517">
        <v>2000</v>
      </c>
      <c r="L1517" t="s">
        <v>5</v>
      </c>
      <c r="M1517" t="s">
        <v>301</v>
      </c>
      <c r="N1517">
        <v>815</v>
      </c>
      <c r="X1517" t="s">
        <v>282</v>
      </c>
    </row>
    <row r="1518" spans="1:24" x14ac:dyDescent="0.45">
      <c r="A1518" s="31" t="s">
        <v>419</v>
      </c>
      <c r="B1518" t="s">
        <v>27</v>
      </c>
      <c r="C1518" t="s">
        <v>336</v>
      </c>
      <c r="E1518" t="s">
        <v>20</v>
      </c>
      <c r="F1518" t="s">
        <v>444</v>
      </c>
      <c r="H1518" t="s">
        <v>28</v>
      </c>
      <c r="I1518" t="s">
        <v>67</v>
      </c>
      <c r="J1518">
        <v>2018</v>
      </c>
      <c r="K1518">
        <v>2001</v>
      </c>
      <c r="L1518" t="s">
        <v>5</v>
      </c>
      <c r="M1518" t="s">
        <v>301</v>
      </c>
      <c r="N1518">
        <v>392</v>
      </c>
      <c r="X1518" t="s">
        <v>282</v>
      </c>
    </row>
    <row r="1519" spans="1:24" x14ac:dyDescent="0.45">
      <c r="A1519" s="31" t="s">
        <v>419</v>
      </c>
      <c r="B1519" t="s">
        <v>27</v>
      </c>
      <c r="C1519" t="s">
        <v>336</v>
      </c>
      <c r="E1519" t="s">
        <v>20</v>
      </c>
      <c r="F1519" t="s">
        <v>444</v>
      </c>
      <c r="H1519" t="s">
        <v>28</v>
      </c>
      <c r="I1519" t="s">
        <v>67</v>
      </c>
      <c r="J1519">
        <v>2018</v>
      </c>
      <c r="K1519">
        <v>2002</v>
      </c>
      <c r="L1519" t="s">
        <v>5</v>
      </c>
      <c r="M1519" t="s">
        <v>301</v>
      </c>
      <c r="N1519">
        <v>372</v>
      </c>
      <c r="X1519" t="s">
        <v>282</v>
      </c>
    </row>
    <row r="1520" spans="1:24" x14ac:dyDescent="0.45">
      <c r="A1520" s="31" t="s">
        <v>419</v>
      </c>
      <c r="B1520" t="s">
        <v>27</v>
      </c>
      <c r="C1520" t="s">
        <v>336</v>
      </c>
      <c r="E1520" t="s">
        <v>20</v>
      </c>
      <c r="F1520" t="s">
        <v>444</v>
      </c>
      <c r="H1520" t="s">
        <v>28</v>
      </c>
      <c r="I1520" t="s">
        <v>67</v>
      </c>
      <c r="J1520">
        <v>2018</v>
      </c>
      <c r="K1520">
        <v>2003</v>
      </c>
      <c r="L1520" t="s">
        <v>5</v>
      </c>
      <c r="M1520" t="s">
        <v>301</v>
      </c>
      <c r="N1520">
        <v>571</v>
      </c>
      <c r="X1520" t="s">
        <v>282</v>
      </c>
    </row>
    <row r="1521" spans="1:24" x14ac:dyDescent="0.45">
      <c r="A1521" s="31" t="s">
        <v>419</v>
      </c>
      <c r="B1521" t="s">
        <v>27</v>
      </c>
      <c r="C1521" t="s">
        <v>336</v>
      </c>
      <c r="E1521" t="s">
        <v>20</v>
      </c>
      <c r="F1521" t="s">
        <v>444</v>
      </c>
      <c r="H1521" t="s">
        <v>28</v>
      </c>
      <c r="I1521" t="s">
        <v>67</v>
      </c>
      <c r="J1521">
        <v>2018</v>
      </c>
      <c r="K1521">
        <v>2004</v>
      </c>
      <c r="L1521" t="s">
        <v>5</v>
      </c>
      <c r="M1521" t="s">
        <v>301</v>
      </c>
      <c r="N1521">
        <v>333</v>
      </c>
      <c r="X1521" t="s">
        <v>282</v>
      </c>
    </row>
    <row r="1522" spans="1:24" x14ac:dyDescent="0.45">
      <c r="A1522" s="31" t="s">
        <v>419</v>
      </c>
      <c r="B1522" t="s">
        <v>27</v>
      </c>
      <c r="C1522" t="s">
        <v>336</v>
      </c>
      <c r="E1522" t="s">
        <v>20</v>
      </c>
      <c r="F1522" t="s">
        <v>444</v>
      </c>
      <c r="H1522" t="s">
        <v>28</v>
      </c>
      <c r="I1522" t="s">
        <v>67</v>
      </c>
      <c r="J1522">
        <v>2018</v>
      </c>
      <c r="K1522">
        <v>2005</v>
      </c>
      <c r="L1522" t="s">
        <v>5</v>
      </c>
      <c r="M1522" t="s">
        <v>301</v>
      </c>
      <c r="N1522">
        <v>565</v>
      </c>
      <c r="X1522" t="s">
        <v>282</v>
      </c>
    </row>
    <row r="1523" spans="1:24" x14ac:dyDescent="0.45">
      <c r="A1523" s="31" t="s">
        <v>419</v>
      </c>
      <c r="B1523" t="s">
        <v>27</v>
      </c>
      <c r="C1523" t="s">
        <v>336</v>
      </c>
      <c r="E1523" t="s">
        <v>20</v>
      </c>
      <c r="F1523" t="s">
        <v>444</v>
      </c>
      <c r="H1523" t="s">
        <v>28</v>
      </c>
      <c r="I1523" t="s">
        <v>67</v>
      </c>
      <c r="J1523">
        <v>2018</v>
      </c>
      <c r="K1523">
        <v>2006</v>
      </c>
      <c r="L1523" t="s">
        <v>5</v>
      </c>
      <c r="M1523" t="s">
        <v>301</v>
      </c>
      <c r="N1523">
        <v>602</v>
      </c>
      <c r="X1523" t="s">
        <v>282</v>
      </c>
    </row>
    <row r="1524" spans="1:24" x14ac:dyDescent="0.45">
      <c r="A1524" s="31" t="s">
        <v>419</v>
      </c>
      <c r="B1524" t="s">
        <v>27</v>
      </c>
      <c r="C1524" t="s">
        <v>336</v>
      </c>
      <c r="E1524" t="s">
        <v>20</v>
      </c>
      <c r="F1524" t="s">
        <v>444</v>
      </c>
      <c r="H1524" t="s">
        <v>28</v>
      </c>
      <c r="I1524" t="s">
        <v>67</v>
      </c>
      <c r="J1524">
        <v>2018</v>
      </c>
      <c r="K1524">
        <v>2007</v>
      </c>
      <c r="L1524" t="s">
        <v>5</v>
      </c>
      <c r="M1524" t="s">
        <v>301</v>
      </c>
      <c r="N1524">
        <v>515</v>
      </c>
      <c r="X1524" t="s">
        <v>282</v>
      </c>
    </row>
    <row r="1525" spans="1:24" x14ac:dyDescent="0.45">
      <c r="A1525" s="31" t="s">
        <v>419</v>
      </c>
      <c r="B1525" t="s">
        <v>27</v>
      </c>
      <c r="C1525" t="s">
        <v>336</v>
      </c>
      <c r="E1525" t="s">
        <v>20</v>
      </c>
      <c r="F1525" t="s">
        <v>444</v>
      </c>
      <c r="H1525" t="s">
        <v>28</v>
      </c>
      <c r="I1525" t="s">
        <v>67</v>
      </c>
      <c r="J1525">
        <v>2018</v>
      </c>
      <c r="K1525">
        <v>2008</v>
      </c>
      <c r="L1525" t="s">
        <v>5</v>
      </c>
      <c r="M1525" t="s">
        <v>301</v>
      </c>
      <c r="N1525">
        <v>473</v>
      </c>
      <c r="X1525" t="s">
        <v>282</v>
      </c>
    </row>
    <row r="1526" spans="1:24" x14ac:dyDescent="0.45">
      <c r="A1526" s="31" t="s">
        <v>419</v>
      </c>
      <c r="B1526" t="s">
        <v>27</v>
      </c>
      <c r="C1526" t="s">
        <v>336</v>
      </c>
      <c r="E1526" t="s">
        <v>20</v>
      </c>
      <c r="F1526" t="s">
        <v>444</v>
      </c>
      <c r="H1526" t="s">
        <v>28</v>
      </c>
      <c r="I1526" t="s">
        <v>67</v>
      </c>
      <c r="J1526">
        <v>2018</v>
      </c>
      <c r="K1526">
        <v>2009</v>
      </c>
      <c r="L1526" t="s">
        <v>5</v>
      </c>
      <c r="M1526" t="s">
        <v>301</v>
      </c>
      <c r="N1526">
        <v>320</v>
      </c>
      <c r="X1526" t="s">
        <v>282</v>
      </c>
    </row>
    <row r="1527" spans="1:24" x14ac:dyDescent="0.45">
      <c r="A1527" s="31" t="s">
        <v>419</v>
      </c>
      <c r="B1527" t="s">
        <v>27</v>
      </c>
      <c r="C1527" t="s">
        <v>336</v>
      </c>
      <c r="E1527" t="s">
        <v>20</v>
      </c>
      <c r="F1527" t="s">
        <v>444</v>
      </c>
      <c r="H1527" t="s">
        <v>28</v>
      </c>
      <c r="I1527" t="s">
        <v>67</v>
      </c>
      <c r="J1527">
        <v>2018</v>
      </c>
      <c r="K1527">
        <v>2010</v>
      </c>
      <c r="L1527" t="s">
        <v>5</v>
      </c>
      <c r="M1527" t="s">
        <v>301</v>
      </c>
      <c r="N1527">
        <v>228</v>
      </c>
      <c r="X1527" t="s">
        <v>282</v>
      </c>
    </row>
    <row r="1528" spans="1:24" x14ac:dyDescent="0.45">
      <c r="A1528" s="31" t="s">
        <v>419</v>
      </c>
      <c r="B1528" t="s">
        <v>27</v>
      </c>
      <c r="C1528" t="s">
        <v>336</v>
      </c>
      <c r="E1528" t="s">
        <v>20</v>
      </c>
      <c r="F1528" t="s">
        <v>444</v>
      </c>
      <c r="H1528" t="s">
        <v>28</v>
      </c>
      <c r="I1528" t="s">
        <v>67</v>
      </c>
      <c r="J1528">
        <v>2018</v>
      </c>
      <c r="K1528">
        <v>2011</v>
      </c>
      <c r="L1528" t="s">
        <v>5</v>
      </c>
      <c r="M1528" t="s">
        <v>301</v>
      </c>
      <c r="N1528">
        <v>152</v>
      </c>
      <c r="X1528" t="s">
        <v>282</v>
      </c>
    </row>
    <row r="1529" spans="1:24" x14ac:dyDescent="0.45">
      <c r="A1529" s="31" t="s">
        <v>419</v>
      </c>
      <c r="B1529" t="s">
        <v>27</v>
      </c>
      <c r="C1529" t="s">
        <v>336</v>
      </c>
      <c r="E1529" t="s">
        <v>20</v>
      </c>
      <c r="F1529" t="s">
        <v>444</v>
      </c>
      <c r="H1529" t="s">
        <v>28</v>
      </c>
      <c r="I1529" t="s">
        <v>67</v>
      </c>
      <c r="J1529">
        <v>2018</v>
      </c>
      <c r="K1529">
        <v>2012</v>
      </c>
      <c r="L1529" t="s">
        <v>5</v>
      </c>
      <c r="M1529" t="s">
        <v>301</v>
      </c>
      <c r="N1529">
        <v>625</v>
      </c>
      <c r="X1529" t="s">
        <v>282</v>
      </c>
    </row>
    <row r="1530" spans="1:24" x14ac:dyDescent="0.45">
      <c r="A1530" s="31" t="s">
        <v>419</v>
      </c>
      <c r="B1530" t="s">
        <v>27</v>
      </c>
      <c r="C1530" t="s">
        <v>336</v>
      </c>
      <c r="E1530" t="s">
        <v>20</v>
      </c>
      <c r="F1530" t="s">
        <v>444</v>
      </c>
      <c r="H1530" t="s">
        <v>28</v>
      </c>
      <c r="I1530" t="s">
        <v>67</v>
      </c>
      <c r="J1530">
        <v>2018</v>
      </c>
      <c r="K1530">
        <v>2013</v>
      </c>
      <c r="L1530" t="s">
        <v>5</v>
      </c>
      <c r="M1530" t="s">
        <v>301</v>
      </c>
      <c r="N1530">
        <v>238</v>
      </c>
      <c r="X1530" t="s">
        <v>282</v>
      </c>
    </row>
    <row r="1531" spans="1:24" x14ac:dyDescent="0.45">
      <c r="A1531" s="31" t="s">
        <v>419</v>
      </c>
      <c r="B1531" t="s">
        <v>27</v>
      </c>
      <c r="C1531" t="s">
        <v>336</v>
      </c>
      <c r="E1531" t="s">
        <v>20</v>
      </c>
      <c r="F1531" t="s">
        <v>444</v>
      </c>
      <c r="H1531" t="s">
        <v>28</v>
      </c>
      <c r="I1531" t="s">
        <v>67</v>
      </c>
      <c r="J1531">
        <v>2018</v>
      </c>
      <c r="K1531">
        <v>2014</v>
      </c>
      <c r="L1531" t="s">
        <v>5</v>
      </c>
      <c r="M1531" t="s">
        <v>301</v>
      </c>
      <c r="N1531">
        <v>173</v>
      </c>
      <c r="X1531" t="s">
        <v>282</v>
      </c>
    </row>
    <row r="1532" spans="1:24" x14ac:dyDescent="0.45">
      <c r="A1532" s="31" t="s">
        <v>419</v>
      </c>
      <c r="B1532" t="s">
        <v>27</v>
      </c>
      <c r="C1532" t="s">
        <v>336</v>
      </c>
      <c r="E1532" t="s">
        <v>20</v>
      </c>
      <c r="F1532" t="s">
        <v>444</v>
      </c>
      <c r="H1532" t="s">
        <v>28</v>
      </c>
      <c r="I1532" t="s">
        <v>67</v>
      </c>
      <c r="J1532">
        <v>2018</v>
      </c>
      <c r="K1532">
        <v>2015</v>
      </c>
      <c r="L1532" t="s">
        <v>5</v>
      </c>
      <c r="M1532" t="s">
        <v>301</v>
      </c>
      <c r="N1532">
        <v>315</v>
      </c>
      <c r="X1532" t="s">
        <v>282</v>
      </c>
    </row>
    <row r="1533" spans="1:24" x14ac:dyDescent="0.45">
      <c r="A1533" s="31" t="s">
        <v>419</v>
      </c>
      <c r="B1533" t="s">
        <v>27</v>
      </c>
      <c r="C1533" t="s">
        <v>336</v>
      </c>
      <c r="E1533" t="s">
        <v>20</v>
      </c>
      <c r="F1533" t="s">
        <v>444</v>
      </c>
      <c r="H1533" t="s">
        <v>28</v>
      </c>
      <c r="I1533" t="s">
        <v>67</v>
      </c>
      <c r="J1533">
        <v>2018</v>
      </c>
      <c r="K1533">
        <v>1996</v>
      </c>
      <c r="L1533" t="s">
        <v>4</v>
      </c>
      <c r="N1533">
        <v>83</v>
      </c>
      <c r="X1533" t="s">
        <v>282</v>
      </c>
    </row>
    <row r="1534" spans="1:24" x14ac:dyDescent="0.45">
      <c r="A1534" s="31" t="s">
        <v>419</v>
      </c>
      <c r="B1534" t="s">
        <v>27</v>
      </c>
      <c r="C1534" t="s">
        <v>336</v>
      </c>
      <c r="E1534" t="s">
        <v>20</v>
      </c>
      <c r="F1534" t="s">
        <v>444</v>
      </c>
      <c r="H1534" t="s">
        <v>28</v>
      </c>
      <c r="I1534" t="s">
        <v>67</v>
      </c>
      <c r="J1534">
        <v>2018</v>
      </c>
      <c r="K1534">
        <v>1997</v>
      </c>
      <c r="L1534" t="s">
        <v>4</v>
      </c>
      <c r="N1534">
        <v>113</v>
      </c>
      <c r="X1534" t="s">
        <v>282</v>
      </c>
    </row>
    <row r="1535" spans="1:24" x14ac:dyDescent="0.45">
      <c r="A1535" s="31" t="s">
        <v>419</v>
      </c>
      <c r="B1535" t="s">
        <v>27</v>
      </c>
      <c r="C1535" t="s">
        <v>336</v>
      </c>
      <c r="E1535" t="s">
        <v>20</v>
      </c>
      <c r="F1535" t="s">
        <v>444</v>
      </c>
      <c r="H1535" t="s">
        <v>28</v>
      </c>
      <c r="I1535" t="s">
        <v>67</v>
      </c>
      <c r="J1535">
        <v>2018</v>
      </c>
      <c r="K1535">
        <v>1999</v>
      </c>
      <c r="L1535" t="s">
        <v>4</v>
      </c>
      <c r="N1535">
        <v>91</v>
      </c>
      <c r="X1535" t="s">
        <v>282</v>
      </c>
    </row>
    <row r="1536" spans="1:24" x14ac:dyDescent="0.45">
      <c r="A1536" s="31" t="s">
        <v>419</v>
      </c>
      <c r="B1536" t="s">
        <v>27</v>
      </c>
      <c r="C1536" t="s">
        <v>336</v>
      </c>
      <c r="E1536" t="s">
        <v>20</v>
      </c>
      <c r="F1536" t="s">
        <v>444</v>
      </c>
      <c r="H1536" t="s">
        <v>28</v>
      </c>
      <c r="I1536" t="s">
        <v>67</v>
      </c>
      <c r="J1536">
        <v>2018</v>
      </c>
      <c r="K1536">
        <v>2000</v>
      </c>
      <c r="L1536" t="s">
        <v>4</v>
      </c>
      <c r="N1536">
        <v>136</v>
      </c>
      <c r="X1536" t="s">
        <v>282</v>
      </c>
    </row>
    <row r="1537" spans="1:24" x14ac:dyDescent="0.45">
      <c r="A1537" s="31" t="s">
        <v>419</v>
      </c>
      <c r="B1537" t="s">
        <v>27</v>
      </c>
      <c r="C1537" t="s">
        <v>336</v>
      </c>
      <c r="E1537" t="s">
        <v>20</v>
      </c>
      <c r="F1537" t="s">
        <v>444</v>
      </c>
      <c r="H1537" t="s">
        <v>28</v>
      </c>
      <c r="I1537" t="s">
        <v>67</v>
      </c>
      <c r="J1537">
        <v>2018</v>
      </c>
      <c r="K1537">
        <v>2001</v>
      </c>
      <c r="L1537" t="s">
        <v>4</v>
      </c>
      <c r="N1537">
        <v>98</v>
      </c>
      <c r="X1537" t="s">
        <v>282</v>
      </c>
    </row>
    <row r="1538" spans="1:24" x14ac:dyDescent="0.45">
      <c r="A1538" s="31" t="s">
        <v>419</v>
      </c>
      <c r="B1538" t="s">
        <v>27</v>
      </c>
      <c r="C1538" t="s">
        <v>336</v>
      </c>
      <c r="E1538" t="s">
        <v>20</v>
      </c>
      <c r="F1538" t="s">
        <v>444</v>
      </c>
      <c r="H1538" t="s">
        <v>28</v>
      </c>
      <c r="I1538" t="s">
        <v>67</v>
      </c>
      <c r="J1538">
        <v>2018</v>
      </c>
      <c r="K1538">
        <v>2002</v>
      </c>
      <c r="L1538" t="s">
        <v>4</v>
      </c>
      <c r="N1538">
        <v>106</v>
      </c>
      <c r="X1538" t="s">
        <v>282</v>
      </c>
    </row>
    <row r="1539" spans="1:24" x14ac:dyDescent="0.45">
      <c r="A1539" s="31" t="s">
        <v>419</v>
      </c>
      <c r="B1539" t="s">
        <v>27</v>
      </c>
      <c r="C1539" t="s">
        <v>336</v>
      </c>
      <c r="E1539" t="s">
        <v>20</v>
      </c>
      <c r="F1539" t="s">
        <v>444</v>
      </c>
      <c r="H1539" t="s">
        <v>28</v>
      </c>
      <c r="I1539" t="s">
        <v>67</v>
      </c>
      <c r="J1539">
        <v>2018</v>
      </c>
      <c r="K1539">
        <v>2003</v>
      </c>
      <c r="L1539" t="s">
        <v>4</v>
      </c>
      <c r="N1539">
        <v>98</v>
      </c>
      <c r="X1539" t="s">
        <v>282</v>
      </c>
    </row>
    <row r="1540" spans="1:24" x14ac:dyDescent="0.45">
      <c r="A1540" s="31" t="s">
        <v>419</v>
      </c>
      <c r="B1540" t="s">
        <v>27</v>
      </c>
      <c r="C1540" t="s">
        <v>336</v>
      </c>
      <c r="E1540" t="s">
        <v>20</v>
      </c>
      <c r="F1540" t="s">
        <v>444</v>
      </c>
      <c r="H1540" t="s">
        <v>28</v>
      </c>
      <c r="I1540" t="s">
        <v>67</v>
      </c>
      <c r="J1540">
        <v>2018</v>
      </c>
      <c r="K1540">
        <v>2004</v>
      </c>
      <c r="L1540" t="s">
        <v>4</v>
      </c>
      <c r="N1540">
        <v>98</v>
      </c>
      <c r="X1540" t="s">
        <v>282</v>
      </c>
    </row>
    <row r="1541" spans="1:24" x14ac:dyDescent="0.45">
      <c r="A1541" s="31" t="s">
        <v>419</v>
      </c>
      <c r="B1541" t="s">
        <v>27</v>
      </c>
      <c r="C1541" t="s">
        <v>336</v>
      </c>
      <c r="E1541" t="s">
        <v>20</v>
      </c>
      <c r="F1541" t="s">
        <v>444</v>
      </c>
      <c r="H1541" t="s">
        <v>28</v>
      </c>
      <c r="I1541" t="s">
        <v>67</v>
      </c>
      <c r="J1541">
        <v>2018</v>
      </c>
      <c r="K1541">
        <v>2005</v>
      </c>
      <c r="L1541" t="s">
        <v>4</v>
      </c>
      <c r="N1541">
        <v>91</v>
      </c>
      <c r="X1541" t="s">
        <v>282</v>
      </c>
    </row>
    <row r="1542" spans="1:24" x14ac:dyDescent="0.45">
      <c r="A1542" s="31" t="s">
        <v>419</v>
      </c>
      <c r="B1542" t="s">
        <v>27</v>
      </c>
      <c r="C1542" t="s">
        <v>336</v>
      </c>
      <c r="E1542" t="s">
        <v>20</v>
      </c>
      <c r="F1542" t="s">
        <v>444</v>
      </c>
      <c r="H1542" t="s">
        <v>28</v>
      </c>
      <c r="I1542" t="s">
        <v>67</v>
      </c>
      <c r="J1542">
        <v>2018</v>
      </c>
      <c r="K1542">
        <v>2006</v>
      </c>
      <c r="L1542" t="s">
        <v>4</v>
      </c>
      <c r="N1542">
        <v>98</v>
      </c>
      <c r="X1542" t="s">
        <v>282</v>
      </c>
    </row>
    <row r="1543" spans="1:24" x14ac:dyDescent="0.45">
      <c r="A1543" s="31" t="s">
        <v>419</v>
      </c>
      <c r="B1543" t="s">
        <v>27</v>
      </c>
      <c r="C1543" t="s">
        <v>336</v>
      </c>
      <c r="E1543" t="s">
        <v>20</v>
      </c>
      <c r="F1543" t="s">
        <v>444</v>
      </c>
      <c r="H1543" t="s">
        <v>28</v>
      </c>
      <c r="I1543" t="s">
        <v>67</v>
      </c>
      <c r="J1543">
        <v>2018</v>
      </c>
      <c r="K1543">
        <v>2007</v>
      </c>
      <c r="L1543" t="s">
        <v>4</v>
      </c>
      <c r="N1543">
        <v>98</v>
      </c>
      <c r="X1543" t="s">
        <v>282</v>
      </c>
    </row>
    <row r="1544" spans="1:24" x14ac:dyDescent="0.45">
      <c r="A1544" s="31" t="s">
        <v>419</v>
      </c>
      <c r="B1544" t="s">
        <v>27</v>
      </c>
      <c r="C1544" t="s">
        <v>336</v>
      </c>
      <c r="E1544" t="s">
        <v>20</v>
      </c>
      <c r="F1544" t="s">
        <v>444</v>
      </c>
      <c r="H1544" t="s">
        <v>28</v>
      </c>
      <c r="I1544" t="s">
        <v>67</v>
      </c>
      <c r="J1544">
        <v>2018</v>
      </c>
      <c r="K1544">
        <v>2008</v>
      </c>
      <c r="L1544" t="s">
        <v>4</v>
      </c>
      <c r="N1544">
        <v>106</v>
      </c>
      <c r="X1544" t="s">
        <v>282</v>
      </c>
    </row>
    <row r="1545" spans="1:24" x14ac:dyDescent="0.45">
      <c r="A1545" s="31" t="s">
        <v>419</v>
      </c>
      <c r="B1545" t="s">
        <v>27</v>
      </c>
      <c r="C1545" t="s">
        <v>336</v>
      </c>
      <c r="E1545" t="s">
        <v>20</v>
      </c>
      <c r="F1545" t="s">
        <v>444</v>
      </c>
      <c r="H1545" t="s">
        <v>28</v>
      </c>
      <c r="I1545" t="s">
        <v>67</v>
      </c>
      <c r="J1545">
        <v>2018</v>
      </c>
      <c r="K1545">
        <v>2009</v>
      </c>
      <c r="L1545" t="s">
        <v>4</v>
      </c>
      <c r="N1545">
        <v>83</v>
      </c>
      <c r="X1545" t="s">
        <v>282</v>
      </c>
    </row>
    <row r="1546" spans="1:24" x14ac:dyDescent="0.45">
      <c r="A1546" s="31" t="s">
        <v>419</v>
      </c>
      <c r="B1546" t="s">
        <v>27</v>
      </c>
      <c r="C1546" t="s">
        <v>336</v>
      </c>
      <c r="E1546" t="s">
        <v>20</v>
      </c>
      <c r="F1546" t="s">
        <v>444</v>
      </c>
      <c r="H1546" t="s">
        <v>28</v>
      </c>
      <c r="I1546" t="s">
        <v>67</v>
      </c>
      <c r="J1546">
        <v>2018</v>
      </c>
      <c r="K1546">
        <v>2010</v>
      </c>
      <c r="L1546" t="s">
        <v>4</v>
      </c>
      <c r="N1546">
        <v>83</v>
      </c>
      <c r="X1546" t="s">
        <v>282</v>
      </c>
    </row>
    <row r="1547" spans="1:24" x14ac:dyDescent="0.45">
      <c r="A1547" s="31" t="s">
        <v>419</v>
      </c>
      <c r="B1547" t="s">
        <v>27</v>
      </c>
      <c r="C1547" t="s">
        <v>336</v>
      </c>
      <c r="E1547" t="s">
        <v>20</v>
      </c>
      <c r="F1547" t="s">
        <v>444</v>
      </c>
      <c r="H1547" t="s">
        <v>28</v>
      </c>
      <c r="I1547" t="s">
        <v>67</v>
      </c>
      <c r="J1547">
        <v>2018</v>
      </c>
      <c r="K1547">
        <v>2011</v>
      </c>
      <c r="L1547" t="s">
        <v>4</v>
      </c>
      <c r="N1547">
        <v>76</v>
      </c>
      <c r="X1547" t="s">
        <v>282</v>
      </c>
    </row>
    <row r="1548" spans="1:24" x14ac:dyDescent="0.45">
      <c r="A1548" s="31" t="s">
        <v>419</v>
      </c>
      <c r="B1548" t="s">
        <v>27</v>
      </c>
      <c r="C1548" t="s">
        <v>336</v>
      </c>
      <c r="E1548" t="s">
        <v>20</v>
      </c>
      <c r="F1548" t="s">
        <v>444</v>
      </c>
      <c r="H1548" t="s">
        <v>28</v>
      </c>
      <c r="I1548" t="s">
        <v>67</v>
      </c>
      <c r="J1548">
        <v>2018</v>
      </c>
      <c r="K1548">
        <v>2012</v>
      </c>
      <c r="L1548" t="s">
        <v>4</v>
      </c>
      <c r="N1548">
        <v>68</v>
      </c>
      <c r="X1548" t="s">
        <v>282</v>
      </c>
    </row>
    <row r="1549" spans="1:24" x14ac:dyDescent="0.45">
      <c r="A1549" s="31" t="s">
        <v>419</v>
      </c>
      <c r="B1549" t="s">
        <v>27</v>
      </c>
      <c r="C1549" t="s">
        <v>336</v>
      </c>
      <c r="E1549" t="s">
        <v>20</v>
      </c>
      <c r="F1549" t="s">
        <v>444</v>
      </c>
      <c r="H1549" t="s">
        <v>28</v>
      </c>
      <c r="I1549" t="s">
        <v>67</v>
      </c>
      <c r="J1549">
        <v>2018</v>
      </c>
      <c r="K1549">
        <v>2013</v>
      </c>
      <c r="L1549" t="s">
        <v>4</v>
      </c>
      <c r="N1549">
        <v>75</v>
      </c>
      <c r="X1549" t="s">
        <v>282</v>
      </c>
    </row>
    <row r="1550" spans="1:24" x14ac:dyDescent="0.45">
      <c r="A1550" s="31" t="s">
        <v>419</v>
      </c>
      <c r="B1550" t="s">
        <v>27</v>
      </c>
      <c r="C1550" t="s">
        <v>336</v>
      </c>
      <c r="E1550" t="s">
        <v>20</v>
      </c>
      <c r="F1550" t="s">
        <v>444</v>
      </c>
      <c r="H1550" t="s">
        <v>28</v>
      </c>
      <c r="I1550" t="s">
        <v>67</v>
      </c>
      <c r="J1550">
        <v>2018</v>
      </c>
      <c r="K1550">
        <v>2014</v>
      </c>
      <c r="L1550" t="s">
        <v>4</v>
      </c>
      <c r="N1550">
        <v>68</v>
      </c>
      <c r="X1550" t="s">
        <v>282</v>
      </c>
    </row>
    <row r="1551" spans="1:24" x14ac:dyDescent="0.45">
      <c r="A1551" s="31" t="s">
        <v>419</v>
      </c>
      <c r="B1551" t="s">
        <v>27</v>
      </c>
      <c r="C1551" t="s">
        <v>336</v>
      </c>
      <c r="E1551" t="s">
        <v>20</v>
      </c>
      <c r="F1551" t="s">
        <v>444</v>
      </c>
      <c r="H1551" t="s">
        <v>28</v>
      </c>
      <c r="I1551" t="s">
        <v>67</v>
      </c>
      <c r="J1551">
        <v>2018</v>
      </c>
      <c r="K1551">
        <v>2015</v>
      </c>
      <c r="L1551" t="s">
        <v>4</v>
      </c>
      <c r="N1551">
        <v>68</v>
      </c>
      <c r="X1551" t="s">
        <v>282</v>
      </c>
    </row>
    <row r="1552" spans="1:24" x14ac:dyDescent="0.45">
      <c r="A1552" s="31" t="s">
        <v>419</v>
      </c>
      <c r="B1552" t="s">
        <v>27</v>
      </c>
      <c r="C1552" t="s">
        <v>336</v>
      </c>
      <c r="E1552" t="s">
        <v>20</v>
      </c>
      <c r="F1552" t="s">
        <v>445</v>
      </c>
      <c r="H1552" t="s">
        <v>28</v>
      </c>
      <c r="I1552" t="s">
        <v>67</v>
      </c>
      <c r="J1552">
        <v>2018</v>
      </c>
      <c r="K1552">
        <v>2012</v>
      </c>
      <c r="L1552" t="s">
        <v>5</v>
      </c>
      <c r="M1552" t="s">
        <v>333</v>
      </c>
      <c r="N1552">
        <v>130000</v>
      </c>
      <c r="X1552" t="s">
        <v>282</v>
      </c>
    </row>
    <row r="1553" spans="1:24" x14ac:dyDescent="0.45">
      <c r="A1553" s="31" t="s">
        <v>419</v>
      </c>
      <c r="B1553" t="s">
        <v>27</v>
      </c>
      <c r="C1553" t="s">
        <v>336</v>
      </c>
      <c r="E1553" t="s">
        <v>20</v>
      </c>
      <c r="F1553" t="s">
        <v>445</v>
      </c>
      <c r="H1553" t="s">
        <v>28</v>
      </c>
      <c r="I1553" t="s">
        <v>67</v>
      </c>
      <c r="J1553">
        <v>2018</v>
      </c>
      <c r="K1553">
        <v>2013</v>
      </c>
      <c r="L1553" t="s">
        <v>5</v>
      </c>
      <c r="M1553" t="s">
        <v>333</v>
      </c>
      <c r="N1553">
        <v>119600</v>
      </c>
      <c r="X1553" t="s">
        <v>282</v>
      </c>
    </row>
    <row r="1554" spans="1:24" x14ac:dyDescent="0.45">
      <c r="A1554" s="31" t="s">
        <v>419</v>
      </c>
      <c r="B1554" t="s">
        <v>27</v>
      </c>
      <c r="C1554" t="s">
        <v>336</v>
      </c>
      <c r="E1554" t="s">
        <v>20</v>
      </c>
      <c r="F1554" t="s">
        <v>445</v>
      </c>
      <c r="H1554" t="s">
        <v>28</v>
      </c>
      <c r="I1554" t="s">
        <v>67</v>
      </c>
      <c r="J1554">
        <v>2018</v>
      </c>
      <c r="K1554">
        <v>2015</v>
      </c>
      <c r="L1554" t="s">
        <v>5</v>
      </c>
      <c r="M1554" t="s">
        <v>333</v>
      </c>
      <c r="N1554">
        <v>114186</v>
      </c>
      <c r="X1554" t="s">
        <v>282</v>
      </c>
    </row>
    <row r="1555" spans="1:24" x14ac:dyDescent="0.45">
      <c r="A1555" s="31" t="s">
        <v>419</v>
      </c>
      <c r="B1555" t="s">
        <v>27</v>
      </c>
      <c r="C1555" t="s">
        <v>336</v>
      </c>
      <c r="E1555" t="s">
        <v>20</v>
      </c>
      <c r="F1555" t="s">
        <v>445</v>
      </c>
      <c r="H1555" t="s">
        <v>28</v>
      </c>
      <c r="I1555" t="s">
        <v>67</v>
      </c>
      <c r="J1555">
        <v>2018</v>
      </c>
      <c r="K1555">
        <v>2012</v>
      </c>
      <c r="L1555" t="s">
        <v>4</v>
      </c>
      <c r="N1555">
        <v>44452</v>
      </c>
      <c r="X1555" t="s">
        <v>282</v>
      </c>
    </row>
    <row r="1556" spans="1:24" x14ac:dyDescent="0.45">
      <c r="A1556" s="31" t="s">
        <v>419</v>
      </c>
      <c r="B1556" t="s">
        <v>27</v>
      </c>
      <c r="C1556" t="s">
        <v>336</v>
      </c>
      <c r="E1556" t="s">
        <v>20</v>
      </c>
      <c r="F1556" t="s">
        <v>445</v>
      </c>
      <c r="H1556" t="s">
        <v>28</v>
      </c>
      <c r="I1556" t="s">
        <v>67</v>
      </c>
      <c r="J1556">
        <v>2018</v>
      </c>
      <c r="K1556">
        <v>2013</v>
      </c>
      <c r="L1556" t="s">
        <v>4</v>
      </c>
      <c r="N1556">
        <v>47924</v>
      </c>
      <c r="X1556" t="s">
        <v>282</v>
      </c>
    </row>
    <row r="1557" spans="1:24" x14ac:dyDescent="0.45">
      <c r="A1557" s="31" t="s">
        <v>419</v>
      </c>
      <c r="B1557" t="s">
        <v>27</v>
      </c>
      <c r="C1557" t="s">
        <v>336</v>
      </c>
      <c r="E1557" t="s">
        <v>20</v>
      </c>
      <c r="F1557" t="s">
        <v>445</v>
      </c>
      <c r="H1557" t="s">
        <v>28</v>
      </c>
      <c r="I1557" t="s">
        <v>67</v>
      </c>
      <c r="J1557">
        <v>2018</v>
      </c>
      <c r="K1557">
        <v>2015</v>
      </c>
      <c r="L1557" t="s">
        <v>4</v>
      </c>
      <c r="N1557">
        <v>43635</v>
      </c>
      <c r="X1557" t="s">
        <v>282</v>
      </c>
    </row>
    <row r="1558" spans="1:24" x14ac:dyDescent="0.45">
      <c r="A1558" s="31" t="s">
        <v>419</v>
      </c>
      <c r="B1558" t="s">
        <v>27</v>
      </c>
      <c r="C1558" t="s">
        <v>336</v>
      </c>
      <c r="E1558" t="s">
        <v>20</v>
      </c>
      <c r="F1558" t="s">
        <v>443</v>
      </c>
      <c r="H1558" t="s">
        <v>28</v>
      </c>
      <c r="I1558" t="s">
        <v>67</v>
      </c>
      <c r="J1558">
        <v>2018</v>
      </c>
      <c r="K1558">
        <v>2009</v>
      </c>
      <c r="L1558" t="s">
        <v>5</v>
      </c>
      <c r="M1558" t="s">
        <v>329</v>
      </c>
      <c r="N1558">
        <v>150000</v>
      </c>
      <c r="X1558" t="s">
        <v>282</v>
      </c>
    </row>
    <row r="1559" spans="1:24" x14ac:dyDescent="0.45">
      <c r="A1559" s="31" t="s">
        <v>419</v>
      </c>
      <c r="B1559" t="s">
        <v>27</v>
      </c>
      <c r="C1559" t="s">
        <v>336</v>
      </c>
      <c r="E1559" t="s">
        <v>20</v>
      </c>
      <c r="F1559" t="s">
        <v>443</v>
      </c>
      <c r="H1559" t="s">
        <v>28</v>
      </c>
      <c r="I1559" t="s">
        <v>67</v>
      </c>
      <c r="J1559">
        <v>2018</v>
      </c>
      <c r="K1559">
        <v>2012</v>
      </c>
      <c r="L1559" t="s">
        <v>5</v>
      </c>
      <c r="M1559" t="s">
        <v>329</v>
      </c>
      <c r="N1559">
        <v>137000</v>
      </c>
      <c r="X1559" t="s">
        <v>282</v>
      </c>
    </row>
    <row r="1560" spans="1:24" x14ac:dyDescent="0.45">
      <c r="A1560" s="31" t="s">
        <v>419</v>
      </c>
      <c r="B1560" t="s">
        <v>27</v>
      </c>
      <c r="C1560" t="s">
        <v>336</v>
      </c>
      <c r="E1560" t="s">
        <v>20</v>
      </c>
      <c r="F1560" t="s">
        <v>443</v>
      </c>
      <c r="H1560" t="s">
        <v>28</v>
      </c>
      <c r="I1560" t="s">
        <v>67</v>
      </c>
      <c r="J1560">
        <v>2018</v>
      </c>
      <c r="K1560">
        <v>2009</v>
      </c>
      <c r="L1560" t="s">
        <v>4</v>
      </c>
      <c r="N1560">
        <v>192404</v>
      </c>
      <c r="X1560" t="s">
        <v>282</v>
      </c>
    </row>
    <row r="1561" spans="1:24" x14ac:dyDescent="0.45">
      <c r="A1561" s="31" t="s">
        <v>419</v>
      </c>
      <c r="B1561" t="s">
        <v>27</v>
      </c>
      <c r="C1561" t="s">
        <v>336</v>
      </c>
      <c r="E1561" t="s">
        <v>20</v>
      </c>
      <c r="F1561" t="s">
        <v>443</v>
      </c>
      <c r="H1561" t="s">
        <v>28</v>
      </c>
      <c r="I1561" t="s">
        <v>67</v>
      </c>
      <c r="J1561">
        <v>2018</v>
      </c>
      <c r="K1561">
        <v>2012</v>
      </c>
      <c r="L1561" t="s">
        <v>4</v>
      </c>
      <c r="N1561">
        <v>152792</v>
      </c>
      <c r="X1561" t="s">
        <v>282</v>
      </c>
    </row>
    <row r="1562" spans="1:24" x14ac:dyDescent="0.45">
      <c r="A1562" s="31" t="s">
        <v>419</v>
      </c>
      <c r="B1562" t="s">
        <v>27</v>
      </c>
      <c r="C1562" t="s">
        <v>336</v>
      </c>
      <c r="E1562" t="s">
        <v>20</v>
      </c>
      <c r="F1562" t="s">
        <v>446</v>
      </c>
      <c r="H1562" t="s">
        <v>28</v>
      </c>
      <c r="I1562" t="s">
        <v>67</v>
      </c>
      <c r="J1562">
        <v>2018</v>
      </c>
      <c r="K1562">
        <v>2013</v>
      </c>
      <c r="L1562" t="s">
        <v>5</v>
      </c>
      <c r="M1562" t="s">
        <v>301</v>
      </c>
      <c r="N1562">
        <v>4897</v>
      </c>
      <c r="X1562" t="s">
        <v>282</v>
      </c>
    </row>
    <row r="1563" spans="1:24" x14ac:dyDescent="0.45">
      <c r="A1563" s="31" t="s">
        <v>419</v>
      </c>
      <c r="B1563" t="s">
        <v>27</v>
      </c>
      <c r="C1563" t="s">
        <v>336</v>
      </c>
      <c r="E1563" t="s">
        <v>20</v>
      </c>
      <c r="F1563" t="s">
        <v>446</v>
      </c>
      <c r="H1563" t="s">
        <v>28</v>
      </c>
      <c r="I1563" t="s">
        <v>67</v>
      </c>
      <c r="J1563">
        <v>2018</v>
      </c>
      <c r="K1563">
        <v>2014</v>
      </c>
      <c r="L1563" t="s">
        <v>5</v>
      </c>
      <c r="M1563" t="s">
        <v>301</v>
      </c>
      <c r="N1563">
        <v>17447</v>
      </c>
      <c r="X1563" t="s">
        <v>282</v>
      </c>
    </row>
    <row r="1564" spans="1:24" x14ac:dyDescent="0.45">
      <c r="A1564" s="31" t="s">
        <v>419</v>
      </c>
      <c r="B1564" t="s">
        <v>27</v>
      </c>
      <c r="C1564" t="s">
        <v>336</v>
      </c>
      <c r="E1564" t="s">
        <v>20</v>
      </c>
      <c r="F1564" t="s">
        <v>446</v>
      </c>
      <c r="H1564" t="s">
        <v>28</v>
      </c>
      <c r="I1564" t="s">
        <v>67</v>
      </c>
      <c r="J1564">
        <v>2018</v>
      </c>
      <c r="K1564">
        <v>2015</v>
      </c>
      <c r="L1564" t="s">
        <v>5</v>
      </c>
      <c r="M1564" t="s">
        <v>301</v>
      </c>
      <c r="N1564">
        <v>10110</v>
      </c>
      <c r="X1564" t="s">
        <v>282</v>
      </c>
    </row>
    <row r="1565" spans="1:24" x14ac:dyDescent="0.45">
      <c r="A1565" s="31" t="s">
        <v>419</v>
      </c>
      <c r="B1565" t="s">
        <v>27</v>
      </c>
      <c r="C1565" t="s">
        <v>336</v>
      </c>
      <c r="E1565" t="s">
        <v>20</v>
      </c>
      <c r="F1565" t="s">
        <v>446</v>
      </c>
      <c r="H1565" t="s">
        <v>28</v>
      </c>
      <c r="I1565" t="s">
        <v>67</v>
      </c>
      <c r="J1565">
        <v>2018</v>
      </c>
      <c r="K1565">
        <v>2013</v>
      </c>
      <c r="L1565" t="s">
        <v>4</v>
      </c>
      <c r="N1565">
        <v>1154</v>
      </c>
      <c r="X1565" t="s">
        <v>282</v>
      </c>
    </row>
    <row r="1566" spans="1:24" x14ac:dyDescent="0.45">
      <c r="A1566" s="31" t="s">
        <v>419</v>
      </c>
      <c r="B1566" t="s">
        <v>27</v>
      </c>
      <c r="C1566" t="s">
        <v>336</v>
      </c>
      <c r="E1566" t="s">
        <v>20</v>
      </c>
      <c r="F1566" t="s">
        <v>446</v>
      </c>
      <c r="H1566" t="s">
        <v>28</v>
      </c>
      <c r="I1566" t="s">
        <v>67</v>
      </c>
      <c r="J1566">
        <v>2018</v>
      </c>
      <c r="K1566">
        <v>2014</v>
      </c>
      <c r="L1566" t="s">
        <v>4</v>
      </c>
      <c r="N1566">
        <v>1055</v>
      </c>
      <c r="X1566" t="s">
        <v>282</v>
      </c>
    </row>
    <row r="1567" spans="1:24" x14ac:dyDescent="0.45">
      <c r="A1567" s="31" t="s">
        <v>419</v>
      </c>
      <c r="B1567" t="s">
        <v>27</v>
      </c>
      <c r="C1567" t="s">
        <v>336</v>
      </c>
      <c r="E1567" t="s">
        <v>20</v>
      </c>
      <c r="F1567" t="s">
        <v>446</v>
      </c>
      <c r="H1567" t="s">
        <v>28</v>
      </c>
      <c r="I1567" t="s">
        <v>67</v>
      </c>
      <c r="J1567">
        <v>2018</v>
      </c>
      <c r="K1567">
        <v>2015</v>
      </c>
      <c r="L1567" t="s">
        <v>4</v>
      </c>
      <c r="N1567">
        <v>1049</v>
      </c>
      <c r="X1567" t="s">
        <v>282</v>
      </c>
    </row>
    <row r="1568" spans="1:24" x14ac:dyDescent="0.45">
      <c r="A1568" s="31" t="s">
        <v>419</v>
      </c>
      <c r="B1568" t="s">
        <v>27</v>
      </c>
      <c r="C1568" t="s">
        <v>336</v>
      </c>
      <c r="E1568" t="s">
        <v>20</v>
      </c>
      <c r="F1568" t="s">
        <v>450</v>
      </c>
      <c r="H1568" t="s">
        <v>28</v>
      </c>
      <c r="I1568" t="s">
        <v>67</v>
      </c>
      <c r="J1568">
        <v>2018</v>
      </c>
      <c r="K1568">
        <v>2012</v>
      </c>
      <c r="L1568" t="s">
        <v>5</v>
      </c>
      <c r="M1568" t="s">
        <v>301</v>
      </c>
      <c r="N1568">
        <v>9082</v>
      </c>
      <c r="X1568" t="s">
        <v>282</v>
      </c>
    </row>
    <row r="1569" spans="1:24" x14ac:dyDescent="0.45">
      <c r="A1569" s="31" t="s">
        <v>419</v>
      </c>
      <c r="B1569" t="s">
        <v>27</v>
      </c>
      <c r="C1569" t="s">
        <v>336</v>
      </c>
      <c r="E1569" t="s">
        <v>20</v>
      </c>
      <c r="F1569" t="s">
        <v>450</v>
      </c>
      <c r="H1569" t="s">
        <v>28</v>
      </c>
      <c r="I1569" t="s">
        <v>67</v>
      </c>
      <c r="J1569">
        <v>2018</v>
      </c>
      <c r="K1569">
        <v>2013</v>
      </c>
      <c r="L1569" t="s">
        <v>5</v>
      </c>
      <c r="M1569" t="s">
        <v>301</v>
      </c>
      <c r="N1569">
        <v>8644</v>
      </c>
      <c r="X1569" t="s">
        <v>282</v>
      </c>
    </row>
    <row r="1570" spans="1:24" x14ac:dyDescent="0.45">
      <c r="A1570" s="31" t="s">
        <v>419</v>
      </c>
      <c r="B1570" t="s">
        <v>27</v>
      </c>
      <c r="C1570" t="s">
        <v>336</v>
      </c>
      <c r="E1570" t="s">
        <v>20</v>
      </c>
      <c r="F1570" t="s">
        <v>450</v>
      </c>
      <c r="H1570" t="s">
        <v>28</v>
      </c>
      <c r="I1570" t="s">
        <v>67</v>
      </c>
      <c r="J1570">
        <v>2018</v>
      </c>
      <c r="K1570">
        <v>2014</v>
      </c>
      <c r="L1570" t="s">
        <v>5</v>
      </c>
      <c r="M1570" t="s">
        <v>301</v>
      </c>
      <c r="N1570">
        <v>5504</v>
      </c>
      <c r="X1570" t="s">
        <v>282</v>
      </c>
    </row>
    <row r="1571" spans="1:24" x14ac:dyDescent="0.45">
      <c r="A1571" s="31" t="s">
        <v>419</v>
      </c>
      <c r="B1571" t="s">
        <v>27</v>
      </c>
      <c r="C1571" t="s">
        <v>336</v>
      </c>
      <c r="E1571" t="s">
        <v>20</v>
      </c>
      <c r="F1571" t="s">
        <v>450</v>
      </c>
      <c r="H1571" t="s">
        <v>28</v>
      </c>
      <c r="I1571" t="s">
        <v>67</v>
      </c>
      <c r="J1571">
        <v>2018</v>
      </c>
      <c r="K1571">
        <v>2012</v>
      </c>
      <c r="L1571" t="s">
        <v>4</v>
      </c>
      <c r="N1571">
        <v>1973</v>
      </c>
      <c r="X1571" t="s">
        <v>282</v>
      </c>
    </row>
    <row r="1572" spans="1:24" x14ac:dyDescent="0.45">
      <c r="A1572" s="31" t="s">
        <v>419</v>
      </c>
      <c r="B1572" t="s">
        <v>27</v>
      </c>
      <c r="C1572" t="s">
        <v>336</v>
      </c>
      <c r="E1572" t="s">
        <v>20</v>
      </c>
      <c r="F1572" t="s">
        <v>450</v>
      </c>
      <c r="H1572" t="s">
        <v>28</v>
      </c>
      <c r="I1572" t="s">
        <v>67</v>
      </c>
      <c r="J1572">
        <v>2018</v>
      </c>
      <c r="K1572">
        <v>2013</v>
      </c>
      <c r="L1572" t="s">
        <v>4</v>
      </c>
      <c r="N1572">
        <v>2168</v>
      </c>
      <c r="X1572" t="s">
        <v>282</v>
      </c>
    </row>
    <row r="1573" spans="1:24" x14ac:dyDescent="0.45">
      <c r="A1573" s="31" t="s">
        <v>419</v>
      </c>
      <c r="B1573" t="s">
        <v>27</v>
      </c>
      <c r="C1573" t="s">
        <v>336</v>
      </c>
      <c r="E1573" t="s">
        <v>20</v>
      </c>
      <c r="F1573" t="s">
        <v>450</v>
      </c>
      <c r="H1573" t="s">
        <v>28</v>
      </c>
      <c r="I1573" t="s">
        <v>67</v>
      </c>
      <c r="J1573">
        <v>2018</v>
      </c>
      <c r="K1573">
        <v>2014</v>
      </c>
      <c r="L1573" t="s">
        <v>4</v>
      </c>
      <c r="N1573">
        <v>1984</v>
      </c>
      <c r="X1573" t="s">
        <v>282</v>
      </c>
    </row>
    <row r="1574" spans="1:24" x14ac:dyDescent="0.45">
      <c r="A1574" s="31" t="s">
        <v>419</v>
      </c>
      <c r="B1574" t="s">
        <v>27</v>
      </c>
      <c r="C1574" t="s">
        <v>336</v>
      </c>
      <c r="E1574" t="s">
        <v>20</v>
      </c>
      <c r="F1574" t="s">
        <v>448</v>
      </c>
      <c r="H1574" t="s">
        <v>28</v>
      </c>
      <c r="I1574" t="s">
        <v>67</v>
      </c>
      <c r="J1574">
        <v>2018</v>
      </c>
      <c r="K1574">
        <v>2011</v>
      </c>
      <c r="L1574" t="s">
        <v>5</v>
      </c>
      <c r="M1574" t="s">
        <v>301</v>
      </c>
      <c r="N1574">
        <v>2489</v>
      </c>
      <c r="X1574" t="s">
        <v>282</v>
      </c>
    </row>
    <row r="1575" spans="1:24" x14ac:dyDescent="0.45">
      <c r="A1575" s="31" t="s">
        <v>419</v>
      </c>
      <c r="B1575" t="s">
        <v>27</v>
      </c>
      <c r="C1575" t="s">
        <v>336</v>
      </c>
      <c r="E1575" t="s">
        <v>20</v>
      </c>
      <c r="F1575" t="s">
        <v>448</v>
      </c>
      <c r="H1575" t="s">
        <v>28</v>
      </c>
      <c r="I1575" t="s">
        <v>67</v>
      </c>
      <c r="J1575">
        <v>2018</v>
      </c>
      <c r="K1575">
        <v>2012</v>
      </c>
      <c r="L1575" t="s">
        <v>5</v>
      </c>
      <c r="M1575" t="s">
        <v>301</v>
      </c>
      <c r="N1575">
        <v>1842</v>
      </c>
      <c r="X1575" t="s">
        <v>282</v>
      </c>
    </row>
    <row r="1576" spans="1:24" x14ac:dyDescent="0.45">
      <c r="A1576" s="31" t="s">
        <v>419</v>
      </c>
      <c r="B1576" t="s">
        <v>27</v>
      </c>
      <c r="C1576" t="s">
        <v>336</v>
      </c>
      <c r="E1576" t="s">
        <v>20</v>
      </c>
      <c r="F1576" t="s">
        <v>448</v>
      </c>
      <c r="H1576" t="s">
        <v>28</v>
      </c>
      <c r="I1576" t="s">
        <v>67</v>
      </c>
      <c r="J1576">
        <v>2018</v>
      </c>
      <c r="K1576">
        <v>2013</v>
      </c>
      <c r="L1576" t="s">
        <v>5</v>
      </c>
      <c r="M1576" t="s">
        <v>301</v>
      </c>
      <c r="N1576">
        <v>800</v>
      </c>
      <c r="X1576" t="s">
        <v>282</v>
      </c>
    </row>
    <row r="1577" spans="1:24" x14ac:dyDescent="0.45">
      <c r="A1577" s="31" t="s">
        <v>419</v>
      </c>
      <c r="B1577" t="s">
        <v>27</v>
      </c>
      <c r="C1577" t="s">
        <v>336</v>
      </c>
      <c r="E1577" t="s">
        <v>20</v>
      </c>
      <c r="F1577" t="s">
        <v>448</v>
      </c>
      <c r="H1577" t="s">
        <v>28</v>
      </c>
      <c r="I1577" t="s">
        <v>67</v>
      </c>
      <c r="J1577">
        <v>2018</v>
      </c>
      <c r="K1577">
        <v>2014</v>
      </c>
      <c r="L1577" t="s">
        <v>5</v>
      </c>
      <c r="M1577" t="s">
        <v>301</v>
      </c>
      <c r="N1577">
        <v>1082</v>
      </c>
      <c r="X1577" t="s">
        <v>282</v>
      </c>
    </row>
    <row r="1578" spans="1:24" x14ac:dyDescent="0.45">
      <c r="A1578" s="31" t="s">
        <v>419</v>
      </c>
      <c r="B1578" t="s">
        <v>27</v>
      </c>
      <c r="C1578" t="s">
        <v>336</v>
      </c>
      <c r="E1578" t="s">
        <v>20</v>
      </c>
      <c r="F1578" t="s">
        <v>448</v>
      </c>
      <c r="H1578" t="s">
        <v>28</v>
      </c>
      <c r="I1578" t="s">
        <v>67</v>
      </c>
      <c r="J1578">
        <v>2018</v>
      </c>
      <c r="K1578">
        <v>2011</v>
      </c>
      <c r="L1578" t="s">
        <v>4</v>
      </c>
      <c r="N1578">
        <v>483</v>
      </c>
      <c r="X1578" t="s">
        <v>282</v>
      </c>
    </row>
    <row r="1579" spans="1:24" x14ac:dyDescent="0.45">
      <c r="A1579" s="31" t="s">
        <v>419</v>
      </c>
      <c r="B1579" t="s">
        <v>27</v>
      </c>
      <c r="C1579" t="s">
        <v>336</v>
      </c>
      <c r="E1579" t="s">
        <v>20</v>
      </c>
      <c r="F1579" t="s">
        <v>448</v>
      </c>
      <c r="H1579" t="s">
        <v>28</v>
      </c>
      <c r="I1579" t="s">
        <v>67</v>
      </c>
      <c r="J1579">
        <v>2018</v>
      </c>
      <c r="K1579">
        <v>2012</v>
      </c>
      <c r="L1579" t="s">
        <v>4</v>
      </c>
      <c r="N1579">
        <v>411</v>
      </c>
      <c r="X1579" t="s">
        <v>282</v>
      </c>
    </row>
    <row r="1580" spans="1:24" x14ac:dyDescent="0.45">
      <c r="A1580" s="31" t="s">
        <v>419</v>
      </c>
      <c r="B1580" t="s">
        <v>27</v>
      </c>
      <c r="C1580" t="s">
        <v>336</v>
      </c>
      <c r="E1580" t="s">
        <v>20</v>
      </c>
      <c r="F1580" t="s">
        <v>448</v>
      </c>
      <c r="H1580" t="s">
        <v>28</v>
      </c>
      <c r="I1580" t="s">
        <v>67</v>
      </c>
      <c r="J1580">
        <v>2018</v>
      </c>
      <c r="K1580">
        <v>2013</v>
      </c>
      <c r="L1580" t="s">
        <v>4</v>
      </c>
      <c r="N1580">
        <v>458</v>
      </c>
      <c r="X1580" t="s">
        <v>282</v>
      </c>
    </row>
    <row r="1581" spans="1:24" x14ac:dyDescent="0.45">
      <c r="A1581" s="31" t="s">
        <v>419</v>
      </c>
      <c r="B1581" t="s">
        <v>27</v>
      </c>
      <c r="C1581" t="s">
        <v>336</v>
      </c>
      <c r="E1581" t="s">
        <v>20</v>
      </c>
      <c r="F1581" t="s">
        <v>448</v>
      </c>
      <c r="H1581" t="s">
        <v>28</v>
      </c>
      <c r="I1581" t="s">
        <v>67</v>
      </c>
      <c r="J1581">
        <v>2018</v>
      </c>
      <c r="K1581">
        <v>2014</v>
      </c>
      <c r="L1581" t="s">
        <v>4</v>
      </c>
      <c r="N1581">
        <v>433</v>
      </c>
      <c r="X1581" t="s">
        <v>282</v>
      </c>
    </row>
    <row r="1582" spans="1:24" x14ac:dyDescent="0.45">
      <c r="A1582" s="31" t="s">
        <v>419</v>
      </c>
      <c r="B1582" t="s">
        <v>27</v>
      </c>
      <c r="C1582" t="s">
        <v>336</v>
      </c>
      <c r="E1582" t="s">
        <v>20</v>
      </c>
      <c r="F1582" t="s">
        <v>449</v>
      </c>
      <c r="H1582" t="s">
        <v>28</v>
      </c>
      <c r="I1582" t="s">
        <v>67</v>
      </c>
      <c r="J1582">
        <v>2018</v>
      </c>
      <c r="K1582">
        <v>2013</v>
      </c>
      <c r="L1582" t="s">
        <v>5</v>
      </c>
      <c r="M1582" t="s">
        <v>301</v>
      </c>
      <c r="N1582">
        <v>383</v>
      </c>
      <c r="X1582" t="s">
        <v>282</v>
      </c>
    </row>
    <row r="1583" spans="1:24" x14ac:dyDescent="0.45">
      <c r="A1583" s="31" t="s">
        <v>419</v>
      </c>
      <c r="B1583" t="s">
        <v>27</v>
      </c>
      <c r="C1583" t="s">
        <v>336</v>
      </c>
      <c r="E1583" t="s">
        <v>20</v>
      </c>
      <c r="F1583" t="s">
        <v>449</v>
      </c>
      <c r="H1583" t="s">
        <v>28</v>
      </c>
      <c r="I1583" t="s">
        <v>67</v>
      </c>
      <c r="J1583">
        <v>2018</v>
      </c>
      <c r="K1583">
        <v>2014</v>
      </c>
      <c r="L1583" t="s">
        <v>5</v>
      </c>
      <c r="M1583" t="s">
        <v>301</v>
      </c>
      <c r="N1583">
        <v>305</v>
      </c>
      <c r="X1583" t="s">
        <v>282</v>
      </c>
    </row>
    <row r="1584" spans="1:24" x14ac:dyDescent="0.45">
      <c r="A1584" s="31" t="s">
        <v>419</v>
      </c>
      <c r="B1584" t="s">
        <v>27</v>
      </c>
      <c r="C1584" t="s">
        <v>336</v>
      </c>
      <c r="E1584" t="s">
        <v>20</v>
      </c>
      <c r="F1584" t="s">
        <v>449</v>
      </c>
      <c r="H1584" t="s">
        <v>28</v>
      </c>
      <c r="I1584" t="s">
        <v>67</v>
      </c>
      <c r="J1584">
        <v>2018</v>
      </c>
      <c r="K1584">
        <v>2013</v>
      </c>
      <c r="L1584" t="s">
        <v>4</v>
      </c>
      <c r="N1584">
        <v>56</v>
      </c>
      <c r="X1584" t="s">
        <v>282</v>
      </c>
    </row>
    <row r="1585" spans="1:24" x14ac:dyDescent="0.45">
      <c r="A1585" s="31" t="s">
        <v>419</v>
      </c>
      <c r="B1585" t="s">
        <v>27</v>
      </c>
      <c r="C1585" t="s">
        <v>336</v>
      </c>
      <c r="E1585" t="s">
        <v>20</v>
      </c>
      <c r="F1585" t="s">
        <v>449</v>
      </c>
      <c r="H1585" t="s">
        <v>28</v>
      </c>
      <c r="I1585" t="s">
        <v>67</v>
      </c>
      <c r="J1585">
        <v>2018</v>
      </c>
      <c r="K1585">
        <v>2014</v>
      </c>
      <c r="L1585" t="s">
        <v>4</v>
      </c>
      <c r="N1585">
        <v>57</v>
      </c>
      <c r="X1585" t="s">
        <v>282</v>
      </c>
    </row>
    <row r="1586" spans="1:24" x14ac:dyDescent="0.45">
      <c r="A1586" s="31" t="s">
        <v>419</v>
      </c>
      <c r="B1586" t="s">
        <v>27</v>
      </c>
      <c r="C1586" t="s">
        <v>336</v>
      </c>
      <c r="E1586" t="s">
        <v>20</v>
      </c>
      <c r="F1586" t="s">
        <v>441</v>
      </c>
      <c r="H1586" t="s">
        <v>28</v>
      </c>
      <c r="I1586" t="s">
        <v>67</v>
      </c>
      <c r="J1586">
        <v>2018</v>
      </c>
      <c r="K1586">
        <v>2011</v>
      </c>
      <c r="L1586" t="s">
        <v>5</v>
      </c>
      <c r="M1586" t="s">
        <v>332</v>
      </c>
      <c r="N1586">
        <v>8661</v>
      </c>
      <c r="X1586" t="s">
        <v>282</v>
      </c>
    </row>
    <row r="1587" spans="1:24" x14ac:dyDescent="0.45">
      <c r="A1587" s="31" t="s">
        <v>419</v>
      </c>
      <c r="B1587" t="s">
        <v>27</v>
      </c>
      <c r="C1587" t="s">
        <v>336</v>
      </c>
      <c r="E1587" t="s">
        <v>20</v>
      </c>
      <c r="F1587" t="s">
        <v>441</v>
      </c>
      <c r="H1587" t="s">
        <v>28</v>
      </c>
      <c r="I1587" t="s">
        <v>67</v>
      </c>
      <c r="J1587">
        <v>2018</v>
      </c>
      <c r="K1587">
        <v>2012</v>
      </c>
      <c r="L1587" t="s">
        <v>5</v>
      </c>
      <c r="M1587" t="s">
        <v>332</v>
      </c>
      <c r="N1587">
        <v>7461</v>
      </c>
      <c r="X1587" t="s">
        <v>282</v>
      </c>
    </row>
    <row r="1588" spans="1:24" x14ac:dyDescent="0.45">
      <c r="A1588" s="31" t="s">
        <v>419</v>
      </c>
      <c r="B1588" t="s">
        <v>27</v>
      </c>
      <c r="C1588" t="s">
        <v>336</v>
      </c>
      <c r="E1588" t="s">
        <v>20</v>
      </c>
      <c r="F1588" t="s">
        <v>441</v>
      </c>
      <c r="H1588" t="s">
        <v>28</v>
      </c>
      <c r="I1588" t="s">
        <v>67</v>
      </c>
      <c r="J1588">
        <v>2018</v>
      </c>
      <c r="K1588">
        <v>2013</v>
      </c>
      <c r="L1588" t="s">
        <v>5</v>
      </c>
      <c r="M1588" t="s">
        <v>332</v>
      </c>
      <c r="N1588">
        <v>7612</v>
      </c>
      <c r="X1588" t="s">
        <v>282</v>
      </c>
    </row>
    <row r="1589" spans="1:24" x14ac:dyDescent="0.45">
      <c r="A1589" s="31" t="s">
        <v>419</v>
      </c>
      <c r="B1589" t="s">
        <v>27</v>
      </c>
      <c r="C1589" t="s">
        <v>336</v>
      </c>
      <c r="E1589" t="s">
        <v>20</v>
      </c>
      <c r="F1589" t="s">
        <v>441</v>
      </c>
      <c r="H1589" t="s">
        <v>28</v>
      </c>
      <c r="I1589" t="s">
        <v>67</v>
      </c>
      <c r="J1589">
        <v>2018</v>
      </c>
      <c r="K1589">
        <v>2014</v>
      </c>
      <c r="L1589" t="s">
        <v>5</v>
      </c>
      <c r="M1589" t="s">
        <v>332</v>
      </c>
      <c r="N1589">
        <v>8304</v>
      </c>
      <c r="X1589" t="s">
        <v>282</v>
      </c>
    </row>
    <row r="1590" spans="1:24" x14ac:dyDescent="0.45">
      <c r="A1590" s="31" t="s">
        <v>419</v>
      </c>
      <c r="B1590" t="s">
        <v>27</v>
      </c>
      <c r="C1590" t="s">
        <v>336</v>
      </c>
      <c r="E1590" t="s">
        <v>20</v>
      </c>
      <c r="F1590" t="s">
        <v>441</v>
      </c>
      <c r="H1590" t="s">
        <v>28</v>
      </c>
      <c r="I1590" t="s">
        <v>67</v>
      </c>
      <c r="J1590">
        <v>2018</v>
      </c>
      <c r="K1590">
        <v>2015</v>
      </c>
      <c r="L1590" t="s">
        <v>5</v>
      </c>
      <c r="M1590" t="s">
        <v>332</v>
      </c>
      <c r="N1590">
        <v>9471</v>
      </c>
      <c r="X1590" t="s">
        <v>282</v>
      </c>
    </row>
    <row r="1591" spans="1:24" x14ac:dyDescent="0.45">
      <c r="A1591" s="31" t="s">
        <v>419</v>
      </c>
      <c r="B1591" t="s">
        <v>27</v>
      </c>
      <c r="C1591" t="s">
        <v>336</v>
      </c>
      <c r="E1591" t="s">
        <v>20</v>
      </c>
      <c r="F1591" t="s">
        <v>441</v>
      </c>
      <c r="H1591" t="s">
        <v>28</v>
      </c>
      <c r="I1591" t="s">
        <v>67</v>
      </c>
      <c r="J1591">
        <v>2018</v>
      </c>
      <c r="K1591">
        <v>2011</v>
      </c>
      <c r="L1591" t="s">
        <v>4</v>
      </c>
      <c r="N1591">
        <v>23863</v>
      </c>
      <c r="X1591" t="s">
        <v>282</v>
      </c>
    </row>
    <row r="1592" spans="1:24" x14ac:dyDescent="0.45">
      <c r="A1592" s="31" t="s">
        <v>419</v>
      </c>
      <c r="B1592" t="s">
        <v>27</v>
      </c>
      <c r="C1592" t="s">
        <v>336</v>
      </c>
      <c r="E1592" t="s">
        <v>20</v>
      </c>
      <c r="F1592" t="s">
        <v>441</v>
      </c>
      <c r="H1592" t="s">
        <v>28</v>
      </c>
      <c r="I1592" t="s">
        <v>67</v>
      </c>
      <c r="J1592">
        <v>2018</v>
      </c>
      <c r="K1592">
        <v>2012</v>
      </c>
      <c r="L1592" t="s">
        <v>4</v>
      </c>
      <c r="N1592">
        <v>15909</v>
      </c>
      <c r="X1592" t="s">
        <v>282</v>
      </c>
    </row>
    <row r="1593" spans="1:24" x14ac:dyDescent="0.45">
      <c r="A1593" s="31" t="s">
        <v>419</v>
      </c>
      <c r="B1593" t="s">
        <v>27</v>
      </c>
      <c r="C1593" t="s">
        <v>336</v>
      </c>
      <c r="E1593" t="s">
        <v>20</v>
      </c>
      <c r="F1593" t="s">
        <v>441</v>
      </c>
      <c r="H1593" t="s">
        <v>28</v>
      </c>
      <c r="I1593" t="s">
        <v>67</v>
      </c>
      <c r="J1593">
        <v>2018</v>
      </c>
      <c r="K1593">
        <v>2013</v>
      </c>
      <c r="L1593" t="s">
        <v>4</v>
      </c>
      <c r="N1593">
        <v>19886</v>
      </c>
      <c r="X1593" t="s">
        <v>282</v>
      </c>
    </row>
    <row r="1594" spans="1:24" x14ac:dyDescent="0.45">
      <c r="A1594" s="31" t="s">
        <v>419</v>
      </c>
      <c r="B1594" t="s">
        <v>27</v>
      </c>
      <c r="C1594" t="s">
        <v>336</v>
      </c>
      <c r="E1594" t="s">
        <v>20</v>
      </c>
      <c r="F1594" t="s">
        <v>441</v>
      </c>
      <c r="H1594" t="s">
        <v>28</v>
      </c>
      <c r="I1594" t="s">
        <v>67</v>
      </c>
      <c r="J1594">
        <v>2018</v>
      </c>
      <c r="K1594">
        <v>2014</v>
      </c>
      <c r="L1594" t="s">
        <v>4</v>
      </c>
      <c r="N1594">
        <v>15909</v>
      </c>
      <c r="X1594" t="s">
        <v>282</v>
      </c>
    </row>
    <row r="1595" spans="1:24" x14ac:dyDescent="0.45">
      <c r="A1595" s="33" t="s">
        <v>419</v>
      </c>
      <c r="B1595" s="4" t="s">
        <v>27</v>
      </c>
      <c r="C1595" s="4" t="s">
        <v>336</v>
      </c>
      <c r="D1595" s="4"/>
      <c r="E1595" s="4" t="s">
        <v>20</v>
      </c>
      <c r="F1595" s="4" t="s">
        <v>441</v>
      </c>
      <c r="G1595" s="4"/>
      <c r="H1595" s="4" t="s">
        <v>28</v>
      </c>
      <c r="I1595" s="4" t="s">
        <v>67</v>
      </c>
      <c r="J1595" s="4">
        <v>2018</v>
      </c>
      <c r="K1595" s="4">
        <v>2015</v>
      </c>
      <c r="L1595" s="4" t="s">
        <v>4</v>
      </c>
      <c r="M1595" s="4"/>
      <c r="N1595" s="4">
        <v>15909</v>
      </c>
      <c r="O1595" s="4"/>
      <c r="P1595" s="4"/>
      <c r="Q1595" s="4"/>
      <c r="R1595" s="4"/>
      <c r="S1595" s="4"/>
      <c r="T1595" s="4"/>
      <c r="U1595" s="4"/>
      <c r="V1595" s="4"/>
      <c r="X1595" t="s">
        <v>282</v>
      </c>
    </row>
    <row r="1596" spans="1:24" x14ac:dyDescent="0.45">
      <c r="A1596" s="31" t="s">
        <v>423</v>
      </c>
      <c r="B1596" t="s">
        <v>286</v>
      </c>
      <c r="C1596" t="s">
        <v>336</v>
      </c>
      <c r="E1596" t="s">
        <v>20</v>
      </c>
      <c r="F1596" t="s">
        <v>451</v>
      </c>
      <c r="H1596" t="s">
        <v>285</v>
      </c>
      <c r="I1596" t="s">
        <v>67</v>
      </c>
      <c r="J1596">
        <v>2022</v>
      </c>
      <c r="K1596">
        <v>2007</v>
      </c>
      <c r="L1596" t="s">
        <v>4</v>
      </c>
      <c r="N1596">
        <v>357574</v>
      </c>
      <c r="X1596" t="s">
        <v>282</v>
      </c>
    </row>
    <row r="1597" spans="1:24" x14ac:dyDescent="0.45">
      <c r="A1597" s="31" t="s">
        <v>423</v>
      </c>
      <c r="B1597" t="s">
        <v>286</v>
      </c>
      <c r="C1597" t="s">
        <v>336</v>
      </c>
      <c r="E1597" t="s">
        <v>20</v>
      </c>
      <c r="F1597" t="s">
        <v>451</v>
      </c>
      <c r="H1597" t="s">
        <v>285</v>
      </c>
      <c r="I1597" t="s">
        <v>67</v>
      </c>
      <c r="J1597">
        <v>2022</v>
      </c>
      <c r="K1597">
        <v>2007</v>
      </c>
      <c r="L1597" t="s">
        <v>5</v>
      </c>
      <c r="M1597" t="s">
        <v>329</v>
      </c>
      <c r="N1597">
        <v>1120000</v>
      </c>
      <c r="X1597" t="s">
        <v>282</v>
      </c>
    </row>
    <row r="1598" spans="1:24" x14ac:dyDescent="0.45">
      <c r="A1598" s="31" t="s">
        <v>423</v>
      </c>
      <c r="B1598" t="s">
        <v>286</v>
      </c>
      <c r="C1598" t="s">
        <v>336</v>
      </c>
      <c r="E1598" t="s">
        <v>20</v>
      </c>
      <c r="F1598" t="s">
        <v>450</v>
      </c>
      <c r="H1598" t="s">
        <v>285</v>
      </c>
      <c r="I1598" t="s">
        <v>67</v>
      </c>
      <c r="J1598">
        <v>2022</v>
      </c>
      <c r="K1598">
        <v>2014</v>
      </c>
      <c r="L1598" t="s">
        <v>4</v>
      </c>
      <c r="N1598">
        <v>12104</v>
      </c>
      <c r="X1598" t="s">
        <v>282</v>
      </c>
    </row>
    <row r="1599" spans="1:24" x14ac:dyDescent="0.45">
      <c r="A1599" s="31" t="s">
        <v>423</v>
      </c>
      <c r="B1599" t="s">
        <v>286</v>
      </c>
      <c r="C1599" t="s">
        <v>336</v>
      </c>
      <c r="E1599" t="s">
        <v>20</v>
      </c>
      <c r="F1599" t="s">
        <v>450</v>
      </c>
      <c r="H1599" t="s">
        <v>285</v>
      </c>
      <c r="I1599" t="s">
        <v>67</v>
      </c>
      <c r="J1599">
        <v>2022</v>
      </c>
      <c r="K1599">
        <v>2014</v>
      </c>
      <c r="L1599" t="s">
        <v>5</v>
      </c>
      <c r="M1599" t="s">
        <v>301</v>
      </c>
      <c r="N1599">
        <v>5504</v>
      </c>
      <c r="X1599" t="s">
        <v>282</v>
      </c>
    </row>
    <row r="1600" spans="1:24" x14ac:dyDescent="0.45">
      <c r="A1600" s="31" t="s">
        <v>423</v>
      </c>
      <c r="B1600" t="s">
        <v>286</v>
      </c>
      <c r="C1600" t="s">
        <v>336</v>
      </c>
      <c r="E1600" t="s">
        <v>20</v>
      </c>
      <c r="F1600" t="s">
        <v>448</v>
      </c>
      <c r="H1600" t="s">
        <v>285</v>
      </c>
      <c r="I1600" t="s">
        <v>67</v>
      </c>
      <c r="J1600">
        <v>2022</v>
      </c>
      <c r="K1600">
        <v>2014</v>
      </c>
      <c r="L1600" t="s">
        <v>4</v>
      </c>
      <c r="N1600">
        <v>2576</v>
      </c>
      <c r="X1600" t="s">
        <v>282</v>
      </c>
    </row>
    <row r="1601" spans="1:24" x14ac:dyDescent="0.45">
      <c r="A1601" s="31" t="s">
        <v>423</v>
      </c>
      <c r="B1601" t="s">
        <v>286</v>
      </c>
      <c r="C1601" t="s">
        <v>336</v>
      </c>
      <c r="E1601" t="s">
        <v>20</v>
      </c>
      <c r="F1601" t="s">
        <v>448</v>
      </c>
      <c r="H1601" t="s">
        <v>285</v>
      </c>
      <c r="I1601" t="s">
        <v>67</v>
      </c>
      <c r="J1601">
        <v>2022</v>
      </c>
      <c r="K1601">
        <v>2014</v>
      </c>
      <c r="L1601" t="s">
        <v>5</v>
      </c>
      <c r="M1601" t="s">
        <v>301</v>
      </c>
      <c r="N1601">
        <v>1082</v>
      </c>
      <c r="X1601" t="s">
        <v>282</v>
      </c>
    </row>
    <row r="1602" spans="1:24" x14ac:dyDescent="0.45">
      <c r="A1602" s="31" t="s">
        <v>423</v>
      </c>
      <c r="B1602" t="s">
        <v>286</v>
      </c>
      <c r="C1602" t="s">
        <v>336</v>
      </c>
      <c r="E1602" t="s">
        <v>20</v>
      </c>
      <c r="F1602" t="s">
        <v>449</v>
      </c>
      <c r="H1602" t="s">
        <v>285</v>
      </c>
      <c r="I1602" t="s">
        <v>67</v>
      </c>
      <c r="J1602">
        <v>2022</v>
      </c>
      <c r="K1602">
        <v>2013</v>
      </c>
      <c r="L1602" t="s">
        <v>4</v>
      </c>
      <c r="N1602">
        <v>570</v>
      </c>
      <c r="X1602" t="s">
        <v>282</v>
      </c>
    </row>
    <row r="1603" spans="1:24" x14ac:dyDescent="0.45">
      <c r="A1603" s="31" t="s">
        <v>423</v>
      </c>
      <c r="B1603" t="s">
        <v>286</v>
      </c>
      <c r="C1603" t="s">
        <v>336</v>
      </c>
      <c r="E1603" t="s">
        <v>20</v>
      </c>
      <c r="F1603" t="s">
        <v>449</v>
      </c>
      <c r="H1603" t="s">
        <v>285</v>
      </c>
      <c r="I1603" t="s">
        <v>67</v>
      </c>
      <c r="J1603">
        <v>2022</v>
      </c>
      <c r="K1603">
        <v>2013</v>
      </c>
      <c r="L1603" t="s">
        <v>5</v>
      </c>
      <c r="M1603" t="s">
        <v>301</v>
      </c>
      <c r="N1603">
        <v>383</v>
      </c>
      <c r="X1603" t="s">
        <v>282</v>
      </c>
    </row>
    <row r="1604" spans="1:24" x14ac:dyDescent="0.45">
      <c r="A1604" s="31" t="s">
        <v>423</v>
      </c>
      <c r="B1604" t="s">
        <v>286</v>
      </c>
      <c r="C1604" t="s">
        <v>336</v>
      </c>
      <c r="E1604" t="s">
        <v>20</v>
      </c>
      <c r="F1604" t="s">
        <v>447</v>
      </c>
      <c r="H1604" t="s">
        <v>285</v>
      </c>
      <c r="I1604" t="s">
        <v>67</v>
      </c>
      <c r="J1604">
        <v>2022</v>
      </c>
      <c r="K1604">
        <v>2009</v>
      </c>
      <c r="L1604" t="s">
        <v>4</v>
      </c>
      <c r="N1604">
        <v>171036</v>
      </c>
      <c r="X1604" t="s">
        <v>282</v>
      </c>
    </row>
    <row r="1605" spans="1:24" x14ac:dyDescent="0.45">
      <c r="A1605" s="31" t="s">
        <v>423</v>
      </c>
      <c r="B1605" t="s">
        <v>286</v>
      </c>
      <c r="C1605" t="s">
        <v>336</v>
      </c>
      <c r="E1605" t="s">
        <v>20</v>
      </c>
      <c r="F1605" t="s">
        <v>447</v>
      </c>
      <c r="H1605" t="s">
        <v>285</v>
      </c>
      <c r="I1605" t="s">
        <v>67</v>
      </c>
      <c r="J1605">
        <v>2022</v>
      </c>
      <c r="K1605">
        <v>2009</v>
      </c>
      <c r="L1605" t="s">
        <v>5</v>
      </c>
      <c r="M1605" t="s">
        <v>329</v>
      </c>
      <c r="N1605">
        <v>180000</v>
      </c>
      <c r="X1605" t="s">
        <v>282</v>
      </c>
    </row>
    <row r="1606" spans="1:24" x14ac:dyDescent="0.45">
      <c r="A1606" s="31" t="s">
        <v>423</v>
      </c>
      <c r="B1606" t="s">
        <v>286</v>
      </c>
      <c r="C1606" t="s">
        <v>336</v>
      </c>
      <c r="E1606" t="s">
        <v>20</v>
      </c>
      <c r="F1606" t="s">
        <v>444</v>
      </c>
      <c r="H1606" t="s">
        <v>285</v>
      </c>
      <c r="I1606" t="s">
        <v>67</v>
      </c>
      <c r="J1606">
        <v>2022</v>
      </c>
      <c r="K1606">
        <v>2015</v>
      </c>
      <c r="L1606" t="s">
        <v>4</v>
      </c>
      <c r="N1606">
        <v>2768</v>
      </c>
      <c r="X1606" t="s">
        <v>282</v>
      </c>
    </row>
    <row r="1607" spans="1:24" x14ac:dyDescent="0.45">
      <c r="A1607" s="31" t="s">
        <v>423</v>
      </c>
      <c r="B1607" t="s">
        <v>286</v>
      </c>
      <c r="C1607" t="s">
        <v>336</v>
      </c>
      <c r="E1607" t="s">
        <v>20</v>
      </c>
      <c r="F1607" t="s">
        <v>444</v>
      </c>
      <c r="H1607" t="s">
        <v>285</v>
      </c>
      <c r="I1607" t="s">
        <v>67</v>
      </c>
      <c r="J1607">
        <v>2022</v>
      </c>
      <c r="K1607">
        <v>2015</v>
      </c>
      <c r="L1607" t="s">
        <v>5</v>
      </c>
      <c r="M1607" t="s">
        <v>301</v>
      </c>
      <c r="N1607">
        <v>300</v>
      </c>
      <c r="X1607" t="s">
        <v>282</v>
      </c>
    </row>
    <row r="1608" spans="1:24" x14ac:dyDescent="0.45">
      <c r="A1608" s="31" t="s">
        <v>423</v>
      </c>
      <c r="B1608" t="s">
        <v>286</v>
      </c>
      <c r="C1608" t="s">
        <v>336</v>
      </c>
      <c r="E1608" t="s">
        <v>20</v>
      </c>
      <c r="F1608" t="s">
        <v>443</v>
      </c>
      <c r="H1608" t="s">
        <v>285</v>
      </c>
      <c r="I1608" t="s">
        <v>67</v>
      </c>
      <c r="J1608">
        <v>2022</v>
      </c>
      <c r="K1608">
        <v>2012</v>
      </c>
      <c r="L1608" t="s">
        <v>4</v>
      </c>
      <c r="N1608">
        <v>345826</v>
      </c>
      <c r="X1608" t="s">
        <v>282</v>
      </c>
    </row>
    <row r="1609" spans="1:24" x14ac:dyDescent="0.45">
      <c r="A1609" s="31" t="s">
        <v>423</v>
      </c>
      <c r="B1609" t="s">
        <v>286</v>
      </c>
      <c r="C1609" t="s">
        <v>336</v>
      </c>
      <c r="E1609" t="s">
        <v>20</v>
      </c>
      <c r="F1609" t="s">
        <v>443</v>
      </c>
      <c r="H1609" t="s">
        <v>285</v>
      </c>
      <c r="I1609" t="s">
        <v>67</v>
      </c>
      <c r="J1609">
        <v>2022</v>
      </c>
      <c r="K1609">
        <v>2012</v>
      </c>
      <c r="L1609" t="s">
        <v>5</v>
      </c>
      <c r="M1609" t="s">
        <v>329</v>
      </c>
      <c r="N1609">
        <v>130000</v>
      </c>
      <c r="X1609" t="s">
        <v>282</v>
      </c>
    </row>
    <row r="1610" spans="1:24" x14ac:dyDescent="0.45">
      <c r="A1610" s="31" t="s">
        <v>423</v>
      </c>
      <c r="B1610" t="s">
        <v>286</v>
      </c>
      <c r="C1610" t="s">
        <v>336</v>
      </c>
      <c r="E1610" t="s">
        <v>20</v>
      </c>
      <c r="F1610" t="s">
        <v>446</v>
      </c>
      <c r="H1610" t="s">
        <v>285</v>
      </c>
      <c r="I1610" t="s">
        <v>67</v>
      </c>
      <c r="J1610">
        <v>2022</v>
      </c>
      <c r="K1610">
        <v>2015</v>
      </c>
      <c r="L1610" t="s">
        <v>4</v>
      </c>
      <c r="N1610">
        <v>5402</v>
      </c>
      <c r="X1610" t="s">
        <v>282</v>
      </c>
    </row>
    <row r="1611" spans="1:24" x14ac:dyDescent="0.45">
      <c r="A1611" s="31" t="s">
        <v>423</v>
      </c>
      <c r="B1611" t="s">
        <v>286</v>
      </c>
      <c r="C1611" t="s">
        <v>336</v>
      </c>
      <c r="E1611" t="s">
        <v>20</v>
      </c>
      <c r="F1611" t="s">
        <v>446</v>
      </c>
      <c r="H1611" t="s">
        <v>285</v>
      </c>
      <c r="I1611" t="s">
        <v>67</v>
      </c>
      <c r="J1611">
        <v>2022</v>
      </c>
      <c r="K1611">
        <v>2015</v>
      </c>
      <c r="L1611" t="s">
        <v>5</v>
      </c>
      <c r="M1611" t="s">
        <v>301</v>
      </c>
      <c r="N1611">
        <v>15000</v>
      </c>
      <c r="X1611" t="s">
        <v>282</v>
      </c>
    </row>
    <row r="1612" spans="1:24" x14ac:dyDescent="0.45">
      <c r="A1612" s="31" t="s">
        <v>423</v>
      </c>
      <c r="B1612" t="s">
        <v>286</v>
      </c>
      <c r="C1612" t="s">
        <v>336</v>
      </c>
      <c r="E1612" t="s">
        <v>20</v>
      </c>
      <c r="F1612" t="s">
        <v>439</v>
      </c>
      <c r="H1612" t="s">
        <v>285</v>
      </c>
      <c r="I1612" t="s">
        <v>67</v>
      </c>
      <c r="J1612">
        <v>2022</v>
      </c>
      <c r="K1612">
        <v>2015</v>
      </c>
      <c r="L1612" t="s">
        <v>4</v>
      </c>
      <c r="N1612">
        <v>3034</v>
      </c>
      <c r="X1612" t="s">
        <v>282</v>
      </c>
    </row>
    <row r="1613" spans="1:24" x14ac:dyDescent="0.45">
      <c r="A1613" s="31" t="s">
        <v>423</v>
      </c>
      <c r="B1613" t="s">
        <v>286</v>
      </c>
      <c r="C1613" t="s">
        <v>336</v>
      </c>
      <c r="E1613" t="s">
        <v>20</v>
      </c>
      <c r="F1613" t="s">
        <v>439</v>
      </c>
      <c r="H1613" t="s">
        <v>285</v>
      </c>
      <c r="I1613" t="s">
        <v>67</v>
      </c>
      <c r="J1613">
        <v>2022</v>
      </c>
      <c r="K1613">
        <v>2015</v>
      </c>
      <c r="L1613" t="s">
        <v>5</v>
      </c>
      <c r="M1613" t="s">
        <v>301</v>
      </c>
      <c r="N1613">
        <v>1800</v>
      </c>
      <c r="X1613" t="s">
        <v>282</v>
      </c>
    </row>
    <row r="1614" spans="1:24" x14ac:dyDescent="0.45">
      <c r="A1614" s="31" t="s">
        <v>423</v>
      </c>
      <c r="B1614" t="s">
        <v>286</v>
      </c>
      <c r="C1614" t="s">
        <v>336</v>
      </c>
      <c r="E1614" t="s">
        <v>20</v>
      </c>
      <c r="F1614" t="s">
        <v>441</v>
      </c>
      <c r="H1614" t="s">
        <v>285</v>
      </c>
      <c r="I1614" t="s">
        <v>67</v>
      </c>
      <c r="J1614">
        <v>2022</v>
      </c>
      <c r="K1614">
        <v>2015</v>
      </c>
      <c r="L1614" t="s">
        <v>4</v>
      </c>
      <c r="N1614">
        <v>46646</v>
      </c>
      <c r="X1614" t="s">
        <v>282</v>
      </c>
    </row>
    <row r="1615" spans="1:24" x14ac:dyDescent="0.45">
      <c r="A1615" s="31" t="s">
        <v>423</v>
      </c>
      <c r="B1615" t="s">
        <v>286</v>
      </c>
      <c r="C1615" t="s">
        <v>336</v>
      </c>
      <c r="E1615" t="s">
        <v>20</v>
      </c>
      <c r="F1615" t="s">
        <v>441</v>
      </c>
      <c r="H1615" t="s">
        <v>285</v>
      </c>
      <c r="I1615" t="s">
        <v>67</v>
      </c>
      <c r="J1615">
        <v>2022</v>
      </c>
      <c r="K1615">
        <v>2015</v>
      </c>
      <c r="L1615" t="s">
        <v>5</v>
      </c>
      <c r="M1615" t="s">
        <v>332</v>
      </c>
      <c r="N1615">
        <v>10000</v>
      </c>
      <c r="X1615" t="s">
        <v>282</v>
      </c>
    </row>
    <row r="1616" spans="1:24" x14ac:dyDescent="0.45">
      <c r="A1616" s="31" t="s">
        <v>423</v>
      </c>
      <c r="B1616" t="s">
        <v>286</v>
      </c>
      <c r="C1616" t="s">
        <v>336</v>
      </c>
      <c r="E1616" t="s">
        <v>20</v>
      </c>
      <c r="F1616" t="s">
        <v>445</v>
      </c>
      <c r="H1616" t="s">
        <v>285</v>
      </c>
      <c r="I1616" t="s">
        <v>67</v>
      </c>
      <c r="J1616">
        <v>2022</v>
      </c>
      <c r="K1616">
        <v>2015</v>
      </c>
      <c r="L1616" t="s">
        <v>4</v>
      </c>
      <c r="N1616">
        <v>219973</v>
      </c>
      <c r="X1616" t="s">
        <v>282</v>
      </c>
    </row>
    <row r="1617" spans="1:24" x14ac:dyDescent="0.45">
      <c r="A1617" s="31" t="s">
        <v>423</v>
      </c>
      <c r="B1617" t="s">
        <v>286</v>
      </c>
      <c r="C1617" s="4" t="s">
        <v>336</v>
      </c>
      <c r="E1617" t="s">
        <v>20</v>
      </c>
      <c r="F1617" t="s">
        <v>445</v>
      </c>
      <c r="H1617" t="s">
        <v>285</v>
      </c>
      <c r="I1617" t="s">
        <v>67</v>
      </c>
      <c r="J1617">
        <v>2022</v>
      </c>
      <c r="K1617">
        <v>2015</v>
      </c>
      <c r="L1617" t="s">
        <v>5</v>
      </c>
      <c r="M1617" t="s">
        <v>333</v>
      </c>
      <c r="N1617">
        <v>115000</v>
      </c>
      <c r="X1617" t="s">
        <v>282</v>
      </c>
    </row>
    <row r="1618" spans="1:24" s="2" customFormat="1" x14ac:dyDescent="0.45">
      <c r="A1618" s="31" t="s">
        <v>423</v>
      </c>
      <c r="B1618" s="2" t="s">
        <v>286</v>
      </c>
      <c r="C1618" t="s">
        <v>336</v>
      </c>
      <c r="E1618" s="2" t="s">
        <v>20</v>
      </c>
      <c r="F1618" s="2" t="s">
        <v>451</v>
      </c>
      <c r="H1618" s="2" t="s">
        <v>285</v>
      </c>
      <c r="I1618" s="2" t="s">
        <v>67</v>
      </c>
      <c r="J1618" s="2">
        <v>2022</v>
      </c>
      <c r="K1618" s="2">
        <v>2007</v>
      </c>
      <c r="L1618" s="2" t="s">
        <v>4</v>
      </c>
      <c r="N1618" s="2">
        <v>447446</v>
      </c>
      <c r="X1618" s="2" t="s">
        <v>283</v>
      </c>
    </row>
    <row r="1619" spans="1:24" x14ac:dyDescent="0.45">
      <c r="A1619" s="31" t="s">
        <v>423</v>
      </c>
      <c r="B1619" t="s">
        <v>286</v>
      </c>
      <c r="C1619" t="s">
        <v>336</v>
      </c>
      <c r="E1619" t="s">
        <v>20</v>
      </c>
      <c r="F1619" t="s">
        <v>451</v>
      </c>
      <c r="H1619" t="s">
        <v>285</v>
      </c>
      <c r="I1619" t="s">
        <v>67</v>
      </c>
      <c r="J1619">
        <v>2022</v>
      </c>
      <c r="K1619">
        <v>2007</v>
      </c>
      <c r="L1619" t="s">
        <v>5</v>
      </c>
      <c r="M1619" t="s">
        <v>329</v>
      </c>
      <c r="N1619">
        <v>1120000</v>
      </c>
      <c r="X1619" t="s">
        <v>283</v>
      </c>
    </row>
    <row r="1620" spans="1:24" x14ac:dyDescent="0.45">
      <c r="A1620" s="31" t="s">
        <v>423</v>
      </c>
      <c r="B1620" t="s">
        <v>286</v>
      </c>
      <c r="C1620" t="s">
        <v>336</v>
      </c>
      <c r="E1620" t="s">
        <v>20</v>
      </c>
      <c r="F1620" t="s">
        <v>450</v>
      </c>
      <c r="H1620" t="s">
        <v>285</v>
      </c>
      <c r="I1620" t="s">
        <v>67</v>
      </c>
      <c r="J1620">
        <v>2022</v>
      </c>
      <c r="K1620">
        <v>2014</v>
      </c>
      <c r="L1620" t="s">
        <v>4</v>
      </c>
      <c r="N1620">
        <v>4893</v>
      </c>
      <c r="X1620" t="s">
        <v>283</v>
      </c>
    </row>
    <row r="1621" spans="1:24" x14ac:dyDescent="0.45">
      <c r="A1621" s="31" t="s">
        <v>423</v>
      </c>
      <c r="B1621" t="s">
        <v>286</v>
      </c>
      <c r="C1621" t="s">
        <v>336</v>
      </c>
      <c r="E1621" t="s">
        <v>20</v>
      </c>
      <c r="F1621" t="s">
        <v>450</v>
      </c>
      <c r="H1621" t="s">
        <v>285</v>
      </c>
      <c r="I1621" t="s">
        <v>67</v>
      </c>
      <c r="J1621">
        <v>2022</v>
      </c>
      <c r="K1621">
        <v>2014</v>
      </c>
      <c r="L1621" t="s">
        <v>5</v>
      </c>
      <c r="M1621" t="s">
        <v>301</v>
      </c>
      <c r="N1621">
        <v>5504</v>
      </c>
      <c r="X1621" t="s">
        <v>283</v>
      </c>
    </row>
    <row r="1622" spans="1:24" x14ac:dyDescent="0.45">
      <c r="A1622" s="31" t="s">
        <v>423</v>
      </c>
      <c r="B1622" t="s">
        <v>286</v>
      </c>
      <c r="C1622" t="s">
        <v>336</v>
      </c>
      <c r="E1622" t="s">
        <v>20</v>
      </c>
      <c r="F1622" t="s">
        <v>448</v>
      </c>
      <c r="H1622" t="s">
        <v>285</v>
      </c>
      <c r="I1622" t="s">
        <v>67</v>
      </c>
      <c r="J1622">
        <v>2022</v>
      </c>
      <c r="K1622">
        <v>2014</v>
      </c>
      <c r="L1622" t="s">
        <v>4</v>
      </c>
      <c r="N1622">
        <v>1273</v>
      </c>
      <c r="X1622" t="s">
        <v>283</v>
      </c>
    </row>
    <row r="1623" spans="1:24" x14ac:dyDescent="0.45">
      <c r="A1623" s="31" t="s">
        <v>423</v>
      </c>
      <c r="B1623" t="s">
        <v>286</v>
      </c>
      <c r="C1623" t="s">
        <v>336</v>
      </c>
      <c r="E1623" t="s">
        <v>20</v>
      </c>
      <c r="F1623" t="s">
        <v>448</v>
      </c>
      <c r="H1623" t="s">
        <v>285</v>
      </c>
      <c r="I1623" t="s">
        <v>67</v>
      </c>
      <c r="J1623">
        <v>2022</v>
      </c>
      <c r="K1623">
        <v>2014</v>
      </c>
      <c r="L1623" t="s">
        <v>5</v>
      </c>
      <c r="M1623" t="s">
        <v>301</v>
      </c>
      <c r="N1623">
        <v>1082</v>
      </c>
      <c r="X1623" t="s">
        <v>283</v>
      </c>
    </row>
    <row r="1624" spans="1:24" x14ac:dyDescent="0.45">
      <c r="A1624" s="31" t="s">
        <v>423</v>
      </c>
      <c r="B1624" t="s">
        <v>286</v>
      </c>
      <c r="C1624" t="s">
        <v>336</v>
      </c>
      <c r="E1624" t="s">
        <v>20</v>
      </c>
      <c r="F1624" t="s">
        <v>449</v>
      </c>
      <c r="H1624" t="s">
        <v>285</v>
      </c>
      <c r="I1624" t="s">
        <v>67</v>
      </c>
      <c r="J1624">
        <v>2022</v>
      </c>
      <c r="K1624">
        <v>2013</v>
      </c>
      <c r="L1624" t="s">
        <v>4</v>
      </c>
      <c r="N1624">
        <v>291</v>
      </c>
      <c r="X1624" t="s">
        <v>283</v>
      </c>
    </row>
    <row r="1625" spans="1:24" x14ac:dyDescent="0.45">
      <c r="A1625" s="31" t="s">
        <v>423</v>
      </c>
      <c r="B1625" t="s">
        <v>286</v>
      </c>
      <c r="C1625" t="s">
        <v>336</v>
      </c>
      <c r="E1625" t="s">
        <v>20</v>
      </c>
      <c r="F1625" t="s">
        <v>449</v>
      </c>
      <c r="H1625" t="s">
        <v>285</v>
      </c>
      <c r="I1625" t="s">
        <v>67</v>
      </c>
      <c r="J1625">
        <v>2022</v>
      </c>
      <c r="K1625">
        <v>2013</v>
      </c>
      <c r="L1625" t="s">
        <v>5</v>
      </c>
      <c r="M1625" t="s">
        <v>301</v>
      </c>
      <c r="N1625">
        <v>383</v>
      </c>
      <c r="X1625" t="s">
        <v>283</v>
      </c>
    </row>
    <row r="1626" spans="1:24" x14ac:dyDescent="0.45">
      <c r="A1626" s="31" t="s">
        <v>423</v>
      </c>
      <c r="B1626" t="s">
        <v>286</v>
      </c>
      <c r="C1626" t="s">
        <v>336</v>
      </c>
      <c r="E1626" t="s">
        <v>20</v>
      </c>
      <c r="F1626" t="s">
        <v>447</v>
      </c>
      <c r="H1626" t="s">
        <v>285</v>
      </c>
      <c r="I1626" t="s">
        <v>67</v>
      </c>
      <c r="J1626">
        <v>2022</v>
      </c>
      <c r="K1626">
        <v>2009</v>
      </c>
      <c r="L1626" t="s">
        <v>4</v>
      </c>
      <c r="N1626">
        <v>215306</v>
      </c>
      <c r="X1626" t="s">
        <v>283</v>
      </c>
    </row>
    <row r="1627" spans="1:24" x14ac:dyDescent="0.45">
      <c r="A1627" s="31" t="s">
        <v>423</v>
      </c>
      <c r="B1627" t="s">
        <v>286</v>
      </c>
      <c r="C1627" t="s">
        <v>336</v>
      </c>
      <c r="E1627" t="s">
        <v>20</v>
      </c>
      <c r="F1627" t="s">
        <v>447</v>
      </c>
      <c r="H1627" t="s">
        <v>285</v>
      </c>
      <c r="I1627" t="s">
        <v>67</v>
      </c>
      <c r="J1627">
        <v>2022</v>
      </c>
      <c r="K1627">
        <v>2009</v>
      </c>
      <c r="L1627" t="s">
        <v>5</v>
      </c>
      <c r="M1627" t="s">
        <v>329</v>
      </c>
      <c r="N1627">
        <v>180000</v>
      </c>
      <c r="X1627" t="s">
        <v>283</v>
      </c>
    </row>
    <row r="1628" spans="1:24" x14ac:dyDescent="0.45">
      <c r="A1628" s="31" t="s">
        <v>423</v>
      </c>
      <c r="B1628" t="s">
        <v>286</v>
      </c>
      <c r="C1628" t="s">
        <v>336</v>
      </c>
      <c r="E1628" t="s">
        <v>20</v>
      </c>
      <c r="F1628" t="s">
        <v>444</v>
      </c>
      <c r="H1628" t="s">
        <v>285</v>
      </c>
      <c r="I1628" t="s">
        <v>67</v>
      </c>
      <c r="J1628">
        <v>2022</v>
      </c>
      <c r="K1628">
        <v>2015</v>
      </c>
      <c r="L1628" t="s">
        <v>4</v>
      </c>
      <c r="N1628">
        <v>459</v>
      </c>
      <c r="X1628" t="s">
        <v>283</v>
      </c>
    </row>
    <row r="1629" spans="1:24" x14ac:dyDescent="0.45">
      <c r="A1629" s="31" t="s">
        <v>423</v>
      </c>
      <c r="B1629" t="s">
        <v>286</v>
      </c>
      <c r="C1629" t="s">
        <v>336</v>
      </c>
      <c r="E1629" t="s">
        <v>20</v>
      </c>
      <c r="F1629" t="s">
        <v>444</v>
      </c>
      <c r="H1629" t="s">
        <v>285</v>
      </c>
      <c r="I1629" t="s">
        <v>67</v>
      </c>
      <c r="J1629">
        <v>2022</v>
      </c>
      <c r="K1629">
        <v>2015</v>
      </c>
      <c r="L1629" t="s">
        <v>5</v>
      </c>
      <c r="M1629" t="s">
        <v>301</v>
      </c>
      <c r="N1629">
        <v>300</v>
      </c>
      <c r="X1629" t="s">
        <v>283</v>
      </c>
    </row>
    <row r="1630" spans="1:24" x14ac:dyDescent="0.45">
      <c r="A1630" s="31" t="s">
        <v>423</v>
      </c>
      <c r="B1630" t="s">
        <v>286</v>
      </c>
      <c r="C1630" t="s">
        <v>336</v>
      </c>
      <c r="E1630" t="s">
        <v>20</v>
      </c>
      <c r="F1630" t="s">
        <v>443</v>
      </c>
      <c r="H1630" t="s">
        <v>285</v>
      </c>
      <c r="I1630" t="s">
        <v>67</v>
      </c>
      <c r="J1630">
        <v>2022</v>
      </c>
      <c r="K1630">
        <v>2012</v>
      </c>
      <c r="L1630" t="s">
        <v>4</v>
      </c>
      <c r="N1630">
        <v>136394</v>
      </c>
      <c r="X1630" t="s">
        <v>283</v>
      </c>
    </row>
    <row r="1631" spans="1:24" x14ac:dyDescent="0.45">
      <c r="A1631" s="31" t="s">
        <v>423</v>
      </c>
      <c r="B1631" t="s">
        <v>286</v>
      </c>
      <c r="C1631" t="s">
        <v>336</v>
      </c>
      <c r="E1631" t="s">
        <v>20</v>
      </c>
      <c r="F1631" t="s">
        <v>443</v>
      </c>
      <c r="H1631" t="s">
        <v>285</v>
      </c>
      <c r="I1631" t="s">
        <v>67</v>
      </c>
      <c r="J1631">
        <v>2022</v>
      </c>
      <c r="K1631">
        <v>2012</v>
      </c>
      <c r="L1631" t="s">
        <v>5</v>
      </c>
      <c r="M1631" t="s">
        <v>329</v>
      </c>
      <c r="N1631">
        <v>130000</v>
      </c>
      <c r="X1631" t="s">
        <v>283</v>
      </c>
    </row>
    <row r="1632" spans="1:24" x14ac:dyDescent="0.45">
      <c r="A1632" s="31" t="s">
        <v>423</v>
      </c>
      <c r="B1632" t="s">
        <v>286</v>
      </c>
      <c r="C1632" t="s">
        <v>336</v>
      </c>
      <c r="E1632" t="s">
        <v>20</v>
      </c>
      <c r="F1632" t="s">
        <v>446</v>
      </c>
      <c r="H1632" t="s">
        <v>285</v>
      </c>
      <c r="I1632" t="s">
        <v>67</v>
      </c>
      <c r="J1632">
        <v>2022</v>
      </c>
      <c r="K1632">
        <v>2015</v>
      </c>
      <c r="L1632" t="s">
        <v>4</v>
      </c>
      <c r="N1632">
        <v>2978</v>
      </c>
      <c r="X1632" t="s">
        <v>283</v>
      </c>
    </row>
    <row r="1633" spans="1:24" x14ac:dyDescent="0.45">
      <c r="A1633" s="31" t="s">
        <v>423</v>
      </c>
      <c r="B1633" t="s">
        <v>286</v>
      </c>
      <c r="C1633" t="s">
        <v>336</v>
      </c>
      <c r="E1633" t="s">
        <v>20</v>
      </c>
      <c r="F1633" t="s">
        <v>446</v>
      </c>
      <c r="H1633" t="s">
        <v>285</v>
      </c>
      <c r="I1633" t="s">
        <v>67</v>
      </c>
      <c r="J1633">
        <v>2022</v>
      </c>
      <c r="K1633">
        <v>2015</v>
      </c>
      <c r="L1633" t="s">
        <v>5</v>
      </c>
      <c r="M1633" t="s">
        <v>301</v>
      </c>
      <c r="N1633">
        <v>15000</v>
      </c>
      <c r="X1633" t="s">
        <v>283</v>
      </c>
    </row>
    <row r="1634" spans="1:24" x14ac:dyDescent="0.45">
      <c r="A1634" s="31" t="s">
        <v>423</v>
      </c>
      <c r="B1634" t="s">
        <v>286</v>
      </c>
      <c r="C1634" t="s">
        <v>336</v>
      </c>
      <c r="E1634" t="s">
        <v>20</v>
      </c>
      <c r="F1634" t="s">
        <v>439</v>
      </c>
      <c r="H1634" t="s">
        <v>285</v>
      </c>
      <c r="I1634" t="s">
        <v>67</v>
      </c>
      <c r="J1634">
        <v>2022</v>
      </c>
      <c r="K1634">
        <v>2015</v>
      </c>
      <c r="L1634" t="s">
        <v>4</v>
      </c>
      <c r="N1634">
        <v>1305</v>
      </c>
      <c r="X1634" t="s">
        <v>283</v>
      </c>
    </row>
    <row r="1635" spans="1:24" x14ac:dyDescent="0.45">
      <c r="A1635" s="31" t="s">
        <v>423</v>
      </c>
      <c r="B1635" t="s">
        <v>286</v>
      </c>
      <c r="C1635" t="s">
        <v>336</v>
      </c>
      <c r="E1635" t="s">
        <v>20</v>
      </c>
      <c r="F1635" t="s">
        <v>439</v>
      </c>
      <c r="H1635" t="s">
        <v>285</v>
      </c>
      <c r="I1635" t="s">
        <v>67</v>
      </c>
      <c r="J1635">
        <v>2022</v>
      </c>
      <c r="K1635">
        <v>2015</v>
      </c>
      <c r="L1635" t="s">
        <v>5</v>
      </c>
      <c r="M1635" t="s">
        <v>301</v>
      </c>
      <c r="N1635">
        <v>1800</v>
      </c>
      <c r="X1635" t="s">
        <v>283</v>
      </c>
    </row>
    <row r="1636" spans="1:24" x14ac:dyDescent="0.45">
      <c r="A1636" s="31" t="s">
        <v>423</v>
      </c>
      <c r="B1636" t="s">
        <v>286</v>
      </c>
      <c r="C1636" t="s">
        <v>336</v>
      </c>
      <c r="E1636" t="s">
        <v>20</v>
      </c>
      <c r="F1636" t="s">
        <v>441</v>
      </c>
      <c r="H1636" t="s">
        <v>285</v>
      </c>
      <c r="I1636" t="s">
        <v>67</v>
      </c>
      <c r="J1636">
        <v>2022</v>
      </c>
      <c r="K1636">
        <v>2015</v>
      </c>
      <c r="L1636" t="s">
        <v>4</v>
      </c>
      <c r="N1636">
        <v>9994</v>
      </c>
      <c r="X1636" t="s">
        <v>283</v>
      </c>
    </row>
    <row r="1637" spans="1:24" x14ac:dyDescent="0.45">
      <c r="A1637" s="31" t="s">
        <v>423</v>
      </c>
      <c r="B1637" t="s">
        <v>286</v>
      </c>
      <c r="C1637" t="s">
        <v>336</v>
      </c>
      <c r="E1637" t="s">
        <v>20</v>
      </c>
      <c r="F1637" t="s">
        <v>441</v>
      </c>
      <c r="H1637" t="s">
        <v>285</v>
      </c>
      <c r="I1637" t="s">
        <v>67</v>
      </c>
      <c r="J1637">
        <v>2022</v>
      </c>
      <c r="K1637">
        <v>2015</v>
      </c>
      <c r="L1637" t="s">
        <v>5</v>
      </c>
      <c r="M1637" t="s">
        <v>332</v>
      </c>
      <c r="N1637">
        <v>10000</v>
      </c>
      <c r="X1637" t="s">
        <v>283</v>
      </c>
    </row>
    <row r="1638" spans="1:24" x14ac:dyDescent="0.45">
      <c r="A1638" s="31" t="s">
        <v>423</v>
      </c>
      <c r="B1638" t="s">
        <v>286</v>
      </c>
      <c r="C1638" t="s">
        <v>336</v>
      </c>
      <c r="E1638" t="s">
        <v>20</v>
      </c>
      <c r="F1638" t="s">
        <v>445</v>
      </c>
      <c r="H1638" t="s">
        <v>285</v>
      </c>
      <c r="I1638" t="s">
        <v>67</v>
      </c>
      <c r="J1638">
        <v>2022</v>
      </c>
      <c r="K1638">
        <v>2015</v>
      </c>
      <c r="L1638" t="s">
        <v>4</v>
      </c>
      <c r="N1638">
        <v>87822</v>
      </c>
      <c r="X1638" t="s">
        <v>283</v>
      </c>
    </row>
    <row r="1639" spans="1:24" x14ac:dyDescent="0.45">
      <c r="A1639" s="33" t="s">
        <v>423</v>
      </c>
      <c r="B1639" t="s">
        <v>286</v>
      </c>
      <c r="C1639" s="4" t="s">
        <v>336</v>
      </c>
      <c r="E1639" t="s">
        <v>20</v>
      </c>
      <c r="F1639" t="s">
        <v>445</v>
      </c>
      <c r="H1639" t="s">
        <v>285</v>
      </c>
      <c r="I1639" t="s">
        <v>67</v>
      </c>
      <c r="J1639">
        <v>2022</v>
      </c>
      <c r="K1639">
        <v>2015</v>
      </c>
      <c r="L1639" t="s">
        <v>5</v>
      </c>
      <c r="M1639" t="s">
        <v>333</v>
      </c>
      <c r="N1639">
        <v>115000</v>
      </c>
      <c r="X1639" t="s">
        <v>283</v>
      </c>
    </row>
    <row r="1640" spans="1:24" x14ac:dyDescent="0.45">
      <c r="A1640" s="31" t="s">
        <v>424</v>
      </c>
      <c r="B1640" s="2" t="s">
        <v>29</v>
      </c>
      <c r="C1640" t="s">
        <v>335</v>
      </c>
      <c r="D1640" s="2" t="s">
        <v>30</v>
      </c>
      <c r="E1640" s="2" t="s">
        <v>7</v>
      </c>
      <c r="F1640" s="2" t="s">
        <v>452</v>
      </c>
      <c r="G1640" s="2"/>
      <c r="H1640" s="2" t="s">
        <v>88</v>
      </c>
      <c r="I1640" s="2" t="s">
        <v>323</v>
      </c>
      <c r="J1640" s="2">
        <v>2014</v>
      </c>
      <c r="K1640" s="2" t="s">
        <v>31</v>
      </c>
      <c r="L1640" s="2" t="s">
        <v>4</v>
      </c>
      <c r="M1640" s="2"/>
      <c r="N1640" s="2"/>
      <c r="O1640" s="2"/>
      <c r="P1640" s="2"/>
      <c r="Q1640" s="2">
        <v>85700</v>
      </c>
      <c r="R1640" s="2"/>
      <c r="S1640" s="2"/>
      <c r="T1640" s="2"/>
      <c r="U1640" s="2"/>
      <c r="V1640" s="2"/>
      <c r="X1640" t="s">
        <v>282</v>
      </c>
    </row>
    <row r="1641" spans="1:24" x14ac:dyDescent="0.45">
      <c r="A1641" s="31" t="s">
        <v>424</v>
      </c>
      <c r="B1641" t="s">
        <v>29</v>
      </c>
      <c r="C1641" t="s">
        <v>335</v>
      </c>
      <c r="D1641" t="s">
        <v>30</v>
      </c>
      <c r="E1641" t="s">
        <v>7</v>
      </c>
      <c r="F1641" t="s">
        <v>452</v>
      </c>
      <c r="H1641" t="s">
        <v>88</v>
      </c>
      <c r="I1641" t="s">
        <v>323</v>
      </c>
      <c r="J1641">
        <v>2014</v>
      </c>
      <c r="K1641" t="s">
        <v>31</v>
      </c>
      <c r="L1641" t="s">
        <v>4</v>
      </c>
      <c r="Q1641">
        <v>85700</v>
      </c>
      <c r="X1641" t="s">
        <v>282</v>
      </c>
    </row>
    <row r="1642" spans="1:24" x14ac:dyDescent="0.45">
      <c r="A1642" s="31" t="s">
        <v>424</v>
      </c>
      <c r="B1642" t="s">
        <v>29</v>
      </c>
      <c r="C1642" t="s">
        <v>335</v>
      </c>
      <c r="D1642" t="s">
        <v>30</v>
      </c>
      <c r="E1642" t="s">
        <v>7</v>
      </c>
      <c r="F1642" t="s">
        <v>452</v>
      </c>
      <c r="H1642" t="s">
        <v>88</v>
      </c>
      <c r="I1642" t="s">
        <v>323</v>
      </c>
      <c r="J1642">
        <v>2014</v>
      </c>
      <c r="K1642" t="s">
        <v>31</v>
      </c>
      <c r="L1642" t="s">
        <v>4</v>
      </c>
      <c r="Q1642">
        <v>85700</v>
      </c>
      <c r="X1642" t="s">
        <v>282</v>
      </c>
    </row>
    <row r="1643" spans="1:24" x14ac:dyDescent="0.45">
      <c r="A1643" s="31" t="s">
        <v>424</v>
      </c>
      <c r="B1643" t="s">
        <v>29</v>
      </c>
      <c r="C1643" t="s">
        <v>335</v>
      </c>
      <c r="D1643" t="s">
        <v>30</v>
      </c>
      <c r="E1643" t="s">
        <v>7</v>
      </c>
      <c r="F1643" t="s">
        <v>452</v>
      </c>
      <c r="H1643" t="s">
        <v>88</v>
      </c>
      <c r="I1643" t="s">
        <v>323</v>
      </c>
      <c r="J1643">
        <v>2014</v>
      </c>
      <c r="K1643" t="s">
        <v>31</v>
      </c>
      <c r="L1643" t="s">
        <v>4</v>
      </c>
      <c r="Q1643">
        <v>85700</v>
      </c>
      <c r="X1643" t="s">
        <v>282</v>
      </c>
    </row>
    <row r="1644" spans="1:24" x14ac:dyDescent="0.45">
      <c r="A1644" s="31" t="s">
        <v>424</v>
      </c>
      <c r="B1644" t="s">
        <v>29</v>
      </c>
      <c r="C1644" t="s">
        <v>335</v>
      </c>
      <c r="D1644" t="s">
        <v>30</v>
      </c>
      <c r="E1644" t="s">
        <v>7</v>
      </c>
      <c r="F1644" t="s">
        <v>452</v>
      </c>
      <c r="H1644" t="s">
        <v>88</v>
      </c>
      <c r="I1644" t="s">
        <v>323</v>
      </c>
      <c r="J1644">
        <v>2014</v>
      </c>
      <c r="K1644">
        <v>2008</v>
      </c>
      <c r="L1644" t="s">
        <v>5</v>
      </c>
      <c r="M1644" t="s">
        <v>328</v>
      </c>
      <c r="Q1644">
        <v>57333</v>
      </c>
      <c r="X1644" t="s">
        <v>282</v>
      </c>
    </row>
    <row r="1645" spans="1:24" x14ac:dyDescent="0.45">
      <c r="A1645" s="31" t="s">
        <v>424</v>
      </c>
      <c r="B1645" t="s">
        <v>29</v>
      </c>
      <c r="C1645" t="s">
        <v>335</v>
      </c>
      <c r="D1645" t="s">
        <v>30</v>
      </c>
      <c r="E1645" t="s">
        <v>7</v>
      </c>
      <c r="F1645" t="s">
        <v>452</v>
      </c>
      <c r="H1645" t="s">
        <v>88</v>
      </c>
      <c r="I1645" t="s">
        <v>323</v>
      </c>
      <c r="J1645">
        <v>2014</v>
      </c>
      <c r="K1645">
        <v>2009</v>
      </c>
      <c r="L1645" t="s">
        <v>5</v>
      </c>
      <c r="M1645" t="s">
        <v>328</v>
      </c>
      <c r="Q1645">
        <v>68584</v>
      </c>
      <c r="X1645" t="s">
        <v>282</v>
      </c>
    </row>
    <row r="1646" spans="1:24" x14ac:dyDescent="0.45">
      <c r="A1646" s="31" t="s">
        <v>424</v>
      </c>
      <c r="B1646" t="s">
        <v>29</v>
      </c>
      <c r="C1646" t="s">
        <v>335</v>
      </c>
      <c r="D1646" t="s">
        <v>30</v>
      </c>
      <c r="E1646" t="s">
        <v>7</v>
      </c>
      <c r="F1646" t="s">
        <v>452</v>
      </c>
      <c r="H1646" t="s">
        <v>88</v>
      </c>
      <c r="I1646" t="s">
        <v>323</v>
      </c>
      <c r="J1646">
        <v>2014</v>
      </c>
      <c r="K1646">
        <v>2010</v>
      </c>
      <c r="L1646" t="s">
        <v>5</v>
      </c>
      <c r="M1646" t="s">
        <v>328</v>
      </c>
      <c r="Q1646">
        <v>62723</v>
      </c>
      <c r="X1646" t="s">
        <v>282</v>
      </c>
    </row>
    <row r="1647" spans="1:24" x14ac:dyDescent="0.45">
      <c r="A1647" s="33" t="s">
        <v>424</v>
      </c>
      <c r="B1647" t="s">
        <v>29</v>
      </c>
      <c r="C1647" t="s">
        <v>335</v>
      </c>
      <c r="D1647" s="4" t="s">
        <v>30</v>
      </c>
      <c r="E1647" s="4" t="s">
        <v>7</v>
      </c>
      <c r="F1647" s="4" t="s">
        <v>452</v>
      </c>
      <c r="G1647" s="4"/>
      <c r="H1647" s="4" t="s">
        <v>88</v>
      </c>
      <c r="I1647" s="4" t="s">
        <v>323</v>
      </c>
      <c r="J1647" s="4">
        <v>2014</v>
      </c>
      <c r="K1647" s="4">
        <v>2011</v>
      </c>
      <c r="L1647" s="4" t="s">
        <v>5</v>
      </c>
      <c r="M1647" s="4" t="s">
        <v>328</v>
      </c>
      <c r="N1647" s="4"/>
      <c r="O1647" s="4"/>
      <c r="P1647" s="4"/>
      <c r="Q1647" s="4">
        <v>61550</v>
      </c>
      <c r="R1647" s="4"/>
      <c r="S1647" s="4"/>
      <c r="T1647" s="4"/>
      <c r="U1647" s="4"/>
      <c r="V1647" s="4"/>
      <c r="X1647" t="s">
        <v>282</v>
      </c>
    </row>
    <row r="1648" spans="1:24" x14ac:dyDescent="0.45">
      <c r="A1648" s="31" t="s">
        <v>425</v>
      </c>
      <c r="B1648" s="2" t="s">
        <v>337</v>
      </c>
      <c r="C1648" s="2" t="s">
        <v>336</v>
      </c>
      <c r="D1648" s="2"/>
      <c r="E1648" s="2" t="s">
        <v>32</v>
      </c>
      <c r="F1648" s="2" t="s">
        <v>453</v>
      </c>
      <c r="G1648" s="2"/>
      <c r="H1648" s="2" t="s">
        <v>87</v>
      </c>
      <c r="I1648" s="2" t="s">
        <v>67</v>
      </c>
      <c r="J1648" s="2">
        <v>2023</v>
      </c>
      <c r="K1648" s="2" t="s">
        <v>64</v>
      </c>
      <c r="L1648" s="2" t="s">
        <v>4</v>
      </c>
      <c r="M1648" s="2"/>
      <c r="N1648" s="2"/>
      <c r="O1648" s="2"/>
      <c r="P1648" s="2"/>
      <c r="Q1648" s="2">
        <v>59200</v>
      </c>
      <c r="R1648" s="2"/>
      <c r="S1648" s="2"/>
      <c r="T1648" s="2"/>
      <c r="U1648" s="2"/>
      <c r="V1648" s="2"/>
      <c r="X1648" t="s">
        <v>282</v>
      </c>
    </row>
    <row r="1649" spans="1:24" x14ac:dyDescent="0.45">
      <c r="A1649" s="33" t="s">
        <v>425</v>
      </c>
      <c r="B1649" s="3" t="s">
        <v>337</v>
      </c>
      <c r="C1649" s="4" t="s">
        <v>336</v>
      </c>
      <c r="D1649" s="4"/>
      <c r="E1649" s="4" t="s">
        <v>32</v>
      </c>
      <c r="F1649" s="4" t="s">
        <v>453</v>
      </c>
      <c r="G1649" s="4"/>
      <c r="H1649" s="4" t="s">
        <v>87</v>
      </c>
      <c r="I1649" s="4" t="s">
        <v>67</v>
      </c>
      <c r="J1649" s="4">
        <v>2023</v>
      </c>
      <c r="K1649" s="4" t="s">
        <v>322</v>
      </c>
      <c r="L1649" s="4" t="s">
        <v>5</v>
      </c>
      <c r="M1649" s="4" t="s">
        <v>17</v>
      </c>
      <c r="N1649" s="4"/>
      <c r="O1649" s="4"/>
      <c r="P1649" s="4"/>
      <c r="Q1649" s="4">
        <v>106100</v>
      </c>
      <c r="R1649" s="4"/>
      <c r="S1649" s="4"/>
      <c r="T1649" s="4"/>
      <c r="U1649" s="4"/>
      <c r="V1649" s="4"/>
      <c r="X1649" t="s">
        <v>282</v>
      </c>
    </row>
    <row r="1650" spans="1:24" x14ac:dyDescent="0.45">
      <c r="A1650" s="31" t="s">
        <v>426</v>
      </c>
      <c r="B1650" s="5" t="s">
        <v>53</v>
      </c>
      <c r="C1650" t="s">
        <v>52</v>
      </c>
      <c r="E1650" t="s">
        <v>54</v>
      </c>
      <c r="F1650" t="s">
        <v>456</v>
      </c>
      <c r="H1650" t="s">
        <v>6</v>
      </c>
      <c r="I1650" t="s">
        <v>66</v>
      </c>
      <c r="J1650">
        <v>2012</v>
      </c>
      <c r="K1650">
        <v>2009</v>
      </c>
      <c r="L1650" t="s">
        <v>4</v>
      </c>
      <c r="Q1650">
        <f>T1650*106</f>
        <v>150.51999999999998</v>
      </c>
      <c r="T1650">
        <v>1.42</v>
      </c>
      <c r="X1650" t="s">
        <v>282</v>
      </c>
    </row>
    <row r="1651" spans="1:24" x14ac:dyDescent="0.45">
      <c r="A1651" s="31" t="s">
        <v>426</v>
      </c>
      <c r="B1651" s="5" t="s">
        <v>53</v>
      </c>
      <c r="C1651" t="s">
        <v>52</v>
      </c>
      <c r="E1651" t="s">
        <v>54</v>
      </c>
      <c r="F1651" t="s">
        <v>456</v>
      </c>
      <c r="H1651" t="s">
        <v>6</v>
      </c>
      <c r="I1651" t="s">
        <v>66</v>
      </c>
      <c r="J1651">
        <v>2012</v>
      </c>
      <c r="K1651">
        <v>2010</v>
      </c>
      <c r="L1651" t="s">
        <v>4</v>
      </c>
      <c r="Q1651">
        <f t="shared" ref="Q1651:Q1653" si="1">T1651*106</f>
        <v>142.04000000000002</v>
      </c>
      <c r="T1651">
        <v>1.34</v>
      </c>
      <c r="X1651" t="s">
        <v>282</v>
      </c>
    </row>
    <row r="1652" spans="1:24" x14ac:dyDescent="0.45">
      <c r="A1652" s="31" t="s">
        <v>426</v>
      </c>
      <c r="B1652" s="5" t="s">
        <v>53</v>
      </c>
      <c r="C1652" t="s">
        <v>52</v>
      </c>
      <c r="E1652" t="s">
        <v>54</v>
      </c>
      <c r="F1652" t="s">
        <v>456</v>
      </c>
      <c r="H1652" t="s">
        <v>6</v>
      </c>
      <c r="I1652" t="s">
        <v>66</v>
      </c>
      <c r="J1652">
        <v>2012</v>
      </c>
      <c r="K1652">
        <v>2009</v>
      </c>
      <c r="L1652" t="s">
        <v>5</v>
      </c>
      <c r="M1652" t="s">
        <v>55</v>
      </c>
      <c r="Q1652">
        <f t="shared" si="1"/>
        <v>99.64</v>
      </c>
      <c r="T1652">
        <v>0.94</v>
      </c>
      <c r="X1652" t="s">
        <v>282</v>
      </c>
    </row>
    <row r="1653" spans="1:24" x14ac:dyDescent="0.45">
      <c r="A1653" s="33" t="s">
        <v>426</v>
      </c>
      <c r="B1653" s="3" t="s">
        <v>53</v>
      </c>
      <c r="C1653" s="4" t="s">
        <v>52</v>
      </c>
      <c r="D1653" s="4"/>
      <c r="E1653" s="4" t="s">
        <v>54</v>
      </c>
      <c r="F1653" s="4" t="s">
        <v>456</v>
      </c>
      <c r="G1653" s="4"/>
      <c r="H1653" s="4" t="s">
        <v>6</v>
      </c>
      <c r="I1653" s="4" t="s">
        <v>66</v>
      </c>
      <c r="J1653" s="4">
        <v>2012</v>
      </c>
      <c r="K1653" s="4">
        <v>2010</v>
      </c>
      <c r="L1653" s="4" t="s">
        <v>5</v>
      </c>
      <c r="M1653" s="4" t="s">
        <v>55</v>
      </c>
      <c r="N1653" s="4"/>
      <c r="O1653" s="4"/>
      <c r="P1653" s="4"/>
      <c r="Q1653" s="4">
        <f t="shared" si="1"/>
        <v>50.879999999999995</v>
      </c>
      <c r="R1653" s="4"/>
      <c r="S1653" s="4"/>
      <c r="T1653" s="4">
        <v>0.48</v>
      </c>
      <c r="U1653" s="4"/>
      <c r="V1653" s="4"/>
      <c r="X1653" t="s">
        <v>282</v>
      </c>
    </row>
    <row r="1654" spans="1:24" x14ac:dyDescent="0.45">
      <c r="A1654" s="31" t="s">
        <v>427</v>
      </c>
      <c r="B1654" s="5" t="s">
        <v>57</v>
      </c>
      <c r="C1654" t="s">
        <v>58</v>
      </c>
      <c r="E1654" t="s">
        <v>59</v>
      </c>
      <c r="F1654" t="s">
        <v>457</v>
      </c>
      <c r="H1654" t="s">
        <v>60</v>
      </c>
      <c r="I1654" t="s">
        <v>67</v>
      </c>
      <c r="J1654">
        <v>2021</v>
      </c>
      <c r="K1654" t="s">
        <v>64</v>
      </c>
      <c r="L1654" t="s">
        <v>4</v>
      </c>
      <c r="Q1654">
        <v>643</v>
      </c>
      <c r="X1654" t="s">
        <v>282</v>
      </c>
    </row>
    <row r="1655" spans="1:24" x14ac:dyDescent="0.45">
      <c r="A1655" s="31" t="s">
        <v>427</v>
      </c>
      <c r="B1655" s="5" t="s">
        <v>57</v>
      </c>
      <c r="C1655" t="s">
        <v>58</v>
      </c>
      <c r="E1655" t="s">
        <v>59</v>
      </c>
      <c r="F1655" t="s">
        <v>457</v>
      </c>
      <c r="H1655" t="s">
        <v>60</v>
      </c>
      <c r="I1655" t="s">
        <v>67</v>
      </c>
      <c r="J1655">
        <v>2021</v>
      </c>
      <c r="K1655">
        <v>2018</v>
      </c>
      <c r="L1655" t="s">
        <v>5</v>
      </c>
      <c r="M1655" t="s">
        <v>301</v>
      </c>
      <c r="Q1655">
        <v>653</v>
      </c>
      <c r="X1655" t="s">
        <v>282</v>
      </c>
    </row>
    <row r="1656" spans="1:24" x14ac:dyDescent="0.45">
      <c r="A1656" s="31" t="s">
        <v>428</v>
      </c>
      <c r="B1656" s="5" t="s">
        <v>61</v>
      </c>
      <c r="C1656" t="s">
        <v>62</v>
      </c>
      <c r="E1656" t="s">
        <v>59</v>
      </c>
      <c r="F1656" t="s">
        <v>457</v>
      </c>
      <c r="H1656" t="s">
        <v>60</v>
      </c>
      <c r="I1656" t="s">
        <v>67</v>
      </c>
      <c r="J1656">
        <v>2021</v>
      </c>
      <c r="K1656" t="s">
        <v>64</v>
      </c>
      <c r="L1656" t="s">
        <v>4</v>
      </c>
      <c r="Q1656">
        <v>643</v>
      </c>
      <c r="R1656">
        <v>643</v>
      </c>
      <c r="S1656">
        <v>643</v>
      </c>
      <c r="X1656" t="s">
        <v>282</v>
      </c>
    </row>
    <row r="1657" spans="1:24" x14ac:dyDescent="0.45">
      <c r="A1657" s="33" t="s">
        <v>428</v>
      </c>
      <c r="B1657" s="3" t="s">
        <v>61</v>
      </c>
      <c r="C1657" s="4" t="s">
        <v>62</v>
      </c>
      <c r="D1657" s="4"/>
      <c r="E1657" s="4" t="s">
        <v>59</v>
      </c>
      <c r="F1657" s="4" t="s">
        <v>457</v>
      </c>
      <c r="G1657" s="4"/>
      <c r="H1657" s="4" t="s">
        <v>60</v>
      </c>
      <c r="I1657" s="4" t="s">
        <v>67</v>
      </c>
      <c r="J1657" s="4">
        <v>2021</v>
      </c>
      <c r="K1657" s="4">
        <v>2017</v>
      </c>
      <c r="L1657" s="4" t="s">
        <v>5</v>
      </c>
      <c r="M1657" s="4" t="s">
        <v>63</v>
      </c>
      <c r="N1657" s="4"/>
      <c r="O1657" s="4"/>
      <c r="P1657" s="4"/>
      <c r="Q1657" s="4"/>
      <c r="R1657" s="4">
        <v>539</v>
      </c>
      <c r="S1657" s="4">
        <v>2695</v>
      </c>
      <c r="T1657" s="4"/>
      <c r="U1657" s="4"/>
      <c r="V1657" s="4"/>
      <c r="X1657" t="s">
        <v>282</v>
      </c>
    </row>
    <row r="1658" spans="1:24" x14ac:dyDescent="0.45">
      <c r="A1658" s="31" t="s">
        <v>429</v>
      </c>
      <c r="B1658" s="5" t="s">
        <v>279</v>
      </c>
      <c r="C1658" t="s">
        <v>335</v>
      </c>
      <c r="D1658" t="s">
        <v>30</v>
      </c>
      <c r="E1658" t="s">
        <v>68</v>
      </c>
      <c r="F1658" t="s">
        <v>69</v>
      </c>
      <c r="H1658" t="s">
        <v>280</v>
      </c>
      <c r="I1658" t="s">
        <v>66</v>
      </c>
      <c r="J1658">
        <v>2017</v>
      </c>
      <c r="K1658">
        <v>2012</v>
      </c>
      <c r="L1658" t="s">
        <v>4</v>
      </c>
      <c r="Q1658">
        <v>3495</v>
      </c>
      <c r="R1658">
        <v>2991</v>
      </c>
      <c r="S1658">
        <v>4298</v>
      </c>
      <c r="T1658" s="10">
        <f>Q1658/$W$1659</f>
        <v>0.41263282172373084</v>
      </c>
      <c r="U1658" s="10">
        <f t="shared" ref="U1658:V1658" si="2">R1658/$W$1659</f>
        <v>0.35312868949232584</v>
      </c>
      <c r="V1658" s="10">
        <f t="shared" si="2"/>
        <v>0.50743801652892562</v>
      </c>
      <c r="W1658">
        <v>8470</v>
      </c>
      <c r="X1658" t="s">
        <v>283</v>
      </c>
    </row>
    <row r="1659" spans="1:24" x14ac:dyDescent="0.45">
      <c r="A1659" s="33" t="s">
        <v>429</v>
      </c>
      <c r="B1659" s="3" t="s">
        <v>279</v>
      </c>
      <c r="C1659" s="4" t="s">
        <v>335</v>
      </c>
      <c r="D1659" s="4" t="s">
        <v>30</v>
      </c>
      <c r="E1659" s="4" t="s">
        <v>68</v>
      </c>
      <c r="F1659" s="4" t="s">
        <v>69</v>
      </c>
      <c r="G1659" s="4"/>
      <c r="H1659" s="4" t="s">
        <v>280</v>
      </c>
      <c r="I1659" s="4" t="s">
        <v>66</v>
      </c>
      <c r="J1659" s="4">
        <v>2017</v>
      </c>
      <c r="K1659" s="4">
        <v>2012</v>
      </c>
      <c r="L1659" s="4" t="s">
        <v>5</v>
      </c>
      <c r="M1659" s="4" t="s">
        <v>301</v>
      </c>
      <c r="N1659" s="4"/>
      <c r="O1659" s="4"/>
      <c r="P1659" s="4"/>
      <c r="Q1659" s="4">
        <v>3777.4</v>
      </c>
      <c r="R1659" s="4"/>
      <c r="S1659" s="4"/>
      <c r="T1659" s="4">
        <v>0.44600000000000001</v>
      </c>
      <c r="U1659" s="4"/>
      <c r="V1659" s="4"/>
      <c r="W1659">
        <v>8470</v>
      </c>
      <c r="X1659" t="s">
        <v>283</v>
      </c>
    </row>
    <row r="1660" spans="1:24" x14ac:dyDescent="0.45">
      <c r="A1660" s="31" t="s">
        <v>430</v>
      </c>
      <c r="B1660" s="5" t="s">
        <v>315</v>
      </c>
      <c r="C1660" t="s">
        <v>19</v>
      </c>
      <c r="E1660" t="s">
        <v>32</v>
      </c>
      <c r="F1660" t="s">
        <v>454</v>
      </c>
      <c r="H1660" t="s">
        <v>87</v>
      </c>
      <c r="I1660" t="s">
        <v>67</v>
      </c>
      <c r="J1660">
        <v>2023</v>
      </c>
      <c r="K1660" t="s">
        <v>340</v>
      </c>
      <c r="L1660" t="s">
        <v>4</v>
      </c>
      <c r="Q1660">
        <v>2900</v>
      </c>
      <c r="X1660" t="s">
        <v>282</v>
      </c>
    </row>
    <row r="1661" spans="1:24" x14ac:dyDescent="0.45">
      <c r="A1661" s="33" t="s">
        <v>430</v>
      </c>
      <c r="B1661" s="3" t="s">
        <v>315</v>
      </c>
      <c r="C1661" s="4" t="s">
        <v>19</v>
      </c>
      <c r="D1661" s="4"/>
      <c r="E1661" s="4" t="s">
        <v>32</v>
      </c>
      <c r="F1661" s="4" t="s">
        <v>454</v>
      </c>
      <c r="G1661" s="4"/>
      <c r="H1661" s="4" t="s">
        <v>87</v>
      </c>
      <c r="I1661" s="4" t="s">
        <v>67</v>
      </c>
      <c r="J1661" s="4">
        <v>2023</v>
      </c>
      <c r="K1661" s="4" t="s">
        <v>318</v>
      </c>
      <c r="L1661" s="4" t="s">
        <v>5</v>
      </c>
      <c r="M1661" s="4" t="s">
        <v>316</v>
      </c>
      <c r="N1661" s="4"/>
      <c r="O1661" s="4"/>
      <c r="P1661" s="4"/>
      <c r="Q1661" s="4">
        <v>2700</v>
      </c>
      <c r="R1661" s="4"/>
      <c r="S1661" s="4"/>
      <c r="T1661" s="4"/>
      <c r="U1661" s="4"/>
      <c r="V1661" s="4"/>
      <c r="X1661" t="s">
        <v>282</v>
      </c>
    </row>
    <row r="1662" spans="1:24" x14ac:dyDescent="0.45">
      <c r="A1662" s="31" t="s">
        <v>430</v>
      </c>
      <c r="B1662" s="5" t="s">
        <v>315</v>
      </c>
      <c r="C1662" t="s">
        <v>19</v>
      </c>
      <c r="E1662" t="s">
        <v>32</v>
      </c>
      <c r="F1662" t="s">
        <v>455</v>
      </c>
      <c r="H1662" t="s">
        <v>87</v>
      </c>
      <c r="I1662" t="s">
        <v>67</v>
      </c>
      <c r="J1662">
        <v>2023</v>
      </c>
      <c r="K1662" t="s">
        <v>340</v>
      </c>
      <c r="L1662" t="s">
        <v>4</v>
      </c>
      <c r="Q1662">
        <v>41700</v>
      </c>
      <c r="X1662" t="s">
        <v>282</v>
      </c>
    </row>
    <row r="1663" spans="1:24" x14ac:dyDescent="0.45">
      <c r="A1663" s="33" t="s">
        <v>430</v>
      </c>
      <c r="B1663" s="3" t="s">
        <v>315</v>
      </c>
      <c r="C1663" s="4" t="s">
        <v>19</v>
      </c>
      <c r="D1663" s="4"/>
      <c r="E1663" s="4" t="s">
        <v>32</v>
      </c>
      <c r="F1663" s="4" t="s">
        <v>455</v>
      </c>
      <c r="G1663" s="4"/>
      <c r="H1663" s="4" t="s">
        <v>87</v>
      </c>
      <c r="I1663" s="4" t="s">
        <v>67</v>
      </c>
      <c r="J1663" s="4">
        <v>2023</v>
      </c>
      <c r="K1663" s="4" t="s">
        <v>317</v>
      </c>
      <c r="L1663" s="4" t="s">
        <v>5</v>
      </c>
      <c r="M1663" s="4" t="s">
        <v>316</v>
      </c>
      <c r="N1663" s="4"/>
      <c r="O1663" s="4"/>
      <c r="P1663" s="4"/>
      <c r="Q1663" s="4">
        <v>9300</v>
      </c>
      <c r="R1663" s="4"/>
      <c r="S1663" s="4"/>
      <c r="T1663" s="4"/>
      <c r="U1663" s="4"/>
      <c r="V1663" s="4"/>
      <c r="X1663" t="s">
        <v>282</v>
      </c>
    </row>
    <row r="1664" spans="1:24" x14ac:dyDescent="0.45">
      <c r="A1664" s="31" t="s">
        <v>430</v>
      </c>
      <c r="B1664" s="5" t="s">
        <v>315</v>
      </c>
      <c r="C1664" t="s">
        <v>19</v>
      </c>
      <c r="E1664" t="s">
        <v>32</v>
      </c>
      <c r="F1664" s="2" t="s">
        <v>458</v>
      </c>
      <c r="H1664" t="s">
        <v>87</v>
      </c>
      <c r="I1664" t="s">
        <v>67</v>
      </c>
      <c r="J1664">
        <v>2023</v>
      </c>
      <c r="K1664" t="s">
        <v>340</v>
      </c>
      <c r="L1664" t="s">
        <v>4</v>
      </c>
      <c r="Q1664">
        <v>11300</v>
      </c>
      <c r="X1664" t="s">
        <v>282</v>
      </c>
    </row>
    <row r="1665" spans="1:24" x14ac:dyDescent="0.45">
      <c r="A1665" s="31" t="s">
        <v>430</v>
      </c>
      <c r="B1665" s="5" t="s">
        <v>315</v>
      </c>
      <c r="C1665" t="s">
        <v>19</v>
      </c>
      <c r="E1665" t="s">
        <v>32</v>
      </c>
      <c r="F1665" t="s">
        <v>458</v>
      </c>
      <c r="H1665" t="s">
        <v>87</v>
      </c>
      <c r="I1665" t="s">
        <v>67</v>
      </c>
      <c r="J1665">
        <v>2023</v>
      </c>
      <c r="K1665" t="s">
        <v>340</v>
      </c>
      <c r="L1665" t="s">
        <v>4</v>
      </c>
      <c r="Q1665">
        <v>11300</v>
      </c>
      <c r="X1665" t="s">
        <v>282</v>
      </c>
    </row>
    <row r="1666" spans="1:24" x14ac:dyDescent="0.45">
      <c r="A1666" s="31" t="s">
        <v>430</v>
      </c>
      <c r="B1666" s="5" t="s">
        <v>315</v>
      </c>
      <c r="C1666" t="s">
        <v>19</v>
      </c>
      <c r="E1666" t="s">
        <v>32</v>
      </c>
      <c r="F1666" t="s">
        <v>458</v>
      </c>
      <c r="H1666" t="s">
        <v>87</v>
      </c>
      <c r="I1666" t="s">
        <v>67</v>
      </c>
      <c r="J1666">
        <v>2023</v>
      </c>
      <c r="K1666">
        <v>2019</v>
      </c>
      <c r="L1666" t="s">
        <v>5</v>
      </c>
      <c r="M1666" t="s">
        <v>316</v>
      </c>
      <c r="Q1666">
        <v>6900</v>
      </c>
      <c r="X1666" t="s">
        <v>282</v>
      </c>
    </row>
    <row r="1667" spans="1:24" x14ac:dyDescent="0.45">
      <c r="A1667" s="33" t="s">
        <v>430</v>
      </c>
      <c r="B1667" s="3" t="s">
        <v>315</v>
      </c>
      <c r="C1667" s="4" t="s">
        <v>19</v>
      </c>
      <c r="D1667" s="4"/>
      <c r="E1667" s="4" t="s">
        <v>32</v>
      </c>
      <c r="F1667" s="4" t="s">
        <v>458</v>
      </c>
      <c r="G1667" s="4"/>
      <c r="H1667" s="4" t="s">
        <v>87</v>
      </c>
      <c r="I1667" s="4" t="s">
        <v>67</v>
      </c>
      <c r="J1667" s="4">
        <v>2023</v>
      </c>
      <c r="K1667" s="4">
        <v>2020</v>
      </c>
      <c r="L1667" s="4" t="s">
        <v>5</v>
      </c>
      <c r="M1667" s="4" t="s">
        <v>316</v>
      </c>
      <c r="N1667" s="4"/>
      <c r="O1667" s="4"/>
      <c r="P1667" s="4"/>
      <c r="Q1667" s="4">
        <v>10400</v>
      </c>
      <c r="R1667" s="4"/>
      <c r="S1667" s="4"/>
      <c r="T1667" s="4"/>
      <c r="U1667" s="4"/>
      <c r="V1667" s="4"/>
      <c r="X1667" t="s">
        <v>282</v>
      </c>
    </row>
  </sheetData>
  <autoFilter ref="B1:Z1667" xr:uid="{62236C9F-D94A-4AC0-AFE6-EF87B63885C3}"/>
  <phoneticPr fontId="4" type="noConversion"/>
  <pageMargins left="0.7" right="0.7" top="0.78740157499999996" bottom="0.78740157499999996"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544F16-07D1-41FF-9109-4081233CFCA2}">
  <dimension ref="A1:T834"/>
  <sheetViews>
    <sheetView tabSelected="1" workbookViewId="0">
      <pane ySplit="1" topLeftCell="A129" activePane="bottomLeft" state="frozen"/>
      <selection activeCell="D1" sqref="D1"/>
      <selection pane="bottomLeft" activeCell="D139" sqref="D139"/>
    </sheetView>
  </sheetViews>
  <sheetFormatPr baseColWidth="10" defaultColWidth="10.86328125" defaultRowHeight="14.25" x14ac:dyDescent="0.45"/>
  <cols>
    <col min="1" max="1" width="26.3984375" bestFit="1" customWidth="1"/>
    <col min="2" max="3" width="11.3984375" customWidth="1"/>
    <col min="4" max="5" width="17.73046875" customWidth="1"/>
    <col min="6" max="6" width="11.3984375"/>
    <col min="7" max="7" width="12.86328125" bestFit="1" customWidth="1"/>
    <col min="8" max="19" width="11.3984375" customWidth="1"/>
  </cols>
  <sheetData>
    <row r="1" spans="1:20" x14ac:dyDescent="0.45">
      <c r="A1" s="9" t="s">
        <v>34</v>
      </c>
      <c r="B1" s="9" t="s">
        <v>35</v>
      </c>
      <c r="C1" s="9" t="s">
        <v>33</v>
      </c>
      <c r="D1" s="9" t="s">
        <v>36</v>
      </c>
      <c r="E1" s="9" t="s">
        <v>111</v>
      </c>
      <c r="F1" s="9" t="s">
        <v>37</v>
      </c>
      <c r="G1" s="9" t="s">
        <v>65</v>
      </c>
      <c r="H1" s="9" t="s">
        <v>38</v>
      </c>
      <c r="I1" s="9" t="s">
        <v>295</v>
      </c>
      <c r="J1" s="9" t="s">
        <v>296</v>
      </c>
      <c r="K1" s="12" t="s">
        <v>4</v>
      </c>
      <c r="L1" s="12" t="s">
        <v>287</v>
      </c>
      <c r="M1" s="12" t="s">
        <v>288</v>
      </c>
      <c r="N1" s="12" t="s">
        <v>289</v>
      </c>
      <c r="O1" s="12" t="s">
        <v>290</v>
      </c>
      <c r="P1" s="12" t="s">
        <v>291</v>
      </c>
      <c r="Q1" s="12" t="s">
        <v>292</v>
      </c>
      <c r="R1" s="9" t="s">
        <v>56</v>
      </c>
      <c r="S1" s="9" t="s">
        <v>281</v>
      </c>
      <c r="T1" s="9" t="s">
        <v>299</v>
      </c>
    </row>
    <row r="2" spans="1:20" x14ac:dyDescent="0.45">
      <c r="A2" s="1" t="s">
        <v>0</v>
      </c>
      <c r="B2" s="2" t="s">
        <v>1</v>
      </c>
      <c r="C2" s="2" t="s">
        <v>10</v>
      </c>
      <c r="D2" s="2" t="s">
        <v>433</v>
      </c>
      <c r="E2" s="2"/>
      <c r="F2" s="2" t="s">
        <v>3</v>
      </c>
      <c r="G2" s="2" t="s">
        <v>66</v>
      </c>
      <c r="H2" s="2">
        <v>2011</v>
      </c>
      <c r="I2">
        <v>70</v>
      </c>
      <c r="J2">
        <v>70</v>
      </c>
      <c r="K2">
        <v>393082.83960000001</v>
      </c>
      <c r="L2" s="9"/>
      <c r="M2" s="9"/>
      <c r="N2">
        <v>9937.2384939999993</v>
      </c>
      <c r="O2" s="9"/>
      <c r="P2" s="9"/>
      <c r="Q2" t="s">
        <v>293</v>
      </c>
      <c r="R2" s="9"/>
      <c r="S2" t="s">
        <v>282</v>
      </c>
    </row>
    <row r="3" spans="1:20" x14ac:dyDescent="0.45">
      <c r="A3" s="5" t="s">
        <v>0</v>
      </c>
      <c r="B3" t="s">
        <v>1</v>
      </c>
      <c r="C3" t="s">
        <v>10</v>
      </c>
      <c r="D3" t="s">
        <v>433</v>
      </c>
      <c r="F3" t="s">
        <v>3</v>
      </c>
      <c r="G3" t="s">
        <v>66</v>
      </c>
      <c r="H3">
        <v>2011</v>
      </c>
      <c r="I3">
        <v>71</v>
      </c>
      <c r="J3">
        <v>71</v>
      </c>
      <c r="K3">
        <v>403710.86560000002</v>
      </c>
      <c r="L3" s="9"/>
      <c r="M3" s="9"/>
      <c r="N3">
        <v>11228.332340000001</v>
      </c>
      <c r="O3" s="9"/>
      <c r="P3" s="9"/>
      <c r="Q3" t="s">
        <v>293</v>
      </c>
      <c r="R3" s="9"/>
      <c r="S3" t="s">
        <v>282</v>
      </c>
    </row>
    <row r="4" spans="1:20" x14ac:dyDescent="0.45">
      <c r="A4" s="5" t="s">
        <v>0</v>
      </c>
      <c r="B4" t="s">
        <v>1</v>
      </c>
      <c r="C4" t="s">
        <v>10</v>
      </c>
      <c r="D4" t="s">
        <v>433</v>
      </c>
      <c r="F4" t="s">
        <v>3</v>
      </c>
      <c r="G4" t="s">
        <v>66</v>
      </c>
      <c r="H4">
        <v>2011</v>
      </c>
      <c r="I4">
        <v>72</v>
      </c>
      <c r="J4">
        <v>72</v>
      </c>
      <c r="K4">
        <v>420317.15629999997</v>
      </c>
      <c r="L4" s="9"/>
      <c r="M4" s="9"/>
      <c r="N4">
        <v>10582.78542</v>
      </c>
      <c r="O4" s="9"/>
      <c r="P4" s="9"/>
      <c r="Q4" t="s">
        <v>293</v>
      </c>
      <c r="R4" s="9"/>
      <c r="S4" t="s">
        <v>282</v>
      </c>
    </row>
    <row r="5" spans="1:20" x14ac:dyDescent="0.45">
      <c r="A5" s="5" t="s">
        <v>0</v>
      </c>
      <c r="B5" t="s">
        <v>1</v>
      </c>
      <c r="C5" t="s">
        <v>10</v>
      </c>
      <c r="D5" t="s">
        <v>433</v>
      </c>
      <c r="F5" t="s">
        <v>3</v>
      </c>
      <c r="G5" t="s">
        <v>66</v>
      </c>
      <c r="H5">
        <v>2011</v>
      </c>
      <c r="I5">
        <v>73</v>
      </c>
      <c r="J5">
        <v>73</v>
      </c>
      <c r="K5">
        <v>445558.7181</v>
      </c>
      <c r="L5" s="9"/>
      <c r="M5" s="9"/>
      <c r="N5">
        <v>10905.55888</v>
      </c>
      <c r="O5" s="9"/>
      <c r="P5" s="9"/>
      <c r="Q5" t="s">
        <v>293</v>
      </c>
      <c r="R5" s="9"/>
      <c r="S5" t="s">
        <v>282</v>
      </c>
    </row>
    <row r="6" spans="1:20" x14ac:dyDescent="0.45">
      <c r="A6" s="5" t="s">
        <v>0</v>
      </c>
      <c r="B6" t="s">
        <v>1</v>
      </c>
      <c r="C6" t="s">
        <v>10</v>
      </c>
      <c r="D6" t="s">
        <v>433</v>
      </c>
      <c r="F6" t="s">
        <v>3</v>
      </c>
      <c r="G6" t="s">
        <v>66</v>
      </c>
      <c r="H6">
        <v>2011</v>
      </c>
      <c r="I6">
        <v>74</v>
      </c>
      <c r="J6">
        <v>74</v>
      </c>
      <c r="K6">
        <v>473457.28639999998</v>
      </c>
      <c r="L6" s="9"/>
      <c r="M6" s="9"/>
      <c r="N6">
        <v>11120.741180000001</v>
      </c>
      <c r="O6" s="9"/>
      <c r="P6" s="9"/>
      <c r="Q6" t="s">
        <v>293</v>
      </c>
      <c r="R6" s="9"/>
      <c r="S6" t="s">
        <v>282</v>
      </c>
    </row>
    <row r="7" spans="1:20" x14ac:dyDescent="0.45">
      <c r="A7" s="5" t="s">
        <v>0</v>
      </c>
      <c r="B7" t="s">
        <v>1</v>
      </c>
      <c r="C7" t="s">
        <v>10</v>
      </c>
      <c r="D7" t="s">
        <v>433</v>
      </c>
      <c r="F7" t="s">
        <v>3</v>
      </c>
      <c r="G7" t="s">
        <v>66</v>
      </c>
      <c r="H7">
        <v>2011</v>
      </c>
      <c r="I7">
        <v>75</v>
      </c>
      <c r="J7">
        <v>75</v>
      </c>
      <c r="K7">
        <v>477442.79619999998</v>
      </c>
      <c r="L7" s="9"/>
      <c r="M7" s="9"/>
      <c r="N7">
        <v>10367.60311</v>
      </c>
      <c r="O7" s="9"/>
      <c r="P7" s="9"/>
      <c r="Q7" t="s">
        <v>293</v>
      </c>
      <c r="R7" s="9"/>
      <c r="S7" t="s">
        <v>282</v>
      </c>
    </row>
    <row r="8" spans="1:20" x14ac:dyDescent="0.45">
      <c r="A8" s="5" t="s">
        <v>0</v>
      </c>
      <c r="B8" t="s">
        <v>1</v>
      </c>
      <c r="C8" t="s">
        <v>10</v>
      </c>
      <c r="D8" t="s">
        <v>433</v>
      </c>
      <c r="F8" t="s">
        <v>3</v>
      </c>
      <c r="G8" t="s">
        <v>66</v>
      </c>
      <c r="H8">
        <v>2011</v>
      </c>
      <c r="I8">
        <v>76</v>
      </c>
      <c r="J8">
        <v>76</v>
      </c>
      <c r="K8">
        <v>459840.12809999997</v>
      </c>
      <c r="L8" s="9"/>
      <c r="M8" s="9"/>
      <c r="N8">
        <v>9937.2384939999993</v>
      </c>
      <c r="O8" s="9"/>
      <c r="P8" s="9"/>
      <c r="Q8" t="s">
        <v>293</v>
      </c>
      <c r="R8" s="9"/>
      <c r="S8" t="s">
        <v>282</v>
      </c>
    </row>
    <row r="9" spans="1:20" x14ac:dyDescent="0.45">
      <c r="A9" s="5" t="s">
        <v>0</v>
      </c>
      <c r="B9" t="s">
        <v>1</v>
      </c>
      <c r="C9" t="s">
        <v>10</v>
      </c>
      <c r="D9" t="s">
        <v>433</v>
      </c>
      <c r="F9" t="s">
        <v>3</v>
      </c>
      <c r="G9" t="s">
        <v>66</v>
      </c>
      <c r="H9">
        <v>2011</v>
      </c>
      <c r="I9">
        <v>77</v>
      </c>
      <c r="J9">
        <v>77</v>
      </c>
      <c r="K9">
        <v>435262.81790000002</v>
      </c>
      <c r="L9" s="9"/>
      <c r="M9" s="9"/>
      <c r="N9">
        <v>11335.923489999999</v>
      </c>
      <c r="O9" s="9"/>
      <c r="P9" s="9"/>
      <c r="Q9" t="s">
        <v>293</v>
      </c>
      <c r="R9" s="9"/>
      <c r="S9" t="s">
        <v>282</v>
      </c>
    </row>
    <row r="10" spans="1:20" x14ac:dyDescent="0.45">
      <c r="A10" s="5" t="s">
        <v>0</v>
      </c>
      <c r="B10" t="s">
        <v>1</v>
      </c>
      <c r="C10" t="s">
        <v>10</v>
      </c>
      <c r="D10" t="s">
        <v>433</v>
      </c>
      <c r="F10" t="s">
        <v>3</v>
      </c>
      <c r="G10" t="s">
        <v>66</v>
      </c>
      <c r="H10">
        <v>2011</v>
      </c>
      <c r="I10">
        <v>78</v>
      </c>
      <c r="J10">
        <v>78</v>
      </c>
      <c r="K10">
        <v>418988.65299999999</v>
      </c>
      <c r="L10" s="9"/>
      <c r="M10" s="9"/>
      <c r="N10">
        <v>10905.55888</v>
      </c>
      <c r="O10" s="9"/>
      <c r="P10" s="9"/>
      <c r="Q10" t="s">
        <v>293</v>
      </c>
      <c r="R10" s="9"/>
      <c r="S10" t="s">
        <v>282</v>
      </c>
    </row>
    <row r="11" spans="1:20" x14ac:dyDescent="0.45">
      <c r="A11" s="5" t="s">
        <v>0</v>
      </c>
      <c r="B11" t="s">
        <v>1</v>
      </c>
      <c r="C11" t="s">
        <v>10</v>
      </c>
      <c r="D11" t="s">
        <v>433</v>
      </c>
      <c r="F11" t="s">
        <v>3</v>
      </c>
      <c r="G11" t="s">
        <v>66</v>
      </c>
      <c r="H11">
        <v>2011</v>
      </c>
      <c r="I11">
        <v>79</v>
      </c>
      <c r="J11">
        <v>79</v>
      </c>
      <c r="K11">
        <v>419985.03049999999</v>
      </c>
      <c r="L11" s="9"/>
      <c r="M11" s="9"/>
      <c r="N11">
        <v>10797.967720000001</v>
      </c>
      <c r="O11" s="9"/>
      <c r="P11" s="9"/>
      <c r="Q11" t="s">
        <v>293</v>
      </c>
      <c r="R11" s="9"/>
      <c r="S11" t="s">
        <v>282</v>
      </c>
    </row>
    <row r="12" spans="1:20" x14ac:dyDescent="0.45">
      <c r="A12" s="5" t="s">
        <v>0</v>
      </c>
      <c r="B12" t="s">
        <v>1</v>
      </c>
      <c r="C12" t="s">
        <v>10</v>
      </c>
      <c r="D12" t="s">
        <v>433</v>
      </c>
      <c r="F12" t="s">
        <v>3</v>
      </c>
      <c r="G12" t="s">
        <v>66</v>
      </c>
      <c r="H12">
        <v>2011</v>
      </c>
      <c r="I12">
        <v>80</v>
      </c>
      <c r="J12">
        <v>80</v>
      </c>
      <c r="K12">
        <v>425299.04350000003</v>
      </c>
      <c r="L12" s="9"/>
      <c r="M12" s="9"/>
      <c r="N12">
        <v>11551.105799999999</v>
      </c>
      <c r="O12" s="9"/>
      <c r="P12" s="9"/>
      <c r="Q12" t="s">
        <v>293</v>
      </c>
      <c r="R12" s="9"/>
      <c r="S12" t="s">
        <v>282</v>
      </c>
    </row>
    <row r="13" spans="1:20" x14ac:dyDescent="0.45">
      <c r="A13" s="5" t="s">
        <v>0</v>
      </c>
      <c r="B13" t="s">
        <v>1</v>
      </c>
      <c r="C13" t="s">
        <v>10</v>
      </c>
      <c r="D13" t="s">
        <v>433</v>
      </c>
      <c r="F13" t="s">
        <v>3</v>
      </c>
      <c r="G13" t="s">
        <v>66</v>
      </c>
      <c r="H13">
        <v>2011</v>
      </c>
      <c r="I13">
        <v>81</v>
      </c>
      <c r="J13">
        <v>81</v>
      </c>
      <c r="K13">
        <v>425299.04350000003</v>
      </c>
      <c r="L13" s="9"/>
      <c r="M13" s="9"/>
      <c r="N13">
        <v>9937.2384939999993</v>
      </c>
      <c r="O13" s="9"/>
      <c r="P13" s="9"/>
      <c r="Q13" t="s">
        <v>293</v>
      </c>
      <c r="R13" s="9"/>
      <c r="S13" t="s">
        <v>282</v>
      </c>
    </row>
    <row r="14" spans="1:20" x14ac:dyDescent="0.45">
      <c r="A14" s="5" t="s">
        <v>0</v>
      </c>
      <c r="B14" t="s">
        <v>1</v>
      </c>
      <c r="C14" t="s">
        <v>10</v>
      </c>
      <c r="D14" t="s">
        <v>433</v>
      </c>
      <c r="F14" t="s">
        <v>3</v>
      </c>
      <c r="G14" t="s">
        <v>66</v>
      </c>
      <c r="H14">
        <v>2011</v>
      </c>
      <c r="I14">
        <v>82</v>
      </c>
      <c r="J14">
        <v>82</v>
      </c>
      <c r="K14">
        <v>415335.26909999998</v>
      </c>
      <c r="L14" s="9"/>
      <c r="M14" s="9"/>
      <c r="N14">
        <v>9506.8738790000007</v>
      </c>
      <c r="O14" s="9"/>
      <c r="P14" s="9"/>
      <c r="Q14" t="s">
        <v>293</v>
      </c>
      <c r="R14" s="9"/>
      <c r="S14" t="s">
        <v>282</v>
      </c>
    </row>
    <row r="15" spans="1:20" x14ac:dyDescent="0.45">
      <c r="A15" s="5" t="s">
        <v>0</v>
      </c>
      <c r="B15" t="s">
        <v>1</v>
      </c>
      <c r="C15" t="s">
        <v>10</v>
      </c>
      <c r="D15" t="s">
        <v>433</v>
      </c>
      <c r="F15" t="s">
        <v>3</v>
      </c>
      <c r="G15" t="s">
        <v>66</v>
      </c>
      <c r="H15">
        <v>2011</v>
      </c>
      <c r="I15">
        <v>83</v>
      </c>
      <c r="J15">
        <v>83</v>
      </c>
      <c r="K15">
        <v>395739.84610000002</v>
      </c>
      <c r="L15" s="9"/>
      <c r="M15" s="9"/>
      <c r="N15">
        <v>8430.9623429999992</v>
      </c>
      <c r="O15" s="9"/>
      <c r="P15" s="9"/>
      <c r="Q15" t="s">
        <v>293</v>
      </c>
      <c r="R15" s="9"/>
      <c r="S15" t="s">
        <v>282</v>
      </c>
    </row>
    <row r="16" spans="1:20" x14ac:dyDescent="0.45">
      <c r="A16" s="5" t="s">
        <v>0</v>
      </c>
      <c r="B16" t="s">
        <v>1</v>
      </c>
      <c r="C16" t="s">
        <v>10</v>
      </c>
      <c r="D16" t="s">
        <v>433</v>
      </c>
      <c r="F16" t="s">
        <v>3</v>
      </c>
      <c r="G16" t="s">
        <v>66</v>
      </c>
      <c r="H16">
        <v>2011</v>
      </c>
      <c r="I16">
        <v>84</v>
      </c>
      <c r="J16">
        <v>84</v>
      </c>
      <c r="K16">
        <v>371826.78749999998</v>
      </c>
      <c r="L16" s="9"/>
      <c r="M16" s="9"/>
      <c r="N16">
        <v>9184.100418</v>
      </c>
      <c r="O16" s="9"/>
      <c r="P16" s="9"/>
      <c r="Q16" t="s">
        <v>293</v>
      </c>
      <c r="R16" s="9"/>
      <c r="S16" t="s">
        <v>282</v>
      </c>
    </row>
    <row r="17" spans="1:19" x14ac:dyDescent="0.45">
      <c r="A17" s="5" t="s">
        <v>0</v>
      </c>
      <c r="B17" t="s">
        <v>1</v>
      </c>
      <c r="C17" t="s">
        <v>10</v>
      </c>
      <c r="D17" t="s">
        <v>433</v>
      </c>
      <c r="F17" t="s">
        <v>3</v>
      </c>
      <c r="G17" t="s">
        <v>66</v>
      </c>
      <c r="H17">
        <v>2011</v>
      </c>
      <c r="I17">
        <v>85</v>
      </c>
      <c r="J17">
        <v>85</v>
      </c>
      <c r="K17">
        <v>340606.96100000001</v>
      </c>
      <c r="L17" s="9"/>
      <c r="M17" s="9"/>
      <c r="N17">
        <v>7247.4596529999999</v>
      </c>
      <c r="O17" s="9"/>
      <c r="P17" s="9"/>
      <c r="Q17" t="s">
        <v>293</v>
      </c>
      <c r="R17" s="9"/>
      <c r="S17" t="s">
        <v>282</v>
      </c>
    </row>
    <row r="18" spans="1:19" x14ac:dyDescent="0.45">
      <c r="A18" s="5" t="s">
        <v>0</v>
      </c>
      <c r="B18" t="s">
        <v>1</v>
      </c>
      <c r="C18" t="s">
        <v>10</v>
      </c>
      <c r="D18" t="s">
        <v>433</v>
      </c>
      <c r="F18" t="s">
        <v>3</v>
      </c>
      <c r="G18" t="s">
        <v>66</v>
      </c>
      <c r="H18">
        <v>2011</v>
      </c>
      <c r="I18">
        <v>86</v>
      </c>
      <c r="J18">
        <v>86</v>
      </c>
      <c r="K18">
        <v>303740.99570000003</v>
      </c>
      <c r="L18" s="9"/>
      <c r="M18" s="9"/>
      <c r="N18">
        <v>8108.1888820000004</v>
      </c>
      <c r="O18" s="9"/>
      <c r="P18" s="9"/>
      <c r="Q18" t="s">
        <v>293</v>
      </c>
      <c r="R18" s="9"/>
      <c r="S18" t="s">
        <v>282</v>
      </c>
    </row>
    <row r="19" spans="1:19" x14ac:dyDescent="0.45">
      <c r="A19" s="5" t="s">
        <v>0</v>
      </c>
      <c r="B19" t="s">
        <v>1</v>
      </c>
      <c r="C19" t="s">
        <v>10</v>
      </c>
      <c r="D19" t="s">
        <v>433</v>
      </c>
      <c r="F19" t="s">
        <v>3</v>
      </c>
      <c r="G19" t="s">
        <v>66</v>
      </c>
      <c r="H19">
        <v>2011</v>
      </c>
      <c r="I19">
        <v>87</v>
      </c>
      <c r="J19">
        <v>87</v>
      </c>
      <c r="K19">
        <v>274513.9241</v>
      </c>
      <c r="L19" s="9"/>
      <c r="M19" s="9"/>
      <c r="N19">
        <v>8000.5977290000001</v>
      </c>
      <c r="O19" s="9"/>
      <c r="P19" s="9"/>
      <c r="Q19" t="s">
        <v>293</v>
      </c>
      <c r="R19" s="9"/>
      <c r="S19" t="s">
        <v>282</v>
      </c>
    </row>
    <row r="20" spans="1:19" x14ac:dyDescent="0.45">
      <c r="A20" s="5" t="s">
        <v>0</v>
      </c>
      <c r="B20" t="s">
        <v>1</v>
      </c>
      <c r="C20" t="s">
        <v>10</v>
      </c>
      <c r="D20" t="s">
        <v>433</v>
      </c>
      <c r="F20" t="s">
        <v>3</v>
      </c>
      <c r="G20" t="s">
        <v>66</v>
      </c>
      <c r="H20">
        <v>2011</v>
      </c>
      <c r="I20">
        <v>88</v>
      </c>
      <c r="J20">
        <v>88</v>
      </c>
      <c r="K20">
        <v>252593.62040000001</v>
      </c>
      <c r="L20" s="9"/>
      <c r="M20" s="9"/>
      <c r="N20">
        <v>7032.2773459999999</v>
      </c>
      <c r="O20" s="9"/>
      <c r="P20" s="9"/>
      <c r="Q20" t="s">
        <v>293</v>
      </c>
      <c r="R20" s="9"/>
      <c r="S20" t="s">
        <v>282</v>
      </c>
    </row>
    <row r="21" spans="1:19" x14ac:dyDescent="0.45">
      <c r="A21" s="5" t="s">
        <v>0</v>
      </c>
      <c r="B21" t="s">
        <v>1</v>
      </c>
      <c r="C21" t="s">
        <v>10</v>
      </c>
      <c r="D21" t="s">
        <v>433</v>
      </c>
      <c r="F21" t="s">
        <v>3</v>
      </c>
      <c r="G21" t="s">
        <v>66</v>
      </c>
      <c r="H21">
        <v>2011</v>
      </c>
      <c r="I21">
        <v>89</v>
      </c>
      <c r="J21">
        <v>89</v>
      </c>
      <c r="K21">
        <v>231337.56830000001</v>
      </c>
      <c r="L21" s="9"/>
      <c r="M21" s="9"/>
      <c r="N21">
        <v>8430.9623429999992</v>
      </c>
      <c r="O21" s="9"/>
      <c r="P21" s="9"/>
      <c r="Q21" t="s">
        <v>293</v>
      </c>
      <c r="R21" s="9"/>
      <c r="S21" t="s">
        <v>282</v>
      </c>
    </row>
    <row r="22" spans="1:19" x14ac:dyDescent="0.45">
      <c r="A22" s="5" t="s">
        <v>0</v>
      </c>
      <c r="B22" t="s">
        <v>1</v>
      </c>
      <c r="C22" t="s">
        <v>10</v>
      </c>
      <c r="D22" t="s">
        <v>433</v>
      </c>
      <c r="F22" t="s">
        <v>3</v>
      </c>
      <c r="G22" t="s">
        <v>66</v>
      </c>
      <c r="H22">
        <v>2011</v>
      </c>
      <c r="I22">
        <v>90</v>
      </c>
      <c r="J22">
        <v>90</v>
      </c>
      <c r="K22">
        <v>209085.13879999999</v>
      </c>
      <c r="L22" s="9"/>
      <c r="M22" s="9"/>
      <c r="N22">
        <v>7570.2331139999997</v>
      </c>
      <c r="O22" s="9"/>
      <c r="P22" s="9"/>
      <c r="Q22" t="s">
        <v>293</v>
      </c>
      <c r="R22" s="9"/>
      <c r="S22" t="s">
        <v>282</v>
      </c>
    </row>
    <row r="23" spans="1:19" x14ac:dyDescent="0.45">
      <c r="A23" s="5" t="s">
        <v>0</v>
      </c>
      <c r="B23" t="s">
        <v>1</v>
      </c>
      <c r="C23" t="s">
        <v>10</v>
      </c>
      <c r="D23" t="s">
        <v>433</v>
      </c>
      <c r="F23" t="s">
        <v>3</v>
      </c>
      <c r="G23" t="s">
        <v>66</v>
      </c>
      <c r="H23">
        <v>2011</v>
      </c>
      <c r="I23">
        <v>91</v>
      </c>
      <c r="J23">
        <v>91</v>
      </c>
      <c r="K23">
        <v>188493.33840000001</v>
      </c>
      <c r="L23" s="9"/>
      <c r="M23" s="9"/>
      <c r="N23">
        <v>6924.6861920000001</v>
      </c>
      <c r="O23" s="9"/>
      <c r="P23" s="9"/>
      <c r="Q23" t="s">
        <v>293</v>
      </c>
      <c r="R23" s="9"/>
      <c r="S23" t="s">
        <v>282</v>
      </c>
    </row>
    <row r="24" spans="1:19" x14ac:dyDescent="0.45">
      <c r="A24" s="5" t="s">
        <v>0</v>
      </c>
      <c r="B24" t="s">
        <v>1</v>
      </c>
      <c r="C24" t="s">
        <v>10</v>
      </c>
      <c r="D24" t="s">
        <v>433</v>
      </c>
      <c r="F24" t="s">
        <v>3</v>
      </c>
      <c r="G24" t="s">
        <v>66</v>
      </c>
      <c r="H24">
        <v>2011</v>
      </c>
      <c r="I24">
        <v>92</v>
      </c>
      <c r="J24">
        <v>92</v>
      </c>
      <c r="K24">
        <v>169894.2928</v>
      </c>
      <c r="L24" s="9"/>
      <c r="M24" s="9"/>
      <c r="N24">
        <v>7355.0508069999996</v>
      </c>
      <c r="O24" s="9"/>
      <c r="P24" s="9"/>
      <c r="Q24" t="s">
        <v>293</v>
      </c>
      <c r="R24" s="9"/>
      <c r="S24" t="s">
        <v>282</v>
      </c>
    </row>
    <row r="25" spans="1:19" x14ac:dyDescent="0.45">
      <c r="A25" s="5" t="s">
        <v>0</v>
      </c>
      <c r="B25" t="s">
        <v>1</v>
      </c>
      <c r="C25" t="s">
        <v>10</v>
      </c>
      <c r="D25" t="s">
        <v>433</v>
      </c>
      <c r="F25" t="s">
        <v>3</v>
      </c>
      <c r="G25" t="s">
        <v>66</v>
      </c>
      <c r="H25">
        <v>2011</v>
      </c>
      <c r="I25">
        <v>93</v>
      </c>
      <c r="J25">
        <v>93</v>
      </c>
      <c r="K25">
        <v>155612.88279999999</v>
      </c>
      <c r="L25" s="9"/>
      <c r="M25" s="9"/>
      <c r="N25">
        <v>6279.139271</v>
      </c>
      <c r="O25" s="9"/>
      <c r="P25" s="9"/>
      <c r="Q25" t="s">
        <v>293</v>
      </c>
      <c r="R25" s="9"/>
      <c r="S25" t="s">
        <v>282</v>
      </c>
    </row>
    <row r="26" spans="1:19" x14ac:dyDescent="0.45">
      <c r="A26" s="5" t="s">
        <v>0</v>
      </c>
      <c r="B26" t="s">
        <v>1</v>
      </c>
      <c r="C26" t="s">
        <v>10</v>
      </c>
      <c r="D26" t="s">
        <v>433</v>
      </c>
      <c r="F26" t="s">
        <v>3</v>
      </c>
      <c r="G26" t="s">
        <v>66</v>
      </c>
      <c r="H26">
        <v>2011</v>
      </c>
      <c r="I26">
        <v>94</v>
      </c>
      <c r="J26">
        <v>94</v>
      </c>
      <c r="K26">
        <v>146313.36009999999</v>
      </c>
      <c r="L26" s="9"/>
      <c r="M26" s="9"/>
      <c r="N26">
        <v>6063.956964</v>
      </c>
      <c r="O26" s="9"/>
      <c r="P26" s="9"/>
      <c r="Q26" t="s">
        <v>293</v>
      </c>
      <c r="R26" s="9"/>
      <c r="S26" t="s">
        <v>282</v>
      </c>
    </row>
    <row r="27" spans="1:19" x14ac:dyDescent="0.45">
      <c r="A27" s="5" t="s">
        <v>0</v>
      </c>
      <c r="B27" t="s">
        <v>1</v>
      </c>
      <c r="C27" t="s">
        <v>10</v>
      </c>
      <c r="D27" t="s">
        <v>433</v>
      </c>
      <c r="F27" t="s">
        <v>3</v>
      </c>
      <c r="G27" t="s">
        <v>66</v>
      </c>
      <c r="H27">
        <v>2011</v>
      </c>
      <c r="I27">
        <v>95</v>
      </c>
      <c r="J27">
        <v>95</v>
      </c>
      <c r="K27">
        <v>136017.45980000001</v>
      </c>
      <c r="L27" s="9"/>
      <c r="M27" s="9"/>
      <c r="N27">
        <v>5203.2277350000004</v>
      </c>
      <c r="O27" s="9"/>
      <c r="P27" s="9"/>
      <c r="Q27" t="s">
        <v>293</v>
      </c>
      <c r="R27" s="9"/>
      <c r="S27" t="s">
        <v>282</v>
      </c>
    </row>
    <row r="28" spans="1:19" x14ac:dyDescent="0.45">
      <c r="A28" s="5" t="s">
        <v>0</v>
      </c>
      <c r="B28" t="s">
        <v>1</v>
      </c>
      <c r="C28" t="s">
        <v>10</v>
      </c>
      <c r="D28" t="s">
        <v>433</v>
      </c>
      <c r="F28" t="s">
        <v>3</v>
      </c>
      <c r="G28" t="s">
        <v>66</v>
      </c>
      <c r="H28">
        <v>2011</v>
      </c>
      <c r="I28">
        <v>96</v>
      </c>
      <c r="J28">
        <v>96</v>
      </c>
      <c r="K28">
        <v>121403.924</v>
      </c>
      <c r="L28" s="9"/>
      <c r="M28" s="9"/>
      <c r="N28">
        <v>4880.4542739999997</v>
      </c>
      <c r="O28" s="9"/>
      <c r="P28" s="9"/>
      <c r="Q28" t="s">
        <v>293</v>
      </c>
      <c r="R28" s="9"/>
      <c r="S28" t="s">
        <v>282</v>
      </c>
    </row>
    <row r="29" spans="1:19" x14ac:dyDescent="0.45">
      <c r="A29" s="5" t="s">
        <v>0</v>
      </c>
      <c r="B29" t="s">
        <v>1</v>
      </c>
      <c r="C29" t="s">
        <v>10</v>
      </c>
      <c r="D29" t="s">
        <v>433</v>
      </c>
      <c r="F29" t="s">
        <v>3</v>
      </c>
      <c r="G29" t="s">
        <v>66</v>
      </c>
      <c r="H29">
        <v>2011</v>
      </c>
      <c r="I29">
        <v>97</v>
      </c>
      <c r="J29">
        <v>97</v>
      </c>
      <c r="K29">
        <v>107786.7657</v>
      </c>
      <c r="L29" s="9"/>
      <c r="M29" s="9"/>
      <c r="N29">
        <v>5095.6365809999998</v>
      </c>
      <c r="O29" s="9"/>
      <c r="P29" s="9"/>
      <c r="Q29" t="s">
        <v>293</v>
      </c>
      <c r="R29" s="9"/>
      <c r="S29" t="s">
        <v>282</v>
      </c>
    </row>
    <row r="30" spans="1:19" x14ac:dyDescent="0.45">
      <c r="A30" s="5" t="s">
        <v>0</v>
      </c>
      <c r="B30" t="s">
        <v>1</v>
      </c>
      <c r="C30" t="s">
        <v>10</v>
      </c>
      <c r="D30" t="s">
        <v>433</v>
      </c>
      <c r="F30" t="s">
        <v>3</v>
      </c>
      <c r="G30" t="s">
        <v>66</v>
      </c>
      <c r="H30">
        <v>2011</v>
      </c>
      <c r="I30">
        <v>98</v>
      </c>
      <c r="J30">
        <v>98</v>
      </c>
      <c r="K30">
        <v>96162.362200000003</v>
      </c>
      <c r="L30" s="9"/>
      <c r="M30" s="9"/>
      <c r="N30">
        <v>4988.045427</v>
      </c>
      <c r="O30" s="9"/>
      <c r="P30" s="9"/>
      <c r="Q30" t="s">
        <v>293</v>
      </c>
      <c r="R30" s="9"/>
      <c r="S30" t="s">
        <v>282</v>
      </c>
    </row>
    <row r="31" spans="1:19" x14ac:dyDescent="0.45">
      <c r="A31" s="5" t="s">
        <v>0</v>
      </c>
      <c r="B31" t="s">
        <v>1</v>
      </c>
      <c r="C31" t="s">
        <v>10</v>
      </c>
      <c r="D31" t="s">
        <v>433</v>
      </c>
      <c r="F31" t="s">
        <v>3</v>
      </c>
      <c r="G31" t="s">
        <v>66</v>
      </c>
      <c r="H31">
        <v>2011</v>
      </c>
      <c r="I31">
        <v>99</v>
      </c>
      <c r="J31">
        <v>99</v>
      </c>
      <c r="K31">
        <v>85866.461979999993</v>
      </c>
      <c r="L31" s="9"/>
      <c r="M31" s="9"/>
      <c r="N31">
        <v>4342.4985059999999</v>
      </c>
      <c r="O31" s="9"/>
      <c r="P31" s="9"/>
      <c r="Q31" t="s">
        <v>293</v>
      </c>
      <c r="R31" s="9"/>
      <c r="S31" t="s">
        <v>282</v>
      </c>
    </row>
    <row r="32" spans="1:19" x14ac:dyDescent="0.45">
      <c r="A32" s="5" t="s">
        <v>0</v>
      </c>
      <c r="B32" t="s">
        <v>1</v>
      </c>
      <c r="C32" t="s">
        <v>10</v>
      </c>
      <c r="D32" t="s">
        <v>433</v>
      </c>
      <c r="F32" t="s">
        <v>3</v>
      </c>
      <c r="G32" t="s">
        <v>66</v>
      </c>
      <c r="H32">
        <v>2011</v>
      </c>
      <c r="I32">
        <v>100</v>
      </c>
      <c r="J32">
        <v>100</v>
      </c>
      <c r="K32">
        <v>77895.442450000002</v>
      </c>
      <c r="L32" s="9"/>
      <c r="M32" s="9"/>
      <c r="N32">
        <v>3266.5869699999998</v>
      </c>
      <c r="O32" s="9"/>
      <c r="P32" s="9"/>
      <c r="Q32" t="s">
        <v>293</v>
      </c>
      <c r="R32" s="9"/>
      <c r="S32" t="s">
        <v>282</v>
      </c>
    </row>
    <row r="33" spans="1:19" x14ac:dyDescent="0.45">
      <c r="A33" s="5" t="s">
        <v>0</v>
      </c>
      <c r="B33" t="s">
        <v>1</v>
      </c>
      <c r="C33" t="s">
        <v>10</v>
      </c>
      <c r="D33" t="s">
        <v>433</v>
      </c>
      <c r="F33" t="s">
        <v>3</v>
      </c>
      <c r="G33" t="s">
        <v>66</v>
      </c>
      <c r="H33">
        <v>2011</v>
      </c>
      <c r="I33">
        <v>101</v>
      </c>
      <c r="J33">
        <v>101</v>
      </c>
      <c r="K33">
        <v>69260.171300000002</v>
      </c>
      <c r="L33" s="9"/>
      <c r="M33" s="9"/>
      <c r="N33">
        <v>4234.9073520000002</v>
      </c>
      <c r="O33" s="9"/>
      <c r="P33" s="9"/>
      <c r="Q33" t="s">
        <v>293</v>
      </c>
      <c r="R33" s="9"/>
      <c r="S33" t="s">
        <v>282</v>
      </c>
    </row>
    <row r="34" spans="1:19" x14ac:dyDescent="0.45">
      <c r="A34" s="5" t="s">
        <v>0</v>
      </c>
      <c r="B34" t="s">
        <v>1</v>
      </c>
      <c r="C34" t="s">
        <v>10</v>
      </c>
      <c r="D34" t="s">
        <v>433</v>
      </c>
      <c r="F34" t="s">
        <v>3</v>
      </c>
      <c r="G34" t="s">
        <v>66</v>
      </c>
      <c r="H34">
        <v>2011</v>
      </c>
      <c r="I34">
        <v>102</v>
      </c>
      <c r="J34">
        <v>102</v>
      </c>
      <c r="K34">
        <v>62285.529210000001</v>
      </c>
      <c r="L34" s="9"/>
      <c r="M34" s="9"/>
      <c r="N34">
        <v>3266.5869699999998</v>
      </c>
      <c r="O34" s="9"/>
      <c r="P34" s="9"/>
      <c r="Q34" t="s">
        <v>293</v>
      </c>
      <c r="R34" s="9"/>
      <c r="S34" t="s">
        <v>282</v>
      </c>
    </row>
    <row r="35" spans="1:19" x14ac:dyDescent="0.45">
      <c r="A35" s="5" t="s">
        <v>0</v>
      </c>
      <c r="B35" t="s">
        <v>1</v>
      </c>
      <c r="C35" t="s">
        <v>10</v>
      </c>
      <c r="D35" t="s">
        <v>433</v>
      </c>
      <c r="F35" t="s">
        <v>3</v>
      </c>
      <c r="G35" t="s">
        <v>66</v>
      </c>
      <c r="H35">
        <v>2011</v>
      </c>
      <c r="I35">
        <v>103</v>
      </c>
      <c r="J35">
        <v>103</v>
      </c>
      <c r="K35">
        <v>56307.264569999999</v>
      </c>
      <c r="L35" s="9"/>
      <c r="M35" s="9"/>
      <c r="N35">
        <v>2836.2223549999999</v>
      </c>
      <c r="O35" s="9"/>
      <c r="P35" s="9"/>
      <c r="Q35" t="s">
        <v>293</v>
      </c>
      <c r="R35" s="9"/>
      <c r="S35" t="s">
        <v>282</v>
      </c>
    </row>
    <row r="36" spans="1:19" x14ac:dyDescent="0.45">
      <c r="A36" s="5" t="s">
        <v>0</v>
      </c>
      <c r="B36" t="s">
        <v>1</v>
      </c>
      <c r="C36" t="s">
        <v>10</v>
      </c>
      <c r="D36" t="s">
        <v>433</v>
      </c>
      <c r="F36" t="s">
        <v>3</v>
      </c>
      <c r="G36" t="s">
        <v>66</v>
      </c>
      <c r="H36">
        <v>2011</v>
      </c>
      <c r="I36">
        <v>104</v>
      </c>
      <c r="J36">
        <v>104</v>
      </c>
      <c r="K36">
        <v>51989.628989999997</v>
      </c>
      <c r="L36" s="9"/>
      <c r="M36" s="9"/>
      <c r="N36">
        <v>2836.2223549999999</v>
      </c>
      <c r="O36" s="9"/>
      <c r="P36" s="9"/>
      <c r="Q36" t="s">
        <v>293</v>
      </c>
      <c r="R36" s="9"/>
      <c r="S36" t="s">
        <v>282</v>
      </c>
    </row>
    <row r="37" spans="1:19" x14ac:dyDescent="0.45">
      <c r="A37" s="5" t="s">
        <v>0</v>
      </c>
      <c r="B37" t="s">
        <v>1</v>
      </c>
      <c r="C37" t="s">
        <v>10</v>
      </c>
      <c r="D37" t="s">
        <v>433</v>
      </c>
      <c r="F37" t="s">
        <v>3</v>
      </c>
      <c r="G37" t="s">
        <v>66</v>
      </c>
      <c r="H37">
        <v>2011</v>
      </c>
      <c r="I37">
        <v>105</v>
      </c>
      <c r="J37">
        <v>105</v>
      </c>
      <c r="K37">
        <v>49332.622479999998</v>
      </c>
      <c r="L37" s="9"/>
      <c r="M37" s="9"/>
      <c r="N37">
        <v>2836.2223549999999</v>
      </c>
      <c r="O37" s="9"/>
      <c r="P37" s="9"/>
      <c r="Q37" t="s">
        <v>293</v>
      </c>
      <c r="R37" s="9"/>
      <c r="S37" t="s">
        <v>282</v>
      </c>
    </row>
    <row r="38" spans="1:19" x14ac:dyDescent="0.45">
      <c r="A38" s="5" t="s">
        <v>0</v>
      </c>
      <c r="B38" t="s">
        <v>1</v>
      </c>
      <c r="C38" t="s">
        <v>10</v>
      </c>
      <c r="D38" t="s">
        <v>433</v>
      </c>
      <c r="F38" t="s">
        <v>3</v>
      </c>
      <c r="G38" t="s">
        <v>66</v>
      </c>
      <c r="H38">
        <v>2011</v>
      </c>
      <c r="I38">
        <v>106</v>
      </c>
      <c r="J38">
        <v>106</v>
      </c>
      <c r="K38">
        <v>46343.490160000001</v>
      </c>
      <c r="L38" s="9"/>
      <c r="M38" s="9"/>
      <c r="N38">
        <v>2728.6312010000001</v>
      </c>
      <c r="O38" s="9"/>
      <c r="P38" s="9"/>
      <c r="Q38" t="s">
        <v>293</v>
      </c>
      <c r="R38" s="9"/>
      <c r="S38" t="s">
        <v>282</v>
      </c>
    </row>
    <row r="39" spans="1:19" x14ac:dyDescent="0.45">
      <c r="A39" s="5" t="s">
        <v>0</v>
      </c>
      <c r="B39" t="s">
        <v>1</v>
      </c>
      <c r="C39" t="s">
        <v>10</v>
      </c>
      <c r="D39" t="s">
        <v>433</v>
      </c>
      <c r="F39" t="s">
        <v>3</v>
      </c>
      <c r="G39" t="s">
        <v>66</v>
      </c>
      <c r="H39">
        <v>2011</v>
      </c>
      <c r="I39">
        <v>107</v>
      </c>
      <c r="J39">
        <v>107</v>
      </c>
      <c r="K39">
        <v>42690.106209999998</v>
      </c>
      <c r="L39" s="9"/>
      <c r="M39" s="9"/>
      <c r="N39">
        <v>2513.4488940000001</v>
      </c>
      <c r="O39" s="9"/>
      <c r="P39" s="9"/>
      <c r="Q39" t="s">
        <v>293</v>
      </c>
      <c r="R39" s="9"/>
      <c r="S39" t="s">
        <v>282</v>
      </c>
    </row>
    <row r="40" spans="1:19" x14ac:dyDescent="0.45">
      <c r="A40" s="5" t="s">
        <v>0</v>
      </c>
      <c r="B40" t="s">
        <v>1</v>
      </c>
      <c r="C40" t="s">
        <v>10</v>
      </c>
      <c r="D40" t="s">
        <v>433</v>
      </c>
      <c r="F40" t="s">
        <v>3</v>
      </c>
      <c r="G40" t="s">
        <v>66</v>
      </c>
      <c r="H40">
        <v>2011</v>
      </c>
      <c r="I40">
        <v>108</v>
      </c>
      <c r="J40">
        <v>108</v>
      </c>
      <c r="K40">
        <v>38040.344819999998</v>
      </c>
      <c r="L40" s="9"/>
      <c r="M40" s="9"/>
      <c r="N40">
        <v>2298.2665870000001</v>
      </c>
      <c r="O40" s="9"/>
      <c r="P40" s="9"/>
      <c r="Q40" t="s">
        <v>293</v>
      </c>
      <c r="R40" s="9"/>
      <c r="S40" t="s">
        <v>282</v>
      </c>
    </row>
    <row r="41" spans="1:19" x14ac:dyDescent="0.45">
      <c r="A41" s="5" t="s">
        <v>0</v>
      </c>
      <c r="B41" t="s">
        <v>1</v>
      </c>
      <c r="C41" t="s">
        <v>10</v>
      </c>
      <c r="D41" t="s">
        <v>433</v>
      </c>
      <c r="F41" t="s">
        <v>3</v>
      </c>
      <c r="G41" t="s">
        <v>66</v>
      </c>
      <c r="H41">
        <v>2011</v>
      </c>
      <c r="I41">
        <v>109</v>
      </c>
      <c r="J41">
        <v>109</v>
      </c>
      <c r="K41">
        <v>34054.835059999998</v>
      </c>
      <c r="L41" s="9"/>
      <c r="M41" s="9"/>
      <c r="N41">
        <v>2083.08428</v>
      </c>
      <c r="O41" s="9"/>
      <c r="P41" s="9"/>
      <c r="Q41" t="s">
        <v>293</v>
      </c>
      <c r="R41" s="9"/>
      <c r="S41" t="s">
        <v>282</v>
      </c>
    </row>
    <row r="42" spans="1:19" x14ac:dyDescent="0.45">
      <c r="A42" s="5" t="s">
        <v>0</v>
      </c>
      <c r="B42" t="s">
        <v>1</v>
      </c>
      <c r="C42" t="s">
        <v>10</v>
      </c>
      <c r="D42" t="s">
        <v>433</v>
      </c>
      <c r="F42" t="s">
        <v>3</v>
      </c>
      <c r="G42" t="s">
        <v>66</v>
      </c>
      <c r="H42">
        <v>2011</v>
      </c>
      <c r="I42">
        <v>110</v>
      </c>
      <c r="J42">
        <v>110</v>
      </c>
      <c r="K42">
        <v>30069.325290000001</v>
      </c>
      <c r="L42" s="9"/>
      <c r="M42" s="9"/>
      <c r="N42">
        <v>1867.901973</v>
      </c>
      <c r="O42" s="9"/>
      <c r="P42" s="9"/>
      <c r="Q42" t="s">
        <v>293</v>
      </c>
      <c r="R42" s="9"/>
      <c r="S42" t="s">
        <v>282</v>
      </c>
    </row>
    <row r="43" spans="1:19" x14ac:dyDescent="0.45">
      <c r="A43" s="5" t="s">
        <v>0</v>
      </c>
      <c r="B43" t="s">
        <v>1</v>
      </c>
      <c r="C43" t="s">
        <v>10</v>
      </c>
      <c r="D43" t="s">
        <v>433</v>
      </c>
      <c r="F43" t="s">
        <v>3</v>
      </c>
      <c r="G43" t="s">
        <v>66</v>
      </c>
      <c r="H43">
        <v>2011</v>
      </c>
      <c r="I43">
        <v>111</v>
      </c>
      <c r="J43">
        <v>111</v>
      </c>
      <c r="K43">
        <v>27412.318790000001</v>
      </c>
      <c r="L43" s="9"/>
      <c r="M43" s="9"/>
      <c r="N43">
        <v>1652.7196650000001</v>
      </c>
      <c r="O43" s="9"/>
      <c r="P43" s="9"/>
      <c r="Q43" t="s">
        <v>293</v>
      </c>
      <c r="R43" s="9"/>
      <c r="S43" t="s">
        <v>282</v>
      </c>
    </row>
    <row r="44" spans="1:19" x14ac:dyDescent="0.45">
      <c r="A44" s="5" t="s">
        <v>0</v>
      </c>
      <c r="B44" t="s">
        <v>1</v>
      </c>
      <c r="C44" t="s">
        <v>10</v>
      </c>
      <c r="D44" t="s">
        <v>433</v>
      </c>
      <c r="F44" t="s">
        <v>3</v>
      </c>
      <c r="G44" t="s">
        <v>66</v>
      </c>
      <c r="H44">
        <v>2011</v>
      </c>
      <c r="I44">
        <v>112</v>
      </c>
      <c r="J44">
        <v>112</v>
      </c>
      <c r="K44">
        <v>26083.81553</v>
      </c>
      <c r="L44" s="9"/>
      <c r="M44" s="9"/>
      <c r="N44">
        <v>1867.901973</v>
      </c>
      <c r="O44" s="9"/>
      <c r="P44" s="9"/>
      <c r="Q44" t="s">
        <v>293</v>
      </c>
      <c r="R44" s="9"/>
      <c r="S44" t="s">
        <v>282</v>
      </c>
    </row>
    <row r="45" spans="1:19" x14ac:dyDescent="0.45">
      <c r="A45" s="5" t="s">
        <v>0</v>
      </c>
      <c r="B45" t="s">
        <v>1</v>
      </c>
      <c r="C45" t="s">
        <v>10</v>
      </c>
      <c r="D45" t="s">
        <v>433</v>
      </c>
      <c r="F45" t="s">
        <v>3</v>
      </c>
      <c r="G45" t="s">
        <v>66</v>
      </c>
      <c r="H45">
        <v>2011</v>
      </c>
      <c r="I45">
        <v>113</v>
      </c>
      <c r="J45">
        <v>113</v>
      </c>
      <c r="K45">
        <v>26748.067159999999</v>
      </c>
      <c r="L45" s="9"/>
      <c r="M45" s="9"/>
      <c r="N45">
        <v>1975.4931260000001</v>
      </c>
      <c r="O45" s="9"/>
      <c r="P45" s="9"/>
      <c r="Q45" t="s">
        <v>293</v>
      </c>
      <c r="R45" s="9"/>
      <c r="S45" t="s">
        <v>282</v>
      </c>
    </row>
    <row r="46" spans="1:19" x14ac:dyDescent="0.45">
      <c r="A46" s="5" t="s">
        <v>0</v>
      </c>
      <c r="B46" t="s">
        <v>1</v>
      </c>
      <c r="C46" t="s">
        <v>10</v>
      </c>
      <c r="D46" t="s">
        <v>433</v>
      </c>
      <c r="F46" t="s">
        <v>3</v>
      </c>
      <c r="G46" t="s">
        <v>66</v>
      </c>
      <c r="H46">
        <v>2011</v>
      </c>
      <c r="I46">
        <v>114</v>
      </c>
      <c r="J46">
        <v>114</v>
      </c>
      <c r="K46">
        <v>27744.444599999999</v>
      </c>
      <c r="L46" s="9"/>
      <c r="M46" s="9"/>
      <c r="N46">
        <v>1975.4931260000001</v>
      </c>
      <c r="O46" s="9"/>
      <c r="P46" s="9"/>
      <c r="Q46" t="s">
        <v>293</v>
      </c>
      <c r="R46" s="9"/>
      <c r="S46" t="s">
        <v>282</v>
      </c>
    </row>
    <row r="47" spans="1:19" x14ac:dyDescent="0.45">
      <c r="A47" s="5" t="s">
        <v>0</v>
      </c>
      <c r="B47" t="s">
        <v>1</v>
      </c>
      <c r="C47" t="s">
        <v>10</v>
      </c>
      <c r="D47" t="s">
        <v>433</v>
      </c>
      <c r="F47" t="s">
        <v>3</v>
      </c>
      <c r="G47" t="s">
        <v>66</v>
      </c>
      <c r="H47">
        <v>2011</v>
      </c>
      <c r="I47">
        <v>115</v>
      </c>
      <c r="J47">
        <v>115</v>
      </c>
      <c r="K47">
        <v>27744.444599999999</v>
      </c>
      <c r="L47" s="9"/>
      <c r="M47" s="9"/>
      <c r="N47">
        <v>1760.310819</v>
      </c>
      <c r="O47" s="9"/>
      <c r="P47" s="9"/>
      <c r="Q47" t="s">
        <v>293</v>
      </c>
      <c r="R47" s="9"/>
      <c r="S47" t="s">
        <v>282</v>
      </c>
    </row>
    <row r="48" spans="1:19" x14ac:dyDescent="0.45">
      <c r="A48" s="5" t="s">
        <v>0</v>
      </c>
      <c r="B48" t="s">
        <v>1</v>
      </c>
      <c r="C48" t="s">
        <v>10</v>
      </c>
      <c r="D48" t="s">
        <v>433</v>
      </c>
      <c r="F48" t="s">
        <v>3</v>
      </c>
      <c r="G48" t="s">
        <v>66</v>
      </c>
      <c r="H48">
        <v>2011</v>
      </c>
      <c r="I48">
        <v>116</v>
      </c>
      <c r="J48">
        <v>116</v>
      </c>
      <c r="K48">
        <v>26083.81553</v>
      </c>
      <c r="L48" s="9"/>
      <c r="M48" s="9"/>
      <c r="N48">
        <v>1652.7196650000001</v>
      </c>
      <c r="O48" s="9"/>
      <c r="P48" s="9"/>
      <c r="Q48" t="s">
        <v>293</v>
      </c>
      <c r="R48" s="9"/>
      <c r="S48" t="s">
        <v>282</v>
      </c>
    </row>
    <row r="49" spans="1:19" x14ac:dyDescent="0.45">
      <c r="A49" s="5" t="s">
        <v>0</v>
      </c>
      <c r="B49" t="s">
        <v>1</v>
      </c>
      <c r="C49" t="s">
        <v>10</v>
      </c>
      <c r="D49" t="s">
        <v>433</v>
      </c>
      <c r="F49" t="s">
        <v>3</v>
      </c>
      <c r="G49" t="s">
        <v>66</v>
      </c>
      <c r="H49">
        <v>2011</v>
      </c>
      <c r="I49">
        <v>117</v>
      </c>
      <c r="J49">
        <v>117</v>
      </c>
      <c r="K49">
        <v>24755.312279999998</v>
      </c>
      <c r="L49" s="9"/>
      <c r="M49" s="9"/>
      <c r="N49">
        <v>1760.310819</v>
      </c>
      <c r="O49" s="9"/>
      <c r="P49" s="9"/>
      <c r="Q49" t="s">
        <v>293</v>
      </c>
      <c r="R49" s="9"/>
      <c r="S49" t="s">
        <v>282</v>
      </c>
    </row>
    <row r="50" spans="1:19" x14ac:dyDescent="0.45">
      <c r="A50" s="5" t="s">
        <v>0</v>
      </c>
      <c r="B50" t="s">
        <v>1</v>
      </c>
      <c r="C50" t="s">
        <v>10</v>
      </c>
      <c r="D50" t="s">
        <v>433</v>
      </c>
      <c r="F50" t="s">
        <v>3</v>
      </c>
      <c r="G50" t="s">
        <v>66</v>
      </c>
      <c r="H50">
        <v>2011</v>
      </c>
      <c r="I50">
        <v>118</v>
      </c>
      <c r="J50">
        <v>118</v>
      </c>
      <c r="K50">
        <v>24423.186460000001</v>
      </c>
      <c r="L50" s="9"/>
      <c r="M50" s="9"/>
      <c r="N50">
        <v>1867.901973</v>
      </c>
      <c r="O50" s="9"/>
      <c r="P50" s="9"/>
      <c r="Q50" t="s">
        <v>293</v>
      </c>
      <c r="R50" s="9"/>
      <c r="S50" t="s">
        <v>282</v>
      </c>
    </row>
    <row r="51" spans="1:19" x14ac:dyDescent="0.45">
      <c r="A51" s="5" t="s">
        <v>0</v>
      </c>
      <c r="B51" t="s">
        <v>1</v>
      </c>
      <c r="C51" t="s">
        <v>10</v>
      </c>
      <c r="D51" t="s">
        <v>433</v>
      </c>
      <c r="F51" t="s">
        <v>3</v>
      </c>
      <c r="G51" t="s">
        <v>66</v>
      </c>
      <c r="H51">
        <v>2011</v>
      </c>
      <c r="I51">
        <v>119</v>
      </c>
      <c r="J51">
        <v>119</v>
      </c>
      <c r="K51">
        <v>24755.312279999998</v>
      </c>
      <c r="L51" s="9"/>
      <c r="M51" s="9"/>
      <c r="N51">
        <v>2083.08428</v>
      </c>
      <c r="O51" s="9"/>
      <c r="P51" s="9"/>
      <c r="Q51" t="s">
        <v>293</v>
      </c>
      <c r="R51" s="9"/>
      <c r="S51" t="s">
        <v>282</v>
      </c>
    </row>
    <row r="52" spans="1:19" x14ac:dyDescent="0.45">
      <c r="A52" s="5" t="s">
        <v>0</v>
      </c>
      <c r="B52" t="s">
        <v>1</v>
      </c>
      <c r="C52" t="s">
        <v>10</v>
      </c>
      <c r="D52" t="s">
        <v>433</v>
      </c>
      <c r="F52" t="s">
        <v>3</v>
      </c>
      <c r="G52" t="s">
        <v>66</v>
      </c>
      <c r="H52">
        <v>2011</v>
      </c>
      <c r="I52">
        <v>120</v>
      </c>
      <c r="J52">
        <v>120</v>
      </c>
      <c r="K52">
        <v>25419.563900000001</v>
      </c>
      <c r="L52" s="9"/>
      <c r="M52" s="9"/>
      <c r="N52">
        <v>2190.6754329999999</v>
      </c>
      <c r="O52" s="9"/>
      <c r="P52" s="9"/>
      <c r="Q52" t="s">
        <v>293</v>
      </c>
      <c r="R52" s="9"/>
      <c r="S52" t="s">
        <v>282</v>
      </c>
    </row>
    <row r="53" spans="1:19" x14ac:dyDescent="0.45">
      <c r="A53" s="5" t="s">
        <v>0</v>
      </c>
      <c r="B53" t="s">
        <v>1</v>
      </c>
      <c r="C53" t="s">
        <v>10</v>
      </c>
      <c r="D53" t="s">
        <v>433</v>
      </c>
      <c r="F53" t="s">
        <v>3</v>
      </c>
      <c r="G53" t="s">
        <v>66</v>
      </c>
      <c r="H53">
        <v>2011</v>
      </c>
      <c r="I53">
        <v>121</v>
      </c>
      <c r="J53">
        <v>121</v>
      </c>
      <c r="K53">
        <v>25751.689719999998</v>
      </c>
      <c r="L53" s="9"/>
      <c r="M53" s="9"/>
      <c r="N53">
        <v>2190.6754329999999</v>
      </c>
      <c r="O53" s="9"/>
      <c r="P53" s="9"/>
      <c r="Q53" t="s">
        <v>293</v>
      </c>
      <c r="R53" s="9"/>
      <c r="S53" t="s">
        <v>282</v>
      </c>
    </row>
    <row r="54" spans="1:19" x14ac:dyDescent="0.45">
      <c r="A54" s="5" t="s">
        <v>0</v>
      </c>
      <c r="B54" t="s">
        <v>1</v>
      </c>
      <c r="C54" t="s">
        <v>10</v>
      </c>
      <c r="D54" t="s">
        <v>433</v>
      </c>
      <c r="F54" t="s">
        <v>3</v>
      </c>
      <c r="G54" t="s">
        <v>66</v>
      </c>
      <c r="H54">
        <v>2011</v>
      </c>
      <c r="I54">
        <v>122</v>
      </c>
      <c r="J54">
        <v>122</v>
      </c>
      <c r="K54">
        <v>25419.563900000001</v>
      </c>
      <c r="L54" s="9"/>
      <c r="M54" s="9"/>
      <c r="N54">
        <v>2298.2665870000001</v>
      </c>
      <c r="O54" s="9"/>
      <c r="P54" s="9"/>
      <c r="Q54" t="s">
        <v>293</v>
      </c>
      <c r="R54" s="9"/>
      <c r="S54" t="s">
        <v>282</v>
      </c>
    </row>
    <row r="55" spans="1:19" x14ac:dyDescent="0.45">
      <c r="A55" s="5" t="s">
        <v>0</v>
      </c>
      <c r="B55" t="s">
        <v>1</v>
      </c>
      <c r="C55" t="s">
        <v>10</v>
      </c>
      <c r="D55" t="s">
        <v>433</v>
      </c>
      <c r="F55" t="s">
        <v>3</v>
      </c>
      <c r="G55" t="s">
        <v>66</v>
      </c>
      <c r="H55">
        <v>2011</v>
      </c>
      <c r="I55">
        <v>123</v>
      </c>
      <c r="J55">
        <v>123</v>
      </c>
      <c r="K55">
        <v>23426.809020000001</v>
      </c>
      <c r="L55" s="9"/>
      <c r="M55" s="9"/>
      <c r="N55">
        <v>1545.128512</v>
      </c>
      <c r="O55" s="9"/>
      <c r="P55" s="9"/>
      <c r="Q55" t="s">
        <v>293</v>
      </c>
      <c r="R55" s="9"/>
      <c r="S55" t="s">
        <v>282</v>
      </c>
    </row>
    <row r="56" spans="1:19" x14ac:dyDescent="0.45">
      <c r="A56" s="5" t="s">
        <v>0</v>
      </c>
      <c r="B56" t="s">
        <v>1</v>
      </c>
      <c r="C56" t="s">
        <v>10</v>
      </c>
      <c r="D56" t="s">
        <v>433</v>
      </c>
      <c r="F56" t="s">
        <v>3</v>
      </c>
      <c r="G56" t="s">
        <v>66</v>
      </c>
      <c r="H56">
        <v>2011</v>
      </c>
      <c r="I56">
        <v>124</v>
      </c>
      <c r="J56">
        <v>124</v>
      </c>
      <c r="K56">
        <v>20769.802510000001</v>
      </c>
      <c r="L56" s="9"/>
      <c r="M56" s="9"/>
      <c r="N56">
        <v>1652.7196650000001</v>
      </c>
      <c r="O56" s="9"/>
      <c r="P56" s="9"/>
      <c r="Q56" t="s">
        <v>293</v>
      </c>
      <c r="R56" s="9"/>
      <c r="S56" t="s">
        <v>282</v>
      </c>
    </row>
    <row r="57" spans="1:19" x14ac:dyDescent="0.45">
      <c r="A57" s="5" t="s">
        <v>0</v>
      </c>
      <c r="B57" t="s">
        <v>1</v>
      </c>
      <c r="C57" t="s">
        <v>10</v>
      </c>
      <c r="D57" t="s">
        <v>433</v>
      </c>
      <c r="F57" t="s">
        <v>3</v>
      </c>
      <c r="G57" t="s">
        <v>66</v>
      </c>
      <c r="H57">
        <v>2011</v>
      </c>
      <c r="I57">
        <v>125</v>
      </c>
      <c r="J57">
        <v>125</v>
      </c>
      <c r="K57">
        <v>19773.425070000001</v>
      </c>
      <c r="L57" s="9"/>
      <c r="M57" s="9"/>
      <c r="N57">
        <v>1652.7196650000001</v>
      </c>
      <c r="O57" s="9"/>
      <c r="P57" s="9"/>
      <c r="Q57" t="s">
        <v>293</v>
      </c>
      <c r="R57" s="9"/>
      <c r="S57" t="s">
        <v>282</v>
      </c>
    </row>
    <row r="58" spans="1:19" x14ac:dyDescent="0.45">
      <c r="A58" s="5" t="s">
        <v>0</v>
      </c>
      <c r="B58" t="s">
        <v>1</v>
      </c>
      <c r="C58" t="s">
        <v>10</v>
      </c>
      <c r="D58" t="s">
        <v>433</v>
      </c>
      <c r="F58" t="s">
        <v>3</v>
      </c>
      <c r="G58" t="s">
        <v>66</v>
      </c>
      <c r="H58">
        <v>2011</v>
      </c>
      <c r="I58">
        <v>126</v>
      </c>
      <c r="J58">
        <v>126</v>
      </c>
      <c r="K58">
        <v>20105.550889999999</v>
      </c>
      <c r="L58" s="9"/>
      <c r="M58" s="9"/>
      <c r="N58">
        <v>1760.310819</v>
      </c>
      <c r="O58" s="9"/>
      <c r="P58" s="9"/>
      <c r="Q58" t="s">
        <v>293</v>
      </c>
      <c r="R58" s="9"/>
      <c r="S58" t="s">
        <v>282</v>
      </c>
    </row>
    <row r="59" spans="1:19" x14ac:dyDescent="0.45">
      <c r="A59" s="5" t="s">
        <v>0</v>
      </c>
      <c r="B59" t="s">
        <v>1</v>
      </c>
      <c r="C59" t="s">
        <v>10</v>
      </c>
      <c r="D59" t="s">
        <v>433</v>
      </c>
      <c r="F59" t="s">
        <v>3</v>
      </c>
      <c r="G59" t="s">
        <v>66</v>
      </c>
      <c r="H59">
        <v>2011</v>
      </c>
      <c r="I59">
        <v>127</v>
      </c>
      <c r="J59">
        <v>127</v>
      </c>
      <c r="K59">
        <v>21434.05414</v>
      </c>
      <c r="L59" s="9"/>
      <c r="M59" s="9"/>
      <c r="N59">
        <v>1975.4931260000001</v>
      </c>
      <c r="O59" s="9"/>
      <c r="P59" s="9"/>
      <c r="Q59" t="s">
        <v>293</v>
      </c>
      <c r="R59" s="9"/>
      <c r="S59" t="s">
        <v>282</v>
      </c>
    </row>
    <row r="60" spans="1:19" x14ac:dyDescent="0.45">
      <c r="A60" s="5" t="s">
        <v>0</v>
      </c>
      <c r="B60" t="s">
        <v>1</v>
      </c>
      <c r="C60" t="s">
        <v>10</v>
      </c>
      <c r="D60" t="s">
        <v>433</v>
      </c>
      <c r="F60" t="s">
        <v>3</v>
      </c>
      <c r="G60" t="s">
        <v>66</v>
      </c>
      <c r="H60">
        <v>2011</v>
      </c>
      <c r="I60">
        <v>128</v>
      </c>
      <c r="J60">
        <v>128</v>
      </c>
      <c r="K60">
        <v>22430.43158</v>
      </c>
      <c r="L60" s="9"/>
      <c r="M60" s="9"/>
      <c r="N60">
        <v>1975.4931260000001</v>
      </c>
      <c r="O60" s="9"/>
      <c r="P60" s="9"/>
      <c r="Q60" t="s">
        <v>293</v>
      </c>
      <c r="R60" s="9"/>
      <c r="S60" t="s">
        <v>282</v>
      </c>
    </row>
    <row r="61" spans="1:19" x14ac:dyDescent="0.45">
      <c r="A61" s="5" t="s">
        <v>0</v>
      </c>
      <c r="B61" t="s">
        <v>1</v>
      </c>
      <c r="C61" t="s">
        <v>10</v>
      </c>
      <c r="D61" t="s">
        <v>433</v>
      </c>
      <c r="F61" t="s">
        <v>3</v>
      </c>
      <c r="G61" t="s">
        <v>66</v>
      </c>
      <c r="H61">
        <v>2011</v>
      </c>
      <c r="I61">
        <v>129</v>
      </c>
      <c r="J61">
        <v>129</v>
      </c>
      <c r="K61">
        <v>22762.557390000002</v>
      </c>
      <c r="L61" s="9"/>
      <c r="M61" s="9"/>
      <c r="N61">
        <v>1760.310819</v>
      </c>
      <c r="O61" s="9"/>
      <c r="P61" s="9"/>
      <c r="Q61" t="s">
        <v>293</v>
      </c>
      <c r="R61" s="9"/>
      <c r="S61" t="s">
        <v>282</v>
      </c>
    </row>
    <row r="62" spans="1:19" x14ac:dyDescent="0.45">
      <c r="A62" s="5" t="s">
        <v>0</v>
      </c>
      <c r="B62" t="s">
        <v>1</v>
      </c>
      <c r="C62" t="s">
        <v>10</v>
      </c>
      <c r="D62" t="s">
        <v>433</v>
      </c>
      <c r="F62" t="s">
        <v>3</v>
      </c>
      <c r="G62" t="s">
        <v>66</v>
      </c>
      <c r="H62">
        <v>2011</v>
      </c>
      <c r="I62">
        <v>130</v>
      </c>
      <c r="J62">
        <v>130</v>
      </c>
      <c r="K62">
        <v>22762.557390000002</v>
      </c>
      <c r="L62" s="9"/>
      <c r="M62" s="9"/>
      <c r="N62">
        <v>1760.310819</v>
      </c>
      <c r="O62" s="9"/>
      <c r="P62" s="9"/>
      <c r="Q62" t="s">
        <v>293</v>
      </c>
      <c r="R62" s="9"/>
      <c r="S62" t="s">
        <v>282</v>
      </c>
    </row>
    <row r="63" spans="1:19" x14ac:dyDescent="0.45">
      <c r="A63" s="5" t="s">
        <v>0</v>
      </c>
      <c r="B63" t="s">
        <v>1</v>
      </c>
      <c r="C63" t="s">
        <v>10</v>
      </c>
      <c r="D63" t="s">
        <v>433</v>
      </c>
      <c r="F63" t="s">
        <v>3</v>
      </c>
      <c r="G63" t="s">
        <v>66</v>
      </c>
      <c r="H63">
        <v>2011</v>
      </c>
      <c r="I63">
        <v>131</v>
      </c>
      <c r="J63">
        <v>131</v>
      </c>
      <c r="K63">
        <v>22430.43158</v>
      </c>
      <c r="L63" s="9"/>
      <c r="M63" s="9"/>
      <c r="N63">
        <v>1545.128512</v>
      </c>
      <c r="O63" s="9"/>
      <c r="P63" s="9"/>
      <c r="Q63" t="s">
        <v>293</v>
      </c>
      <c r="R63" s="9"/>
      <c r="S63" t="s">
        <v>282</v>
      </c>
    </row>
    <row r="64" spans="1:19" x14ac:dyDescent="0.45">
      <c r="A64" s="5" t="s">
        <v>0</v>
      </c>
      <c r="B64" t="s">
        <v>1</v>
      </c>
      <c r="C64" t="s">
        <v>10</v>
      </c>
      <c r="D64" t="s">
        <v>433</v>
      </c>
      <c r="F64" t="s">
        <v>3</v>
      </c>
      <c r="G64" t="s">
        <v>66</v>
      </c>
      <c r="H64">
        <v>2011</v>
      </c>
      <c r="I64">
        <v>132</v>
      </c>
      <c r="J64">
        <v>132</v>
      </c>
      <c r="K64">
        <v>21766.179950000002</v>
      </c>
      <c r="L64" s="9"/>
      <c r="M64" s="9"/>
      <c r="N64">
        <v>1437.537358</v>
      </c>
      <c r="O64" s="9"/>
      <c r="P64" s="9"/>
      <c r="Q64" t="s">
        <v>293</v>
      </c>
      <c r="R64" s="9"/>
      <c r="S64" t="s">
        <v>282</v>
      </c>
    </row>
    <row r="65" spans="1:19" x14ac:dyDescent="0.45">
      <c r="A65" s="5" t="s">
        <v>0</v>
      </c>
      <c r="B65" t="s">
        <v>1</v>
      </c>
      <c r="C65" t="s">
        <v>10</v>
      </c>
      <c r="D65" t="s">
        <v>433</v>
      </c>
      <c r="F65" t="s">
        <v>3</v>
      </c>
      <c r="G65" t="s">
        <v>66</v>
      </c>
      <c r="H65">
        <v>2011</v>
      </c>
      <c r="I65">
        <v>133</v>
      </c>
      <c r="J65">
        <v>133</v>
      </c>
      <c r="K65">
        <v>22430.43158</v>
      </c>
      <c r="L65" s="9"/>
      <c r="M65" s="9"/>
      <c r="N65">
        <v>1867.901973</v>
      </c>
      <c r="O65" s="9"/>
      <c r="P65" s="9"/>
      <c r="Q65" t="s">
        <v>293</v>
      </c>
      <c r="R65" s="9"/>
      <c r="S65" t="s">
        <v>282</v>
      </c>
    </row>
    <row r="66" spans="1:19" x14ac:dyDescent="0.45">
      <c r="A66" s="5" t="s">
        <v>0</v>
      </c>
      <c r="B66" t="s">
        <v>1</v>
      </c>
      <c r="C66" t="s">
        <v>10</v>
      </c>
      <c r="D66" t="s">
        <v>433</v>
      </c>
      <c r="F66" t="s">
        <v>3</v>
      </c>
      <c r="G66" t="s">
        <v>66</v>
      </c>
      <c r="H66">
        <v>2011</v>
      </c>
      <c r="I66">
        <v>134</v>
      </c>
      <c r="J66">
        <v>134</v>
      </c>
      <c r="K66">
        <v>24091.060649999999</v>
      </c>
      <c r="L66" s="9"/>
      <c r="M66" s="9"/>
      <c r="N66">
        <v>1975.4931260000001</v>
      </c>
      <c r="O66" s="9"/>
      <c r="P66" s="9"/>
      <c r="Q66" t="s">
        <v>293</v>
      </c>
      <c r="R66" s="9"/>
      <c r="S66" t="s">
        <v>282</v>
      </c>
    </row>
    <row r="67" spans="1:19" x14ac:dyDescent="0.45">
      <c r="A67" s="5" t="s">
        <v>0</v>
      </c>
      <c r="B67" t="s">
        <v>1</v>
      </c>
      <c r="C67" t="s">
        <v>10</v>
      </c>
      <c r="D67" t="s">
        <v>433</v>
      </c>
      <c r="F67" t="s">
        <v>3</v>
      </c>
      <c r="G67" t="s">
        <v>66</v>
      </c>
      <c r="H67">
        <v>2011</v>
      </c>
      <c r="I67">
        <v>135</v>
      </c>
      <c r="J67">
        <v>135</v>
      </c>
      <c r="K67">
        <v>28076.57041</v>
      </c>
      <c r="L67" s="9"/>
      <c r="M67" s="9"/>
      <c r="N67">
        <v>2513.4488940000001</v>
      </c>
      <c r="O67" s="9"/>
      <c r="P67" s="9"/>
      <c r="Q67" t="s">
        <v>293</v>
      </c>
      <c r="R67" s="9"/>
      <c r="S67" t="s">
        <v>282</v>
      </c>
    </row>
    <row r="68" spans="1:19" x14ac:dyDescent="0.45">
      <c r="A68" s="5" t="s">
        <v>0</v>
      </c>
      <c r="B68" t="s">
        <v>1</v>
      </c>
      <c r="C68" t="s">
        <v>10</v>
      </c>
      <c r="D68" t="s">
        <v>433</v>
      </c>
      <c r="F68" t="s">
        <v>3</v>
      </c>
      <c r="G68" t="s">
        <v>66</v>
      </c>
      <c r="H68">
        <v>2011</v>
      </c>
      <c r="I68">
        <v>136</v>
      </c>
      <c r="J68">
        <v>136</v>
      </c>
      <c r="K68">
        <v>31729.95436</v>
      </c>
      <c r="L68" s="9"/>
      <c r="M68" s="9"/>
      <c r="N68">
        <v>2405.8577409999998</v>
      </c>
      <c r="O68" s="9"/>
      <c r="P68" s="9"/>
      <c r="Q68" t="s">
        <v>293</v>
      </c>
      <c r="R68" s="9"/>
      <c r="S68" t="s">
        <v>282</v>
      </c>
    </row>
    <row r="69" spans="1:19" x14ac:dyDescent="0.45">
      <c r="A69" s="5" t="s">
        <v>0</v>
      </c>
      <c r="B69" t="s">
        <v>1</v>
      </c>
      <c r="C69" t="s">
        <v>10</v>
      </c>
      <c r="D69" t="s">
        <v>433</v>
      </c>
      <c r="F69" t="s">
        <v>3</v>
      </c>
      <c r="G69" t="s">
        <v>66</v>
      </c>
      <c r="H69">
        <v>2011</v>
      </c>
      <c r="I69">
        <v>137</v>
      </c>
      <c r="J69">
        <v>137</v>
      </c>
      <c r="K69">
        <v>36379.715750000003</v>
      </c>
      <c r="L69" s="9"/>
      <c r="M69" s="9"/>
      <c r="N69">
        <v>3266.5869699999998</v>
      </c>
      <c r="O69" s="9"/>
      <c r="P69" s="9"/>
      <c r="Q69" t="s">
        <v>293</v>
      </c>
      <c r="R69" s="9"/>
      <c r="S69" t="s">
        <v>282</v>
      </c>
    </row>
    <row r="70" spans="1:19" x14ac:dyDescent="0.45">
      <c r="A70" s="5" t="s">
        <v>0</v>
      </c>
      <c r="B70" t="s">
        <v>1</v>
      </c>
      <c r="C70" t="s">
        <v>10</v>
      </c>
      <c r="D70" t="s">
        <v>433</v>
      </c>
      <c r="F70" t="s">
        <v>3</v>
      </c>
      <c r="G70" t="s">
        <v>66</v>
      </c>
      <c r="H70">
        <v>2011</v>
      </c>
      <c r="I70">
        <v>138</v>
      </c>
      <c r="J70">
        <v>138</v>
      </c>
      <c r="K70">
        <v>41361.602959999997</v>
      </c>
      <c r="L70" s="9"/>
      <c r="M70" s="9"/>
      <c r="N70">
        <v>3589.3604300000002</v>
      </c>
      <c r="O70" s="9"/>
      <c r="P70" s="9"/>
      <c r="Q70" t="s">
        <v>293</v>
      </c>
      <c r="R70" s="9"/>
      <c r="S70" t="s">
        <v>282</v>
      </c>
    </row>
    <row r="71" spans="1:19" x14ac:dyDescent="0.45">
      <c r="A71" s="5" t="s">
        <v>0</v>
      </c>
      <c r="B71" t="s">
        <v>1</v>
      </c>
      <c r="C71" t="s">
        <v>10</v>
      </c>
      <c r="D71" t="s">
        <v>433</v>
      </c>
      <c r="F71" t="s">
        <v>3</v>
      </c>
      <c r="G71" t="s">
        <v>66</v>
      </c>
      <c r="H71">
        <v>2011</v>
      </c>
      <c r="I71">
        <v>139</v>
      </c>
      <c r="J71">
        <v>139</v>
      </c>
      <c r="K71">
        <v>46343.490160000001</v>
      </c>
      <c r="L71" s="9"/>
      <c r="M71" s="9"/>
      <c r="N71">
        <v>3481.7692769999999</v>
      </c>
      <c r="O71" s="9"/>
      <c r="P71" s="9"/>
      <c r="Q71" t="s">
        <v>293</v>
      </c>
      <c r="R71" s="9"/>
      <c r="S71" t="s">
        <v>282</v>
      </c>
    </row>
    <row r="72" spans="1:19" x14ac:dyDescent="0.45">
      <c r="A72" s="5" t="s">
        <v>0</v>
      </c>
      <c r="B72" t="s">
        <v>1</v>
      </c>
      <c r="C72" t="s">
        <v>10</v>
      </c>
      <c r="D72" t="s">
        <v>433</v>
      </c>
      <c r="F72" t="s">
        <v>3</v>
      </c>
      <c r="G72" t="s">
        <v>66</v>
      </c>
      <c r="H72">
        <v>2011</v>
      </c>
      <c r="I72">
        <v>140</v>
      </c>
      <c r="J72">
        <v>140</v>
      </c>
      <c r="K72">
        <v>48668.370860000003</v>
      </c>
      <c r="L72" s="9"/>
      <c r="M72" s="9"/>
      <c r="N72">
        <v>3266.5869699999998</v>
      </c>
      <c r="O72" s="9"/>
      <c r="P72" s="9"/>
      <c r="Q72" t="s">
        <v>293</v>
      </c>
      <c r="R72" s="9"/>
      <c r="S72" t="s">
        <v>282</v>
      </c>
    </row>
    <row r="73" spans="1:19" x14ac:dyDescent="0.45">
      <c r="A73" s="5" t="s">
        <v>0</v>
      </c>
      <c r="B73" t="s">
        <v>1</v>
      </c>
      <c r="C73" t="s">
        <v>10</v>
      </c>
      <c r="D73" t="s">
        <v>433</v>
      </c>
      <c r="F73" t="s">
        <v>3</v>
      </c>
      <c r="G73" t="s">
        <v>66</v>
      </c>
      <c r="H73">
        <v>2011</v>
      </c>
      <c r="I73">
        <v>141</v>
      </c>
      <c r="J73">
        <v>141</v>
      </c>
      <c r="K73">
        <v>48004.119229999997</v>
      </c>
      <c r="L73" s="9"/>
      <c r="M73" s="9"/>
      <c r="N73">
        <v>3481.7692769999999</v>
      </c>
      <c r="O73" s="9"/>
      <c r="P73" s="9"/>
      <c r="Q73" t="s">
        <v>293</v>
      </c>
      <c r="R73" s="9"/>
      <c r="S73" t="s">
        <v>282</v>
      </c>
    </row>
    <row r="74" spans="1:19" x14ac:dyDescent="0.45">
      <c r="A74" s="5" t="s">
        <v>0</v>
      </c>
      <c r="B74" t="s">
        <v>1</v>
      </c>
      <c r="C74" t="s">
        <v>10</v>
      </c>
      <c r="D74" t="s">
        <v>433</v>
      </c>
      <c r="F74" t="s">
        <v>3</v>
      </c>
      <c r="G74" t="s">
        <v>66</v>
      </c>
      <c r="H74">
        <v>2011</v>
      </c>
      <c r="I74">
        <v>142</v>
      </c>
      <c r="J74">
        <v>142</v>
      </c>
      <c r="K74">
        <v>45347.112719999997</v>
      </c>
      <c r="L74" s="9"/>
      <c r="M74" s="9"/>
      <c r="N74">
        <v>2836.2223549999999</v>
      </c>
      <c r="O74" s="9"/>
      <c r="P74" s="9"/>
      <c r="Q74" t="s">
        <v>293</v>
      </c>
      <c r="R74" s="9"/>
      <c r="S74" t="s">
        <v>282</v>
      </c>
    </row>
    <row r="75" spans="1:19" x14ac:dyDescent="0.45">
      <c r="A75" s="5" t="s">
        <v>0</v>
      </c>
      <c r="B75" t="s">
        <v>1</v>
      </c>
      <c r="C75" t="s">
        <v>10</v>
      </c>
      <c r="D75" t="s">
        <v>433</v>
      </c>
      <c r="F75" t="s">
        <v>3</v>
      </c>
      <c r="G75" t="s">
        <v>66</v>
      </c>
      <c r="H75">
        <v>2011</v>
      </c>
      <c r="I75">
        <v>143</v>
      </c>
      <c r="J75">
        <v>143</v>
      </c>
      <c r="K75">
        <v>42025.854579999999</v>
      </c>
      <c r="L75" s="9"/>
      <c r="M75" s="9"/>
      <c r="N75">
        <v>2513.4488940000001</v>
      </c>
      <c r="O75" s="9"/>
      <c r="P75" s="9"/>
      <c r="Q75" t="s">
        <v>293</v>
      </c>
      <c r="R75" s="9"/>
      <c r="S75" t="s">
        <v>282</v>
      </c>
    </row>
    <row r="76" spans="1:19" x14ac:dyDescent="0.45">
      <c r="A76" s="5" t="s">
        <v>0</v>
      </c>
      <c r="B76" t="s">
        <v>1</v>
      </c>
      <c r="C76" t="s">
        <v>10</v>
      </c>
      <c r="D76" t="s">
        <v>433</v>
      </c>
      <c r="F76" t="s">
        <v>3</v>
      </c>
      <c r="G76" t="s">
        <v>66</v>
      </c>
      <c r="H76">
        <v>2011</v>
      </c>
      <c r="I76">
        <v>144</v>
      </c>
      <c r="J76">
        <v>144</v>
      </c>
      <c r="K76">
        <v>41693.728770000002</v>
      </c>
      <c r="L76" s="9"/>
      <c r="M76" s="9"/>
      <c r="N76">
        <v>3158.9958160000001</v>
      </c>
      <c r="O76" s="9"/>
      <c r="P76" s="9"/>
      <c r="Q76" t="s">
        <v>293</v>
      </c>
      <c r="R76" s="9"/>
      <c r="S76" t="s">
        <v>282</v>
      </c>
    </row>
    <row r="77" spans="1:19" x14ac:dyDescent="0.45">
      <c r="A77" s="5" t="s">
        <v>0</v>
      </c>
      <c r="B77" t="s">
        <v>1</v>
      </c>
      <c r="C77" t="s">
        <v>10</v>
      </c>
      <c r="D77" t="s">
        <v>433</v>
      </c>
      <c r="F77" t="s">
        <v>3</v>
      </c>
      <c r="G77" t="s">
        <v>66</v>
      </c>
      <c r="H77">
        <v>2011</v>
      </c>
      <c r="I77">
        <v>145</v>
      </c>
      <c r="J77">
        <v>145</v>
      </c>
      <c r="K77">
        <v>44018.609470000003</v>
      </c>
      <c r="L77" s="9"/>
      <c r="M77" s="9"/>
      <c r="N77">
        <v>3051.4046619999999</v>
      </c>
      <c r="O77" s="9"/>
      <c r="P77" s="9"/>
      <c r="Q77" t="s">
        <v>293</v>
      </c>
      <c r="R77" s="9"/>
      <c r="S77" t="s">
        <v>282</v>
      </c>
    </row>
    <row r="78" spans="1:19" x14ac:dyDescent="0.45">
      <c r="A78" s="5" t="s">
        <v>0</v>
      </c>
      <c r="B78" t="s">
        <v>1</v>
      </c>
      <c r="C78" t="s">
        <v>10</v>
      </c>
      <c r="D78" t="s">
        <v>433</v>
      </c>
      <c r="F78" t="s">
        <v>3</v>
      </c>
      <c r="G78" t="s">
        <v>66</v>
      </c>
      <c r="H78">
        <v>2011</v>
      </c>
      <c r="I78">
        <v>146</v>
      </c>
      <c r="J78">
        <v>146</v>
      </c>
      <c r="K78">
        <v>49000.49667</v>
      </c>
      <c r="L78" s="9"/>
      <c r="M78" s="9"/>
      <c r="N78">
        <v>3481.7692769999999</v>
      </c>
      <c r="O78" s="9"/>
      <c r="P78" s="9"/>
      <c r="Q78" t="s">
        <v>293</v>
      </c>
      <c r="R78" s="9"/>
      <c r="S78" t="s">
        <v>282</v>
      </c>
    </row>
    <row r="79" spans="1:19" x14ac:dyDescent="0.45">
      <c r="A79" s="5" t="s">
        <v>0</v>
      </c>
      <c r="B79" t="s">
        <v>1</v>
      </c>
      <c r="C79" t="s">
        <v>10</v>
      </c>
      <c r="D79" t="s">
        <v>433</v>
      </c>
      <c r="F79" t="s">
        <v>3</v>
      </c>
      <c r="G79" t="s">
        <v>66</v>
      </c>
      <c r="H79">
        <v>2011</v>
      </c>
      <c r="I79">
        <v>147</v>
      </c>
      <c r="J79">
        <v>147</v>
      </c>
      <c r="K79">
        <v>52986.006430000001</v>
      </c>
      <c r="L79" s="9"/>
      <c r="M79" s="9"/>
      <c r="N79">
        <v>4342.4985059999999</v>
      </c>
      <c r="O79" s="9"/>
      <c r="P79" s="9"/>
      <c r="Q79" t="s">
        <v>293</v>
      </c>
      <c r="R79" s="9"/>
      <c r="S79" t="s">
        <v>282</v>
      </c>
    </row>
    <row r="80" spans="1:19" x14ac:dyDescent="0.45">
      <c r="A80" s="5" t="s">
        <v>0</v>
      </c>
      <c r="B80" t="s">
        <v>1</v>
      </c>
      <c r="C80" t="s">
        <v>10</v>
      </c>
      <c r="D80" t="s">
        <v>433</v>
      </c>
      <c r="F80" t="s">
        <v>3</v>
      </c>
      <c r="G80" t="s">
        <v>66</v>
      </c>
      <c r="H80">
        <v>2011</v>
      </c>
      <c r="I80" s="4">
        <v>148</v>
      </c>
      <c r="J80" s="4">
        <v>148</v>
      </c>
      <c r="K80" s="4">
        <v>56639.390379999997</v>
      </c>
      <c r="L80" s="9"/>
      <c r="M80" s="9"/>
      <c r="N80" s="4">
        <v>4127.3161980000004</v>
      </c>
      <c r="O80" s="9"/>
      <c r="P80" s="9"/>
      <c r="Q80" s="4" t="s">
        <v>293</v>
      </c>
      <c r="R80" s="12"/>
      <c r="S80" s="4" t="s">
        <v>282</v>
      </c>
    </row>
    <row r="81" spans="1:19" x14ac:dyDescent="0.45">
      <c r="A81" s="1" t="s">
        <v>0</v>
      </c>
      <c r="B81" s="2" t="s">
        <v>1</v>
      </c>
      <c r="C81" s="2" t="s">
        <v>68</v>
      </c>
      <c r="D81" s="2" t="s">
        <v>433</v>
      </c>
      <c r="E81" s="2"/>
      <c r="F81" s="2" t="s">
        <v>278</v>
      </c>
      <c r="G81" s="2" t="s">
        <v>66</v>
      </c>
      <c r="H81" s="2">
        <v>2011</v>
      </c>
      <c r="I81">
        <v>50</v>
      </c>
      <c r="J81">
        <v>50</v>
      </c>
      <c r="K81">
        <v>23311</v>
      </c>
      <c r="L81" s="2"/>
      <c r="M81" s="2"/>
      <c r="N81">
        <v>13630</v>
      </c>
      <c r="O81" s="2"/>
      <c r="P81" s="2"/>
      <c r="Q81" t="s">
        <v>293</v>
      </c>
      <c r="S81" t="s">
        <v>282</v>
      </c>
    </row>
    <row r="82" spans="1:19" x14ac:dyDescent="0.45">
      <c r="A82" t="s">
        <v>0</v>
      </c>
      <c r="B82" t="s">
        <v>1</v>
      </c>
      <c r="C82" t="s">
        <v>68</v>
      </c>
      <c r="D82" t="s">
        <v>433</v>
      </c>
      <c r="F82" t="s">
        <v>278</v>
      </c>
      <c r="G82" t="s">
        <v>66</v>
      </c>
      <c r="H82">
        <v>2011</v>
      </c>
      <c r="I82">
        <v>51</v>
      </c>
      <c r="J82">
        <v>51</v>
      </c>
      <c r="K82">
        <v>23278.541539999998</v>
      </c>
      <c r="N82">
        <v>10690.37657</v>
      </c>
      <c r="Q82" t="s">
        <v>293</v>
      </c>
      <c r="S82" t="s">
        <v>282</v>
      </c>
    </row>
    <row r="83" spans="1:19" x14ac:dyDescent="0.45">
      <c r="A83" t="s">
        <v>0</v>
      </c>
      <c r="B83" t="s">
        <v>1</v>
      </c>
      <c r="C83" t="s">
        <v>68</v>
      </c>
      <c r="D83" t="s">
        <v>433</v>
      </c>
      <c r="F83" t="s">
        <v>278</v>
      </c>
      <c r="G83" t="s">
        <v>66</v>
      </c>
      <c r="H83">
        <v>2011</v>
      </c>
      <c r="I83">
        <v>52</v>
      </c>
      <c r="J83">
        <v>52</v>
      </c>
      <c r="K83">
        <v>23063.359229999998</v>
      </c>
      <c r="N83">
        <v>11658.69695</v>
      </c>
      <c r="Q83" t="s">
        <v>293</v>
      </c>
      <c r="S83" t="s">
        <v>282</v>
      </c>
    </row>
    <row r="84" spans="1:19" x14ac:dyDescent="0.45">
      <c r="A84" t="s">
        <v>0</v>
      </c>
      <c r="B84" t="s">
        <v>1</v>
      </c>
      <c r="C84" t="s">
        <v>68</v>
      </c>
      <c r="D84" t="s">
        <v>433</v>
      </c>
      <c r="F84" t="s">
        <v>278</v>
      </c>
      <c r="G84" t="s">
        <v>66</v>
      </c>
      <c r="H84">
        <v>2011</v>
      </c>
      <c r="I84">
        <v>53</v>
      </c>
      <c r="J84">
        <v>53</v>
      </c>
      <c r="K84">
        <v>23063.359229999998</v>
      </c>
      <c r="N84">
        <v>10797.967720000001</v>
      </c>
      <c r="Q84" t="s">
        <v>293</v>
      </c>
      <c r="S84" t="s">
        <v>282</v>
      </c>
    </row>
    <row r="85" spans="1:19" x14ac:dyDescent="0.45">
      <c r="A85" t="s">
        <v>0</v>
      </c>
      <c r="B85" t="s">
        <v>1</v>
      </c>
      <c r="C85" t="s">
        <v>68</v>
      </c>
      <c r="D85" t="s">
        <v>433</v>
      </c>
      <c r="F85" t="s">
        <v>278</v>
      </c>
      <c r="G85" t="s">
        <v>66</v>
      </c>
      <c r="H85">
        <v>2011</v>
      </c>
      <c r="I85">
        <v>54</v>
      </c>
      <c r="J85">
        <v>54</v>
      </c>
      <c r="K85">
        <v>22848.176930000001</v>
      </c>
      <c r="N85">
        <v>9291.6915719999997</v>
      </c>
      <c r="Q85" t="s">
        <v>293</v>
      </c>
      <c r="S85" t="s">
        <v>282</v>
      </c>
    </row>
    <row r="86" spans="1:19" x14ac:dyDescent="0.45">
      <c r="A86" t="s">
        <v>0</v>
      </c>
      <c r="B86" t="s">
        <v>1</v>
      </c>
      <c r="C86" t="s">
        <v>68</v>
      </c>
      <c r="D86" t="s">
        <v>433</v>
      </c>
      <c r="F86" t="s">
        <v>278</v>
      </c>
      <c r="G86" t="s">
        <v>66</v>
      </c>
      <c r="H86">
        <v>2011</v>
      </c>
      <c r="I86">
        <v>55</v>
      </c>
      <c r="J86">
        <v>55</v>
      </c>
      <c r="K86">
        <v>23063.359229999998</v>
      </c>
      <c r="N86">
        <v>11551.105799999999</v>
      </c>
      <c r="Q86" t="s">
        <v>293</v>
      </c>
      <c r="S86" t="s">
        <v>282</v>
      </c>
    </row>
    <row r="87" spans="1:19" x14ac:dyDescent="0.45">
      <c r="A87" t="s">
        <v>0</v>
      </c>
      <c r="B87" t="s">
        <v>1</v>
      </c>
      <c r="C87" t="s">
        <v>68</v>
      </c>
      <c r="D87" t="s">
        <v>433</v>
      </c>
      <c r="F87" t="s">
        <v>278</v>
      </c>
      <c r="G87" t="s">
        <v>66</v>
      </c>
      <c r="H87">
        <v>2011</v>
      </c>
      <c r="I87">
        <v>56</v>
      </c>
      <c r="J87">
        <v>56</v>
      </c>
      <c r="K87">
        <v>23493.723849999998</v>
      </c>
      <c r="N87">
        <v>11443.514639999999</v>
      </c>
      <c r="Q87" t="s">
        <v>293</v>
      </c>
      <c r="S87" t="s">
        <v>282</v>
      </c>
    </row>
    <row r="88" spans="1:19" x14ac:dyDescent="0.45">
      <c r="A88" t="s">
        <v>0</v>
      </c>
      <c r="B88" t="s">
        <v>1</v>
      </c>
      <c r="C88" t="s">
        <v>68</v>
      </c>
      <c r="D88" t="s">
        <v>433</v>
      </c>
      <c r="F88" t="s">
        <v>278</v>
      </c>
      <c r="G88" t="s">
        <v>66</v>
      </c>
      <c r="H88">
        <v>2011</v>
      </c>
      <c r="I88">
        <v>57</v>
      </c>
      <c r="J88">
        <v>57</v>
      </c>
      <c r="K88">
        <v>23493.723849999998</v>
      </c>
      <c r="N88">
        <v>13272.564259999999</v>
      </c>
      <c r="Q88" t="s">
        <v>293</v>
      </c>
      <c r="S88" t="s">
        <v>282</v>
      </c>
    </row>
    <row r="89" spans="1:19" x14ac:dyDescent="0.45">
      <c r="A89" t="s">
        <v>0</v>
      </c>
      <c r="B89" t="s">
        <v>1</v>
      </c>
      <c r="C89" t="s">
        <v>68</v>
      </c>
      <c r="D89" t="s">
        <v>433</v>
      </c>
      <c r="F89" t="s">
        <v>278</v>
      </c>
      <c r="G89" t="s">
        <v>66</v>
      </c>
      <c r="H89">
        <v>2011</v>
      </c>
      <c r="I89">
        <v>58</v>
      </c>
      <c r="J89">
        <v>58</v>
      </c>
      <c r="K89">
        <v>23170.950390000002</v>
      </c>
      <c r="N89">
        <v>12304.24387</v>
      </c>
      <c r="Q89" t="s">
        <v>293</v>
      </c>
      <c r="S89" t="s">
        <v>282</v>
      </c>
    </row>
    <row r="90" spans="1:19" x14ac:dyDescent="0.45">
      <c r="A90" t="s">
        <v>0</v>
      </c>
      <c r="B90" t="s">
        <v>1</v>
      </c>
      <c r="C90" t="s">
        <v>68</v>
      </c>
      <c r="D90" t="s">
        <v>433</v>
      </c>
      <c r="F90" t="s">
        <v>278</v>
      </c>
      <c r="G90" t="s">
        <v>66</v>
      </c>
      <c r="H90">
        <v>2011</v>
      </c>
      <c r="I90">
        <v>59</v>
      </c>
      <c r="J90">
        <v>59</v>
      </c>
      <c r="K90">
        <v>23170.950390000002</v>
      </c>
      <c r="N90">
        <v>13595.33772</v>
      </c>
      <c r="Q90" t="s">
        <v>293</v>
      </c>
      <c r="S90" t="s">
        <v>282</v>
      </c>
    </row>
    <row r="91" spans="1:19" x14ac:dyDescent="0.45">
      <c r="A91" t="s">
        <v>0</v>
      </c>
      <c r="B91" t="s">
        <v>1</v>
      </c>
      <c r="C91" t="s">
        <v>68</v>
      </c>
      <c r="D91" t="s">
        <v>433</v>
      </c>
      <c r="F91" t="s">
        <v>278</v>
      </c>
      <c r="G91" t="s">
        <v>66</v>
      </c>
      <c r="H91">
        <v>2011</v>
      </c>
      <c r="I91">
        <v>60</v>
      </c>
      <c r="J91">
        <v>60</v>
      </c>
      <c r="K91">
        <v>23063.359229999998</v>
      </c>
      <c r="N91">
        <v>12627.017330000001</v>
      </c>
      <c r="Q91" t="s">
        <v>293</v>
      </c>
      <c r="S91" t="s">
        <v>282</v>
      </c>
    </row>
    <row r="92" spans="1:19" x14ac:dyDescent="0.45">
      <c r="A92" t="s">
        <v>0</v>
      </c>
      <c r="B92" t="s">
        <v>1</v>
      </c>
      <c r="C92" t="s">
        <v>68</v>
      </c>
      <c r="D92" t="s">
        <v>433</v>
      </c>
      <c r="F92" t="s">
        <v>278</v>
      </c>
      <c r="G92" t="s">
        <v>66</v>
      </c>
      <c r="H92">
        <v>2011</v>
      </c>
      <c r="I92">
        <v>61</v>
      </c>
      <c r="J92">
        <v>61</v>
      </c>
      <c r="K92">
        <v>23170.950390000002</v>
      </c>
      <c r="N92">
        <v>12089.06157</v>
      </c>
      <c r="Q92" t="s">
        <v>293</v>
      </c>
      <c r="S92" t="s">
        <v>282</v>
      </c>
    </row>
    <row r="93" spans="1:19" x14ac:dyDescent="0.45">
      <c r="A93" t="s">
        <v>0</v>
      </c>
      <c r="B93" t="s">
        <v>1</v>
      </c>
      <c r="C93" t="s">
        <v>68</v>
      </c>
      <c r="D93" t="s">
        <v>433</v>
      </c>
      <c r="F93" t="s">
        <v>278</v>
      </c>
      <c r="G93" t="s">
        <v>66</v>
      </c>
      <c r="H93">
        <v>2011</v>
      </c>
      <c r="I93">
        <v>62</v>
      </c>
      <c r="J93">
        <v>62</v>
      </c>
      <c r="K93">
        <v>23063.359229999998</v>
      </c>
      <c r="N93">
        <v>9829.6473399999995</v>
      </c>
      <c r="Q93" t="s">
        <v>293</v>
      </c>
      <c r="S93" t="s">
        <v>282</v>
      </c>
    </row>
    <row r="94" spans="1:19" x14ac:dyDescent="0.45">
      <c r="A94" t="s">
        <v>0</v>
      </c>
      <c r="B94" t="s">
        <v>1</v>
      </c>
      <c r="C94" t="s">
        <v>68</v>
      </c>
      <c r="D94" t="s">
        <v>433</v>
      </c>
      <c r="F94" t="s">
        <v>278</v>
      </c>
      <c r="G94" t="s">
        <v>66</v>
      </c>
      <c r="H94">
        <v>2011</v>
      </c>
      <c r="I94">
        <v>63</v>
      </c>
      <c r="J94">
        <v>63</v>
      </c>
      <c r="K94">
        <v>22848.176930000001</v>
      </c>
      <c r="N94">
        <v>9829.6473399999995</v>
      </c>
      <c r="Q94" t="s">
        <v>293</v>
      </c>
      <c r="S94" t="s">
        <v>282</v>
      </c>
    </row>
    <row r="95" spans="1:19" x14ac:dyDescent="0.45">
      <c r="A95" t="s">
        <v>0</v>
      </c>
      <c r="B95" t="s">
        <v>1</v>
      </c>
      <c r="C95" t="s">
        <v>68</v>
      </c>
      <c r="D95" t="s">
        <v>433</v>
      </c>
      <c r="F95" t="s">
        <v>278</v>
      </c>
      <c r="G95" t="s">
        <v>66</v>
      </c>
      <c r="H95">
        <v>2011</v>
      </c>
      <c r="I95">
        <v>64</v>
      </c>
      <c r="J95">
        <v>64</v>
      </c>
      <c r="K95">
        <v>22632.994620000001</v>
      </c>
      <c r="N95">
        <v>11228.332340000001</v>
      </c>
      <c r="Q95" t="s">
        <v>293</v>
      </c>
      <c r="S95" t="s">
        <v>282</v>
      </c>
    </row>
    <row r="96" spans="1:19" x14ac:dyDescent="0.45">
      <c r="A96" t="s">
        <v>0</v>
      </c>
      <c r="B96" t="s">
        <v>1</v>
      </c>
      <c r="C96" t="s">
        <v>68</v>
      </c>
      <c r="D96" t="s">
        <v>433</v>
      </c>
      <c r="F96" t="s">
        <v>278</v>
      </c>
      <c r="G96" t="s">
        <v>66</v>
      </c>
      <c r="H96">
        <v>2011</v>
      </c>
      <c r="I96">
        <v>65</v>
      </c>
      <c r="J96">
        <v>65</v>
      </c>
      <c r="K96">
        <v>22632.994620000001</v>
      </c>
      <c r="N96">
        <v>11013.150030000001</v>
      </c>
      <c r="Q96" t="s">
        <v>293</v>
      </c>
      <c r="S96" t="s">
        <v>282</v>
      </c>
    </row>
    <row r="97" spans="1:19" x14ac:dyDescent="0.45">
      <c r="A97" t="s">
        <v>0</v>
      </c>
      <c r="B97" t="s">
        <v>1</v>
      </c>
      <c r="C97" t="s">
        <v>68</v>
      </c>
      <c r="D97" t="s">
        <v>433</v>
      </c>
      <c r="F97" t="s">
        <v>278</v>
      </c>
      <c r="G97" t="s">
        <v>66</v>
      </c>
      <c r="H97">
        <v>2011</v>
      </c>
      <c r="I97">
        <v>66</v>
      </c>
      <c r="J97">
        <v>66</v>
      </c>
      <c r="K97">
        <v>22848.176930000001</v>
      </c>
      <c r="N97">
        <v>10044.82965</v>
      </c>
      <c r="Q97" t="s">
        <v>293</v>
      </c>
      <c r="S97" t="s">
        <v>282</v>
      </c>
    </row>
    <row r="98" spans="1:19" x14ac:dyDescent="0.45">
      <c r="A98" t="s">
        <v>0</v>
      </c>
      <c r="B98" t="s">
        <v>1</v>
      </c>
      <c r="C98" t="s">
        <v>68</v>
      </c>
      <c r="D98" t="s">
        <v>433</v>
      </c>
      <c r="F98" t="s">
        <v>278</v>
      </c>
      <c r="G98" t="s">
        <v>66</v>
      </c>
      <c r="H98">
        <v>2011</v>
      </c>
      <c r="I98">
        <v>67</v>
      </c>
      <c r="J98">
        <v>67</v>
      </c>
      <c r="K98">
        <v>22955.768080000002</v>
      </c>
      <c r="N98">
        <v>11228.332340000001</v>
      </c>
      <c r="Q98" t="s">
        <v>293</v>
      </c>
      <c r="S98" t="s">
        <v>282</v>
      </c>
    </row>
    <row r="99" spans="1:19" x14ac:dyDescent="0.45">
      <c r="A99" t="s">
        <v>0</v>
      </c>
      <c r="B99" t="s">
        <v>1</v>
      </c>
      <c r="C99" t="s">
        <v>68</v>
      </c>
      <c r="D99" t="s">
        <v>433</v>
      </c>
      <c r="F99" t="s">
        <v>278</v>
      </c>
      <c r="G99" t="s">
        <v>66</v>
      </c>
      <c r="H99">
        <v>2011</v>
      </c>
      <c r="I99">
        <v>68</v>
      </c>
      <c r="J99">
        <v>68</v>
      </c>
      <c r="K99">
        <v>23063.359229999998</v>
      </c>
      <c r="N99">
        <v>10367.60311</v>
      </c>
      <c r="Q99" t="s">
        <v>293</v>
      </c>
      <c r="S99" t="s">
        <v>282</v>
      </c>
    </row>
    <row r="100" spans="1:19" x14ac:dyDescent="0.45">
      <c r="A100" t="s">
        <v>0</v>
      </c>
      <c r="B100" t="s">
        <v>1</v>
      </c>
      <c r="C100" t="s">
        <v>68</v>
      </c>
      <c r="D100" t="s">
        <v>433</v>
      </c>
      <c r="F100" t="s">
        <v>278</v>
      </c>
      <c r="G100" t="s">
        <v>66</v>
      </c>
      <c r="H100">
        <v>2011</v>
      </c>
      <c r="I100">
        <v>69</v>
      </c>
      <c r="J100">
        <v>69</v>
      </c>
      <c r="K100">
        <v>23278.541539999998</v>
      </c>
      <c r="N100">
        <v>10582.78542</v>
      </c>
      <c r="Q100" t="s">
        <v>293</v>
      </c>
      <c r="S100" t="s">
        <v>282</v>
      </c>
    </row>
    <row r="101" spans="1:19" x14ac:dyDescent="0.45">
      <c r="A101" t="s">
        <v>0</v>
      </c>
      <c r="B101" t="s">
        <v>1</v>
      </c>
      <c r="C101" t="s">
        <v>68</v>
      </c>
      <c r="D101" t="s">
        <v>433</v>
      </c>
      <c r="F101" t="s">
        <v>278</v>
      </c>
      <c r="G101" t="s">
        <v>66</v>
      </c>
      <c r="H101">
        <v>2011</v>
      </c>
      <c r="I101">
        <v>70</v>
      </c>
      <c r="J101">
        <v>70</v>
      </c>
      <c r="K101">
        <v>23278.541539999998</v>
      </c>
      <c r="N101">
        <v>9937.2384939999993</v>
      </c>
      <c r="Q101" t="s">
        <v>293</v>
      </c>
      <c r="S101" t="s">
        <v>282</v>
      </c>
    </row>
    <row r="102" spans="1:19" x14ac:dyDescent="0.45">
      <c r="A102" t="s">
        <v>0</v>
      </c>
      <c r="B102" t="s">
        <v>1</v>
      </c>
      <c r="C102" t="s">
        <v>68</v>
      </c>
      <c r="D102" t="s">
        <v>433</v>
      </c>
      <c r="F102" t="s">
        <v>278</v>
      </c>
      <c r="G102" t="s">
        <v>66</v>
      </c>
      <c r="H102">
        <v>2011</v>
      </c>
      <c r="I102">
        <v>71</v>
      </c>
      <c r="J102">
        <v>71</v>
      </c>
      <c r="K102">
        <v>23708.906159999999</v>
      </c>
      <c r="N102">
        <v>11228.332340000001</v>
      </c>
      <c r="Q102" t="s">
        <v>293</v>
      </c>
      <c r="S102" t="s">
        <v>282</v>
      </c>
    </row>
    <row r="103" spans="1:19" x14ac:dyDescent="0.45">
      <c r="A103" t="s">
        <v>0</v>
      </c>
      <c r="B103" t="s">
        <v>1</v>
      </c>
      <c r="C103" t="s">
        <v>68</v>
      </c>
      <c r="D103" t="s">
        <v>433</v>
      </c>
      <c r="F103" t="s">
        <v>278</v>
      </c>
      <c r="G103" t="s">
        <v>66</v>
      </c>
      <c r="H103">
        <v>2011</v>
      </c>
      <c r="I103">
        <v>72</v>
      </c>
      <c r="J103">
        <v>72</v>
      </c>
      <c r="K103">
        <v>23493.723849999998</v>
      </c>
      <c r="N103">
        <v>10582.78542</v>
      </c>
      <c r="Q103" t="s">
        <v>293</v>
      </c>
      <c r="S103" t="s">
        <v>282</v>
      </c>
    </row>
    <row r="104" spans="1:19" x14ac:dyDescent="0.45">
      <c r="A104" t="s">
        <v>0</v>
      </c>
      <c r="B104" t="s">
        <v>1</v>
      </c>
      <c r="C104" t="s">
        <v>68</v>
      </c>
      <c r="D104" t="s">
        <v>433</v>
      </c>
      <c r="F104" t="s">
        <v>278</v>
      </c>
      <c r="G104" t="s">
        <v>66</v>
      </c>
      <c r="H104">
        <v>2011</v>
      </c>
      <c r="I104">
        <v>73</v>
      </c>
      <c r="J104">
        <v>73</v>
      </c>
      <c r="K104">
        <v>23063.359229999998</v>
      </c>
      <c r="N104">
        <v>10905.55888</v>
      </c>
      <c r="Q104" t="s">
        <v>293</v>
      </c>
      <c r="S104" t="s">
        <v>282</v>
      </c>
    </row>
    <row r="105" spans="1:19" x14ac:dyDescent="0.45">
      <c r="A105" t="s">
        <v>0</v>
      </c>
      <c r="B105" t="s">
        <v>1</v>
      </c>
      <c r="C105" t="s">
        <v>68</v>
      </c>
      <c r="D105" t="s">
        <v>433</v>
      </c>
      <c r="F105" t="s">
        <v>278</v>
      </c>
      <c r="G105" t="s">
        <v>66</v>
      </c>
      <c r="H105">
        <v>2011</v>
      </c>
      <c r="I105">
        <v>74</v>
      </c>
      <c r="J105">
        <v>74</v>
      </c>
      <c r="K105">
        <v>22848.176930000001</v>
      </c>
      <c r="N105">
        <v>11120.741180000001</v>
      </c>
      <c r="Q105" t="s">
        <v>293</v>
      </c>
      <c r="S105" t="s">
        <v>282</v>
      </c>
    </row>
    <row r="106" spans="1:19" x14ac:dyDescent="0.45">
      <c r="A106" t="s">
        <v>0</v>
      </c>
      <c r="B106" t="s">
        <v>1</v>
      </c>
      <c r="C106" t="s">
        <v>68</v>
      </c>
      <c r="D106" t="s">
        <v>433</v>
      </c>
      <c r="F106" t="s">
        <v>278</v>
      </c>
      <c r="G106" t="s">
        <v>66</v>
      </c>
      <c r="H106">
        <v>2011</v>
      </c>
      <c r="I106">
        <v>75</v>
      </c>
      <c r="J106">
        <v>75</v>
      </c>
      <c r="K106">
        <v>22417.812310000001</v>
      </c>
      <c r="N106">
        <v>10367.60311</v>
      </c>
      <c r="Q106" t="s">
        <v>293</v>
      </c>
      <c r="S106" t="s">
        <v>282</v>
      </c>
    </row>
    <row r="107" spans="1:19" x14ac:dyDescent="0.45">
      <c r="A107" t="s">
        <v>0</v>
      </c>
      <c r="B107" t="s">
        <v>1</v>
      </c>
      <c r="C107" t="s">
        <v>68</v>
      </c>
      <c r="D107" t="s">
        <v>433</v>
      </c>
      <c r="F107" t="s">
        <v>278</v>
      </c>
      <c r="G107" t="s">
        <v>66</v>
      </c>
      <c r="H107">
        <v>2011</v>
      </c>
      <c r="I107">
        <v>76</v>
      </c>
      <c r="J107">
        <v>76</v>
      </c>
      <c r="K107">
        <v>22848.176930000001</v>
      </c>
      <c r="N107">
        <v>9937.2384939999993</v>
      </c>
      <c r="Q107" t="s">
        <v>293</v>
      </c>
      <c r="S107" t="s">
        <v>282</v>
      </c>
    </row>
    <row r="108" spans="1:19" x14ac:dyDescent="0.45">
      <c r="A108" t="s">
        <v>0</v>
      </c>
      <c r="B108" t="s">
        <v>1</v>
      </c>
      <c r="C108" t="s">
        <v>68</v>
      </c>
      <c r="D108" t="s">
        <v>433</v>
      </c>
      <c r="F108" t="s">
        <v>278</v>
      </c>
      <c r="G108" t="s">
        <v>66</v>
      </c>
      <c r="H108">
        <v>2011</v>
      </c>
      <c r="I108">
        <v>77</v>
      </c>
      <c r="J108">
        <v>77</v>
      </c>
      <c r="K108">
        <v>23063.359229999998</v>
      </c>
      <c r="N108">
        <v>11335.923489999999</v>
      </c>
      <c r="Q108" t="s">
        <v>293</v>
      </c>
      <c r="S108" t="s">
        <v>282</v>
      </c>
    </row>
    <row r="109" spans="1:19" x14ac:dyDescent="0.45">
      <c r="A109" t="s">
        <v>0</v>
      </c>
      <c r="B109" t="s">
        <v>1</v>
      </c>
      <c r="C109" t="s">
        <v>68</v>
      </c>
      <c r="D109" t="s">
        <v>433</v>
      </c>
      <c r="F109" t="s">
        <v>278</v>
      </c>
      <c r="G109" t="s">
        <v>66</v>
      </c>
      <c r="H109">
        <v>2011</v>
      </c>
      <c r="I109">
        <v>78</v>
      </c>
      <c r="J109">
        <v>78</v>
      </c>
      <c r="K109">
        <v>23278.541539999998</v>
      </c>
      <c r="N109">
        <v>10905.55888</v>
      </c>
      <c r="Q109" t="s">
        <v>293</v>
      </c>
      <c r="S109" t="s">
        <v>282</v>
      </c>
    </row>
    <row r="110" spans="1:19" x14ac:dyDescent="0.45">
      <c r="A110" t="s">
        <v>0</v>
      </c>
      <c r="B110" t="s">
        <v>1</v>
      </c>
      <c r="C110" t="s">
        <v>68</v>
      </c>
      <c r="D110" t="s">
        <v>433</v>
      </c>
      <c r="F110" t="s">
        <v>278</v>
      </c>
      <c r="G110" t="s">
        <v>66</v>
      </c>
      <c r="H110">
        <v>2011</v>
      </c>
      <c r="I110">
        <v>79</v>
      </c>
      <c r="J110">
        <v>79</v>
      </c>
      <c r="K110">
        <v>23063.359229999998</v>
      </c>
      <c r="N110">
        <v>10797.967720000001</v>
      </c>
      <c r="Q110" t="s">
        <v>293</v>
      </c>
      <c r="S110" t="s">
        <v>282</v>
      </c>
    </row>
    <row r="111" spans="1:19" x14ac:dyDescent="0.45">
      <c r="A111" t="s">
        <v>0</v>
      </c>
      <c r="B111" t="s">
        <v>1</v>
      </c>
      <c r="C111" t="s">
        <v>68</v>
      </c>
      <c r="D111" t="s">
        <v>433</v>
      </c>
      <c r="F111" t="s">
        <v>278</v>
      </c>
      <c r="G111" t="s">
        <v>66</v>
      </c>
      <c r="H111">
        <v>2011</v>
      </c>
      <c r="I111">
        <v>80</v>
      </c>
      <c r="J111">
        <v>80</v>
      </c>
      <c r="K111">
        <v>22848.176930000001</v>
      </c>
      <c r="N111">
        <v>11551.105799999999</v>
      </c>
      <c r="Q111" t="s">
        <v>293</v>
      </c>
      <c r="S111" t="s">
        <v>282</v>
      </c>
    </row>
    <row r="112" spans="1:19" x14ac:dyDescent="0.45">
      <c r="A112" t="s">
        <v>0</v>
      </c>
      <c r="B112" t="s">
        <v>1</v>
      </c>
      <c r="C112" t="s">
        <v>68</v>
      </c>
      <c r="D112" t="s">
        <v>433</v>
      </c>
      <c r="F112" t="s">
        <v>278</v>
      </c>
      <c r="G112" t="s">
        <v>66</v>
      </c>
      <c r="H112">
        <v>2011</v>
      </c>
      <c r="I112">
        <v>81</v>
      </c>
      <c r="J112">
        <v>81</v>
      </c>
      <c r="K112">
        <v>22632.994620000001</v>
      </c>
      <c r="N112">
        <v>9937.2384939999993</v>
      </c>
      <c r="Q112" t="s">
        <v>293</v>
      </c>
      <c r="S112" t="s">
        <v>282</v>
      </c>
    </row>
    <row r="113" spans="1:19" x14ac:dyDescent="0.45">
      <c r="A113" t="s">
        <v>0</v>
      </c>
      <c r="B113" t="s">
        <v>1</v>
      </c>
      <c r="C113" t="s">
        <v>68</v>
      </c>
      <c r="D113" t="s">
        <v>433</v>
      </c>
      <c r="F113" t="s">
        <v>278</v>
      </c>
      <c r="G113" t="s">
        <v>66</v>
      </c>
      <c r="H113">
        <v>2011</v>
      </c>
      <c r="I113">
        <v>82</v>
      </c>
      <c r="J113">
        <v>82</v>
      </c>
      <c r="K113">
        <v>22202.630010000001</v>
      </c>
      <c r="N113">
        <v>9506.8738790000007</v>
      </c>
      <c r="Q113" t="s">
        <v>293</v>
      </c>
      <c r="S113" t="s">
        <v>282</v>
      </c>
    </row>
    <row r="114" spans="1:19" x14ac:dyDescent="0.45">
      <c r="A114" t="s">
        <v>0</v>
      </c>
      <c r="B114" t="s">
        <v>1</v>
      </c>
      <c r="C114" t="s">
        <v>68</v>
      </c>
      <c r="D114" t="s">
        <v>433</v>
      </c>
      <c r="F114" t="s">
        <v>278</v>
      </c>
      <c r="G114" t="s">
        <v>66</v>
      </c>
      <c r="H114">
        <v>2011</v>
      </c>
      <c r="I114">
        <v>83</v>
      </c>
      <c r="J114">
        <v>83</v>
      </c>
      <c r="K114">
        <v>21234.30962</v>
      </c>
      <c r="N114">
        <v>8430.9623429999992</v>
      </c>
      <c r="Q114" t="s">
        <v>293</v>
      </c>
      <c r="S114" t="s">
        <v>282</v>
      </c>
    </row>
    <row r="115" spans="1:19" x14ac:dyDescent="0.45">
      <c r="A115" t="s">
        <v>0</v>
      </c>
      <c r="B115" t="s">
        <v>1</v>
      </c>
      <c r="C115" t="s">
        <v>68</v>
      </c>
      <c r="D115" t="s">
        <v>433</v>
      </c>
      <c r="F115" t="s">
        <v>278</v>
      </c>
      <c r="G115" t="s">
        <v>66</v>
      </c>
      <c r="H115">
        <v>2011</v>
      </c>
      <c r="I115">
        <v>84</v>
      </c>
      <c r="J115">
        <v>84</v>
      </c>
      <c r="K115">
        <v>20265.989239999999</v>
      </c>
      <c r="N115">
        <v>9184.100418</v>
      </c>
      <c r="Q115" t="s">
        <v>293</v>
      </c>
      <c r="S115" t="s">
        <v>282</v>
      </c>
    </row>
    <row r="116" spans="1:19" x14ac:dyDescent="0.45">
      <c r="A116" t="s">
        <v>0</v>
      </c>
      <c r="B116" t="s">
        <v>1</v>
      </c>
      <c r="C116" t="s">
        <v>68</v>
      </c>
      <c r="D116" t="s">
        <v>433</v>
      </c>
      <c r="F116" t="s">
        <v>278</v>
      </c>
      <c r="G116" t="s">
        <v>66</v>
      </c>
      <c r="H116">
        <v>2011</v>
      </c>
      <c r="I116">
        <v>85</v>
      </c>
      <c r="J116">
        <v>85</v>
      </c>
      <c r="K116">
        <v>20481.171549999999</v>
      </c>
      <c r="N116">
        <v>7247.4596529999999</v>
      </c>
      <c r="Q116" t="s">
        <v>293</v>
      </c>
      <c r="S116" t="s">
        <v>282</v>
      </c>
    </row>
    <row r="117" spans="1:19" x14ac:dyDescent="0.45">
      <c r="A117" t="s">
        <v>0</v>
      </c>
      <c r="B117" t="s">
        <v>1</v>
      </c>
      <c r="C117" t="s">
        <v>68</v>
      </c>
      <c r="D117" t="s">
        <v>433</v>
      </c>
      <c r="F117" t="s">
        <v>278</v>
      </c>
      <c r="G117" t="s">
        <v>66</v>
      </c>
      <c r="H117">
        <v>2011</v>
      </c>
      <c r="I117">
        <v>86</v>
      </c>
      <c r="J117">
        <v>86</v>
      </c>
      <c r="K117">
        <v>19835.624629999998</v>
      </c>
      <c r="N117">
        <v>8108.1888820000004</v>
      </c>
      <c r="Q117" t="s">
        <v>293</v>
      </c>
      <c r="S117" t="s">
        <v>282</v>
      </c>
    </row>
    <row r="118" spans="1:19" x14ac:dyDescent="0.45">
      <c r="A118" t="s">
        <v>0</v>
      </c>
      <c r="B118" t="s">
        <v>1</v>
      </c>
      <c r="C118" t="s">
        <v>68</v>
      </c>
      <c r="D118" t="s">
        <v>433</v>
      </c>
      <c r="F118" t="s">
        <v>278</v>
      </c>
      <c r="G118" t="s">
        <v>66</v>
      </c>
      <c r="H118">
        <v>2011</v>
      </c>
      <c r="I118">
        <v>87</v>
      </c>
      <c r="J118">
        <v>87</v>
      </c>
      <c r="K118">
        <v>19190.077700000002</v>
      </c>
      <c r="N118">
        <v>8000.5977290000001</v>
      </c>
      <c r="Q118" t="s">
        <v>293</v>
      </c>
      <c r="S118" t="s">
        <v>282</v>
      </c>
    </row>
    <row r="119" spans="1:19" x14ac:dyDescent="0.45">
      <c r="A119" t="s">
        <v>0</v>
      </c>
      <c r="B119" t="s">
        <v>1</v>
      </c>
      <c r="C119" t="s">
        <v>68</v>
      </c>
      <c r="D119" t="s">
        <v>433</v>
      </c>
      <c r="F119" t="s">
        <v>278</v>
      </c>
      <c r="G119" t="s">
        <v>66</v>
      </c>
      <c r="H119">
        <v>2011</v>
      </c>
      <c r="I119">
        <v>88</v>
      </c>
      <c r="J119">
        <v>88</v>
      </c>
      <c r="K119">
        <v>18974.895400000001</v>
      </c>
      <c r="N119">
        <v>7032.2773459999999</v>
      </c>
      <c r="Q119" t="s">
        <v>293</v>
      </c>
      <c r="S119" t="s">
        <v>282</v>
      </c>
    </row>
    <row r="120" spans="1:19" x14ac:dyDescent="0.45">
      <c r="A120" t="s">
        <v>0</v>
      </c>
      <c r="B120" t="s">
        <v>1</v>
      </c>
      <c r="C120" t="s">
        <v>68</v>
      </c>
      <c r="D120" t="s">
        <v>433</v>
      </c>
      <c r="F120" t="s">
        <v>278</v>
      </c>
      <c r="G120" t="s">
        <v>66</v>
      </c>
      <c r="H120">
        <v>2011</v>
      </c>
      <c r="I120">
        <v>89</v>
      </c>
      <c r="J120">
        <v>89</v>
      </c>
      <c r="K120">
        <v>18114.16617</v>
      </c>
      <c r="N120">
        <v>8430.9623429999992</v>
      </c>
      <c r="Q120" t="s">
        <v>293</v>
      </c>
      <c r="S120" t="s">
        <v>282</v>
      </c>
    </row>
    <row r="121" spans="1:19" x14ac:dyDescent="0.45">
      <c r="A121" t="s">
        <v>0</v>
      </c>
      <c r="B121" t="s">
        <v>1</v>
      </c>
      <c r="C121" t="s">
        <v>68</v>
      </c>
      <c r="D121" t="s">
        <v>433</v>
      </c>
      <c r="F121" t="s">
        <v>278</v>
      </c>
      <c r="G121" t="s">
        <v>66</v>
      </c>
      <c r="H121">
        <v>2011</v>
      </c>
      <c r="I121">
        <v>90</v>
      </c>
      <c r="J121">
        <v>90</v>
      </c>
      <c r="K121">
        <v>17683.80155</v>
      </c>
      <c r="N121">
        <v>7570.2331139999997</v>
      </c>
      <c r="Q121" t="s">
        <v>293</v>
      </c>
      <c r="S121" t="s">
        <v>282</v>
      </c>
    </row>
    <row r="122" spans="1:19" x14ac:dyDescent="0.45">
      <c r="A122" t="s">
        <v>0</v>
      </c>
      <c r="B122" t="s">
        <v>1</v>
      </c>
      <c r="C122" t="s">
        <v>68</v>
      </c>
      <c r="D122" t="s">
        <v>433</v>
      </c>
      <c r="F122" t="s">
        <v>278</v>
      </c>
      <c r="G122" t="s">
        <v>66</v>
      </c>
      <c r="H122">
        <v>2011</v>
      </c>
      <c r="I122">
        <v>91</v>
      </c>
      <c r="J122">
        <v>91</v>
      </c>
      <c r="K122">
        <v>17898.98386</v>
      </c>
      <c r="N122">
        <v>6924.6861920000001</v>
      </c>
      <c r="Q122" t="s">
        <v>293</v>
      </c>
      <c r="S122" t="s">
        <v>282</v>
      </c>
    </row>
    <row r="123" spans="1:19" x14ac:dyDescent="0.45">
      <c r="A123" t="s">
        <v>0</v>
      </c>
      <c r="B123" t="s">
        <v>1</v>
      </c>
      <c r="C123" t="s">
        <v>68</v>
      </c>
      <c r="D123" t="s">
        <v>433</v>
      </c>
      <c r="F123" t="s">
        <v>278</v>
      </c>
      <c r="G123" t="s">
        <v>66</v>
      </c>
      <c r="H123">
        <v>2011</v>
      </c>
      <c r="I123">
        <v>92</v>
      </c>
      <c r="J123">
        <v>92</v>
      </c>
      <c r="K123">
        <v>17791.39271</v>
      </c>
      <c r="N123">
        <v>7355.0508069999996</v>
      </c>
      <c r="Q123" t="s">
        <v>293</v>
      </c>
      <c r="S123" t="s">
        <v>282</v>
      </c>
    </row>
    <row r="124" spans="1:19" x14ac:dyDescent="0.45">
      <c r="A124" t="s">
        <v>0</v>
      </c>
      <c r="B124" t="s">
        <v>1</v>
      </c>
      <c r="C124" t="s">
        <v>68</v>
      </c>
      <c r="D124" t="s">
        <v>433</v>
      </c>
      <c r="F124" t="s">
        <v>278</v>
      </c>
      <c r="G124" t="s">
        <v>66</v>
      </c>
      <c r="H124">
        <v>2011</v>
      </c>
      <c r="I124">
        <v>93</v>
      </c>
      <c r="J124">
        <v>93</v>
      </c>
      <c r="K124">
        <v>16607.890019999999</v>
      </c>
      <c r="N124">
        <v>6279.139271</v>
      </c>
      <c r="Q124" t="s">
        <v>293</v>
      </c>
      <c r="S124" t="s">
        <v>282</v>
      </c>
    </row>
    <row r="125" spans="1:19" x14ac:dyDescent="0.45">
      <c r="A125" t="s">
        <v>0</v>
      </c>
      <c r="B125" t="s">
        <v>1</v>
      </c>
      <c r="C125" t="s">
        <v>68</v>
      </c>
      <c r="D125" t="s">
        <v>433</v>
      </c>
      <c r="F125" t="s">
        <v>278</v>
      </c>
      <c r="G125" t="s">
        <v>66</v>
      </c>
      <c r="H125">
        <v>2011</v>
      </c>
      <c r="I125">
        <v>94</v>
      </c>
      <c r="J125">
        <v>94</v>
      </c>
      <c r="K125">
        <v>15316.79617</v>
      </c>
      <c r="N125">
        <v>6063.956964</v>
      </c>
      <c r="Q125" t="s">
        <v>293</v>
      </c>
      <c r="S125" t="s">
        <v>282</v>
      </c>
    </row>
    <row r="126" spans="1:19" x14ac:dyDescent="0.45">
      <c r="A126" t="s">
        <v>0</v>
      </c>
      <c r="B126" t="s">
        <v>1</v>
      </c>
      <c r="C126" t="s">
        <v>68</v>
      </c>
      <c r="D126" t="s">
        <v>433</v>
      </c>
      <c r="F126" t="s">
        <v>278</v>
      </c>
      <c r="G126" t="s">
        <v>66</v>
      </c>
      <c r="H126">
        <v>2011</v>
      </c>
      <c r="I126">
        <v>95</v>
      </c>
      <c r="J126">
        <v>95</v>
      </c>
      <c r="K126">
        <v>14456.06695</v>
      </c>
      <c r="N126">
        <v>5203.2277350000004</v>
      </c>
      <c r="Q126" t="s">
        <v>293</v>
      </c>
      <c r="S126" t="s">
        <v>282</v>
      </c>
    </row>
    <row r="127" spans="1:19" x14ac:dyDescent="0.45">
      <c r="A127" t="s">
        <v>0</v>
      </c>
      <c r="B127" t="s">
        <v>1</v>
      </c>
      <c r="C127" t="s">
        <v>68</v>
      </c>
      <c r="D127" t="s">
        <v>433</v>
      </c>
      <c r="F127" t="s">
        <v>278</v>
      </c>
      <c r="G127" t="s">
        <v>66</v>
      </c>
      <c r="H127">
        <v>2011</v>
      </c>
      <c r="I127">
        <v>96</v>
      </c>
      <c r="J127">
        <v>96</v>
      </c>
      <c r="K127">
        <v>14025.70233</v>
      </c>
      <c r="N127">
        <v>4880.4542739999997</v>
      </c>
      <c r="Q127" t="s">
        <v>293</v>
      </c>
      <c r="S127" t="s">
        <v>282</v>
      </c>
    </row>
    <row r="128" spans="1:19" x14ac:dyDescent="0.45">
      <c r="A128" t="s">
        <v>0</v>
      </c>
      <c r="B128" t="s">
        <v>1</v>
      </c>
      <c r="C128" t="s">
        <v>68</v>
      </c>
      <c r="D128" t="s">
        <v>433</v>
      </c>
      <c r="F128" t="s">
        <v>278</v>
      </c>
      <c r="G128" t="s">
        <v>66</v>
      </c>
      <c r="H128">
        <v>2011</v>
      </c>
      <c r="I128">
        <v>97</v>
      </c>
      <c r="J128">
        <v>97</v>
      </c>
      <c r="K128">
        <v>13810.52002</v>
      </c>
      <c r="N128">
        <v>5095.6365809999998</v>
      </c>
      <c r="Q128" t="s">
        <v>293</v>
      </c>
      <c r="S128" t="s">
        <v>282</v>
      </c>
    </row>
    <row r="129" spans="1:19" x14ac:dyDescent="0.45">
      <c r="A129" t="s">
        <v>0</v>
      </c>
      <c r="B129" t="s">
        <v>1</v>
      </c>
      <c r="C129" t="s">
        <v>68</v>
      </c>
      <c r="D129" t="s">
        <v>433</v>
      </c>
      <c r="F129" t="s">
        <v>278</v>
      </c>
      <c r="G129" t="s">
        <v>66</v>
      </c>
      <c r="H129">
        <v>2011</v>
      </c>
      <c r="I129">
        <v>98</v>
      </c>
      <c r="J129">
        <v>98</v>
      </c>
      <c r="K129">
        <v>12734.608490000001</v>
      </c>
      <c r="N129">
        <v>4988.045427</v>
      </c>
      <c r="Q129" t="s">
        <v>293</v>
      </c>
      <c r="S129" t="s">
        <v>282</v>
      </c>
    </row>
    <row r="130" spans="1:19" x14ac:dyDescent="0.45">
      <c r="A130" t="s">
        <v>0</v>
      </c>
      <c r="B130" t="s">
        <v>1</v>
      </c>
      <c r="C130" t="s">
        <v>68</v>
      </c>
      <c r="D130" t="s">
        <v>433</v>
      </c>
      <c r="F130" t="s">
        <v>278</v>
      </c>
      <c r="G130" t="s">
        <v>66</v>
      </c>
      <c r="H130">
        <v>2011</v>
      </c>
      <c r="I130">
        <v>99</v>
      </c>
      <c r="J130">
        <v>99</v>
      </c>
      <c r="K130">
        <v>11981.47041</v>
      </c>
      <c r="N130">
        <v>4342.4985059999999</v>
      </c>
      <c r="Q130" t="s">
        <v>293</v>
      </c>
      <c r="S130" t="s">
        <v>282</v>
      </c>
    </row>
    <row r="131" spans="1:19" x14ac:dyDescent="0.45">
      <c r="A131" t="s">
        <v>0</v>
      </c>
      <c r="B131" t="s">
        <v>1</v>
      </c>
      <c r="C131" t="s">
        <v>68</v>
      </c>
      <c r="D131" t="s">
        <v>433</v>
      </c>
      <c r="F131" t="s">
        <v>278</v>
      </c>
      <c r="G131" t="s">
        <v>66</v>
      </c>
      <c r="H131">
        <v>2011</v>
      </c>
      <c r="I131">
        <v>100</v>
      </c>
      <c r="J131">
        <v>100</v>
      </c>
      <c r="K131">
        <v>11443.514639999999</v>
      </c>
      <c r="N131">
        <v>3266.5869699999998</v>
      </c>
      <c r="Q131" t="s">
        <v>293</v>
      </c>
      <c r="S131" t="s">
        <v>282</v>
      </c>
    </row>
    <row r="132" spans="1:19" x14ac:dyDescent="0.45">
      <c r="A132" t="s">
        <v>0</v>
      </c>
      <c r="B132" t="s">
        <v>1</v>
      </c>
      <c r="C132" t="s">
        <v>68</v>
      </c>
      <c r="D132" t="s">
        <v>433</v>
      </c>
      <c r="F132" t="s">
        <v>278</v>
      </c>
      <c r="G132" t="s">
        <v>66</v>
      </c>
      <c r="H132">
        <v>2011</v>
      </c>
      <c r="I132">
        <v>101</v>
      </c>
      <c r="J132">
        <v>101</v>
      </c>
      <c r="K132">
        <v>10797.967720000001</v>
      </c>
      <c r="N132">
        <v>4234.9073520000002</v>
      </c>
      <c r="Q132" t="s">
        <v>293</v>
      </c>
      <c r="S132" t="s">
        <v>282</v>
      </c>
    </row>
    <row r="133" spans="1:19" x14ac:dyDescent="0.45">
      <c r="A133" t="s">
        <v>0</v>
      </c>
      <c r="B133" t="s">
        <v>1</v>
      </c>
      <c r="C133" t="s">
        <v>68</v>
      </c>
      <c r="D133" t="s">
        <v>433</v>
      </c>
      <c r="F133" t="s">
        <v>278</v>
      </c>
      <c r="G133" t="s">
        <v>66</v>
      </c>
      <c r="H133">
        <v>2011</v>
      </c>
      <c r="I133">
        <v>102</v>
      </c>
      <c r="J133">
        <v>102</v>
      </c>
      <c r="K133">
        <v>10582.78542</v>
      </c>
      <c r="N133">
        <v>3266.5869699999998</v>
      </c>
      <c r="Q133" t="s">
        <v>293</v>
      </c>
      <c r="S133" t="s">
        <v>282</v>
      </c>
    </row>
    <row r="134" spans="1:19" x14ac:dyDescent="0.45">
      <c r="A134" t="s">
        <v>0</v>
      </c>
      <c r="B134" t="s">
        <v>1</v>
      </c>
      <c r="C134" t="s">
        <v>68</v>
      </c>
      <c r="D134" t="s">
        <v>433</v>
      </c>
      <c r="F134" t="s">
        <v>278</v>
      </c>
      <c r="G134" t="s">
        <v>66</v>
      </c>
      <c r="H134">
        <v>2011</v>
      </c>
      <c r="I134">
        <v>103</v>
      </c>
      <c r="J134">
        <v>103</v>
      </c>
      <c r="K134">
        <v>10582.78542</v>
      </c>
      <c r="N134">
        <v>2836.2223549999999</v>
      </c>
      <c r="Q134" t="s">
        <v>293</v>
      </c>
      <c r="S134" t="s">
        <v>282</v>
      </c>
    </row>
    <row r="135" spans="1:19" x14ac:dyDescent="0.45">
      <c r="A135" t="s">
        <v>0</v>
      </c>
      <c r="B135" t="s">
        <v>1</v>
      </c>
      <c r="C135" t="s">
        <v>68</v>
      </c>
      <c r="D135" t="s">
        <v>433</v>
      </c>
      <c r="F135" t="s">
        <v>278</v>
      </c>
      <c r="G135" t="s">
        <v>66</v>
      </c>
      <c r="H135">
        <v>2011</v>
      </c>
      <c r="I135">
        <v>104</v>
      </c>
      <c r="J135">
        <v>104</v>
      </c>
      <c r="K135">
        <v>10152.4208</v>
      </c>
      <c r="N135">
        <v>2836.2223549999999</v>
      </c>
      <c r="Q135" t="s">
        <v>293</v>
      </c>
      <c r="S135" t="s">
        <v>282</v>
      </c>
    </row>
    <row r="136" spans="1:19" x14ac:dyDescent="0.45">
      <c r="A136" t="s">
        <v>0</v>
      </c>
      <c r="B136" t="s">
        <v>1</v>
      </c>
      <c r="C136" t="s">
        <v>68</v>
      </c>
      <c r="D136" t="s">
        <v>433</v>
      </c>
      <c r="F136" t="s">
        <v>278</v>
      </c>
      <c r="G136" t="s">
        <v>66</v>
      </c>
      <c r="H136">
        <v>2011</v>
      </c>
      <c r="I136">
        <v>105</v>
      </c>
      <c r="J136">
        <v>105</v>
      </c>
      <c r="K136">
        <v>9291.6915719999997</v>
      </c>
      <c r="N136">
        <v>2836.2223549999999</v>
      </c>
      <c r="Q136" t="s">
        <v>293</v>
      </c>
      <c r="S136" t="s">
        <v>282</v>
      </c>
    </row>
    <row r="137" spans="1:19" x14ac:dyDescent="0.45">
      <c r="A137" t="s">
        <v>0</v>
      </c>
      <c r="B137" t="s">
        <v>1</v>
      </c>
      <c r="C137" t="s">
        <v>68</v>
      </c>
      <c r="D137" t="s">
        <v>433</v>
      </c>
      <c r="F137" t="s">
        <v>278</v>
      </c>
      <c r="G137" t="s">
        <v>66</v>
      </c>
      <c r="H137">
        <v>2011</v>
      </c>
      <c r="I137">
        <v>106</v>
      </c>
      <c r="J137">
        <v>106</v>
      </c>
      <c r="K137">
        <v>8646.1446500000002</v>
      </c>
      <c r="N137">
        <v>2728.6312010000001</v>
      </c>
      <c r="Q137" t="s">
        <v>293</v>
      </c>
      <c r="S137" t="s">
        <v>282</v>
      </c>
    </row>
    <row r="138" spans="1:19" x14ac:dyDescent="0.45">
      <c r="A138" t="s">
        <v>0</v>
      </c>
      <c r="B138" t="s">
        <v>1</v>
      </c>
      <c r="C138" t="s">
        <v>68</v>
      </c>
      <c r="D138" t="s">
        <v>433</v>
      </c>
      <c r="F138" t="s">
        <v>278</v>
      </c>
      <c r="G138" t="s">
        <v>66</v>
      </c>
      <c r="H138">
        <v>2011</v>
      </c>
      <c r="I138">
        <v>107</v>
      </c>
      <c r="J138">
        <v>107</v>
      </c>
      <c r="K138">
        <v>7785.4154209999997</v>
      </c>
      <c r="N138">
        <v>2513.4488940000001</v>
      </c>
      <c r="Q138" t="s">
        <v>293</v>
      </c>
      <c r="S138" t="s">
        <v>282</v>
      </c>
    </row>
    <row r="139" spans="1:19" x14ac:dyDescent="0.45">
      <c r="A139" t="s">
        <v>0</v>
      </c>
      <c r="B139" t="s">
        <v>1</v>
      </c>
      <c r="C139" t="s">
        <v>68</v>
      </c>
      <c r="D139" t="s">
        <v>433</v>
      </c>
      <c r="F139" t="s">
        <v>278</v>
      </c>
      <c r="G139" t="s">
        <v>66</v>
      </c>
      <c r="H139">
        <v>2011</v>
      </c>
      <c r="I139">
        <v>108</v>
      </c>
      <c r="J139">
        <v>108</v>
      </c>
      <c r="K139">
        <v>7139.8684999999996</v>
      </c>
      <c r="N139">
        <v>2298.2665870000001</v>
      </c>
      <c r="Q139" t="s">
        <v>293</v>
      </c>
      <c r="S139" t="s">
        <v>282</v>
      </c>
    </row>
    <row r="140" spans="1:19" x14ac:dyDescent="0.45">
      <c r="A140" t="s">
        <v>0</v>
      </c>
      <c r="B140" t="s">
        <v>1</v>
      </c>
      <c r="C140" t="s">
        <v>68</v>
      </c>
      <c r="D140" t="s">
        <v>433</v>
      </c>
      <c r="F140" t="s">
        <v>278</v>
      </c>
      <c r="G140" t="s">
        <v>66</v>
      </c>
      <c r="H140">
        <v>2011</v>
      </c>
      <c r="I140">
        <v>109</v>
      </c>
      <c r="J140">
        <v>109</v>
      </c>
      <c r="K140">
        <v>6709.5038850000001</v>
      </c>
      <c r="N140">
        <v>2083.08428</v>
      </c>
      <c r="Q140" t="s">
        <v>293</v>
      </c>
      <c r="S140" t="s">
        <v>282</v>
      </c>
    </row>
    <row r="141" spans="1:19" x14ac:dyDescent="0.45">
      <c r="A141" t="s">
        <v>0</v>
      </c>
      <c r="B141" t="s">
        <v>1</v>
      </c>
      <c r="C141" t="s">
        <v>68</v>
      </c>
      <c r="D141" t="s">
        <v>433</v>
      </c>
      <c r="F141" t="s">
        <v>278</v>
      </c>
      <c r="G141" t="s">
        <v>66</v>
      </c>
      <c r="H141">
        <v>2011</v>
      </c>
      <c r="I141">
        <v>110</v>
      </c>
      <c r="J141">
        <v>110</v>
      </c>
      <c r="K141">
        <v>7139.8684999999996</v>
      </c>
      <c r="N141">
        <v>1867.901973</v>
      </c>
      <c r="Q141" t="s">
        <v>293</v>
      </c>
      <c r="S141" t="s">
        <v>282</v>
      </c>
    </row>
    <row r="142" spans="1:19" x14ac:dyDescent="0.45">
      <c r="A142" t="s">
        <v>0</v>
      </c>
      <c r="B142" t="s">
        <v>1</v>
      </c>
      <c r="C142" t="s">
        <v>68</v>
      </c>
      <c r="D142" t="s">
        <v>433</v>
      </c>
      <c r="F142" t="s">
        <v>278</v>
      </c>
      <c r="G142" t="s">
        <v>66</v>
      </c>
      <c r="H142">
        <v>2011</v>
      </c>
      <c r="I142">
        <v>111</v>
      </c>
      <c r="J142">
        <v>111</v>
      </c>
      <c r="K142">
        <v>7570.2331139999997</v>
      </c>
      <c r="N142">
        <v>1652.7196650000001</v>
      </c>
      <c r="Q142" t="s">
        <v>293</v>
      </c>
      <c r="S142" t="s">
        <v>282</v>
      </c>
    </row>
    <row r="143" spans="1:19" x14ac:dyDescent="0.45">
      <c r="A143" t="s">
        <v>0</v>
      </c>
      <c r="B143" t="s">
        <v>1</v>
      </c>
      <c r="C143" t="s">
        <v>68</v>
      </c>
      <c r="D143" t="s">
        <v>433</v>
      </c>
      <c r="F143" t="s">
        <v>278</v>
      </c>
      <c r="G143" t="s">
        <v>66</v>
      </c>
      <c r="H143">
        <v>2011</v>
      </c>
      <c r="I143">
        <v>112</v>
      </c>
      <c r="J143">
        <v>112</v>
      </c>
      <c r="K143">
        <v>7893.0065750000003</v>
      </c>
      <c r="N143">
        <v>1867.901973</v>
      </c>
      <c r="Q143" t="s">
        <v>293</v>
      </c>
      <c r="S143" t="s">
        <v>282</v>
      </c>
    </row>
    <row r="144" spans="1:19" x14ac:dyDescent="0.45">
      <c r="A144" t="s">
        <v>0</v>
      </c>
      <c r="B144" t="s">
        <v>1</v>
      </c>
      <c r="C144" t="s">
        <v>68</v>
      </c>
      <c r="D144" t="s">
        <v>433</v>
      </c>
      <c r="F144" t="s">
        <v>278</v>
      </c>
      <c r="G144" t="s">
        <v>66</v>
      </c>
      <c r="H144">
        <v>2011</v>
      </c>
      <c r="I144">
        <v>113</v>
      </c>
      <c r="J144">
        <v>113</v>
      </c>
      <c r="K144">
        <v>7570.2331139999997</v>
      </c>
      <c r="N144">
        <v>1975.4931260000001</v>
      </c>
      <c r="Q144" t="s">
        <v>293</v>
      </c>
      <c r="S144" t="s">
        <v>282</v>
      </c>
    </row>
    <row r="145" spans="1:19" x14ac:dyDescent="0.45">
      <c r="A145" t="s">
        <v>0</v>
      </c>
      <c r="B145" t="s">
        <v>1</v>
      </c>
      <c r="C145" t="s">
        <v>68</v>
      </c>
      <c r="D145" t="s">
        <v>433</v>
      </c>
      <c r="F145" t="s">
        <v>278</v>
      </c>
      <c r="G145" t="s">
        <v>66</v>
      </c>
      <c r="H145">
        <v>2011</v>
      </c>
      <c r="I145">
        <v>114</v>
      </c>
      <c r="J145">
        <v>114</v>
      </c>
      <c r="K145">
        <v>6924.6861920000001</v>
      </c>
      <c r="N145">
        <v>1975.4931260000001</v>
      </c>
      <c r="Q145" t="s">
        <v>293</v>
      </c>
      <c r="S145" t="s">
        <v>282</v>
      </c>
    </row>
    <row r="146" spans="1:19" x14ac:dyDescent="0.45">
      <c r="A146" t="s">
        <v>0</v>
      </c>
      <c r="B146" t="s">
        <v>1</v>
      </c>
      <c r="C146" t="s">
        <v>68</v>
      </c>
      <c r="D146" t="s">
        <v>433</v>
      </c>
      <c r="F146" t="s">
        <v>278</v>
      </c>
      <c r="G146" t="s">
        <v>66</v>
      </c>
      <c r="H146">
        <v>2011</v>
      </c>
      <c r="I146">
        <v>115</v>
      </c>
      <c r="J146">
        <v>115</v>
      </c>
      <c r="K146">
        <v>6494.321578</v>
      </c>
      <c r="N146">
        <v>1760.310819</v>
      </c>
      <c r="Q146" t="s">
        <v>293</v>
      </c>
      <c r="S146" t="s">
        <v>282</v>
      </c>
    </row>
    <row r="147" spans="1:19" x14ac:dyDescent="0.45">
      <c r="A147" t="s">
        <v>0</v>
      </c>
      <c r="B147" t="s">
        <v>1</v>
      </c>
      <c r="C147" t="s">
        <v>68</v>
      </c>
      <c r="D147" t="s">
        <v>433</v>
      </c>
      <c r="F147" t="s">
        <v>278</v>
      </c>
      <c r="G147" t="s">
        <v>66</v>
      </c>
      <c r="H147">
        <v>2011</v>
      </c>
      <c r="I147">
        <v>116</v>
      </c>
      <c r="J147">
        <v>116</v>
      </c>
      <c r="K147">
        <v>6924.6861920000001</v>
      </c>
      <c r="N147">
        <v>1652.7196650000001</v>
      </c>
      <c r="Q147" t="s">
        <v>293</v>
      </c>
      <c r="S147" t="s">
        <v>282</v>
      </c>
    </row>
    <row r="148" spans="1:19" x14ac:dyDescent="0.45">
      <c r="A148" t="s">
        <v>0</v>
      </c>
      <c r="B148" t="s">
        <v>1</v>
      </c>
      <c r="C148" t="s">
        <v>68</v>
      </c>
      <c r="D148" t="s">
        <v>433</v>
      </c>
      <c r="F148" t="s">
        <v>278</v>
      </c>
      <c r="G148" t="s">
        <v>66</v>
      </c>
      <c r="H148">
        <v>2011</v>
      </c>
      <c r="I148">
        <v>117</v>
      </c>
      <c r="J148">
        <v>117</v>
      </c>
      <c r="K148">
        <v>7355.0508069999996</v>
      </c>
      <c r="N148">
        <v>1760.310819</v>
      </c>
      <c r="Q148" t="s">
        <v>293</v>
      </c>
      <c r="S148" t="s">
        <v>282</v>
      </c>
    </row>
    <row r="149" spans="1:19" x14ac:dyDescent="0.45">
      <c r="A149" t="s">
        <v>0</v>
      </c>
      <c r="B149" t="s">
        <v>1</v>
      </c>
      <c r="C149" t="s">
        <v>68</v>
      </c>
      <c r="D149" t="s">
        <v>433</v>
      </c>
      <c r="F149" t="s">
        <v>278</v>
      </c>
      <c r="G149" t="s">
        <v>66</v>
      </c>
      <c r="H149">
        <v>2011</v>
      </c>
      <c r="I149">
        <v>118</v>
      </c>
      <c r="J149">
        <v>118</v>
      </c>
      <c r="K149">
        <v>7355.0508069999996</v>
      </c>
      <c r="N149">
        <v>1867.901973</v>
      </c>
      <c r="Q149" t="s">
        <v>293</v>
      </c>
      <c r="S149" t="s">
        <v>282</v>
      </c>
    </row>
    <row r="150" spans="1:19" x14ac:dyDescent="0.45">
      <c r="A150" t="s">
        <v>0</v>
      </c>
      <c r="B150" t="s">
        <v>1</v>
      </c>
      <c r="C150" t="s">
        <v>68</v>
      </c>
      <c r="D150" t="s">
        <v>433</v>
      </c>
      <c r="F150" t="s">
        <v>278</v>
      </c>
      <c r="G150" t="s">
        <v>66</v>
      </c>
      <c r="H150">
        <v>2011</v>
      </c>
      <c r="I150">
        <v>119</v>
      </c>
      <c r="J150">
        <v>119</v>
      </c>
      <c r="K150">
        <v>7355.0508069999996</v>
      </c>
      <c r="N150">
        <v>2083.08428</v>
      </c>
      <c r="Q150" t="s">
        <v>293</v>
      </c>
      <c r="S150" t="s">
        <v>282</v>
      </c>
    </row>
    <row r="151" spans="1:19" x14ac:dyDescent="0.45">
      <c r="A151" t="s">
        <v>0</v>
      </c>
      <c r="B151" t="s">
        <v>1</v>
      </c>
      <c r="C151" t="s">
        <v>68</v>
      </c>
      <c r="D151" t="s">
        <v>433</v>
      </c>
      <c r="F151" t="s">
        <v>278</v>
      </c>
      <c r="G151" t="s">
        <v>66</v>
      </c>
      <c r="H151">
        <v>2011</v>
      </c>
      <c r="I151">
        <v>120</v>
      </c>
      <c r="J151">
        <v>120</v>
      </c>
      <c r="K151">
        <v>6924.6861920000001</v>
      </c>
      <c r="N151">
        <v>2190.6754329999999</v>
      </c>
      <c r="Q151" t="s">
        <v>293</v>
      </c>
      <c r="S151" t="s">
        <v>282</v>
      </c>
    </row>
    <row r="152" spans="1:19" x14ac:dyDescent="0.45">
      <c r="A152" t="s">
        <v>0</v>
      </c>
      <c r="B152" t="s">
        <v>1</v>
      </c>
      <c r="C152" t="s">
        <v>68</v>
      </c>
      <c r="D152" t="s">
        <v>433</v>
      </c>
      <c r="F152" t="s">
        <v>278</v>
      </c>
      <c r="G152" t="s">
        <v>66</v>
      </c>
      <c r="H152">
        <v>2011</v>
      </c>
      <c r="I152">
        <v>121</v>
      </c>
      <c r="J152">
        <v>121</v>
      </c>
      <c r="K152">
        <v>6063.956964</v>
      </c>
      <c r="N152">
        <v>2190.6754329999999</v>
      </c>
      <c r="Q152" t="s">
        <v>293</v>
      </c>
      <c r="S152" t="s">
        <v>282</v>
      </c>
    </row>
    <row r="153" spans="1:19" x14ac:dyDescent="0.45">
      <c r="A153" t="s">
        <v>0</v>
      </c>
      <c r="B153" t="s">
        <v>1</v>
      </c>
      <c r="C153" t="s">
        <v>68</v>
      </c>
      <c r="D153" t="s">
        <v>433</v>
      </c>
      <c r="F153" t="s">
        <v>278</v>
      </c>
      <c r="G153" t="s">
        <v>66</v>
      </c>
      <c r="H153">
        <v>2011</v>
      </c>
      <c r="I153">
        <v>122</v>
      </c>
      <c r="J153">
        <v>122</v>
      </c>
      <c r="K153">
        <v>5418.4100420000004</v>
      </c>
      <c r="N153">
        <v>2298.2665870000001</v>
      </c>
      <c r="Q153" t="s">
        <v>293</v>
      </c>
      <c r="S153" t="s">
        <v>282</v>
      </c>
    </row>
    <row r="154" spans="1:19" x14ac:dyDescent="0.45">
      <c r="A154" t="s">
        <v>0</v>
      </c>
      <c r="B154" t="s">
        <v>1</v>
      </c>
      <c r="C154" t="s">
        <v>68</v>
      </c>
      <c r="D154" t="s">
        <v>433</v>
      </c>
      <c r="F154" t="s">
        <v>278</v>
      </c>
      <c r="G154" t="s">
        <v>66</v>
      </c>
      <c r="H154">
        <v>2011</v>
      </c>
      <c r="I154">
        <v>123</v>
      </c>
      <c r="J154">
        <v>123</v>
      </c>
      <c r="K154">
        <v>5633.5923489999996</v>
      </c>
      <c r="N154">
        <v>1545.128512</v>
      </c>
      <c r="Q154" t="s">
        <v>293</v>
      </c>
      <c r="S154" t="s">
        <v>282</v>
      </c>
    </row>
    <row r="155" spans="1:19" x14ac:dyDescent="0.45">
      <c r="A155" t="s">
        <v>0</v>
      </c>
      <c r="B155" t="s">
        <v>1</v>
      </c>
      <c r="C155" t="s">
        <v>68</v>
      </c>
      <c r="D155" t="s">
        <v>433</v>
      </c>
      <c r="F155" t="s">
        <v>278</v>
      </c>
      <c r="G155" t="s">
        <v>66</v>
      </c>
      <c r="H155">
        <v>2011</v>
      </c>
      <c r="I155">
        <v>124</v>
      </c>
      <c r="J155">
        <v>124</v>
      </c>
      <c r="K155">
        <v>6063.956964</v>
      </c>
      <c r="N155">
        <v>1652.7196650000001</v>
      </c>
      <c r="Q155" t="s">
        <v>293</v>
      </c>
      <c r="S155" t="s">
        <v>282</v>
      </c>
    </row>
    <row r="156" spans="1:19" x14ac:dyDescent="0.45">
      <c r="A156" t="s">
        <v>0</v>
      </c>
      <c r="B156" t="s">
        <v>1</v>
      </c>
      <c r="C156" t="s">
        <v>68</v>
      </c>
      <c r="D156" t="s">
        <v>433</v>
      </c>
      <c r="F156" t="s">
        <v>278</v>
      </c>
      <c r="G156" t="s">
        <v>66</v>
      </c>
      <c r="H156">
        <v>2011</v>
      </c>
      <c r="I156">
        <v>125</v>
      </c>
      <c r="J156">
        <v>125</v>
      </c>
      <c r="K156">
        <v>6601.9127319999998</v>
      </c>
      <c r="N156">
        <v>1652.7196650000001</v>
      </c>
      <c r="Q156" t="s">
        <v>293</v>
      </c>
      <c r="S156" t="s">
        <v>282</v>
      </c>
    </row>
    <row r="157" spans="1:19" x14ac:dyDescent="0.45">
      <c r="A157" t="s">
        <v>0</v>
      </c>
      <c r="B157" t="s">
        <v>1</v>
      </c>
      <c r="C157" t="s">
        <v>68</v>
      </c>
      <c r="D157" t="s">
        <v>433</v>
      </c>
      <c r="F157" t="s">
        <v>278</v>
      </c>
      <c r="G157" t="s">
        <v>66</v>
      </c>
      <c r="H157">
        <v>2011</v>
      </c>
      <c r="I157">
        <v>126</v>
      </c>
      <c r="J157">
        <v>126</v>
      </c>
      <c r="K157">
        <v>6817.0950389999998</v>
      </c>
      <c r="N157">
        <v>1760.310819</v>
      </c>
      <c r="Q157" t="s">
        <v>293</v>
      </c>
      <c r="S157" t="s">
        <v>282</v>
      </c>
    </row>
    <row r="158" spans="1:19" x14ac:dyDescent="0.45">
      <c r="A158" t="s">
        <v>0</v>
      </c>
      <c r="B158" t="s">
        <v>1</v>
      </c>
      <c r="C158" t="s">
        <v>68</v>
      </c>
      <c r="D158" t="s">
        <v>433</v>
      </c>
      <c r="F158" t="s">
        <v>278</v>
      </c>
      <c r="G158" t="s">
        <v>66</v>
      </c>
      <c r="H158">
        <v>2011</v>
      </c>
      <c r="I158">
        <v>127</v>
      </c>
      <c r="J158">
        <v>127</v>
      </c>
      <c r="K158">
        <v>6709.5038850000001</v>
      </c>
      <c r="N158">
        <v>1975.4931260000001</v>
      </c>
      <c r="Q158" t="s">
        <v>293</v>
      </c>
      <c r="S158" t="s">
        <v>282</v>
      </c>
    </row>
    <row r="159" spans="1:19" x14ac:dyDescent="0.45">
      <c r="A159" t="s">
        <v>0</v>
      </c>
      <c r="B159" t="s">
        <v>1</v>
      </c>
      <c r="C159" t="s">
        <v>68</v>
      </c>
      <c r="D159" t="s">
        <v>433</v>
      </c>
      <c r="F159" t="s">
        <v>278</v>
      </c>
      <c r="G159" t="s">
        <v>66</v>
      </c>
      <c r="H159">
        <v>2011</v>
      </c>
      <c r="I159">
        <v>128</v>
      </c>
      <c r="J159">
        <v>128</v>
      </c>
      <c r="K159">
        <v>6601.9127319999998</v>
      </c>
      <c r="N159">
        <v>1975.4931260000001</v>
      </c>
      <c r="Q159" t="s">
        <v>293</v>
      </c>
      <c r="S159" t="s">
        <v>282</v>
      </c>
    </row>
    <row r="160" spans="1:19" x14ac:dyDescent="0.45">
      <c r="A160" t="s">
        <v>0</v>
      </c>
      <c r="B160" t="s">
        <v>1</v>
      </c>
      <c r="C160" t="s">
        <v>68</v>
      </c>
      <c r="D160" t="s">
        <v>433</v>
      </c>
      <c r="F160" t="s">
        <v>278</v>
      </c>
      <c r="G160" t="s">
        <v>66</v>
      </c>
      <c r="H160">
        <v>2011</v>
      </c>
      <c r="I160">
        <v>129</v>
      </c>
      <c r="J160">
        <v>129</v>
      </c>
      <c r="K160">
        <v>6386.7304240000003</v>
      </c>
      <c r="N160">
        <v>1760.310819</v>
      </c>
      <c r="Q160" t="s">
        <v>293</v>
      </c>
      <c r="S160" t="s">
        <v>282</v>
      </c>
    </row>
    <row r="161" spans="1:19" x14ac:dyDescent="0.45">
      <c r="A161" t="s">
        <v>0</v>
      </c>
      <c r="B161" t="s">
        <v>1</v>
      </c>
      <c r="C161" t="s">
        <v>68</v>
      </c>
      <c r="D161" t="s">
        <v>433</v>
      </c>
      <c r="F161" t="s">
        <v>278</v>
      </c>
      <c r="G161" t="s">
        <v>66</v>
      </c>
      <c r="H161">
        <v>2011</v>
      </c>
      <c r="I161">
        <v>130</v>
      </c>
      <c r="J161">
        <v>130</v>
      </c>
      <c r="K161">
        <v>6386.7304240000003</v>
      </c>
      <c r="N161">
        <v>1760.310819</v>
      </c>
      <c r="Q161" t="s">
        <v>293</v>
      </c>
      <c r="S161" t="s">
        <v>282</v>
      </c>
    </row>
    <row r="162" spans="1:19" x14ac:dyDescent="0.45">
      <c r="A162" t="s">
        <v>0</v>
      </c>
      <c r="B162" t="s">
        <v>1</v>
      </c>
      <c r="C162" t="s">
        <v>68</v>
      </c>
      <c r="D162" t="s">
        <v>433</v>
      </c>
      <c r="F162" t="s">
        <v>278</v>
      </c>
      <c r="G162" t="s">
        <v>66</v>
      </c>
      <c r="H162">
        <v>2011</v>
      </c>
      <c r="I162">
        <v>131</v>
      </c>
      <c r="J162">
        <v>131</v>
      </c>
      <c r="K162">
        <v>6494.321578</v>
      </c>
      <c r="N162">
        <v>1545.128512</v>
      </c>
      <c r="Q162" t="s">
        <v>293</v>
      </c>
      <c r="S162" t="s">
        <v>282</v>
      </c>
    </row>
    <row r="163" spans="1:19" x14ac:dyDescent="0.45">
      <c r="A163" t="s">
        <v>0</v>
      </c>
      <c r="B163" t="s">
        <v>1</v>
      </c>
      <c r="C163" t="s">
        <v>68</v>
      </c>
      <c r="D163" t="s">
        <v>433</v>
      </c>
      <c r="F163" t="s">
        <v>278</v>
      </c>
      <c r="G163" t="s">
        <v>66</v>
      </c>
      <c r="H163">
        <v>2011</v>
      </c>
      <c r="I163">
        <v>132</v>
      </c>
      <c r="J163">
        <v>132</v>
      </c>
      <c r="K163">
        <v>7247.4596529999999</v>
      </c>
      <c r="N163">
        <v>1437.537358</v>
      </c>
      <c r="Q163" t="s">
        <v>293</v>
      </c>
      <c r="S163" t="s">
        <v>282</v>
      </c>
    </row>
    <row r="164" spans="1:19" x14ac:dyDescent="0.45">
      <c r="A164" t="s">
        <v>0</v>
      </c>
      <c r="B164" t="s">
        <v>1</v>
      </c>
      <c r="C164" t="s">
        <v>68</v>
      </c>
      <c r="D164" t="s">
        <v>433</v>
      </c>
      <c r="F164" t="s">
        <v>278</v>
      </c>
      <c r="G164" t="s">
        <v>66</v>
      </c>
      <c r="H164">
        <v>2011</v>
      </c>
      <c r="I164">
        <v>133</v>
      </c>
      <c r="J164">
        <v>133</v>
      </c>
      <c r="K164">
        <v>8430.9623429999992</v>
      </c>
      <c r="N164">
        <v>1867.901973</v>
      </c>
      <c r="Q164" t="s">
        <v>293</v>
      </c>
      <c r="S164" t="s">
        <v>282</v>
      </c>
    </row>
    <row r="165" spans="1:19" x14ac:dyDescent="0.45">
      <c r="A165" t="s">
        <v>0</v>
      </c>
      <c r="B165" t="s">
        <v>1</v>
      </c>
      <c r="C165" t="s">
        <v>68</v>
      </c>
      <c r="D165" t="s">
        <v>433</v>
      </c>
      <c r="F165" t="s">
        <v>278</v>
      </c>
      <c r="G165" t="s">
        <v>66</v>
      </c>
      <c r="H165">
        <v>2011</v>
      </c>
      <c r="I165">
        <v>134</v>
      </c>
      <c r="J165">
        <v>134</v>
      </c>
      <c r="K165">
        <v>9076.5092650000006</v>
      </c>
      <c r="N165">
        <v>1975.4931260000001</v>
      </c>
      <c r="Q165" t="s">
        <v>293</v>
      </c>
      <c r="S165" t="s">
        <v>282</v>
      </c>
    </row>
    <row r="166" spans="1:19" x14ac:dyDescent="0.45">
      <c r="A166" t="s">
        <v>0</v>
      </c>
      <c r="B166" t="s">
        <v>1</v>
      </c>
      <c r="C166" t="s">
        <v>68</v>
      </c>
      <c r="D166" t="s">
        <v>433</v>
      </c>
      <c r="F166" t="s">
        <v>278</v>
      </c>
      <c r="G166" t="s">
        <v>66</v>
      </c>
      <c r="H166">
        <v>2011</v>
      </c>
      <c r="I166">
        <v>135</v>
      </c>
      <c r="J166">
        <v>135</v>
      </c>
      <c r="K166">
        <v>9722.0561859999998</v>
      </c>
      <c r="N166">
        <v>2513.4488940000001</v>
      </c>
      <c r="Q166" t="s">
        <v>293</v>
      </c>
      <c r="S166" t="s">
        <v>282</v>
      </c>
    </row>
    <row r="167" spans="1:19" x14ac:dyDescent="0.45">
      <c r="A167" t="s">
        <v>0</v>
      </c>
      <c r="B167" t="s">
        <v>1</v>
      </c>
      <c r="C167" t="s">
        <v>68</v>
      </c>
      <c r="D167" t="s">
        <v>433</v>
      </c>
      <c r="F167" t="s">
        <v>278</v>
      </c>
      <c r="G167" t="s">
        <v>66</v>
      </c>
      <c r="H167">
        <v>2011</v>
      </c>
      <c r="I167">
        <v>136</v>
      </c>
      <c r="J167">
        <v>136</v>
      </c>
      <c r="K167">
        <v>10690.37657</v>
      </c>
      <c r="N167">
        <v>2405.8577409999998</v>
      </c>
      <c r="Q167" t="s">
        <v>293</v>
      </c>
      <c r="S167" t="s">
        <v>282</v>
      </c>
    </row>
    <row r="168" spans="1:19" x14ac:dyDescent="0.45">
      <c r="A168" t="s">
        <v>0</v>
      </c>
      <c r="B168" t="s">
        <v>1</v>
      </c>
      <c r="C168" t="s">
        <v>68</v>
      </c>
      <c r="D168" t="s">
        <v>433</v>
      </c>
      <c r="F168" t="s">
        <v>278</v>
      </c>
      <c r="G168" t="s">
        <v>66</v>
      </c>
      <c r="H168">
        <v>2011</v>
      </c>
      <c r="I168">
        <v>137</v>
      </c>
      <c r="J168">
        <v>137</v>
      </c>
      <c r="K168">
        <v>11443.514639999999</v>
      </c>
      <c r="N168">
        <v>3266.5869699999998</v>
      </c>
      <c r="Q168" t="s">
        <v>293</v>
      </c>
      <c r="S168" t="s">
        <v>282</v>
      </c>
    </row>
    <row r="169" spans="1:19" x14ac:dyDescent="0.45">
      <c r="A169" t="s">
        <v>0</v>
      </c>
      <c r="B169" t="s">
        <v>1</v>
      </c>
      <c r="C169" t="s">
        <v>68</v>
      </c>
      <c r="D169" t="s">
        <v>433</v>
      </c>
      <c r="F169" t="s">
        <v>278</v>
      </c>
      <c r="G169" t="s">
        <v>66</v>
      </c>
      <c r="H169">
        <v>2011</v>
      </c>
      <c r="I169">
        <v>138</v>
      </c>
      <c r="J169">
        <v>138</v>
      </c>
      <c r="K169">
        <v>11335.923489999999</v>
      </c>
      <c r="N169">
        <v>3589.3604300000002</v>
      </c>
      <c r="Q169" t="s">
        <v>293</v>
      </c>
      <c r="S169" t="s">
        <v>282</v>
      </c>
    </row>
    <row r="170" spans="1:19" x14ac:dyDescent="0.45">
      <c r="A170" t="s">
        <v>0</v>
      </c>
      <c r="B170" t="s">
        <v>1</v>
      </c>
      <c r="C170" t="s">
        <v>68</v>
      </c>
      <c r="D170" t="s">
        <v>433</v>
      </c>
      <c r="F170" t="s">
        <v>278</v>
      </c>
      <c r="G170" t="s">
        <v>66</v>
      </c>
      <c r="H170">
        <v>2011</v>
      </c>
      <c r="I170">
        <v>139</v>
      </c>
      <c r="J170">
        <v>139</v>
      </c>
      <c r="K170">
        <v>10582.78542</v>
      </c>
      <c r="N170">
        <v>3481.7692769999999</v>
      </c>
      <c r="Q170" t="s">
        <v>293</v>
      </c>
      <c r="S170" t="s">
        <v>282</v>
      </c>
    </row>
    <row r="171" spans="1:19" x14ac:dyDescent="0.45">
      <c r="A171" t="s">
        <v>0</v>
      </c>
      <c r="B171" t="s">
        <v>1</v>
      </c>
      <c r="C171" t="s">
        <v>68</v>
      </c>
      <c r="D171" t="s">
        <v>433</v>
      </c>
      <c r="F171" t="s">
        <v>278</v>
      </c>
      <c r="G171" t="s">
        <v>66</v>
      </c>
      <c r="H171">
        <v>2011</v>
      </c>
      <c r="I171">
        <v>140</v>
      </c>
      <c r="J171">
        <v>140</v>
      </c>
      <c r="K171">
        <v>9722.0561859999998</v>
      </c>
      <c r="N171">
        <v>3266.5869699999998</v>
      </c>
      <c r="Q171" t="s">
        <v>293</v>
      </c>
      <c r="S171" t="s">
        <v>282</v>
      </c>
    </row>
    <row r="172" spans="1:19" x14ac:dyDescent="0.45">
      <c r="A172" t="s">
        <v>0</v>
      </c>
      <c r="B172" t="s">
        <v>1</v>
      </c>
      <c r="C172" t="s">
        <v>68</v>
      </c>
      <c r="D172" t="s">
        <v>433</v>
      </c>
      <c r="F172" t="s">
        <v>278</v>
      </c>
      <c r="G172" t="s">
        <v>66</v>
      </c>
      <c r="H172">
        <v>2011</v>
      </c>
      <c r="I172">
        <v>141</v>
      </c>
      <c r="J172">
        <v>141</v>
      </c>
      <c r="K172">
        <v>9399.2827259999995</v>
      </c>
      <c r="N172">
        <v>3481.7692769999999</v>
      </c>
      <c r="Q172" t="s">
        <v>293</v>
      </c>
      <c r="S172" t="s">
        <v>282</v>
      </c>
    </row>
    <row r="173" spans="1:19" x14ac:dyDescent="0.45">
      <c r="A173" t="s">
        <v>0</v>
      </c>
      <c r="B173" t="s">
        <v>1</v>
      </c>
      <c r="C173" t="s">
        <v>68</v>
      </c>
      <c r="D173" t="s">
        <v>433</v>
      </c>
      <c r="F173" t="s">
        <v>278</v>
      </c>
      <c r="G173" t="s">
        <v>66</v>
      </c>
      <c r="H173">
        <v>2011</v>
      </c>
      <c r="I173">
        <v>142</v>
      </c>
      <c r="J173">
        <v>142</v>
      </c>
      <c r="K173">
        <v>9722.0561859999998</v>
      </c>
      <c r="N173">
        <v>2836.2223549999999</v>
      </c>
      <c r="Q173" t="s">
        <v>293</v>
      </c>
      <c r="S173" t="s">
        <v>282</v>
      </c>
    </row>
    <row r="174" spans="1:19" x14ac:dyDescent="0.45">
      <c r="A174" t="s">
        <v>0</v>
      </c>
      <c r="B174" t="s">
        <v>1</v>
      </c>
      <c r="C174" t="s">
        <v>68</v>
      </c>
      <c r="D174" t="s">
        <v>433</v>
      </c>
      <c r="F174" t="s">
        <v>278</v>
      </c>
      <c r="G174" t="s">
        <v>66</v>
      </c>
      <c r="H174">
        <v>2011</v>
      </c>
      <c r="I174">
        <v>143</v>
      </c>
      <c r="J174">
        <v>143</v>
      </c>
      <c r="K174">
        <v>10797.967720000001</v>
      </c>
      <c r="N174">
        <v>2513.4488940000001</v>
      </c>
      <c r="Q174" t="s">
        <v>293</v>
      </c>
      <c r="S174" t="s">
        <v>282</v>
      </c>
    </row>
    <row r="175" spans="1:19" x14ac:dyDescent="0.45">
      <c r="A175" t="s">
        <v>0</v>
      </c>
      <c r="B175" t="s">
        <v>1</v>
      </c>
      <c r="C175" t="s">
        <v>68</v>
      </c>
      <c r="D175" t="s">
        <v>433</v>
      </c>
      <c r="F175" t="s">
        <v>278</v>
      </c>
      <c r="G175" t="s">
        <v>66</v>
      </c>
      <c r="H175">
        <v>2011</v>
      </c>
      <c r="I175">
        <v>144</v>
      </c>
      <c r="J175">
        <v>144</v>
      </c>
      <c r="K175">
        <v>11658.69695</v>
      </c>
      <c r="N175">
        <v>3158.9958160000001</v>
      </c>
      <c r="Q175" t="s">
        <v>293</v>
      </c>
      <c r="S175" t="s">
        <v>282</v>
      </c>
    </row>
    <row r="176" spans="1:19" x14ac:dyDescent="0.45">
      <c r="A176" t="s">
        <v>0</v>
      </c>
      <c r="B176" t="s">
        <v>1</v>
      </c>
      <c r="C176" t="s">
        <v>68</v>
      </c>
      <c r="D176" t="s">
        <v>433</v>
      </c>
      <c r="F176" t="s">
        <v>278</v>
      </c>
      <c r="G176" t="s">
        <v>66</v>
      </c>
      <c r="H176">
        <v>2011</v>
      </c>
      <c r="I176">
        <v>145</v>
      </c>
      <c r="J176">
        <v>145</v>
      </c>
      <c r="K176">
        <v>11981.47041</v>
      </c>
      <c r="N176">
        <v>3051.4046619999999</v>
      </c>
      <c r="Q176" t="s">
        <v>293</v>
      </c>
      <c r="S176" t="s">
        <v>282</v>
      </c>
    </row>
    <row r="177" spans="1:19" x14ac:dyDescent="0.45">
      <c r="A177" t="s">
        <v>0</v>
      </c>
      <c r="B177" t="s">
        <v>1</v>
      </c>
      <c r="C177" t="s">
        <v>68</v>
      </c>
      <c r="D177" t="s">
        <v>433</v>
      </c>
      <c r="F177" t="s">
        <v>278</v>
      </c>
      <c r="G177" t="s">
        <v>66</v>
      </c>
      <c r="H177">
        <v>2011</v>
      </c>
      <c r="I177">
        <v>146</v>
      </c>
      <c r="J177">
        <v>146</v>
      </c>
      <c r="K177">
        <v>12519.42618</v>
      </c>
      <c r="N177">
        <v>3481.7692769999999</v>
      </c>
      <c r="Q177" t="s">
        <v>293</v>
      </c>
      <c r="S177" t="s">
        <v>282</v>
      </c>
    </row>
    <row r="178" spans="1:19" x14ac:dyDescent="0.45">
      <c r="A178" t="s">
        <v>0</v>
      </c>
      <c r="B178" t="s">
        <v>1</v>
      </c>
      <c r="C178" t="s">
        <v>68</v>
      </c>
      <c r="D178" t="s">
        <v>433</v>
      </c>
      <c r="F178" t="s">
        <v>278</v>
      </c>
      <c r="G178" t="s">
        <v>66</v>
      </c>
      <c r="H178">
        <v>2011</v>
      </c>
      <c r="I178">
        <v>147</v>
      </c>
      <c r="J178">
        <v>147</v>
      </c>
      <c r="K178">
        <v>12842.199640000001</v>
      </c>
      <c r="N178">
        <v>4342.4985059999999</v>
      </c>
      <c r="Q178" t="s">
        <v>293</v>
      </c>
      <c r="S178" t="s">
        <v>282</v>
      </c>
    </row>
    <row r="179" spans="1:19" x14ac:dyDescent="0.45">
      <c r="A179" t="s">
        <v>0</v>
      </c>
      <c r="B179" t="s">
        <v>1</v>
      </c>
      <c r="C179" t="s">
        <v>68</v>
      </c>
      <c r="D179" t="s">
        <v>433</v>
      </c>
      <c r="F179" t="s">
        <v>278</v>
      </c>
      <c r="G179" t="s">
        <v>66</v>
      </c>
      <c r="H179">
        <v>2011</v>
      </c>
      <c r="I179">
        <v>148</v>
      </c>
      <c r="J179">
        <v>148</v>
      </c>
      <c r="K179">
        <v>12734.608490000001</v>
      </c>
      <c r="N179">
        <v>4127.3161980000004</v>
      </c>
      <c r="Q179" t="s">
        <v>293</v>
      </c>
      <c r="S179" t="s">
        <v>282</v>
      </c>
    </row>
    <row r="180" spans="1:19" x14ac:dyDescent="0.45">
      <c r="A180" s="4" t="s">
        <v>0</v>
      </c>
      <c r="B180" s="4" t="s">
        <v>1</v>
      </c>
      <c r="C180" s="4" t="s">
        <v>68</v>
      </c>
      <c r="D180" s="4" t="s">
        <v>433</v>
      </c>
      <c r="E180" s="4"/>
      <c r="F180" s="4" t="s">
        <v>278</v>
      </c>
      <c r="G180" s="4" t="s">
        <v>66</v>
      </c>
      <c r="H180" s="4">
        <v>2011</v>
      </c>
      <c r="I180" s="4">
        <v>149</v>
      </c>
      <c r="J180" s="4">
        <v>149</v>
      </c>
      <c r="K180" s="4">
        <v>12627.017330000001</v>
      </c>
      <c r="L180" s="4"/>
      <c r="M180" s="4"/>
      <c r="N180" s="4">
        <v>4019.7250450000001</v>
      </c>
      <c r="O180" s="4"/>
      <c r="P180" s="4"/>
      <c r="Q180" s="4" t="s">
        <v>293</v>
      </c>
      <c r="R180" s="4"/>
      <c r="S180" s="4" t="s">
        <v>282</v>
      </c>
    </row>
    <row r="181" spans="1:19" x14ac:dyDescent="0.45">
      <c r="A181" s="1" t="s">
        <v>0</v>
      </c>
      <c r="B181" s="2" t="s">
        <v>1</v>
      </c>
      <c r="C181" s="2" t="s">
        <v>297</v>
      </c>
      <c r="D181" s="2" t="s">
        <v>433</v>
      </c>
      <c r="E181" s="2"/>
      <c r="F181" s="2" t="s">
        <v>6</v>
      </c>
      <c r="G181" s="2" t="s">
        <v>66</v>
      </c>
      <c r="H181" s="2">
        <v>2011</v>
      </c>
      <c r="I181">
        <v>65</v>
      </c>
      <c r="J181">
        <v>65</v>
      </c>
      <c r="K181" s="2">
        <v>87337.850120000003</v>
      </c>
      <c r="N181">
        <v>11013.150030000001</v>
      </c>
      <c r="Q181" t="s">
        <v>293</v>
      </c>
      <c r="S181" t="s">
        <v>282</v>
      </c>
    </row>
    <row r="182" spans="1:19" x14ac:dyDescent="0.45">
      <c r="A182" t="s">
        <v>0</v>
      </c>
      <c r="B182" t="s">
        <v>1</v>
      </c>
      <c r="C182" t="s">
        <v>297</v>
      </c>
      <c r="D182" t="s">
        <v>433</v>
      </c>
      <c r="F182" t="s">
        <v>6</v>
      </c>
      <c r="G182" t="s">
        <v>66</v>
      </c>
      <c r="H182">
        <v>2011</v>
      </c>
      <c r="I182">
        <v>66</v>
      </c>
      <c r="J182">
        <v>66</v>
      </c>
      <c r="K182">
        <v>86167.34143</v>
      </c>
      <c r="N182">
        <v>10044.82965</v>
      </c>
      <c r="Q182" t="s">
        <v>293</v>
      </c>
      <c r="S182" t="s">
        <v>282</v>
      </c>
    </row>
    <row r="183" spans="1:19" x14ac:dyDescent="0.45">
      <c r="A183" t="s">
        <v>0</v>
      </c>
      <c r="B183" t="s">
        <v>1</v>
      </c>
      <c r="C183" t="s">
        <v>297</v>
      </c>
      <c r="D183" t="s">
        <v>433</v>
      </c>
      <c r="F183" t="s">
        <v>6</v>
      </c>
      <c r="G183" t="s">
        <v>66</v>
      </c>
      <c r="H183">
        <v>2011</v>
      </c>
      <c r="I183">
        <v>67</v>
      </c>
      <c r="J183">
        <v>67</v>
      </c>
      <c r="K183">
        <v>78676.085819999993</v>
      </c>
      <c r="N183">
        <v>11228.332340000001</v>
      </c>
      <c r="Q183" t="s">
        <v>293</v>
      </c>
      <c r="S183" t="s">
        <v>282</v>
      </c>
    </row>
    <row r="184" spans="1:19" x14ac:dyDescent="0.45">
      <c r="A184" t="s">
        <v>0</v>
      </c>
      <c r="B184" t="s">
        <v>1</v>
      </c>
      <c r="C184" t="s">
        <v>297</v>
      </c>
      <c r="D184" t="s">
        <v>433</v>
      </c>
      <c r="F184" t="s">
        <v>6</v>
      </c>
      <c r="G184" t="s">
        <v>66</v>
      </c>
      <c r="H184">
        <v>2011</v>
      </c>
      <c r="I184">
        <v>68</v>
      </c>
      <c r="J184">
        <v>68</v>
      </c>
      <c r="K184">
        <v>78910.187560000006</v>
      </c>
      <c r="N184">
        <v>10367.60311</v>
      </c>
      <c r="Q184" t="s">
        <v>293</v>
      </c>
      <c r="S184" t="s">
        <v>282</v>
      </c>
    </row>
    <row r="185" spans="1:19" x14ac:dyDescent="0.45">
      <c r="A185" t="s">
        <v>0</v>
      </c>
      <c r="B185" t="s">
        <v>1</v>
      </c>
      <c r="C185" t="s">
        <v>297</v>
      </c>
      <c r="D185" t="s">
        <v>433</v>
      </c>
      <c r="F185" t="s">
        <v>6</v>
      </c>
      <c r="G185" t="s">
        <v>66</v>
      </c>
      <c r="H185">
        <v>2011</v>
      </c>
      <c r="I185">
        <v>69</v>
      </c>
      <c r="J185">
        <v>69</v>
      </c>
      <c r="K185">
        <v>78910.187560000006</v>
      </c>
      <c r="N185">
        <v>10582.78542</v>
      </c>
      <c r="Q185" t="s">
        <v>293</v>
      </c>
      <c r="S185" t="s">
        <v>282</v>
      </c>
    </row>
    <row r="186" spans="1:19" x14ac:dyDescent="0.45">
      <c r="A186" t="s">
        <v>0</v>
      </c>
      <c r="B186" t="s">
        <v>1</v>
      </c>
      <c r="C186" t="s">
        <v>297</v>
      </c>
      <c r="D186" t="s">
        <v>433</v>
      </c>
      <c r="F186" t="s">
        <v>6</v>
      </c>
      <c r="G186" t="s">
        <v>66</v>
      </c>
      <c r="H186">
        <v>2011</v>
      </c>
      <c r="I186">
        <v>70</v>
      </c>
      <c r="J186">
        <v>70</v>
      </c>
      <c r="K186">
        <v>81953.510150000002</v>
      </c>
      <c r="N186">
        <v>9937.2384939999993</v>
      </c>
      <c r="Q186" t="s">
        <v>293</v>
      </c>
      <c r="S186" t="s">
        <v>282</v>
      </c>
    </row>
    <row r="187" spans="1:19" x14ac:dyDescent="0.45">
      <c r="A187" t="s">
        <v>0</v>
      </c>
      <c r="B187" t="s">
        <v>1</v>
      </c>
      <c r="C187" t="s">
        <v>297</v>
      </c>
      <c r="D187" t="s">
        <v>433</v>
      </c>
      <c r="F187" t="s">
        <v>6</v>
      </c>
      <c r="G187" t="s">
        <v>66</v>
      </c>
      <c r="H187">
        <v>2011</v>
      </c>
      <c r="I187">
        <v>71</v>
      </c>
      <c r="J187">
        <v>71</v>
      </c>
      <c r="K187">
        <v>77037.373649999994</v>
      </c>
      <c r="N187">
        <v>11228.332340000001</v>
      </c>
      <c r="Q187" t="s">
        <v>293</v>
      </c>
      <c r="S187" t="s">
        <v>282</v>
      </c>
    </row>
    <row r="188" spans="1:19" x14ac:dyDescent="0.45">
      <c r="A188" t="s">
        <v>0</v>
      </c>
      <c r="B188" t="s">
        <v>1</v>
      </c>
      <c r="C188" t="s">
        <v>297</v>
      </c>
      <c r="D188" t="s">
        <v>433</v>
      </c>
      <c r="F188" t="s">
        <v>6</v>
      </c>
      <c r="G188" t="s">
        <v>66</v>
      </c>
      <c r="H188">
        <v>2011</v>
      </c>
      <c r="I188">
        <v>72</v>
      </c>
      <c r="J188">
        <v>72</v>
      </c>
      <c r="K188">
        <v>74462.254539999994</v>
      </c>
      <c r="N188">
        <v>10582.78542</v>
      </c>
      <c r="Q188" t="s">
        <v>293</v>
      </c>
      <c r="S188" t="s">
        <v>282</v>
      </c>
    </row>
    <row r="189" spans="1:19" x14ac:dyDescent="0.45">
      <c r="A189" t="s">
        <v>0</v>
      </c>
      <c r="B189" t="s">
        <v>1</v>
      </c>
      <c r="C189" t="s">
        <v>297</v>
      </c>
      <c r="D189" t="s">
        <v>433</v>
      </c>
      <c r="F189" t="s">
        <v>6</v>
      </c>
      <c r="G189" t="s">
        <v>66</v>
      </c>
      <c r="H189">
        <v>2011</v>
      </c>
      <c r="I189">
        <v>73</v>
      </c>
      <c r="J189">
        <v>73</v>
      </c>
      <c r="K189">
        <v>70014.321519999998</v>
      </c>
      <c r="N189">
        <v>10905.55888</v>
      </c>
      <c r="Q189" t="s">
        <v>293</v>
      </c>
      <c r="S189" t="s">
        <v>282</v>
      </c>
    </row>
    <row r="190" spans="1:19" x14ac:dyDescent="0.45">
      <c r="A190" t="s">
        <v>0</v>
      </c>
      <c r="B190" t="s">
        <v>1</v>
      </c>
      <c r="C190" t="s">
        <v>297</v>
      </c>
      <c r="D190" t="s">
        <v>433</v>
      </c>
      <c r="F190" t="s">
        <v>6</v>
      </c>
      <c r="G190" t="s">
        <v>66</v>
      </c>
      <c r="H190">
        <v>2011</v>
      </c>
      <c r="I190">
        <v>74</v>
      </c>
      <c r="J190">
        <v>74</v>
      </c>
      <c r="K190">
        <v>75398.661489999999</v>
      </c>
      <c r="N190">
        <v>11120.741180000001</v>
      </c>
      <c r="Q190" t="s">
        <v>293</v>
      </c>
      <c r="S190" t="s">
        <v>282</v>
      </c>
    </row>
    <row r="191" spans="1:19" x14ac:dyDescent="0.45">
      <c r="A191" t="s">
        <v>0</v>
      </c>
      <c r="B191" t="s">
        <v>1</v>
      </c>
      <c r="C191" t="s">
        <v>297</v>
      </c>
      <c r="D191" t="s">
        <v>433</v>
      </c>
      <c r="F191" t="s">
        <v>6</v>
      </c>
      <c r="G191" t="s">
        <v>66</v>
      </c>
      <c r="H191">
        <v>2011</v>
      </c>
      <c r="I191">
        <v>95</v>
      </c>
      <c r="J191">
        <v>95</v>
      </c>
      <c r="K191">
        <v>104427.277</v>
      </c>
      <c r="N191">
        <v>5203.2277350000004</v>
      </c>
      <c r="Q191" t="s">
        <v>293</v>
      </c>
      <c r="S191" t="s">
        <v>282</v>
      </c>
    </row>
    <row r="192" spans="1:19" x14ac:dyDescent="0.45">
      <c r="A192" t="s">
        <v>0</v>
      </c>
      <c r="B192" t="s">
        <v>1</v>
      </c>
      <c r="C192" t="s">
        <v>297</v>
      </c>
      <c r="D192" t="s">
        <v>433</v>
      </c>
      <c r="F192" t="s">
        <v>6</v>
      </c>
      <c r="G192" t="s">
        <v>66</v>
      </c>
      <c r="H192">
        <v>2011</v>
      </c>
      <c r="I192">
        <v>96</v>
      </c>
      <c r="J192">
        <v>96</v>
      </c>
      <c r="K192">
        <v>86869.646640000006</v>
      </c>
      <c r="N192">
        <v>4880.4542739999997</v>
      </c>
      <c r="Q192" t="s">
        <v>293</v>
      </c>
      <c r="S192" t="s">
        <v>282</v>
      </c>
    </row>
    <row r="193" spans="1:19" x14ac:dyDescent="0.45">
      <c r="A193" t="s">
        <v>0</v>
      </c>
      <c r="B193" t="s">
        <v>1</v>
      </c>
      <c r="C193" t="s">
        <v>297</v>
      </c>
      <c r="D193" t="s">
        <v>433</v>
      </c>
      <c r="F193" t="s">
        <v>6</v>
      </c>
      <c r="G193" t="s">
        <v>66</v>
      </c>
      <c r="H193">
        <v>2011</v>
      </c>
      <c r="I193">
        <v>97</v>
      </c>
      <c r="J193">
        <v>97</v>
      </c>
      <c r="K193">
        <v>70950.728470000002</v>
      </c>
      <c r="N193">
        <v>5095.6365809999998</v>
      </c>
      <c r="Q193" t="s">
        <v>293</v>
      </c>
      <c r="S193" t="s">
        <v>282</v>
      </c>
    </row>
    <row r="194" spans="1:19" x14ac:dyDescent="0.45">
      <c r="A194" t="s">
        <v>0</v>
      </c>
      <c r="B194" t="s">
        <v>1</v>
      </c>
      <c r="C194" t="s">
        <v>297</v>
      </c>
      <c r="D194" t="s">
        <v>433</v>
      </c>
      <c r="F194" t="s">
        <v>6</v>
      </c>
      <c r="G194" t="s">
        <v>66</v>
      </c>
      <c r="H194">
        <v>2011</v>
      </c>
      <c r="I194">
        <v>98</v>
      </c>
      <c r="J194">
        <v>98</v>
      </c>
      <c r="K194">
        <v>61820.760690000003</v>
      </c>
      <c r="N194">
        <v>4988.045427</v>
      </c>
      <c r="Q194" t="s">
        <v>293</v>
      </c>
      <c r="S194" t="s">
        <v>282</v>
      </c>
    </row>
    <row r="195" spans="1:19" x14ac:dyDescent="0.45">
      <c r="A195" t="s">
        <v>0</v>
      </c>
      <c r="B195" t="s">
        <v>1</v>
      </c>
      <c r="C195" t="s">
        <v>297</v>
      </c>
      <c r="D195" t="s">
        <v>433</v>
      </c>
      <c r="F195" t="s">
        <v>6</v>
      </c>
      <c r="G195" t="s">
        <v>66</v>
      </c>
      <c r="H195">
        <v>2011</v>
      </c>
      <c r="I195">
        <v>99</v>
      </c>
      <c r="J195">
        <v>99</v>
      </c>
      <c r="K195">
        <v>66736.897190000003</v>
      </c>
      <c r="N195">
        <v>4342.4985059999999</v>
      </c>
      <c r="Q195" t="s">
        <v>293</v>
      </c>
      <c r="S195" t="s">
        <v>282</v>
      </c>
    </row>
    <row r="196" spans="1:19" x14ac:dyDescent="0.45">
      <c r="A196" t="s">
        <v>0</v>
      </c>
      <c r="B196" t="s">
        <v>1</v>
      </c>
      <c r="C196" t="s">
        <v>297</v>
      </c>
      <c r="D196" t="s">
        <v>433</v>
      </c>
      <c r="F196" t="s">
        <v>6</v>
      </c>
      <c r="G196" t="s">
        <v>66</v>
      </c>
      <c r="H196">
        <v>2011</v>
      </c>
      <c r="I196">
        <v>100</v>
      </c>
      <c r="J196">
        <v>100</v>
      </c>
      <c r="K196">
        <v>60650.252</v>
      </c>
      <c r="N196">
        <v>3266.5869699999998</v>
      </c>
      <c r="Q196" t="s">
        <v>293</v>
      </c>
      <c r="S196" t="s">
        <v>282</v>
      </c>
    </row>
    <row r="197" spans="1:19" x14ac:dyDescent="0.45">
      <c r="A197" t="s">
        <v>0</v>
      </c>
      <c r="B197" t="s">
        <v>1</v>
      </c>
      <c r="C197" t="s">
        <v>297</v>
      </c>
      <c r="D197" t="s">
        <v>433</v>
      </c>
      <c r="F197" t="s">
        <v>6</v>
      </c>
      <c r="G197" t="s">
        <v>66</v>
      </c>
      <c r="H197">
        <v>2011</v>
      </c>
      <c r="I197">
        <v>101</v>
      </c>
      <c r="J197">
        <v>101</v>
      </c>
      <c r="K197">
        <v>59011.539839999998</v>
      </c>
      <c r="N197">
        <v>4234.9073520000002</v>
      </c>
      <c r="Q197" t="s">
        <v>293</v>
      </c>
      <c r="S197" t="s">
        <v>282</v>
      </c>
    </row>
    <row r="198" spans="1:19" x14ac:dyDescent="0.45">
      <c r="A198" t="s">
        <v>0</v>
      </c>
      <c r="B198" t="s">
        <v>1</v>
      </c>
      <c r="C198" t="s">
        <v>297</v>
      </c>
      <c r="D198" t="s">
        <v>433</v>
      </c>
      <c r="F198" t="s">
        <v>6</v>
      </c>
      <c r="G198" t="s">
        <v>66</v>
      </c>
      <c r="H198">
        <v>2011</v>
      </c>
      <c r="I198">
        <v>102</v>
      </c>
      <c r="J198">
        <v>102</v>
      </c>
      <c r="K198">
        <v>57606.929409999997</v>
      </c>
      <c r="N198">
        <v>3266.5869699999998</v>
      </c>
      <c r="Q198" t="s">
        <v>293</v>
      </c>
      <c r="S198" t="s">
        <v>282</v>
      </c>
    </row>
    <row r="199" spans="1:19" x14ac:dyDescent="0.45">
      <c r="A199" t="s">
        <v>0</v>
      </c>
      <c r="B199" t="s">
        <v>1</v>
      </c>
      <c r="C199" t="s">
        <v>297</v>
      </c>
      <c r="D199" t="s">
        <v>433</v>
      </c>
      <c r="F199" t="s">
        <v>6</v>
      </c>
      <c r="G199" t="s">
        <v>66</v>
      </c>
      <c r="H199">
        <v>2011</v>
      </c>
      <c r="I199">
        <v>103</v>
      </c>
      <c r="J199">
        <v>103</v>
      </c>
      <c r="K199">
        <v>53158.99639</v>
      </c>
      <c r="N199">
        <v>2836.2223549999999</v>
      </c>
      <c r="Q199" t="s">
        <v>293</v>
      </c>
      <c r="S199" t="s">
        <v>282</v>
      </c>
    </row>
    <row r="200" spans="1:19" x14ac:dyDescent="0.45">
      <c r="A200" t="s">
        <v>0</v>
      </c>
      <c r="B200" t="s">
        <v>1</v>
      </c>
      <c r="C200" t="s">
        <v>297</v>
      </c>
      <c r="D200" t="s">
        <v>433</v>
      </c>
      <c r="F200" t="s">
        <v>6</v>
      </c>
      <c r="G200" t="s">
        <v>66</v>
      </c>
      <c r="H200">
        <v>2011</v>
      </c>
      <c r="I200">
        <v>104</v>
      </c>
      <c r="J200">
        <v>104</v>
      </c>
      <c r="K200">
        <v>55265.91203</v>
      </c>
      <c r="N200">
        <v>2836.2223549999999</v>
      </c>
      <c r="Q200" t="s">
        <v>293</v>
      </c>
      <c r="S200" t="s">
        <v>282</v>
      </c>
    </row>
    <row r="201" spans="1:19" x14ac:dyDescent="0.45">
      <c r="A201" t="s">
        <v>0</v>
      </c>
      <c r="B201" t="s">
        <v>1</v>
      </c>
      <c r="C201" t="s">
        <v>297</v>
      </c>
      <c r="D201" t="s">
        <v>433</v>
      </c>
      <c r="F201" t="s">
        <v>6</v>
      </c>
      <c r="G201" t="s">
        <v>66</v>
      </c>
      <c r="H201">
        <v>2011</v>
      </c>
      <c r="I201">
        <v>115</v>
      </c>
      <c r="J201">
        <v>115</v>
      </c>
      <c r="K201">
        <v>44731.333830000003</v>
      </c>
      <c r="N201">
        <v>1760.310819</v>
      </c>
      <c r="Q201" t="s">
        <v>293</v>
      </c>
      <c r="S201" t="s">
        <v>282</v>
      </c>
    </row>
    <row r="202" spans="1:19" x14ac:dyDescent="0.45">
      <c r="A202" t="s">
        <v>0</v>
      </c>
      <c r="B202" t="s">
        <v>1</v>
      </c>
      <c r="C202" t="s">
        <v>297</v>
      </c>
      <c r="D202" t="s">
        <v>433</v>
      </c>
      <c r="F202" t="s">
        <v>6</v>
      </c>
      <c r="G202" t="s">
        <v>66</v>
      </c>
      <c r="H202">
        <v>2011</v>
      </c>
      <c r="I202">
        <v>116</v>
      </c>
      <c r="J202">
        <v>116</v>
      </c>
      <c r="K202">
        <v>37942.383430000002</v>
      </c>
      <c r="N202">
        <v>1652.7196650000001</v>
      </c>
      <c r="Q202" t="s">
        <v>293</v>
      </c>
      <c r="S202" t="s">
        <v>282</v>
      </c>
    </row>
    <row r="203" spans="1:19" x14ac:dyDescent="0.45">
      <c r="A203" t="s">
        <v>0</v>
      </c>
      <c r="B203" t="s">
        <v>1</v>
      </c>
      <c r="C203" t="s">
        <v>297</v>
      </c>
      <c r="D203" t="s">
        <v>433</v>
      </c>
      <c r="F203" t="s">
        <v>6</v>
      </c>
      <c r="G203" t="s">
        <v>66</v>
      </c>
      <c r="H203">
        <v>2011</v>
      </c>
      <c r="I203">
        <v>117</v>
      </c>
      <c r="J203">
        <v>117</v>
      </c>
      <c r="K203">
        <v>29982.924340000001</v>
      </c>
      <c r="N203">
        <v>1760.310819</v>
      </c>
      <c r="Q203" t="s">
        <v>293</v>
      </c>
      <c r="S203" t="s">
        <v>282</v>
      </c>
    </row>
    <row r="204" spans="1:19" x14ac:dyDescent="0.45">
      <c r="A204" t="s">
        <v>0</v>
      </c>
      <c r="B204" t="s">
        <v>1</v>
      </c>
      <c r="C204" t="s">
        <v>297</v>
      </c>
      <c r="D204" t="s">
        <v>433</v>
      </c>
      <c r="F204" t="s">
        <v>6</v>
      </c>
      <c r="G204" t="s">
        <v>66</v>
      </c>
      <c r="H204">
        <v>2011</v>
      </c>
      <c r="I204">
        <v>118</v>
      </c>
      <c r="J204">
        <v>118</v>
      </c>
      <c r="K204">
        <v>30919.331300000002</v>
      </c>
      <c r="N204">
        <v>1867.901973</v>
      </c>
      <c r="Q204" t="s">
        <v>293</v>
      </c>
      <c r="S204" t="s">
        <v>282</v>
      </c>
    </row>
    <row r="205" spans="1:19" x14ac:dyDescent="0.45">
      <c r="A205" t="s">
        <v>0</v>
      </c>
      <c r="B205" t="s">
        <v>1</v>
      </c>
      <c r="C205" t="s">
        <v>297</v>
      </c>
      <c r="D205" t="s">
        <v>433</v>
      </c>
      <c r="F205" t="s">
        <v>6</v>
      </c>
      <c r="G205" t="s">
        <v>66</v>
      </c>
      <c r="H205">
        <v>2011</v>
      </c>
      <c r="I205">
        <v>119</v>
      </c>
      <c r="J205">
        <v>119</v>
      </c>
      <c r="K205">
        <v>35133.162579999997</v>
      </c>
      <c r="N205">
        <v>2083.08428</v>
      </c>
      <c r="Q205" t="s">
        <v>293</v>
      </c>
      <c r="S205" t="s">
        <v>282</v>
      </c>
    </row>
    <row r="206" spans="1:19" x14ac:dyDescent="0.45">
      <c r="A206" t="s">
        <v>0</v>
      </c>
      <c r="B206" t="s">
        <v>1</v>
      </c>
      <c r="C206" t="s">
        <v>297</v>
      </c>
      <c r="D206" t="s">
        <v>433</v>
      </c>
      <c r="F206" t="s">
        <v>6</v>
      </c>
      <c r="G206" t="s">
        <v>66</v>
      </c>
      <c r="H206">
        <v>2011</v>
      </c>
      <c r="I206">
        <v>120</v>
      </c>
      <c r="J206">
        <v>120</v>
      </c>
      <c r="K206">
        <v>39112.892119999997</v>
      </c>
      <c r="N206">
        <v>2190.6754329999999</v>
      </c>
      <c r="Q206" t="s">
        <v>293</v>
      </c>
      <c r="S206" t="s">
        <v>282</v>
      </c>
    </row>
    <row r="207" spans="1:19" x14ac:dyDescent="0.45">
      <c r="A207" t="s">
        <v>0</v>
      </c>
      <c r="B207" t="s">
        <v>1</v>
      </c>
      <c r="C207" t="s">
        <v>297</v>
      </c>
      <c r="D207" t="s">
        <v>433</v>
      </c>
      <c r="F207" t="s">
        <v>6</v>
      </c>
      <c r="G207" t="s">
        <v>66</v>
      </c>
      <c r="H207">
        <v>2011</v>
      </c>
      <c r="I207">
        <v>121</v>
      </c>
      <c r="J207">
        <v>121</v>
      </c>
      <c r="K207">
        <v>37474.179960000001</v>
      </c>
      <c r="N207">
        <v>2190.6754329999999</v>
      </c>
      <c r="Q207" t="s">
        <v>293</v>
      </c>
      <c r="S207" t="s">
        <v>282</v>
      </c>
    </row>
    <row r="208" spans="1:19" x14ac:dyDescent="0.45">
      <c r="A208" t="s">
        <v>0</v>
      </c>
      <c r="B208" t="s">
        <v>1</v>
      </c>
      <c r="C208" t="s">
        <v>297</v>
      </c>
      <c r="D208" t="s">
        <v>433</v>
      </c>
      <c r="F208" t="s">
        <v>6</v>
      </c>
      <c r="G208" t="s">
        <v>66</v>
      </c>
      <c r="H208">
        <v>2011</v>
      </c>
      <c r="I208">
        <v>122</v>
      </c>
      <c r="J208">
        <v>122</v>
      </c>
      <c r="K208">
        <v>30685.22956</v>
      </c>
      <c r="N208">
        <v>2298.2665870000001</v>
      </c>
      <c r="Q208" t="s">
        <v>293</v>
      </c>
      <c r="S208" t="s">
        <v>282</v>
      </c>
    </row>
    <row r="209" spans="1:19" x14ac:dyDescent="0.45">
      <c r="A209" t="s">
        <v>0</v>
      </c>
      <c r="B209" t="s">
        <v>1</v>
      </c>
      <c r="C209" t="s">
        <v>297</v>
      </c>
      <c r="D209" t="s">
        <v>433</v>
      </c>
      <c r="F209" t="s">
        <v>6</v>
      </c>
      <c r="G209" t="s">
        <v>66</v>
      </c>
      <c r="H209">
        <v>2011</v>
      </c>
      <c r="I209">
        <v>123</v>
      </c>
      <c r="J209">
        <v>123</v>
      </c>
      <c r="K209">
        <v>26237.296539999999</v>
      </c>
      <c r="N209">
        <v>1545.128512</v>
      </c>
      <c r="Q209" t="s">
        <v>293</v>
      </c>
      <c r="S209" t="s">
        <v>282</v>
      </c>
    </row>
    <row r="210" spans="1:19" x14ac:dyDescent="0.45">
      <c r="A210" t="s">
        <v>0</v>
      </c>
      <c r="B210" t="s">
        <v>1</v>
      </c>
      <c r="C210" t="s">
        <v>297</v>
      </c>
      <c r="D210" t="s">
        <v>433</v>
      </c>
      <c r="F210" t="s">
        <v>6</v>
      </c>
      <c r="G210" t="s">
        <v>66</v>
      </c>
      <c r="H210">
        <v>2011</v>
      </c>
      <c r="I210">
        <v>124</v>
      </c>
      <c r="J210">
        <v>124</v>
      </c>
      <c r="K210">
        <v>29748.822609999999</v>
      </c>
      <c r="N210">
        <v>1652.7196650000001</v>
      </c>
      <c r="Q210" t="s">
        <v>293</v>
      </c>
      <c r="S210" t="s">
        <v>282</v>
      </c>
    </row>
    <row r="211" spans="1:19" x14ac:dyDescent="0.45">
      <c r="A211" t="s">
        <v>0</v>
      </c>
      <c r="B211" t="s">
        <v>1</v>
      </c>
      <c r="C211" t="s">
        <v>297</v>
      </c>
      <c r="D211" t="s">
        <v>433</v>
      </c>
      <c r="F211" t="s">
        <v>6</v>
      </c>
      <c r="G211" t="s">
        <v>66</v>
      </c>
      <c r="H211">
        <v>2011</v>
      </c>
      <c r="I211">
        <v>140</v>
      </c>
      <c r="J211">
        <v>140</v>
      </c>
      <c r="K211">
        <v>32558.043460000001</v>
      </c>
      <c r="N211">
        <v>3266.5869699999998</v>
      </c>
      <c r="Q211" t="s">
        <v>293</v>
      </c>
      <c r="S211" t="s">
        <v>282</v>
      </c>
    </row>
    <row r="212" spans="1:19" x14ac:dyDescent="0.45">
      <c r="A212" t="s">
        <v>0</v>
      </c>
      <c r="B212" t="s">
        <v>1</v>
      </c>
      <c r="C212" t="s">
        <v>297</v>
      </c>
      <c r="D212" t="s">
        <v>433</v>
      </c>
      <c r="F212" t="s">
        <v>6</v>
      </c>
      <c r="G212" t="s">
        <v>66</v>
      </c>
      <c r="H212">
        <v>2011</v>
      </c>
      <c r="I212">
        <v>141</v>
      </c>
      <c r="J212">
        <v>141</v>
      </c>
      <c r="K212">
        <v>42624.418189999997</v>
      </c>
      <c r="N212">
        <v>3481.7692769999999</v>
      </c>
      <c r="Q212" t="s">
        <v>293</v>
      </c>
      <c r="S212" t="s">
        <v>282</v>
      </c>
    </row>
    <row r="213" spans="1:19" x14ac:dyDescent="0.45">
      <c r="A213" t="s">
        <v>0</v>
      </c>
      <c r="B213" t="s">
        <v>1</v>
      </c>
      <c r="C213" t="s">
        <v>297</v>
      </c>
      <c r="D213" t="s">
        <v>433</v>
      </c>
      <c r="F213" t="s">
        <v>6</v>
      </c>
      <c r="G213" t="s">
        <v>66</v>
      </c>
      <c r="H213">
        <v>2011</v>
      </c>
      <c r="I213">
        <v>142</v>
      </c>
      <c r="J213">
        <v>142</v>
      </c>
      <c r="K213">
        <v>51520.284229999997</v>
      </c>
      <c r="N213">
        <v>2836.2223549999999</v>
      </c>
      <c r="Q213" t="s">
        <v>293</v>
      </c>
      <c r="S213" t="s">
        <v>282</v>
      </c>
    </row>
    <row r="214" spans="1:19" x14ac:dyDescent="0.45">
      <c r="A214" t="s">
        <v>0</v>
      </c>
      <c r="B214" t="s">
        <v>1</v>
      </c>
      <c r="C214" t="s">
        <v>297</v>
      </c>
      <c r="D214" t="s">
        <v>433</v>
      </c>
      <c r="F214" t="s">
        <v>6</v>
      </c>
      <c r="G214" t="s">
        <v>66</v>
      </c>
      <c r="H214">
        <v>2011</v>
      </c>
      <c r="I214">
        <v>143</v>
      </c>
      <c r="J214">
        <v>143</v>
      </c>
      <c r="K214">
        <v>52690.79292</v>
      </c>
      <c r="N214">
        <v>2513.4488940000001</v>
      </c>
      <c r="Q214" t="s">
        <v>293</v>
      </c>
      <c r="S214" t="s">
        <v>282</v>
      </c>
    </row>
    <row r="215" spans="1:19" x14ac:dyDescent="0.45">
      <c r="A215" t="s">
        <v>0</v>
      </c>
      <c r="B215" t="s">
        <v>1</v>
      </c>
      <c r="C215" t="s">
        <v>297</v>
      </c>
      <c r="D215" t="s">
        <v>433</v>
      </c>
      <c r="F215" t="s">
        <v>6</v>
      </c>
      <c r="G215" t="s">
        <v>66</v>
      </c>
      <c r="H215">
        <v>2011</v>
      </c>
      <c r="I215">
        <v>144</v>
      </c>
      <c r="J215">
        <v>144</v>
      </c>
      <c r="K215">
        <v>59011.539839999998</v>
      </c>
      <c r="N215">
        <v>3158.9958160000001</v>
      </c>
      <c r="Q215" t="s">
        <v>293</v>
      </c>
      <c r="S215" t="s">
        <v>282</v>
      </c>
    </row>
    <row r="216" spans="1:19" x14ac:dyDescent="0.45">
      <c r="A216" t="s">
        <v>0</v>
      </c>
      <c r="B216" t="s">
        <v>1</v>
      </c>
      <c r="C216" t="s">
        <v>297</v>
      </c>
      <c r="D216" t="s">
        <v>433</v>
      </c>
      <c r="F216" t="s">
        <v>6</v>
      </c>
      <c r="G216" t="s">
        <v>66</v>
      </c>
      <c r="H216">
        <v>2011</v>
      </c>
      <c r="I216">
        <v>145</v>
      </c>
      <c r="J216">
        <v>145</v>
      </c>
      <c r="K216">
        <v>70716.626730000004</v>
      </c>
      <c r="N216">
        <v>3051.4046619999999</v>
      </c>
      <c r="Q216" t="s">
        <v>293</v>
      </c>
      <c r="S216" t="s">
        <v>282</v>
      </c>
    </row>
    <row r="217" spans="1:19" x14ac:dyDescent="0.45">
      <c r="A217" t="s">
        <v>0</v>
      </c>
      <c r="B217" t="s">
        <v>1</v>
      </c>
      <c r="C217" t="s">
        <v>297</v>
      </c>
      <c r="D217" t="s">
        <v>433</v>
      </c>
      <c r="F217" t="s">
        <v>6</v>
      </c>
      <c r="G217" t="s">
        <v>66</v>
      </c>
      <c r="H217">
        <v>2011</v>
      </c>
      <c r="I217">
        <v>146</v>
      </c>
      <c r="J217">
        <v>146</v>
      </c>
      <c r="K217">
        <v>72355.338900000002</v>
      </c>
      <c r="N217">
        <v>3481.7692769999999</v>
      </c>
      <c r="Q217" t="s">
        <v>293</v>
      </c>
      <c r="S217" t="s">
        <v>282</v>
      </c>
    </row>
    <row r="218" spans="1:19" x14ac:dyDescent="0.45">
      <c r="A218" t="s">
        <v>0</v>
      </c>
      <c r="B218" t="s">
        <v>1</v>
      </c>
      <c r="C218" t="s">
        <v>297</v>
      </c>
      <c r="D218" t="s">
        <v>433</v>
      </c>
      <c r="F218" t="s">
        <v>6</v>
      </c>
      <c r="G218" t="s">
        <v>66</v>
      </c>
      <c r="H218">
        <v>2011</v>
      </c>
      <c r="I218">
        <v>147</v>
      </c>
      <c r="J218">
        <v>147</v>
      </c>
      <c r="K218">
        <v>61586.658960000001</v>
      </c>
      <c r="N218">
        <v>4342.4985059999999</v>
      </c>
      <c r="Q218" t="s">
        <v>293</v>
      </c>
      <c r="S218" t="s">
        <v>282</v>
      </c>
    </row>
    <row r="219" spans="1:19" x14ac:dyDescent="0.45">
      <c r="A219" t="s">
        <v>0</v>
      </c>
      <c r="B219" t="s">
        <v>1</v>
      </c>
      <c r="C219" t="s">
        <v>297</v>
      </c>
      <c r="D219" t="s">
        <v>433</v>
      </c>
      <c r="F219" t="s">
        <v>6</v>
      </c>
      <c r="G219" t="s">
        <v>66</v>
      </c>
      <c r="H219">
        <v>2011</v>
      </c>
      <c r="I219">
        <v>148</v>
      </c>
      <c r="J219" s="4">
        <v>148</v>
      </c>
      <c r="K219">
        <v>51988.487699999998</v>
      </c>
      <c r="N219">
        <v>4127.3161980000004</v>
      </c>
      <c r="Q219" s="4" t="s">
        <v>293</v>
      </c>
      <c r="R219" s="4"/>
      <c r="S219" s="4" t="s">
        <v>282</v>
      </c>
    </row>
    <row r="220" spans="1:19" x14ac:dyDescent="0.45">
      <c r="A220" s="1" t="s">
        <v>0</v>
      </c>
      <c r="B220" s="2" t="s">
        <v>1</v>
      </c>
      <c r="C220" s="2" t="s">
        <v>20</v>
      </c>
      <c r="D220" s="2" t="s">
        <v>433</v>
      </c>
      <c r="E220" s="2"/>
      <c r="F220" s="2" t="s">
        <v>51</v>
      </c>
      <c r="G220" s="2" t="s">
        <v>67</v>
      </c>
      <c r="H220" s="2">
        <v>2011</v>
      </c>
      <c r="I220" s="2">
        <v>50</v>
      </c>
      <c r="J220">
        <v>50</v>
      </c>
      <c r="K220" s="2">
        <v>3055.6</v>
      </c>
      <c r="L220" s="2"/>
      <c r="M220" s="2"/>
      <c r="N220" s="2">
        <v>13630</v>
      </c>
      <c r="O220" s="2"/>
      <c r="P220" s="2"/>
      <c r="Q220" t="s">
        <v>293</v>
      </c>
      <c r="S220" t="s">
        <v>282</v>
      </c>
    </row>
    <row r="221" spans="1:19" x14ac:dyDescent="0.45">
      <c r="A221" t="s">
        <v>0</v>
      </c>
      <c r="B221" t="s">
        <v>1</v>
      </c>
      <c r="C221" t="s">
        <v>20</v>
      </c>
      <c r="D221" t="s">
        <v>433</v>
      </c>
      <c r="F221" t="s">
        <v>51</v>
      </c>
      <c r="G221" t="s">
        <v>67</v>
      </c>
      <c r="H221">
        <v>2011</v>
      </c>
      <c r="I221">
        <v>51</v>
      </c>
      <c r="J221">
        <v>51</v>
      </c>
      <c r="K221">
        <v>3026.055683</v>
      </c>
      <c r="N221">
        <v>10690.37657</v>
      </c>
      <c r="Q221" t="s">
        <v>293</v>
      </c>
      <c r="S221" t="s">
        <v>282</v>
      </c>
    </row>
    <row r="222" spans="1:19" x14ac:dyDescent="0.45">
      <c r="A222" t="s">
        <v>0</v>
      </c>
      <c r="B222" t="s">
        <v>1</v>
      </c>
      <c r="C222" t="s">
        <v>20</v>
      </c>
      <c r="D222" t="s">
        <v>433</v>
      </c>
      <c r="F222" t="s">
        <v>51</v>
      </c>
      <c r="G222" t="s">
        <v>67</v>
      </c>
      <c r="H222">
        <v>2011</v>
      </c>
      <c r="I222">
        <v>52</v>
      </c>
      <c r="J222">
        <v>52</v>
      </c>
      <c r="K222">
        <v>2998.5332779999999</v>
      </c>
      <c r="N222">
        <v>11658.69695</v>
      </c>
      <c r="Q222" t="s">
        <v>293</v>
      </c>
      <c r="S222" t="s">
        <v>282</v>
      </c>
    </row>
    <row r="223" spans="1:19" x14ac:dyDescent="0.45">
      <c r="A223" t="s">
        <v>0</v>
      </c>
      <c r="B223" t="s">
        <v>1</v>
      </c>
      <c r="C223" t="s">
        <v>20</v>
      </c>
      <c r="D223" t="s">
        <v>433</v>
      </c>
      <c r="F223" t="s">
        <v>51</v>
      </c>
      <c r="G223" t="s">
        <v>67</v>
      </c>
      <c r="H223">
        <v>2011</v>
      </c>
      <c r="I223">
        <v>53</v>
      </c>
      <c r="J223">
        <v>53</v>
      </c>
      <c r="K223">
        <v>2971.0138510000002</v>
      </c>
      <c r="N223">
        <v>10797.967720000001</v>
      </c>
      <c r="Q223" t="s">
        <v>293</v>
      </c>
      <c r="S223" t="s">
        <v>282</v>
      </c>
    </row>
    <row r="224" spans="1:19" x14ac:dyDescent="0.45">
      <c r="A224" t="s">
        <v>0</v>
      </c>
      <c r="B224" t="s">
        <v>1</v>
      </c>
      <c r="C224" t="s">
        <v>20</v>
      </c>
      <c r="D224" t="s">
        <v>433</v>
      </c>
      <c r="F224" t="s">
        <v>51</v>
      </c>
      <c r="G224" t="s">
        <v>67</v>
      </c>
      <c r="H224">
        <v>2011</v>
      </c>
      <c r="I224">
        <v>54</v>
      </c>
      <c r="J224">
        <v>54</v>
      </c>
      <c r="K224">
        <v>2943.0836009999998</v>
      </c>
      <c r="N224">
        <v>9291.6915719999997</v>
      </c>
      <c r="Q224" t="s">
        <v>293</v>
      </c>
      <c r="S224" t="s">
        <v>282</v>
      </c>
    </row>
    <row r="225" spans="1:19" x14ac:dyDescent="0.45">
      <c r="A225" t="s">
        <v>0</v>
      </c>
      <c r="B225" t="s">
        <v>1</v>
      </c>
      <c r="C225" t="s">
        <v>20</v>
      </c>
      <c r="D225" t="s">
        <v>433</v>
      </c>
      <c r="F225" t="s">
        <v>51</v>
      </c>
      <c r="G225" t="s">
        <v>67</v>
      </c>
      <c r="H225">
        <v>2011</v>
      </c>
      <c r="I225">
        <v>55</v>
      </c>
      <c r="J225">
        <v>55</v>
      </c>
      <c r="K225">
        <v>2902.1596279999999</v>
      </c>
      <c r="N225">
        <v>11551.105799999999</v>
      </c>
      <c r="Q225" t="s">
        <v>293</v>
      </c>
      <c r="S225" t="s">
        <v>282</v>
      </c>
    </row>
    <row r="226" spans="1:19" x14ac:dyDescent="0.45">
      <c r="A226" t="s">
        <v>0</v>
      </c>
      <c r="B226" t="s">
        <v>1</v>
      </c>
      <c r="C226" t="s">
        <v>20</v>
      </c>
      <c r="D226" t="s">
        <v>433</v>
      </c>
      <c r="F226" t="s">
        <v>51</v>
      </c>
      <c r="G226" t="s">
        <v>67</v>
      </c>
      <c r="H226">
        <v>2011</v>
      </c>
      <c r="I226">
        <v>56</v>
      </c>
      <c r="J226">
        <v>56</v>
      </c>
      <c r="K226">
        <v>2915.940024</v>
      </c>
      <c r="N226">
        <v>11443.514639999999</v>
      </c>
      <c r="Q226" t="s">
        <v>293</v>
      </c>
      <c r="S226" t="s">
        <v>282</v>
      </c>
    </row>
    <row r="227" spans="1:19" x14ac:dyDescent="0.45">
      <c r="A227" t="s">
        <v>0</v>
      </c>
      <c r="B227" t="s">
        <v>1</v>
      </c>
      <c r="C227" t="s">
        <v>20</v>
      </c>
      <c r="D227" t="s">
        <v>433</v>
      </c>
      <c r="F227" t="s">
        <v>51</v>
      </c>
      <c r="G227" t="s">
        <v>67</v>
      </c>
      <c r="H227">
        <v>2011</v>
      </c>
      <c r="I227">
        <v>57</v>
      </c>
      <c r="J227">
        <v>57</v>
      </c>
      <c r="K227">
        <v>2858.7923689999998</v>
      </c>
      <c r="N227">
        <v>13272.564259999999</v>
      </c>
      <c r="Q227" t="s">
        <v>293</v>
      </c>
      <c r="S227" t="s">
        <v>282</v>
      </c>
    </row>
    <row r="228" spans="1:19" x14ac:dyDescent="0.45">
      <c r="A228" t="s">
        <v>0</v>
      </c>
      <c r="B228" t="s">
        <v>1</v>
      </c>
      <c r="C228" t="s">
        <v>20</v>
      </c>
      <c r="D228" t="s">
        <v>433</v>
      </c>
      <c r="F228" t="s">
        <v>51</v>
      </c>
      <c r="G228" t="s">
        <v>67</v>
      </c>
      <c r="H228">
        <v>2011</v>
      </c>
      <c r="I228">
        <v>58</v>
      </c>
      <c r="J228">
        <v>58</v>
      </c>
      <c r="K228">
        <v>2803.9501380000002</v>
      </c>
      <c r="N228">
        <v>12304.24387</v>
      </c>
      <c r="Q228" t="s">
        <v>293</v>
      </c>
      <c r="S228" t="s">
        <v>282</v>
      </c>
    </row>
    <row r="229" spans="1:19" x14ac:dyDescent="0.45">
      <c r="A229" t="s">
        <v>0</v>
      </c>
      <c r="B229" t="s">
        <v>1</v>
      </c>
      <c r="C229" t="s">
        <v>20</v>
      </c>
      <c r="D229" t="s">
        <v>433</v>
      </c>
      <c r="F229" t="s">
        <v>51</v>
      </c>
      <c r="G229" t="s">
        <v>67</v>
      </c>
      <c r="H229">
        <v>2011</v>
      </c>
      <c r="I229">
        <v>59</v>
      </c>
      <c r="J229">
        <v>59</v>
      </c>
      <c r="K229">
        <v>2833.552549</v>
      </c>
      <c r="N229">
        <v>13595.33772</v>
      </c>
      <c r="Q229" t="s">
        <v>293</v>
      </c>
      <c r="S229" t="s">
        <v>282</v>
      </c>
    </row>
    <row r="230" spans="1:19" x14ac:dyDescent="0.45">
      <c r="A230" t="s">
        <v>0</v>
      </c>
      <c r="B230" t="s">
        <v>1</v>
      </c>
      <c r="C230" t="s">
        <v>20</v>
      </c>
      <c r="D230" t="s">
        <v>433</v>
      </c>
      <c r="F230" t="s">
        <v>51</v>
      </c>
      <c r="G230" t="s">
        <v>67</v>
      </c>
      <c r="H230">
        <v>2011</v>
      </c>
      <c r="I230">
        <v>60</v>
      </c>
      <c r="J230">
        <v>60</v>
      </c>
      <c r="K230">
        <v>2755.1537840000001</v>
      </c>
      <c r="N230">
        <v>12627.017330000001</v>
      </c>
      <c r="Q230" t="s">
        <v>293</v>
      </c>
      <c r="S230" t="s">
        <v>282</v>
      </c>
    </row>
    <row r="231" spans="1:19" x14ac:dyDescent="0.45">
      <c r="A231" t="s">
        <v>0</v>
      </c>
      <c r="B231" t="s">
        <v>1</v>
      </c>
      <c r="C231" t="s">
        <v>20</v>
      </c>
      <c r="D231" t="s">
        <v>433</v>
      </c>
      <c r="F231" t="s">
        <v>51</v>
      </c>
      <c r="G231" t="s">
        <v>67</v>
      </c>
      <c r="H231">
        <v>2011</v>
      </c>
      <c r="I231">
        <v>61</v>
      </c>
      <c r="J231">
        <v>61</v>
      </c>
      <c r="K231">
        <v>2804.3324459999999</v>
      </c>
      <c r="N231">
        <v>12089.06157</v>
      </c>
      <c r="Q231" t="s">
        <v>293</v>
      </c>
      <c r="S231" t="s">
        <v>282</v>
      </c>
    </row>
    <row r="232" spans="1:19" x14ac:dyDescent="0.45">
      <c r="A232" t="s">
        <v>0</v>
      </c>
      <c r="B232" t="s">
        <v>1</v>
      </c>
      <c r="C232" t="s">
        <v>20</v>
      </c>
      <c r="D232" t="s">
        <v>433</v>
      </c>
      <c r="F232" t="s">
        <v>51</v>
      </c>
      <c r="G232" t="s">
        <v>67</v>
      </c>
      <c r="H232">
        <v>2011</v>
      </c>
      <c r="I232">
        <v>62</v>
      </c>
      <c r="J232">
        <v>62</v>
      </c>
      <c r="K232">
        <v>2705.2643840000001</v>
      </c>
      <c r="N232">
        <v>9829.6473399999995</v>
      </c>
      <c r="Q232" t="s">
        <v>293</v>
      </c>
      <c r="S232" t="s">
        <v>282</v>
      </c>
    </row>
    <row r="233" spans="1:19" x14ac:dyDescent="0.45">
      <c r="A233" t="s">
        <v>0</v>
      </c>
      <c r="B233" t="s">
        <v>1</v>
      </c>
      <c r="C233" t="s">
        <v>20</v>
      </c>
      <c r="D233" t="s">
        <v>433</v>
      </c>
      <c r="F233" t="s">
        <v>51</v>
      </c>
      <c r="G233" t="s">
        <v>67</v>
      </c>
      <c r="H233">
        <v>2011</v>
      </c>
      <c r="I233">
        <v>63</v>
      </c>
      <c r="J233">
        <v>63</v>
      </c>
      <c r="K233">
        <v>2661.3281010000001</v>
      </c>
      <c r="N233">
        <v>9829.6473399999995</v>
      </c>
      <c r="Q233" t="s">
        <v>293</v>
      </c>
      <c r="S233" t="s">
        <v>282</v>
      </c>
    </row>
    <row r="234" spans="1:19" x14ac:dyDescent="0.45">
      <c r="A234" t="s">
        <v>0</v>
      </c>
      <c r="B234" t="s">
        <v>1</v>
      </c>
      <c r="C234" t="s">
        <v>20</v>
      </c>
      <c r="D234" t="s">
        <v>433</v>
      </c>
      <c r="F234" t="s">
        <v>51</v>
      </c>
      <c r="G234" t="s">
        <v>67</v>
      </c>
      <c r="H234">
        <v>2011</v>
      </c>
      <c r="I234">
        <v>64</v>
      </c>
      <c r="J234">
        <v>64</v>
      </c>
      <c r="K234">
        <v>2557.6383930000002</v>
      </c>
      <c r="N234">
        <v>11228.332340000001</v>
      </c>
      <c r="Q234" t="s">
        <v>293</v>
      </c>
      <c r="S234" t="s">
        <v>282</v>
      </c>
    </row>
    <row r="235" spans="1:19" x14ac:dyDescent="0.45">
      <c r="A235" t="s">
        <v>0</v>
      </c>
      <c r="B235" t="s">
        <v>1</v>
      </c>
      <c r="C235" t="s">
        <v>20</v>
      </c>
      <c r="D235" t="s">
        <v>433</v>
      </c>
      <c r="F235" t="s">
        <v>51</v>
      </c>
      <c r="G235" t="s">
        <v>67</v>
      </c>
      <c r="H235">
        <v>2011</v>
      </c>
      <c r="I235">
        <v>65</v>
      </c>
      <c r="J235">
        <v>65</v>
      </c>
      <c r="K235">
        <v>2590.8494609999998</v>
      </c>
      <c r="N235">
        <v>11013.150030000001</v>
      </c>
      <c r="Q235" t="s">
        <v>293</v>
      </c>
      <c r="S235" t="s">
        <v>282</v>
      </c>
    </row>
    <row r="236" spans="1:19" x14ac:dyDescent="0.45">
      <c r="A236" t="s">
        <v>0</v>
      </c>
      <c r="B236" t="s">
        <v>1</v>
      </c>
      <c r="C236" t="s">
        <v>20</v>
      </c>
      <c r="D236" t="s">
        <v>433</v>
      </c>
      <c r="F236" t="s">
        <v>51</v>
      </c>
      <c r="G236" t="s">
        <v>67</v>
      </c>
      <c r="H236">
        <v>2011</v>
      </c>
      <c r="I236">
        <v>66</v>
      </c>
      <c r="J236">
        <v>66</v>
      </c>
      <c r="K236">
        <v>2530.8949769999999</v>
      </c>
      <c r="N236">
        <v>10044.82965</v>
      </c>
      <c r="Q236" t="s">
        <v>293</v>
      </c>
      <c r="S236" t="s">
        <v>282</v>
      </c>
    </row>
    <row r="237" spans="1:19" x14ac:dyDescent="0.45">
      <c r="A237" t="s">
        <v>0</v>
      </c>
      <c r="B237" t="s">
        <v>1</v>
      </c>
      <c r="C237" t="s">
        <v>20</v>
      </c>
      <c r="D237" t="s">
        <v>433</v>
      </c>
      <c r="F237" t="s">
        <v>51</v>
      </c>
      <c r="G237" t="s">
        <v>67</v>
      </c>
      <c r="H237">
        <v>2011</v>
      </c>
      <c r="I237">
        <v>67</v>
      </c>
      <c r="J237">
        <v>67</v>
      </c>
      <c r="K237">
        <v>2473.7033999999999</v>
      </c>
      <c r="N237">
        <v>11228.332340000001</v>
      </c>
      <c r="Q237" t="s">
        <v>293</v>
      </c>
      <c r="S237" t="s">
        <v>282</v>
      </c>
    </row>
    <row r="238" spans="1:19" x14ac:dyDescent="0.45">
      <c r="A238" t="s">
        <v>0</v>
      </c>
      <c r="B238" t="s">
        <v>1</v>
      </c>
      <c r="C238" t="s">
        <v>20</v>
      </c>
      <c r="D238" t="s">
        <v>433</v>
      </c>
      <c r="F238" t="s">
        <v>51</v>
      </c>
      <c r="G238" t="s">
        <v>67</v>
      </c>
      <c r="H238">
        <v>2011</v>
      </c>
      <c r="I238">
        <v>68</v>
      </c>
      <c r="J238">
        <v>68</v>
      </c>
      <c r="K238">
        <v>2399.186064</v>
      </c>
      <c r="N238">
        <v>10367.60311</v>
      </c>
      <c r="Q238" t="s">
        <v>293</v>
      </c>
      <c r="S238" t="s">
        <v>282</v>
      </c>
    </row>
    <row r="239" spans="1:19" x14ac:dyDescent="0.45">
      <c r="A239" t="s">
        <v>0</v>
      </c>
      <c r="B239" t="s">
        <v>1</v>
      </c>
      <c r="C239" t="s">
        <v>20</v>
      </c>
      <c r="D239" t="s">
        <v>433</v>
      </c>
      <c r="F239" t="s">
        <v>51</v>
      </c>
      <c r="G239" t="s">
        <v>67</v>
      </c>
      <c r="H239">
        <v>2011</v>
      </c>
      <c r="I239">
        <v>69</v>
      </c>
      <c r="J239">
        <v>69</v>
      </c>
      <c r="K239">
        <v>2365.879758</v>
      </c>
      <c r="N239">
        <v>10582.78542</v>
      </c>
      <c r="Q239" t="s">
        <v>293</v>
      </c>
      <c r="S239" t="s">
        <v>282</v>
      </c>
    </row>
    <row r="240" spans="1:19" x14ac:dyDescent="0.45">
      <c r="A240" t="s">
        <v>0</v>
      </c>
      <c r="B240" t="s">
        <v>1</v>
      </c>
      <c r="C240" t="s">
        <v>20</v>
      </c>
      <c r="D240" t="s">
        <v>433</v>
      </c>
      <c r="F240" t="s">
        <v>51</v>
      </c>
      <c r="G240" t="s">
        <v>67</v>
      </c>
      <c r="H240">
        <v>2011</v>
      </c>
      <c r="I240">
        <v>70</v>
      </c>
      <c r="J240">
        <v>70</v>
      </c>
      <c r="K240">
        <v>2310.4674190000001</v>
      </c>
      <c r="N240">
        <v>9937.2384939999993</v>
      </c>
      <c r="Q240" t="s">
        <v>293</v>
      </c>
      <c r="S240" t="s">
        <v>282</v>
      </c>
    </row>
    <row r="241" spans="1:19" x14ac:dyDescent="0.45">
      <c r="A241" t="s">
        <v>0</v>
      </c>
      <c r="B241" t="s">
        <v>1</v>
      </c>
      <c r="C241" t="s">
        <v>20</v>
      </c>
      <c r="D241" t="s">
        <v>433</v>
      </c>
      <c r="F241" t="s">
        <v>51</v>
      </c>
      <c r="G241" t="s">
        <v>67</v>
      </c>
      <c r="H241">
        <v>2011</v>
      </c>
      <c r="I241">
        <v>71</v>
      </c>
      <c r="J241">
        <v>71</v>
      </c>
      <c r="K241">
        <v>2255.8276740000001</v>
      </c>
      <c r="N241">
        <v>11228.332340000001</v>
      </c>
      <c r="Q241" t="s">
        <v>293</v>
      </c>
      <c r="S241" t="s">
        <v>282</v>
      </c>
    </row>
    <row r="242" spans="1:19" x14ac:dyDescent="0.45">
      <c r="A242" t="s">
        <v>0</v>
      </c>
      <c r="B242" t="s">
        <v>1</v>
      </c>
      <c r="C242" t="s">
        <v>20</v>
      </c>
      <c r="D242" t="s">
        <v>433</v>
      </c>
      <c r="F242" t="s">
        <v>51</v>
      </c>
      <c r="G242" t="s">
        <v>67</v>
      </c>
      <c r="H242">
        <v>2011</v>
      </c>
      <c r="I242">
        <v>72</v>
      </c>
      <c r="J242">
        <v>72</v>
      </c>
      <c r="K242">
        <v>2200.8162539999998</v>
      </c>
      <c r="N242">
        <v>10582.78542</v>
      </c>
      <c r="Q242" t="s">
        <v>293</v>
      </c>
      <c r="S242" t="s">
        <v>282</v>
      </c>
    </row>
    <row r="243" spans="1:19" x14ac:dyDescent="0.45">
      <c r="A243" t="s">
        <v>0</v>
      </c>
      <c r="B243" t="s">
        <v>1</v>
      </c>
      <c r="C243" t="s">
        <v>20</v>
      </c>
      <c r="D243" t="s">
        <v>433</v>
      </c>
      <c r="F243" t="s">
        <v>51</v>
      </c>
      <c r="G243" t="s">
        <v>67</v>
      </c>
      <c r="H243">
        <v>2011</v>
      </c>
      <c r="I243">
        <v>73</v>
      </c>
      <c r="J243">
        <v>73</v>
      </c>
      <c r="K243">
        <v>2145.7233860000001</v>
      </c>
      <c r="N243">
        <v>10905.55888</v>
      </c>
      <c r="Q243" t="s">
        <v>293</v>
      </c>
      <c r="S243" t="s">
        <v>282</v>
      </c>
    </row>
    <row r="244" spans="1:19" x14ac:dyDescent="0.45">
      <c r="A244" t="s">
        <v>0</v>
      </c>
      <c r="B244" t="s">
        <v>1</v>
      </c>
      <c r="C244" t="s">
        <v>20</v>
      </c>
      <c r="D244" t="s">
        <v>433</v>
      </c>
      <c r="F244" t="s">
        <v>51</v>
      </c>
      <c r="G244" t="s">
        <v>67</v>
      </c>
      <c r="H244">
        <v>2011</v>
      </c>
      <c r="I244">
        <v>74</v>
      </c>
      <c r="J244">
        <v>74</v>
      </c>
      <c r="K244">
        <v>2094.7815350000001</v>
      </c>
      <c r="N244">
        <v>11120.741180000001</v>
      </c>
      <c r="Q244" t="s">
        <v>293</v>
      </c>
      <c r="S244" t="s">
        <v>282</v>
      </c>
    </row>
    <row r="245" spans="1:19" x14ac:dyDescent="0.45">
      <c r="A245" t="s">
        <v>0</v>
      </c>
      <c r="B245" t="s">
        <v>1</v>
      </c>
      <c r="C245" t="s">
        <v>20</v>
      </c>
      <c r="D245" t="s">
        <v>433</v>
      </c>
      <c r="F245" t="s">
        <v>51</v>
      </c>
      <c r="G245" t="s">
        <v>67</v>
      </c>
      <c r="H245">
        <v>2011</v>
      </c>
      <c r="I245">
        <v>75</v>
      </c>
      <c r="J245">
        <v>75</v>
      </c>
      <c r="K245">
        <v>2007.9192129999999</v>
      </c>
      <c r="N245">
        <v>10367.60311</v>
      </c>
      <c r="Q245" t="s">
        <v>293</v>
      </c>
      <c r="S245" t="s">
        <v>282</v>
      </c>
    </row>
    <row r="246" spans="1:19" x14ac:dyDescent="0.45">
      <c r="A246" t="s">
        <v>0</v>
      </c>
      <c r="B246" t="s">
        <v>1</v>
      </c>
      <c r="C246" t="s">
        <v>20</v>
      </c>
      <c r="D246" t="s">
        <v>433</v>
      </c>
      <c r="F246" t="s">
        <v>51</v>
      </c>
      <c r="G246" t="s">
        <v>67</v>
      </c>
      <c r="H246">
        <v>2011</v>
      </c>
      <c r="I246">
        <v>76</v>
      </c>
      <c r="J246">
        <v>76</v>
      </c>
      <c r="K246">
        <v>1940.043621</v>
      </c>
      <c r="N246">
        <v>9937.2384939999993</v>
      </c>
      <c r="Q246" t="s">
        <v>293</v>
      </c>
      <c r="S246" t="s">
        <v>282</v>
      </c>
    </row>
    <row r="247" spans="1:19" x14ac:dyDescent="0.45">
      <c r="A247" t="s">
        <v>0</v>
      </c>
      <c r="B247" t="s">
        <v>1</v>
      </c>
      <c r="C247" t="s">
        <v>20</v>
      </c>
      <c r="D247" t="s">
        <v>433</v>
      </c>
      <c r="F247" t="s">
        <v>51</v>
      </c>
      <c r="G247" t="s">
        <v>67</v>
      </c>
      <c r="H247">
        <v>2011</v>
      </c>
      <c r="I247">
        <v>77</v>
      </c>
      <c r="J247">
        <v>77</v>
      </c>
      <c r="K247">
        <v>1870.678778</v>
      </c>
      <c r="N247">
        <v>11335.923489999999</v>
      </c>
      <c r="Q247" t="s">
        <v>293</v>
      </c>
      <c r="S247" t="s">
        <v>282</v>
      </c>
    </row>
    <row r="248" spans="1:19" x14ac:dyDescent="0.45">
      <c r="A248" t="s">
        <v>0</v>
      </c>
      <c r="B248" t="s">
        <v>1</v>
      </c>
      <c r="C248" t="s">
        <v>20</v>
      </c>
      <c r="D248" t="s">
        <v>433</v>
      </c>
      <c r="F248" t="s">
        <v>51</v>
      </c>
      <c r="G248" t="s">
        <v>67</v>
      </c>
      <c r="H248">
        <v>2011</v>
      </c>
      <c r="I248">
        <v>78</v>
      </c>
      <c r="J248">
        <v>78</v>
      </c>
      <c r="K248">
        <v>1818.4196690000001</v>
      </c>
      <c r="N248">
        <v>10905.55888</v>
      </c>
      <c r="Q248" t="s">
        <v>293</v>
      </c>
      <c r="S248" t="s">
        <v>282</v>
      </c>
    </row>
    <row r="249" spans="1:19" x14ac:dyDescent="0.45">
      <c r="A249" t="s">
        <v>0</v>
      </c>
      <c r="B249" t="s">
        <v>1</v>
      </c>
      <c r="C249" t="s">
        <v>20</v>
      </c>
      <c r="D249" t="s">
        <v>433</v>
      </c>
      <c r="F249" t="s">
        <v>51</v>
      </c>
      <c r="G249" t="s">
        <v>67</v>
      </c>
      <c r="H249">
        <v>2011</v>
      </c>
      <c r="I249">
        <v>79</v>
      </c>
      <c r="J249">
        <v>79</v>
      </c>
      <c r="K249">
        <v>1732.5878769999999</v>
      </c>
      <c r="N249">
        <v>10797.967720000001</v>
      </c>
      <c r="Q249" t="s">
        <v>293</v>
      </c>
      <c r="S249" t="s">
        <v>282</v>
      </c>
    </row>
    <row r="250" spans="1:19" x14ac:dyDescent="0.45">
      <c r="A250" t="s">
        <v>0</v>
      </c>
      <c r="B250" t="s">
        <v>1</v>
      </c>
      <c r="C250" t="s">
        <v>20</v>
      </c>
      <c r="D250" t="s">
        <v>433</v>
      </c>
      <c r="F250" t="s">
        <v>51</v>
      </c>
      <c r="G250" t="s">
        <v>67</v>
      </c>
      <c r="H250">
        <v>2011</v>
      </c>
      <c r="I250">
        <v>80</v>
      </c>
      <c r="J250">
        <v>80</v>
      </c>
      <c r="K250">
        <v>1667.4751329999999</v>
      </c>
      <c r="N250">
        <v>11551.105799999999</v>
      </c>
      <c r="Q250" t="s">
        <v>293</v>
      </c>
      <c r="S250" t="s">
        <v>282</v>
      </c>
    </row>
    <row r="251" spans="1:19" x14ac:dyDescent="0.45">
      <c r="A251" t="s">
        <v>0</v>
      </c>
      <c r="B251" t="s">
        <v>1</v>
      </c>
      <c r="C251" t="s">
        <v>20</v>
      </c>
      <c r="D251" t="s">
        <v>433</v>
      </c>
      <c r="F251" t="s">
        <v>51</v>
      </c>
      <c r="G251" t="s">
        <v>67</v>
      </c>
      <c r="H251">
        <v>2011</v>
      </c>
      <c r="I251">
        <v>81</v>
      </c>
      <c r="J251">
        <v>81</v>
      </c>
      <c r="K251">
        <v>1595.499881</v>
      </c>
      <c r="N251">
        <v>9937.2384939999993</v>
      </c>
      <c r="Q251" t="s">
        <v>293</v>
      </c>
      <c r="S251" t="s">
        <v>282</v>
      </c>
    </row>
    <row r="252" spans="1:19" x14ac:dyDescent="0.45">
      <c r="A252" t="s">
        <v>0</v>
      </c>
      <c r="B252" t="s">
        <v>1</v>
      </c>
      <c r="C252" t="s">
        <v>20</v>
      </c>
      <c r="D252" t="s">
        <v>433</v>
      </c>
      <c r="F252" t="s">
        <v>51</v>
      </c>
      <c r="G252" t="s">
        <v>67</v>
      </c>
      <c r="H252">
        <v>2011</v>
      </c>
      <c r="I252">
        <v>82</v>
      </c>
      <c r="J252">
        <v>82</v>
      </c>
      <c r="K252">
        <v>1542.9825780000001</v>
      </c>
      <c r="N252">
        <v>9506.8738790000007</v>
      </c>
      <c r="Q252" t="s">
        <v>293</v>
      </c>
      <c r="S252" t="s">
        <v>282</v>
      </c>
    </row>
    <row r="253" spans="1:19" x14ac:dyDescent="0.45">
      <c r="A253" t="s">
        <v>0</v>
      </c>
      <c r="B253" t="s">
        <v>1</v>
      </c>
      <c r="C253" t="s">
        <v>20</v>
      </c>
      <c r="D253" t="s">
        <v>433</v>
      </c>
      <c r="F253" t="s">
        <v>51</v>
      </c>
      <c r="G253" t="s">
        <v>67</v>
      </c>
      <c r="H253">
        <v>2011</v>
      </c>
      <c r="I253">
        <v>83</v>
      </c>
      <c r="J253">
        <v>83</v>
      </c>
      <c r="K253">
        <v>1456.798802</v>
      </c>
      <c r="N253">
        <v>8430.9623429999992</v>
      </c>
      <c r="Q253" t="s">
        <v>293</v>
      </c>
      <c r="S253" t="s">
        <v>282</v>
      </c>
    </row>
    <row r="254" spans="1:19" x14ac:dyDescent="0.45">
      <c r="A254" t="s">
        <v>0</v>
      </c>
      <c r="B254" t="s">
        <v>1</v>
      </c>
      <c r="C254" t="s">
        <v>20</v>
      </c>
      <c r="D254" t="s">
        <v>433</v>
      </c>
      <c r="F254" t="s">
        <v>51</v>
      </c>
      <c r="G254" t="s">
        <v>67</v>
      </c>
      <c r="H254">
        <v>2011</v>
      </c>
      <c r="I254">
        <v>84</v>
      </c>
      <c r="J254">
        <v>84</v>
      </c>
      <c r="K254">
        <v>1373.309532</v>
      </c>
      <c r="N254">
        <v>9184.100418</v>
      </c>
      <c r="Q254" t="s">
        <v>293</v>
      </c>
      <c r="S254" t="s">
        <v>282</v>
      </c>
    </row>
    <row r="255" spans="1:19" x14ac:dyDescent="0.45">
      <c r="A255" t="s">
        <v>0</v>
      </c>
      <c r="B255" t="s">
        <v>1</v>
      </c>
      <c r="C255" t="s">
        <v>20</v>
      </c>
      <c r="D255" t="s">
        <v>433</v>
      </c>
      <c r="F255" t="s">
        <v>51</v>
      </c>
      <c r="G255" t="s">
        <v>67</v>
      </c>
      <c r="H255">
        <v>2011</v>
      </c>
      <c r="I255">
        <v>85</v>
      </c>
      <c r="J255">
        <v>85</v>
      </c>
      <c r="K255">
        <v>1320.63276</v>
      </c>
      <c r="N255">
        <v>7247.4596529999999</v>
      </c>
      <c r="Q255" t="s">
        <v>293</v>
      </c>
      <c r="S255" t="s">
        <v>282</v>
      </c>
    </row>
    <row r="256" spans="1:19" x14ac:dyDescent="0.45">
      <c r="A256" t="s">
        <v>0</v>
      </c>
      <c r="B256" t="s">
        <v>1</v>
      </c>
      <c r="C256" t="s">
        <v>20</v>
      </c>
      <c r="D256" t="s">
        <v>433</v>
      </c>
      <c r="F256" t="s">
        <v>51</v>
      </c>
      <c r="G256" t="s">
        <v>67</v>
      </c>
      <c r="H256">
        <v>2011</v>
      </c>
      <c r="I256">
        <v>86</v>
      </c>
      <c r="J256">
        <v>86</v>
      </c>
      <c r="K256">
        <v>1265.3761280000001</v>
      </c>
      <c r="N256">
        <v>8108.1888820000004</v>
      </c>
      <c r="Q256" t="s">
        <v>293</v>
      </c>
      <c r="S256" t="s">
        <v>282</v>
      </c>
    </row>
    <row r="257" spans="1:19" x14ac:dyDescent="0.45">
      <c r="A257" t="s">
        <v>0</v>
      </c>
      <c r="B257" t="s">
        <v>1</v>
      </c>
      <c r="C257" t="s">
        <v>20</v>
      </c>
      <c r="D257" t="s">
        <v>433</v>
      </c>
      <c r="F257" t="s">
        <v>51</v>
      </c>
      <c r="G257" t="s">
        <v>67</v>
      </c>
      <c r="H257">
        <v>2011</v>
      </c>
      <c r="I257">
        <v>87</v>
      </c>
      <c r="J257">
        <v>87</v>
      </c>
      <c r="K257">
        <v>1210.315351</v>
      </c>
      <c r="N257">
        <v>8000.5977290000001</v>
      </c>
      <c r="Q257" t="s">
        <v>293</v>
      </c>
      <c r="S257" t="s">
        <v>282</v>
      </c>
    </row>
    <row r="258" spans="1:19" x14ac:dyDescent="0.45">
      <c r="A258" t="s">
        <v>0</v>
      </c>
      <c r="B258" t="s">
        <v>1</v>
      </c>
      <c r="C258" t="s">
        <v>20</v>
      </c>
      <c r="D258" t="s">
        <v>433</v>
      </c>
      <c r="F258" t="s">
        <v>51</v>
      </c>
      <c r="G258" t="s">
        <v>67</v>
      </c>
      <c r="H258">
        <v>2011</v>
      </c>
      <c r="I258">
        <v>88</v>
      </c>
      <c r="J258">
        <v>88</v>
      </c>
      <c r="K258">
        <v>1149.4296409999999</v>
      </c>
      <c r="N258">
        <v>7032.2773459999999</v>
      </c>
      <c r="Q258" t="s">
        <v>293</v>
      </c>
      <c r="S258" t="s">
        <v>282</v>
      </c>
    </row>
    <row r="259" spans="1:19" x14ac:dyDescent="0.45">
      <c r="A259" t="s">
        <v>0</v>
      </c>
      <c r="B259" t="s">
        <v>1</v>
      </c>
      <c r="C259" t="s">
        <v>20</v>
      </c>
      <c r="D259" t="s">
        <v>433</v>
      </c>
      <c r="F259" t="s">
        <v>51</v>
      </c>
      <c r="G259" t="s">
        <v>67</v>
      </c>
      <c r="H259">
        <v>2011</v>
      </c>
      <c r="I259">
        <v>89</v>
      </c>
      <c r="J259">
        <v>89</v>
      </c>
      <c r="K259">
        <v>1103.212681</v>
      </c>
      <c r="N259">
        <v>8430.9623429999992</v>
      </c>
      <c r="Q259" t="s">
        <v>293</v>
      </c>
      <c r="S259" t="s">
        <v>282</v>
      </c>
    </row>
    <row r="260" spans="1:19" x14ac:dyDescent="0.45">
      <c r="A260" t="s">
        <v>0</v>
      </c>
      <c r="B260" t="s">
        <v>1</v>
      </c>
      <c r="C260" t="s">
        <v>20</v>
      </c>
      <c r="D260" t="s">
        <v>433</v>
      </c>
      <c r="F260" t="s">
        <v>51</v>
      </c>
      <c r="G260" t="s">
        <v>67</v>
      </c>
      <c r="H260">
        <v>2011</v>
      </c>
      <c r="I260">
        <v>90</v>
      </c>
      <c r="J260">
        <v>90</v>
      </c>
      <c r="K260">
        <v>1040.3997870000001</v>
      </c>
      <c r="N260">
        <v>7570.2331139999997</v>
      </c>
      <c r="Q260" t="s">
        <v>293</v>
      </c>
      <c r="S260" t="s">
        <v>282</v>
      </c>
    </row>
    <row r="261" spans="1:19" x14ac:dyDescent="0.45">
      <c r="A261" t="s">
        <v>0</v>
      </c>
      <c r="B261" t="s">
        <v>1</v>
      </c>
      <c r="C261" t="s">
        <v>20</v>
      </c>
      <c r="D261" t="s">
        <v>433</v>
      </c>
      <c r="F261" t="s">
        <v>51</v>
      </c>
      <c r="G261" t="s">
        <v>67</v>
      </c>
      <c r="H261">
        <v>2011</v>
      </c>
      <c r="I261">
        <v>91</v>
      </c>
      <c r="J261">
        <v>91</v>
      </c>
      <c r="K261">
        <v>993.08958189999998</v>
      </c>
      <c r="N261">
        <v>6924.6861920000001</v>
      </c>
      <c r="Q261" t="s">
        <v>293</v>
      </c>
      <c r="S261" t="s">
        <v>282</v>
      </c>
    </row>
    <row r="262" spans="1:19" x14ac:dyDescent="0.45">
      <c r="A262" t="s">
        <v>0</v>
      </c>
      <c r="B262" t="s">
        <v>1</v>
      </c>
      <c r="C262" t="s">
        <v>20</v>
      </c>
      <c r="D262" t="s">
        <v>433</v>
      </c>
      <c r="F262" t="s">
        <v>51</v>
      </c>
      <c r="G262" t="s">
        <v>67</v>
      </c>
      <c r="H262">
        <v>2011</v>
      </c>
      <c r="I262">
        <v>92</v>
      </c>
      <c r="J262">
        <v>92</v>
      </c>
      <c r="K262">
        <v>935.32282339999995</v>
      </c>
      <c r="N262">
        <v>7355.0508069999996</v>
      </c>
      <c r="Q262" t="s">
        <v>293</v>
      </c>
      <c r="S262" t="s">
        <v>282</v>
      </c>
    </row>
    <row r="263" spans="1:19" x14ac:dyDescent="0.45">
      <c r="A263" t="s">
        <v>0</v>
      </c>
      <c r="B263" t="s">
        <v>1</v>
      </c>
      <c r="C263" t="s">
        <v>20</v>
      </c>
      <c r="D263" t="s">
        <v>433</v>
      </c>
      <c r="F263" t="s">
        <v>51</v>
      </c>
      <c r="G263" t="s">
        <v>67</v>
      </c>
      <c r="H263">
        <v>2011</v>
      </c>
      <c r="I263">
        <v>93</v>
      </c>
      <c r="J263">
        <v>93</v>
      </c>
      <c r="K263">
        <v>880.32688489999998</v>
      </c>
      <c r="N263">
        <v>6279.139271</v>
      </c>
      <c r="Q263" t="s">
        <v>293</v>
      </c>
      <c r="S263" t="s">
        <v>282</v>
      </c>
    </row>
    <row r="264" spans="1:19" x14ac:dyDescent="0.45">
      <c r="A264" t="s">
        <v>0</v>
      </c>
      <c r="B264" t="s">
        <v>1</v>
      </c>
      <c r="C264" t="s">
        <v>20</v>
      </c>
      <c r="D264" t="s">
        <v>433</v>
      </c>
      <c r="F264" t="s">
        <v>51</v>
      </c>
      <c r="G264" t="s">
        <v>67</v>
      </c>
      <c r="H264">
        <v>2011</v>
      </c>
      <c r="I264">
        <v>94</v>
      </c>
      <c r="J264">
        <v>94</v>
      </c>
      <c r="K264">
        <v>822.36868349999997</v>
      </c>
      <c r="N264">
        <v>6063.956964</v>
      </c>
      <c r="Q264" t="s">
        <v>293</v>
      </c>
      <c r="S264" t="s">
        <v>282</v>
      </c>
    </row>
    <row r="265" spans="1:19" x14ac:dyDescent="0.45">
      <c r="A265" t="s">
        <v>0</v>
      </c>
      <c r="B265" t="s">
        <v>1</v>
      </c>
      <c r="C265" t="s">
        <v>20</v>
      </c>
      <c r="D265" t="s">
        <v>433</v>
      </c>
      <c r="F265" t="s">
        <v>51</v>
      </c>
      <c r="G265" t="s">
        <v>67</v>
      </c>
      <c r="H265">
        <v>2011</v>
      </c>
      <c r="I265">
        <v>95</v>
      </c>
      <c r="J265">
        <v>95</v>
      </c>
      <c r="K265">
        <v>798.55674079999994</v>
      </c>
      <c r="N265">
        <v>5203.2277350000004</v>
      </c>
      <c r="Q265" t="s">
        <v>293</v>
      </c>
      <c r="S265" t="s">
        <v>282</v>
      </c>
    </row>
    <row r="266" spans="1:19" x14ac:dyDescent="0.45">
      <c r="A266" t="s">
        <v>0</v>
      </c>
      <c r="B266" t="s">
        <v>1</v>
      </c>
      <c r="C266" t="s">
        <v>20</v>
      </c>
      <c r="D266" t="s">
        <v>433</v>
      </c>
      <c r="F266" t="s">
        <v>51</v>
      </c>
      <c r="G266" t="s">
        <v>67</v>
      </c>
      <c r="H266">
        <v>2011</v>
      </c>
      <c r="I266">
        <v>96</v>
      </c>
      <c r="J266">
        <v>96</v>
      </c>
      <c r="K266">
        <v>770.26568299999997</v>
      </c>
      <c r="N266">
        <v>4880.4542739999997</v>
      </c>
      <c r="Q266" t="s">
        <v>293</v>
      </c>
      <c r="S266" t="s">
        <v>282</v>
      </c>
    </row>
    <row r="267" spans="1:19" x14ac:dyDescent="0.45">
      <c r="A267" t="s">
        <v>0</v>
      </c>
      <c r="B267" t="s">
        <v>1</v>
      </c>
      <c r="C267" t="s">
        <v>20</v>
      </c>
      <c r="D267" t="s">
        <v>433</v>
      </c>
      <c r="F267" t="s">
        <v>51</v>
      </c>
      <c r="G267" t="s">
        <v>67</v>
      </c>
      <c r="H267">
        <v>2011</v>
      </c>
      <c r="I267">
        <v>97</v>
      </c>
      <c r="J267">
        <v>97</v>
      </c>
      <c r="K267">
        <v>715.2772205</v>
      </c>
      <c r="N267">
        <v>5095.6365809999998</v>
      </c>
      <c r="Q267" t="s">
        <v>293</v>
      </c>
      <c r="S267" t="s">
        <v>282</v>
      </c>
    </row>
    <row r="268" spans="1:19" x14ac:dyDescent="0.45">
      <c r="A268" t="s">
        <v>0</v>
      </c>
      <c r="B268" t="s">
        <v>1</v>
      </c>
      <c r="C268" t="s">
        <v>20</v>
      </c>
      <c r="D268" t="s">
        <v>433</v>
      </c>
      <c r="F268" t="s">
        <v>51</v>
      </c>
      <c r="G268" t="s">
        <v>67</v>
      </c>
      <c r="H268">
        <v>2011</v>
      </c>
      <c r="I268">
        <v>98</v>
      </c>
      <c r="J268">
        <v>98</v>
      </c>
      <c r="K268">
        <v>687.95185030000005</v>
      </c>
      <c r="N268">
        <v>4988.045427</v>
      </c>
      <c r="Q268" t="s">
        <v>293</v>
      </c>
      <c r="S268" t="s">
        <v>282</v>
      </c>
    </row>
    <row r="269" spans="1:19" x14ac:dyDescent="0.45">
      <c r="A269" t="s">
        <v>0</v>
      </c>
      <c r="B269" t="s">
        <v>1</v>
      </c>
      <c r="C269" t="s">
        <v>20</v>
      </c>
      <c r="D269" t="s">
        <v>433</v>
      </c>
      <c r="F269" t="s">
        <v>51</v>
      </c>
      <c r="G269" t="s">
        <v>67</v>
      </c>
      <c r="H269">
        <v>2011</v>
      </c>
      <c r="I269">
        <v>99</v>
      </c>
      <c r="J269">
        <v>99</v>
      </c>
      <c r="K269">
        <v>660.22577190000004</v>
      </c>
      <c r="N269">
        <v>4342.4985059999999</v>
      </c>
      <c r="Q269" t="s">
        <v>293</v>
      </c>
      <c r="S269" t="s">
        <v>282</v>
      </c>
    </row>
    <row r="270" spans="1:19" x14ac:dyDescent="0.45">
      <c r="A270" t="s">
        <v>0</v>
      </c>
      <c r="B270" t="s">
        <v>1</v>
      </c>
      <c r="C270" t="s">
        <v>20</v>
      </c>
      <c r="D270" t="s">
        <v>433</v>
      </c>
      <c r="F270" t="s">
        <v>51</v>
      </c>
      <c r="G270" t="s">
        <v>67</v>
      </c>
      <c r="H270">
        <v>2011</v>
      </c>
      <c r="I270">
        <v>100</v>
      </c>
      <c r="J270">
        <v>100</v>
      </c>
      <c r="K270">
        <v>632.84911009999996</v>
      </c>
      <c r="N270">
        <v>3266.5869699999998</v>
      </c>
      <c r="Q270" t="s">
        <v>293</v>
      </c>
      <c r="S270" t="s">
        <v>282</v>
      </c>
    </row>
    <row r="271" spans="1:19" x14ac:dyDescent="0.45">
      <c r="A271" t="s">
        <v>0</v>
      </c>
      <c r="B271" t="s">
        <v>1</v>
      </c>
      <c r="C271" t="s">
        <v>20</v>
      </c>
      <c r="D271" t="s">
        <v>433</v>
      </c>
      <c r="F271" t="s">
        <v>51</v>
      </c>
      <c r="G271" t="s">
        <v>67</v>
      </c>
      <c r="H271">
        <v>2011</v>
      </c>
      <c r="I271">
        <v>101</v>
      </c>
      <c r="J271">
        <v>101</v>
      </c>
      <c r="K271">
        <v>605.20699839999997</v>
      </c>
      <c r="N271">
        <v>4234.9073520000002</v>
      </c>
      <c r="Q271" t="s">
        <v>293</v>
      </c>
      <c r="S271" t="s">
        <v>282</v>
      </c>
    </row>
    <row r="272" spans="1:19" x14ac:dyDescent="0.45">
      <c r="A272" t="s">
        <v>0</v>
      </c>
      <c r="B272" t="s">
        <v>1</v>
      </c>
      <c r="C272" t="s">
        <v>20</v>
      </c>
      <c r="D272" t="s">
        <v>433</v>
      </c>
      <c r="F272" t="s">
        <v>51</v>
      </c>
      <c r="G272" t="s">
        <v>67</v>
      </c>
      <c r="H272">
        <v>2011</v>
      </c>
      <c r="I272">
        <v>102</v>
      </c>
      <c r="J272">
        <v>102</v>
      </c>
      <c r="K272">
        <v>577.71908029999997</v>
      </c>
      <c r="N272">
        <v>3266.5869699999998</v>
      </c>
      <c r="Q272" t="s">
        <v>293</v>
      </c>
      <c r="S272" t="s">
        <v>282</v>
      </c>
    </row>
    <row r="273" spans="1:19" x14ac:dyDescent="0.45">
      <c r="A273" t="s">
        <v>0</v>
      </c>
      <c r="B273" t="s">
        <v>1</v>
      </c>
      <c r="C273" t="s">
        <v>20</v>
      </c>
      <c r="D273" t="s">
        <v>433</v>
      </c>
      <c r="F273" t="s">
        <v>51</v>
      </c>
      <c r="G273" t="s">
        <v>67</v>
      </c>
      <c r="H273">
        <v>2011</v>
      </c>
      <c r="I273">
        <v>103</v>
      </c>
      <c r="J273">
        <v>103</v>
      </c>
      <c r="K273">
        <v>550.18814669999995</v>
      </c>
      <c r="N273">
        <v>2836.2223549999999</v>
      </c>
      <c r="Q273" t="s">
        <v>293</v>
      </c>
      <c r="S273" t="s">
        <v>282</v>
      </c>
    </row>
    <row r="274" spans="1:19" x14ac:dyDescent="0.45">
      <c r="A274" t="s">
        <v>0</v>
      </c>
      <c r="B274" t="s">
        <v>1</v>
      </c>
      <c r="C274" t="s">
        <v>20</v>
      </c>
      <c r="D274" t="s">
        <v>433</v>
      </c>
      <c r="F274" t="s">
        <v>51</v>
      </c>
      <c r="G274" t="s">
        <v>67</v>
      </c>
      <c r="H274">
        <v>2011</v>
      </c>
      <c r="I274">
        <v>104</v>
      </c>
      <c r="J274">
        <v>104</v>
      </c>
      <c r="K274">
        <v>550.01306420000003</v>
      </c>
      <c r="N274">
        <v>2836.2223549999999</v>
      </c>
      <c r="Q274" t="s">
        <v>293</v>
      </c>
      <c r="S274" t="s">
        <v>282</v>
      </c>
    </row>
    <row r="275" spans="1:19" x14ac:dyDescent="0.45">
      <c r="A275" t="s">
        <v>0</v>
      </c>
      <c r="B275" t="s">
        <v>1</v>
      </c>
      <c r="C275" t="s">
        <v>20</v>
      </c>
      <c r="D275" t="s">
        <v>433</v>
      </c>
      <c r="F275" t="s">
        <v>51</v>
      </c>
      <c r="G275" t="s">
        <v>67</v>
      </c>
      <c r="H275">
        <v>2011</v>
      </c>
      <c r="I275">
        <v>105</v>
      </c>
      <c r="J275">
        <v>105</v>
      </c>
      <c r="K275">
        <v>495.22843360000002</v>
      </c>
      <c r="N275">
        <v>2836.2223549999999</v>
      </c>
      <c r="Q275" t="s">
        <v>293</v>
      </c>
      <c r="S275" t="s">
        <v>282</v>
      </c>
    </row>
    <row r="276" spans="1:19" x14ac:dyDescent="0.45">
      <c r="A276" t="s">
        <v>0</v>
      </c>
      <c r="B276" t="s">
        <v>1</v>
      </c>
      <c r="C276" t="s">
        <v>20</v>
      </c>
      <c r="D276" t="s">
        <v>433</v>
      </c>
      <c r="F276" t="s">
        <v>51</v>
      </c>
      <c r="G276" t="s">
        <v>67</v>
      </c>
      <c r="H276">
        <v>2011</v>
      </c>
      <c r="I276">
        <v>106</v>
      </c>
      <c r="J276">
        <v>106</v>
      </c>
      <c r="K276">
        <v>495.16908210000003</v>
      </c>
      <c r="N276">
        <v>2728.6312010000001</v>
      </c>
      <c r="Q276" t="s">
        <v>293</v>
      </c>
      <c r="S276" t="s">
        <v>282</v>
      </c>
    </row>
    <row r="277" spans="1:19" x14ac:dyDescent="0.45">
      <c r="A277" t="s">
        <v>0</v>
      </c>
      <c r="B277" t="s">
        <v>1</v>
      </c>
      <c r="C277" t="s">
        <v>20</v>
      </c>
      <c r="D277" t="s">
        <v>433</v>
      </c>
      <c r="F277" t="s">
        <v>51</v>
      </c>
      <c r="G277" t="s">
        <v>67</v>
      </c>
      <c r="H277">
        <v>2011</v>
      </c>
      <c r="I277">
        <v>107</v>
      </c>
      <c r="J277">
        <v>107</v>
      </c>
      <c r="K277">
        <v>495.16884390000001</v>
      </c>
      <c r="N277">
        <v>2513.4488940000001</v>
      </c>
      <c r="Q277" t="s">
        <v>293</v>
      </c>
      <c r="S277" t="s">
        <v>282</v>
      </c>
    </row>
    <row r="278" spans="1:19" x14ac:dyDescent="0.45">
      <c r="A278" t="s">
        <v>0</v>
      </c>
      <c r="B278" t="s">
        <v>1</v>
      </c>
      <c r="C278" t="s">
        <v>20</v>
      </c>
      <c r="D278" t="s">
        <v>433</v>
      </c>
      <c r="F278" t="s">
        <v>51</v>
      </c>
      <c r="G278" t="s">
        <v>67</v>
      </c>
      <c r="H278">
        <v>2011</v>
      </c>
      <c r="I278">
        <v>108</v>
      </c>
      <c r="J278">
        <v>108</v>
      </c>
      <c r="K278">
        <v>467.78632190000002</v>
      </c>
      <c r="N278">
        <v>2298.2665870000001</v>
      </c>
      <c r="Q278" t="s">
        <v>293</v>
      </c>
      <c r="S278" t="s">
        <v>282</v>
      </c>
    </row>
    <row r="279" spans="1:19" x14ac:dyDescent="0.45">
      <c r="A279" t="s">
        <v>0</v>
      </c>
      <c r="B279" t="s">
        <v>1</v>
      </c>
      <c r="C279" t="s">
        <v>20</v>
      </c>
      <c r="D279" t="s">
        <v>433</v>
      </c>
      <c r="F279" t="s">
        <v>51</v>
      </c>
      <c r="G279" t="s">
        <v>67</v>
      </c>
      <c r="H279">
        <v>2011</v>
      </c>
      <c r="I279">
        <v>109</v>
      </c>
      <c r="J279">
        <v>109</v>
      </c>
      <c r="K279">
        <v>440.14919750000001</v>
      </c>
      <c r="N279">
        <v>2083.08428</v>
      </c>
      <c r="Q279" t="s">
        <v>293</v>
      </c>
      <c r="S279" t="s">
        <v>282</v>
      </c>
    </row>
    <row r="280" spans="1:19" x14ac:dyDescent="0.45">
      <c r="A280" t="s">
        <v>0</v>
      </c>
      <c r="B280" t="s">
        <v>1</v>
      </c>
      <c r="C280" t="s">
        <v>20</v>
      </c>
      <c r="D280" t="s">
        <v>433</v>
      </c>
      <c r="F280" t="s">
        <v>51</v>
      </c>
      <c r="G280" t="s">
        <v>67</v>
      </c>
      <c r="H280">
        <v>2011</v>
      </c>
      <c r="I280">
        <v>110</v>
      </c>
      <c r="J280">
        <v>110</v>
      </c>
      <c r="K280">
        <v>440.15029520000002</v>
      </c>
      <c r="N280">
        <v>1867.901973</v>
      </c>
      <c r="Q280" t="s">
        <v>293</v>
      </c>
      <c r="S280" t="s">
        <v>282</v>
      </c>
    </row>
    <row r="281" spans="1:19" x14ac:dyDescent="0.45">
      <c r="A281" t="s">
        <v>0</v>
      </c>
      <c r="B281" t="s">
        <v>1</v>
      </c>
      <c r="C281" t="s">
        <v>20</v>
      </c>
      <c r="D281" t="s">
        <v>433</v>
      </c>
      <c r="F281" t="s">
        <v>51</v>
      </c>
      <c r="G281" t="s">
        <v>67</v>
      </c>
      <c r="H281">
        <v>2011</v>
      </c>
      <c r="I281">
        <v>111</v>
      </c>
      <c r="J281">
        <v>111</v>
      </c>
      <c r="K281">
        <v>440.15029520000002</v>
      </c>
      <c r="N281">
        <v>1652.7196650000001</v>
      </c>
      <c r="Q281" t="s">
        <v>293</v>
      </c>
      <c r="S281" t="s">
        <v>282</v>
      </c>
    </row>
    <row r="282" spans="1:19" x14ac:dyDescent="0.45">
      <c r="A282" t="s">
        <v>0</v>
      </c>
      <c r="B282" t="s">
        <v>1</v>
      </c>
      <c r="C282" t="s">
        <v>20</v>
      </c>
      <c r="D282" t="s">
        <v>433</v>
      </c>
      <c r="F282" t="s">
        <v>51</v>
      </c>
      <c r="G282" t="s">
        <v>67</v>
      </c>
      <c r="H282">
        <v>2011</v>
      </c>
      <c r="I282">
        <v>112</v>
      </c>
      <c r="J282">
        <v>112</v>
      </c>
      <c r="K282">
        <v>440.15035549999999</v>
      </c>
      <c r="N282">
        <v>1867.901973</v>
      </c>
      <c r="Q282" t="s">
        <v>293</v>
      </c>
      <c r="S282" t="s">
        <v>282</v>
      </c>
    </row>
    <row r="283" spans="1:19" x14ac:dyDescent="0.45">
      <c r="A283" t="s">
        <v>0</v>
      </c>
      <c r="B283" t="s">
        <v>1</v>
      </c>
      <c r="C283" t="s">
        <v>20</v>
      </c>
      <c r="D283" t="s">
        <v>433</v>
      </c>
      <c r="F283" t="s">
        <v>51</v>
      </c>
      <c r="G283" t="s">
        <v>67</v>
      </c>
      <c r="H283">
        <v>2011</v>
      </c>
      <c r="I283">
        <v>113</v>
      </c>
      <c r="J283">
        <v>113</v>
      </c>
      <c r="K283">
        <v>413.40395799999999</v>
      </c>
      <c r="N283">
        <v>1975.4931260000001</v>
      </c>
      <c r="Q283" t="s">
        <v>293</v>
      </c>
      <c r="S283" t="s">
        <v>282</v>
      </c>
    </row>
    <row r="284" spans="1:19" x14ac:dyDescent="0.45">
      <c r="A284" t="s">
        <v>0</v>
      </c>
      <c r="B284" t="s">
        <v>1</v>
      </c>
      <c r="C284" t="s">
        <v>20</v>
      </c>
      <c r="D284" t="s">
        <v>433</v>
      </c>
      <c r="F284" t="s">
        <v>51</v>
      </c>
      <c r="G284" t="s">
        <v>67</v>
      </c>
      <c r="H284">
        <v>2011</v>
      </c>
      <c r="I284">
        <v>114</v>
      </c>
      <c r="J284">
        <v>114</v>
      </c>
      <c r="K284">
        <v>412.82234649999998</v>
      </c>
      <c r="N284">
        <v>1975.4931260000001</v>
      </c>
      <c r="Q284" t="s">
        <v>293</v>
      </c>
      <c r="S284" t="s">
        <v>282</v>
      </c>
    </row>
    <row r="285" spans="1:19" x14ac:dyDescent="0.45">
      <c r="A285" t="s">
        <v>0</v>
      </c>
      <c r="B285" t="s">
        <v>1</v>
      </c>
      <c r="C285" t="s">
        <v>20</v>
      </c>
      <c r="D285" t="s">
        <v>433</v>
      </c>
      <c r="F285" t="s">
        <v>51</v>
      </c>
      <c r="G285" t="s">
        <v>67</v>
      </c>
      <c r="H285">
        <v>2011</v>
      </c>
      <c r="I285">
        <v>115</v>
      </c>
      <c r="J285">
        <v>115</v>
      </c>
      <c r="K285">
        <v>385.13177689999998</v>
      </c>
      <c r="N285">
        <v>1760.310819</v>
      </c>
      <c r="Q285" t="s">
        <v>293</v>
      </c>
      <c r="S285" t="s">
        <v>282</v>
      </c>
    </row>
    <row r="286" spans="1:19" x14ac:dyDescent="0.45">
      <c r="A286" t="s">
        <v>0</v>
      </c>
      <c r="B286" t="s">
        <v>1</v>
      </c>
      <c r="C286" t="s">
        <v>20</v>
      </c>
      <c r="D286" t="s">
        <v>433</v>
      </c>
      <c r="F286" t="s">
        <v>51</v>
      </c>
      <c r="G286" t="s">
        <v>67</v>
      </c>
      <c r="H286">
        <v>2011</v>
      </c>
      <c r="I286">
        <v>116</v>
      </c>
      <c r="J286">
        <v>116</v>
      </c>
      <c r="K286">
        <v>385.13150830000001</v>
      </c>
      <c r="N286">
        <v>1652.7196650000001</v>
      </c>
      <c r="Q286" t="s">
        <v>293</v>
      </c>
      <c r="S286" t="s">
        <v>282</v>
      </c>
    </row>
    <row r="287" spans="1:19" x14ac:dyDescent="0.45">
      <c r="A287" t="s">
        <v>0</v>
      </c>
      <c r="B287" t="s">
        <v>1</v>
      </c>
      <c r="C287" t="s">
        <v>20</v>
      </c>
      <c r="D287" t="s">
        <v>433</v>
      </c>
      <c r="F287" t="s">
        <v>51</v>
      </c>
      <c r="G287" t="s">
        <v>67</v>
      </c>
      <c r="H287">
        <v>2011</v>
      </c>
      <c r="I287">
        <v>117</v>
      </c>
      <c r="J287">
        <v>117</v>
      </c>
      <c r="K287">
        <v>385.13150830000001</v>
      </c>
      <c r="N287">
        <v>1760.310819</v>
      </c>
      <c r="Q287" t="s">
        <v>293</v>
      </c>
      <c r="S287" t="s">
        <v>282</v>
      </c>
    </row>
    <row r="288" spans="1:19" x14ac:dyDescent="0.45">
      <c r="A288" t="s">
        <v>0</v>
      </c>
      <c r="B288" t="s">
        <v>1</v>
      </c>
      <c r="C288" t="s">
        <v>20</v>
      </c>
      <c r="D288" t="s">
        <v>433</v>
      </c>
      <c r="F288" t="s">
        <v>51</v>
      </c>
      <c r="G288" t="s">
        <v>67</v>
      </c>
      <c r="H288">
        <v>2011</v>
      </c>
      <c r="I288">
        <v>118</v>
      </c>
      <c r="J288">
        <v>118</v>
      </c>
      <c r="K288">
        <v>385.13150830000001</v>
      </c>
      <c r="N288">
        <v>1867.901973</v>
      </c>
      <c r="Q288" t="s">
        <v>293</v>
      </c>
      <c r="S288" t="s">
        <v>282</v>
      </c>
    </row>
    <row r="289" spans="1:19" x14ac:dyDescent="0.45">
      <c r="A289" t="s">
        <v>0</v>
      </c>
      <c r="B289" t="s">
        <v>1</v>
      </c>
      <c r="C289" t="s">
        <v>20</v>
      </c>
      <c r="D289" t="s">
        <v>433</v>
      </c>
      <c r="F289" t="s">
        <v>51</v>
      </c>
      <c r="G289" t="s">
        <v>67</v>
      </c>
      <c r="H289">
        <v>2011</v>
      </c>
      <c r="I289">
        <v>119</v>
      </c>
      <c r="J289">
        <v>119</v>
      </c>
      <c r="K289">
        <v>385.13150830000001</v>
      </c>
      <c r="N289">
        <v>2083.08428</v>
      </c>
      <c r="Q289" t="s">
        <v>293</v>
      </c>
      <c r="S289" t="s">
        <v>282</v>
      </c>
    </row>
    <row r="290" spans="1:19" x14ac:dyDescent="0.45">
      <c r="A290" t="s">
        <v>0</v>
      </c>
      <c r="B290" t="s">
        <v>1</v>
      </c>
      <c r="C290" t="s">
        <v>20</v>
      </c>
      <c r="D290" t="s">
        <v>433</v>
      </c>
      <c r="F290" t="s">
        <v>51</v>
      </c>
      <c r="G290" t="s">
        <v>67</v>
      </c>
      <c r="H290">
        <v>2011</v>
      </c>
      <c r="I290">
        <v>120</v>
      </c>
      <c r="J290">
        <v>120</v>
      </c>
      <c r="K290">
        <v>385.13150830000001</v>
      </c>
      <c r="N290">
        <v>2190.6754329999999</v>
      </c>
      <c r="Q290" t="s">
        <v>293</v>
      </c>
      <c r="S290" t="s">
        <v>282</v>
      </c>
    </row>
    <row r="291" spans="1:19" x14ac:dyDescent="0.45">
      <c r="A291" t="s">
        <v>0</v>
      </c>
      <c r="B291" t="s">
        <v>1</v>
      </c>
      <c r="C291" t="s">
        <v>20</v>
      </c>
      <c r="D291" t="s">
        <v>433</v>
      </c>
      <c r="F291" t="s">
        <v>51</v>
      </c>
      <c r="G291" t="s">
        <v>67</v>
      </c>
      <c r="H291">
        <v>2011</v>
      </c>
      <c r="I291">
        <v>121</v>
      </c>
      <c r="J291">
        <v>121</v>
      </c>
      <c r="K291">
        <v>385.13150830000001</v>
      </c>
      <c r="N291">
        <v>2190.6754329999999</v>
      </c>
      <c r="Q291" t="s">
        <v>293</v>
      </c>
      <c r="S291" t="s">
        <v>282</v>
      </c>
    </row>
    <row r="292" spans="1:19" x14ac:dyDescent="0.45">
      <c r="A292" t="s">
        <v>0</v>
      </c>
      <c r="B292" t="s">
        <v>1</v>
      </c>
      <c r="C292" t="s">
        <v>20</v>
      </c>
      <c r="D292" t="s">
        <v>433</v>
      </c>
      <c r="F292" t="s">
        <v>51</v>
      </c>
      <c r="G292" t="s">
        <v>67</v>
      </c>
      <c r="H292">
        <v>2011</v>
      </c>
      <c r="I292">
        <v>122</v>
      </c>
      <c r="J292">
        <v>122</v>
      </c>
      <c r="K292">
        <v>385.13150830000001</v>
      </c>
      <c r="N292">
        <v>2298.2665870000001</v>
      </c>
      <c r="Q292" t="s">
        <v>293</v>
      </c>
      <c r="S292" t="s">
        <v>282</v>
      </c>
    </row>
    <row r="293" spans="1:19" x14ac:dyDescent="0.45">
      <c r="A293" t="s">
        <v>0</v>
      </c>
      <c r="B293" t="s">
        <v>1</v>
      </c>
      <c r="C293" t="s">
        <v>20</v>
      </c>
      <c r="D293" t="s">
        <v>433</v>
      </c>
      <c r="F293" t="s">
        <v>51</v>
      </c>
      <c r="G293" t="s">
        <v>67</v>
      </c>
      <c r="H293">
        <v>2011</v>
      </c>
      <c r="I293">
        <v>123</v>
      </c>
      <c r="J293">
        <v>123</v>
      </c>
      <c r="K293">
        <v>385.13150830000001</v>
      </c>
      <c r="N293">
        <v>1545.128512</v>
      </c>
      <c r="Q293" t="s">
        <v>293</v>
      </c>
      <c r="S293" t="s">
        <v>282</v>
      </c>
    </row>
    <row r="294" spans="1:19" x14ac:dyDescent="0.45">
      <c r="A294" t="s">
        <v>0</v>
      </c>
      <c r="B294" t="s">
        <v>1</v>
      </c>
      <c r="C294" t="s">
        <v>20</v>
      </c>
      <c r="D294" t="s">
        <v>433</v>
      </c>
      <c r="F294" t="s">
        <v>51</v>
      </c>
      <c r="G294" t="s">
        <v>67</v>
      </c>
      <c r="H294">
        <v>2011</v>
      </c>
      <c r="I294">
        <v>124</v>
      </c>
      <c r="J294">
        <v>124</v>
      </c>
      <c r="K294">
        <v>385.13150830000001</v>
      </c>
      <c r="N294">
        <v>1652.7196650000001</v>
      </c>
      <c r="Q294" t="s">
        <v>293</v>
      </c>
      <c r="S294" t="s">
        <v>282</v>
      </c>
    </row>
    <row r="295" spans="1:19" x14ac:dyDescent="0.45">
      <c r="A295" t="s">
        <v>0</v>
      </c>
      <c r="B295" t="s">
        <v>1</v>
      </c>
      <c r="C295" t="s">
        <v>20</v>
      </c>
      <c r="D295" t="s">
        <v>433</v>
      </c>
      <c r="F295" t="s">
        <v>51</v>
      </c>
      <c r="G295" t="s">
        <v>67</v>
      </c>
      <c r="H295">
        <v>2011</v>
      </c>
      <c r="I295">
        <v>125</v>
      </c>
      <c r="J295">
        <v>125</v>
      </c>
      <c r="K295">
        <v>385.13138029999999</v>
      </c>
      <c r="N295">
        <v>1652.7196650000001</v>
      </c>
      <c r="Q295" t="s">
        <v>293</v>
      </c>
      <c r="S295" t="s">
        <v>282</v>
      </c>
    </row>
    <row r="296" spans="1:19" x14ac:dyDescent="0.45">
      <c r="A296" t="s">
        <v>0</v>
      </c>
      <c r="B296" t="s">
        <v>1</v>
      </c>
      <c r="C296" t="s">
        <v>20</v>
      </c>
      <c r="D296" t="s">
        <v>433</v>
      </c>
      <c r="F296" t="s">
        <v>51</v>
      </c>
      <c r="G296" t="s">
        <v>67</v>
      </c>
      <c r="H296">
        <v>2011</v>
      </c>
      <c r="I296">
        <v>126</v>
      </c>
      <c r="J296">
        <v>126</v>
      </c>
      <c r="K296">
        <v>412.82664310000001</v>
      </c>
      <c r="N296">
        <v>1760.310819</v>
      </c>
      <c r="Q296" t="s">
        <v>293</v>
      </c>
      <c r="S296" t="s">
        <v>282</v>
      </c>
    </row>
    <row r="297" spans="1:19" x14ac:dyDescent="0.45">
      <c r="A297" t="s">
        <v>0</v>
      </c>
      <c r="B297" t="s">
        <v>1</v>
      </c>
      <c r="C297" t="s">
        <v>20</v>
      </c>
      <c r="D297" t="s">
        <v>433</v>
      </c>
      <c r="F297" t="s">
        <v>51</v>
      </c>
      <c r="G297" t="s">
        <v>67</v>
      </c>
      <c r="H297">
        <v>2011</v>
      </c>
      <c r="I297">
        <v>127</v>
      </c>
      <c r="J297">
        <v>127</v>
      </c>
      <c r="K297">
        <v>412.5956109</v>
      </c>
      <c r="N297">
        <v>1975.4931260000001</v>
      </c>
      <c r="Q297" t="s">
        <v>293</v>
      </c>
      <c r="S297" t="s">
        <v>282</v>
      </c>
    </row>
    <row r="298" spans="1:19" x14ac:dyDescent="0.45">
      <c r="A298" t="s">
        <v>0</v>
      </c>
      <c r="B298" t="s">
        <v>1</v>
      </c>
      <c r="C298" t="s">
        <v>20</v>
      </c>
      <c r="D298" t="s">
        <v>433</v>
      </c>
      <c r="F298" t="s">
        <v>51</v>
      </c>
      <c r="G298" t="s">
        <v>67</v>
      </c>
      <c r="H298">
        <v>2011</v>
      </c>
      <c r="I298">
        <v>128</v>
      </c>
      <c r="J298">
        <v>128</v>
      </c>
      <c r="K298">
        <v>440.14780380000002</v>
      </c>
      <c r="N298">
        <v>1975.4931260000001</v>
      </c>
      <c r="Q298" t="s">
        <v>293</v>
      </c>
      <c r="S298" t="s">
        <v>282</v>
      </c>
    </row>
    <row r="299" spans="1:19" x14ac:dyDescent="0.45">
      <c r="A299" t="s">
        <v>0</v>
      </c>
      <c r="B299" t="s">
        <v>1</v>
      </c>
      <c r="C299" t="s">
        <v>20</v>
      </c>
      <c r="D299" t="s">
        <v>433</v>
      </c>
      <c r="F299" t="s">
        <v>51</v>
      </c>
      <c r="G299" t="s">
        <v>67</v>
      </c>
      <c r="H299">
        <v>2011</v>
      </c>
      <c r="I299">
        <v>129</v>
      </c>
      <c r="J299">
        <v>129</v>
      </c>
      <c r="K299">
        <v>440.15029520000002</v>
      </c>
      <c r="N299">
        <v>1760.310819</v>
      </c>
      <c r="Q299" t="s">
        <v>293</v>
      </c>
      <c r="S299" t="s">
        <v>282</v>
      </c>
    </row>
    <row r="300" spans="1:19" x14ac:dyDescent="0.45">
      <c r="A300" t="s">
        <v>0</v>
      </c>
      <c r="B300" t="s">
        <v>1</v>
      </c>
      <c r="C300" t="s">
        <v>20</v>
      </c>
      <c r="D300" t="s">
        <v>433</v>
      </c>
      <c r="F300" t="s">
        <v>51</v>
      </c>
      <c r="G300" t="s">
        <v>67</v>
      </c>
      <c r="H300">
        <v>2011</v>
      </c>
      <c r="I300">
        <v>130</v>
      </c>
      <c r="J300">
        <v>130</v>
      </c>
      <c r="K300">
        <v>440.15029520000002</v>
      </c>
      <c r="N300">
        <v>1760.310819</v>
      </c>
      <c r="Q300" t="s">
        <v>293</v>
      </c>
      <c r="S300" t="s">
        <v>282</v>
      </c>
    </row>
    <row r="301" spans="1:19" x14ac:dyDescent="0.45">
      <c r="A301" t="s">
        <v>0</v>
      </c>
      <c r="B301" t="s">
        <v>1</v>
      </c>
      <c r="C301" t="s">
        <v>20</v>
      </c>
      <c r="D301" t="s">
        <v>433</v>
      </c>
      <c r="F301" t="s">
        <v>51</v>
      </c>
      <c r="G301" t="s">
        <v>67</v>
      </c>
      <c r="H301">
        <v>2011</v>
      </c>
      <c r="I301">
        <v>131</v>
      </c>
      <c r="J301">
        <v>131</v>
      </c>
      <c r="K301">
        <v>440.15029520000002</v>
      </c>
      <c r="N301">
        <v>1545.128512</v>
      </c>
      <c r="Q301" t="s">
        <v>293</v>
      </c>
      <c r="S301" t="s">
        <v>282</v>
      </c>
    </row>
    <row r="302" spans="1:19" x14ac:dyDescent="0.45">
      <c r="A302" t="s">
        <v>0</v>
      </c>
      <c r="B302" t="s">
        <v>1</v>
      </c>
      <c r="C302" t="s">
        <v>20</v>
      </c>
      <c r="D302" t="s">
        <v>433</v>
      </c>
      <c r="F302" t="s">
        <v>51</v>
      </c>
      <c r="G302" t="s">
        <v>67</v>
      </c>
      <c r="H302">
        <v>2011</v>
      </c>
      <c r="I302">
        <v>132</v>
      </c>
      <c r="J302">
        <v>132</v>
      </c>
      <c r="K302">
        <v>440.15054370000001</v>
      </c>
      <c r="N302">
        <v>1437.537358</v>
      </c>
      <c r="Q302" t="s">
        <v>293</v>
      </c>
      <c r="S302" t="s">
        <v>282</v>
      </c>
    </row>
    <row r="303" spans="1:19" x14ac:dyDescent="0.45">
      <c r="A303" t="s">
        <v>0</v>
      </c>
      <c r="B303" t="s">
        <v>1</v>
      </c>
      <c r="C303" t="s">
        <v>20</v>
      </c>
      <c r="D303" t="s">
        <v>433</v>
      </c>
      <c r="F303" t="s">
        <v>51</v>
      </c>
      <c r="G303" t="s">
        <v>67</v>
      </c>
      <c r="H303">
        <v>2011</v>
      </c>
      <c r="I303">
        <v>133</v>
      </c>
      <c r="J303">
        <v>133</v>
      </c>
      <c r="K303">
        <v>467.53188460000001</v>
      </c>
      <c r="N303">
        <v>1867.901973</v>
      </c>
      <c r="Q303" t="s">
        <v>293</v>
      </c>
      <c r="S303" t="s">
        <v>282</v>
      </c>
    </row>
    <row r="304" spans="1:19" x14ac:dyDescent="0.45">
      <c r="A304" t="s">
        <v>0</v>
      </c>
      <c r="B304" t="s">
        <v>1</v>
      </c>
      <c r="C304" t="s">
        <v>20</v>
      </c>
      <c r="D304" t="s">
        <v>433</v>
      </c>
      <c r="F304" t="s">
        <v>51</v>
      </c>
      <c r="G304" t="s">
        <v>67</v>
      </c>
      <c r="H304">
        <v>2011</v>
      </c>
      <c r="I304">
        <v>134</v>
      </c>
      <c r="J304">
        <v>134</v>
      </c>
      <c r="K304">
        <v>495.16499060000001</v>
      </c>
      <c r="N304">
        <v>1975.4931260000001</v>
      </c>
      <c r="Q304" t="s">
        <v>293</v>
      </c>
      <c r="S304" t="s">
        <v>282</v>
      </c>
    </row>
    <row r="305" spans="1:19" x14ac:dyDescent="0.45">
      <c r="A305" t="s">
        <v>0</v>
      </c>
      <c r="B305" t="s">
        <v>1</v>
      </c>
      <c r="C305" t="s">
        <v>20</v>
      </c>
      <c r="D305" t="s">
        <v>433</v>
      </c>
      <c r="F305" t="s">
        <v>51</v>
      </c>
      <c r="G305" t="s">
        <v>67</v>
      </c>
      <c r="H305">
        <v>2011</v>
      </c>
      <c r="I305">
        <v>135</v>
      </c>
      <c r="J305">
        <v>135</v>
      </c>
      <c r="K305">
        <v>495.16908210000003</v>
      </c>
      <c r="N305">
        <v>2513.4488940000001</v>
      </c>
      <c r="Q305" t="s">
        <v>293</v>
      </c>
      <c r="S305" t="s">
        <v>282</v>
      </c>
    </row>
    <row r="306" spans="1:19" x14ac:dyDescent="0.45">
      <c r="A306" t="s">
        <v>0</v>
      </c>
      <c r="B306" t="s">
        <v>1</v>
      </c>
      <c r="C306" t="s">
        <v>20</v>
      </c>
      <c r="D306" t="s">
        <v>433</v>
      </c>
      <c r="F306" t="s">
        <v>51</v>
      </c>
      <c r="G306" t="s">
        <v>67</v>
      </c>
      <c r="H306">
        <v>2011</v>
      </c>
      <c r="I306">
        <v>136</v>
      </c>
      <c r="J306">
        <v>136</v>
      </c>
      <c r="K306">
        <v>495.16929219999997</v>
      </c>
      <c r="N306">
        <v>2405.8577409999998</v>
      </c>
      <c r="Q306" t="s">
        <v>293</v>
      </c>
      <c r="S306" t="s">
        <v>282</v>
      </c>
    </row>
    <row r="307" spans="1:19" x14ac:dyDescent="0.45">
      <c r="A307" t="s">
        <v>0</v>
      </c>
      <c r="B307" t="s">
        <v>1</v>
      </c>
      <c r="C307" t="s">
        <v>20</v>
      </c>
      <c r="D307" t="s">
        <v>433</v>
      </c>
      <c r="F307" t="s">
        <v>51</v>
      </c>
      <c r="G307" t="s">
        <v>67</v>
      </c>
      <c r="H307">
        <v>2011</v>
      </c>
      <c r="I307">
        <v>137</v>
      </c>
      <c r="J307">
        <v>137</v>
      </c>
      <c r="K307">
        <v>522.42215820000001</v>
      </c>
      <c r="N307">
        <v>3266.5869699999998</v>
      </c>
      <c r="Q307" t="s">
        <v>293</v>
      </c>
      <c r="S307" t="s">
        <v>282</v>
      </c>
    </row>
    <row r="308" spans="1:19" x14ac:dyDescent="0.45">
      <c r="A308" t="s">
        <v>0</v>
      </c>
      <c r="B308" t="s">
        <v>1</v>
      </c>
      <c r="C308" t="s">
        <v>20</v>
      </c>
      <c r="D308" t="s">
        <v>433</v>
      </c>
      <c r="F308" t="s">
        <v>51</v>
      </c>
      <c r="G308" t="s">
        <v>67</v>
      </c>
      <c r="H308">
        <v>2011</v>
      </c>
      <c r="I308">
        <v>138</v>
      </c>
      <c r="J308">
        <v>138</v>
      </c>
      <c r="K308">
        <v>550.18385929999999</v>
      </c>
      <c r="N308">
        <v>3589.3604300000002</v>
      </c>
      <c r="Q308" t="s">
        <v>293</v>
      </c>
      <c r="S308" t="s">
        <v>282</v>
      </c>
    </row>
    <row r="309" spans="1:19" x14ac:dyDescent="0.45">
      <c r="A309" t="s">
        <v>0</v>
      </c>
      <c r="B309" t="s">
        <v>1</v>
      </c>
      <c r="C309" t="s">
        <v>20</v>
      </c>
      <c r="D309" t="s">
        <v>433</v>
      </c>
      <c r="F309" t="s">
        <v>51</v>
      </c>
      <c r="G309" t="s">
        <v>67</v>
      </c>
      <c r="H309">
        <v>2011</v>
      </c>
      <c r="I309">
        <v>139</v>
      </c>
      <c r="J309">
        <v>139</v>
      </c>
      <c r="K309">
        <v>550.18786899999998</v>
      </c>
      <c r="N309">
        <v>3481.7692769999999</v>
      </c>
      <c r="Q309" t="s">
        <v>293</v>
      </c>
      <c r="S309" t="s">
        <v>282</v>
      </c>
    </row>
    <row r="310" spans="1:19" x14ac:dyDescent="0.45">
      <c r="A310" t="s">
        <v>0</v>
      </c>
      <c r="B310" t="s">
        <v>1</v>
      </c>
      <c r="C310" t="s">
        <v>20</v>
      </c>
      <c r="D310" t="s">
        <v>433</v>
      </c>
      <c r="F310" t="s">
        <v>51</v>
      </c>
      <c r="G310" t="s">
        <v>67</v>
      </c>
      <c r="H310">
        <v>2011</v>
      </c>
      <c r="I310">
        <v>140</v>
      </c>
      <c r="J310">
        <v>140</v>
      </c>
      <c r="K310">
        <v>550.18803419999995</v>
      </c>
      <c r="N310">
        <v>3266.5869699999998</v>
      </c>
      <c r="Q310" t="s">
        <v>293</v>
      </c>
      <c r="S310" t="s">
        <v>282</v>
      </c>
    </row>
    <row r="311" spans="1:19" x14ac:dyDescent="0.45">
      <c r="A311" t="s">
        <v>0</v>
      </c>
      <c r="B311" t="s">
        <v>1</v>
      </c>
      <c r="C311" t="s">
        <v>20</v>
      </c>
      <c r="D311" t="s">
        <v>433</v>
      </c>
      <c r="F311" t="s">
        <v>51</v>
      </c>
      <c r="G311" t="s">
        <v>67</v>
      </c>
      <c r="H311">
        <v>2011</v>
      </c>
      <c r="I311">
        <v>141</v>
      </c>
      <c r="J311">
        <v>141</v>
      </c>
      <c r="K311">
        <v>577.30798709999999</v>
      </c>
      <c r="N311">
        <v>3481.7692769999999</v>
      </c>
      <c r="Q311" t="s">
        <v>293</v>
      </c>
      <c r="S311" t="s">
        <v>282</v>
      </c>
    </row>
    <row r="312" spans="1:19" x14ac:dyDescent="0.45">
      <c r="A312" t="s">
        <v>0</v>
      </c>
      <c r="B312" t="s">
        <v>1</v>
      </c>
      <c r="C312" t="s">
        <v>20</v>
      </c>
      <c r="D312" t="s">
        <v>433</v>
      </c>
      <c r="F312" t="s">
        <v>51</v>
      </c>
      <c r="G312" t="s">
        <v>67</v>
      </c>
      <c r="H312">
        <v>2011</v>
      </c>
      <c r="I312">
        <v>142</v>
      </c>
      <c r="J312">
        <v>142</v>
      </c>
      <c r="K312">
        <v>605.20301840000002</v>
      </c>
      <c r="N312">
        <v>2836.2223549999999</v>
      </c>
      <c r="Q312" t="s">
        <v>293</v>
      </c>
      <c r="S312" t="s">
        <v>282</v>
      </c>
    </row>
    <row r="313" spans="1:19" x14ac:dyDescent="0.45">
      <c r="A313" t="s">
        <v>0</v>
      </c>
      <c r="B313" t="s">
        <v>1</v>
      </c>
      <c r="C313" t="s">
        <v>20</v>
      </c>
      <c r="D313" t="s">
        <v>433</v>
      </c>
      <c r="F313" t="s">
        <v>51</v>
      </c>
      <c r="G313" t="s">
        <v>67</v>
      </c>
      <c r="H313">
        <v>2011</v>
      </c>
      <c r="I313">
        <v>143</v>
      </c>
      <c r="J313">
        <v>143</v>
      </c>
      <c r="K313">
        <v>605.20665589999999</v>
      </c>
      <c r="N313">
        <v>2513.4488940000001</v>
      </c>
      <c r="Q313" t="s">
        <v>293</v>
      </c>
      <c r="S313" t="s">
        <v>282</v>
      </c>
    </row>
    <row r="314" spans="1:19" x14ac:dyDescent="0.45">
      <c r="A314" t="s">
        <v>0</v>
      </c>
      <c r="B314" t="s">
        <v>1</v>
      </c>
      <c r="C314" t="s">
        <v>20</v>
      </c>
      <c r="D314" t="s">
        <v>433</v>
      </c>
      <c r="F314" t="s">
        <v>51</v>
      </c>
      <c r="G314" t="s">
        <v>67</v>
      </c>
      <c r="H314">
        <v>2011</v>
      </c>
      <c r="I314">
        <v>144</v>
      </c>
      <c r="J314">
        <v>144</v>
      </c>
      <c r="K314">
        <v>605.22951579999994</v>
      </c>
      <c r="N314">
        <v>3158.9958160000001</v>
      </c>
      <c r="Q314" t="s">
        <v>293</v>
      </c>
      <c r="S314" t="s">
        <v>282</v>
      </c>
    </row>
    <row r="315" spans="1:19" x14ac:dyDescent="0.45">
      <c r="A315" t="s">
        <v>0</v>
      </c>
      <c r="B315" t="s">
        <v>1</v>
      </c>
      <c r="C315" t="s">
        <v>20</v>
      </c>
      <c r="D315" t="s">
        <v>433</v>
      </c>
      <c r="F315" t="s">
        <v>51</v>
      </c>
      <c r="G315" t="s">
        <v>67</v>
      </c>
      <c r="H315">
        <v>2011</v>
      </c>
      <c r="I315">
        <v>145</v>
      </c>
      <c r="J315">
        <v>145</v>
      </c>
      <c r="K315">
        <v>659.72008370000003</v>
      </c>
      <c r="N315">
        <v>3051.4046619999999</v>
      </c>
      <c r="Q315" t="s">
        <v>293</v>
      </c>
      <c r="S315" t="s">
        <v>282</v>
      </c>
    </row>
    <row r="316" spans="1:19" x14ac:dyDescent="0.45">
      <c r="A316" t="s">
        <v>0</v>
      </c>
      <c r="B316" t="s">
        <v>1</v>
      </c>
      <c r="C316" t="s">
        <v>20</v>
      </c>
      <c r="D316" t="s">
        <v>433</v>
      </c>
      <c r="F316" t="s">
        <v>51</v>
      </c>
      <c r="G316" t="s">
        <v>67</v>
      </c>
      <c r="H316">
        <v>2011</v>
      </c>
      <c r="I316">
        <v>146</v>
      </c>
      <c r="J316">
        <v>146</v>
      </c>
      <c r="K316">
        <v>660.22544319999997</v>
      </c>
      <c r="N316">
        <v>3481.7692769999999</v>
      </c>
      <c r="Q316" t="s">
        <v>293</v>
      </c>
      <c r="S316" t="s">
        <v>282</v>
      </c>
    </row>
    <row r="317" spans="1:19" x14ac:dyDescent="0.45">
      <c r="A317" t="s">
        <v>0</v>
      </c>
      <c r="B317" t="s">
        <v>1</v>
      </c>
      <c r="C317" t="s">
        <v>20</v>
      </c>
      <c r="D317" t="s">
        <v>433</v>
      </c>
      <c r="F317" t="s">
        <v>51</v>
      </c>
      <c r="G317" t="s">
        <v>67</v>
      </c>
      <c r="H317">
        <v>2011</v>
      </c>
      <c r="I317">
        <v>147</v>
      </c>
      <c r="J317">
        <v>147</v>
      </c>
      <c r="K317">
        <v>660.28256690000001</v>
      </c>
      <c r="N317">
        <v>4342.4985059999999</v>
      </c>
      <c r="Q317" t="s">
        <v>293</v>
      </c>
      <c r="S317" t="s">
        <v>282</v>
      </c>
    </row>
    <row r="318" spans="1:19" x14ac:dyDescent="0.45">
      <c r="A318" t="s">
        <v>0</v>
      </c>
      <c r="B318" t="s">
        <v>1</v>
      </c>
      <c r="C318" t="s">
        <v>20</v>
      </c>
      <c r="D318" t="s">
        <v>433</v>
      </c>
      <c r="F318" t="s">
        <v>51</v>
      </c>
      <c r="G318" t="s">
        <v>67</v>
      </c>
      <c r="H318">
        <v>2011</v>
      </c>
      <c r="I318" s="4">
        <v>148</v>
      </c>
      <c r="J318" s="4">
        <v>148</v>
      </c>
      <c r="K318" s="4">
        <v>715.19125789999998</v>
      </c>
      <c r="L318" s="4"/>
      <c r="M318" s="4"/>
      <c r="N318" s="4">
        <v>4127.3161980000004</v>
      </c>
      <c r="O318" s="4"/>
      <c r="P318" s="4"/>
      <c r="Q318" s="4" t="s">
        <v>293</v>
      </c>
      <c r="R318" s="4"/>
      <c r="S318" s="4" t="s">
        <v>282</v>
      </c>
    </row>
    <row r="319" spans="1:19" x14ac:dyDescent="0.45">
      <c r="A319" s="1" t="s">
        <v>0</v>
      </c>
      <c r="B319" s="2" t="s">
        <v>1</v>
      </c>
      <c r="C319" s="2" t="s">
        <v>10</v>
      </c>
      <c r="D319" s="2" t="s">
        <v>433</v>
      </c>
      <c r="E319" s="2"/>
      <c r="F319" s="2" t="s">
        <v>3</v>
      </c>
      <c r="G319" s="2" t="s">
        <v>66</v>
      </c>
      <c r="H319" s="2">
        <v>2011</v>
      </c>
      <c r="I319">
        <v>70</v>
      </c>
      <c r="J319">
        <v>70</v>
      </c>
      <c r="K319">
        <v>116302.16</v>
      </c>
      <c r="L319" s="9"/>
      <c r="M319" s="9"/>
      <c r="N319">
        <v>9937.2384939999993</v>
      </c>
      <c r="O319" s="9"/>
      <c r="P319" s="9"/>
      <c r="Q319" t="s">
        <v>294</v>
      </c>
      <c r="R319" s="9"/>
      <c r="S319" t="s">
        <v>283</v>
      </c>
    </row>
    <row r="320" spans="1:19" x14ac:dyDescent="0.45">
      <c r="A320" s="5" t="s">
        <v>0</v>
      </c>
      <c r="B320" t="s">
        <v>1</v>
      </c>
      <c r="C320" t="s">
        <v>10</v>
      </c>
      <c r="D320" t="s">
        <v>433</v>
      </c>
      <c r="F320" t="s">
        <v>3</v>
      </c>
      <c r="G320" t="s">
        <v>66</v>
      </c>
      <c r="H320">
        <v>2011</v>
      </c>
      <c r="I320">
        <v>71</v>
      </c>
      <c r="J320">
        <v>71</v>
      </c>
      <c r="K320">
        <v>108522.1145</v>
      </c>
      <c r="L320" s="9"/>
      <c r="M320" s="9"/>
      <c r="N320">
        <v>11228.332340000001</v>
      </c>
      <c r="O320" s="9"/>
      <c r="P320" s="9"/>
      <c r="Q320" t="s">
        <v>294</v>
      </c>
      <c r="R320" s="9"/>
      <c r="S320" t="s">
        <v>283</v>
      </c>
    </row>
    <row r="321" spans="1:19" x14ac:dyDescent="0.45">
      <c r="A321" s="5" t="s">
        <v>0</v>
      </c>
      <c r="B321" t="s">
        <v>1</v>
      </c>
      <c r="C321" t="s">
        <v>10</v>
      </c>
      <c r="D321" t="s">
        <v>433</v>
      </c>
      <c r="F321" t="s">
        <v>3</v>
      </c>
      <c r="G321" t="s">
        <v>66</v>
      </c>
      <c r="H321">
        <v>2011</v>
      </c>
      <c r="I321">
        <v>72</v>
      </c>
      <c r="J321">
        <v>72</v>
      </c>
      <c r="K321">
        <v>101457.4754</v>
      </c>
      <c r="L321" s="9"/>
      <c r="M321" s="9"/>
      <c r="N321">
        <v>10582.78542</v>
      </c>
      <c r="O321" s="9"/>
      <c r="P321" s="9"/>
      <c r="Q321" t="s">
        <v>294</v>
      </c>
      <c r="R321" s="9"/>
      <c r="S321" t="s">
        <v>283</v>
      </c>
    </row>
    <row r="322" spans="1:19" x14ac:dyDescent="0.45">
      <c r="A322" s="5" t="s">
        <v>0</v>
      </c>
      <c r="B322" t="s">
        <v>1</v>
      </c>
      <c r="C322" t="s">
        <v>10</v>
      </c>
      <c r="D322" t="s">
        <v>433</v>
      </c>
      <c r="F322" t="s">
        <v>3</v>
      </c>
      <c r="G322" t="s">
        <v>66</v>
      </c>
      <c r="H322">
        <v>2011</v>
      </c>
      <c r="I322">
        <v>73</v>
      </c>
      <c r="J322">
        <v>73</v>
      </c>
      <c r="K322">
        <v>100831.4947</v>
      </c>
      <c r="L322" s="9"/>
      <c r="M322" s="9"/>
      <c r="N322">
        <v>10905.55888</v>
      </c>
      <c r="O322" s="9"/>
      <c r="P322" s="9"/>
      <c r="Q322" t="s">
        <v>294</v>
      </c>
      <c r="R322" s="9"/>
      <c r="S322" t="s">
        <v>283</v>
      </c>
    </row>
    <row r="323" spans="1:19" x14ac:dyDescent="0.45">
      <c r="A323" s="5" t="s">
        <v>0</v>
      </c>
      <c r="B323" t="s">
        <v>1</v>
      </c>
      <c r="C323" t="s">
        <v>10</v>
      </c>
      <c r="D323" t="s">
        <v>433</v>
      </c>
      <c r="F323" t="s">
        <v>3</v>
      </c>
      <c r="G323" t="s">
        <v>66</v>
      </c>
      <c r="H323">
        <v>2011</v>
      </c>
      <c r="I323">
        <v>74</v>
      </c>
      <c r="J323">
        <v>74</v>
      </c>
      <c r="K323">
        <v>105034.50780000001</v>
      </c>
      <c r="L323" s="9"/>
      <c r="M323" s="9"/>
      <c r="N323">
        <v>11120.741180000001</v>
      </c>
      <c r="O323" s="9"/>
      <c r="P323" s="9"/>
      <c r="Q323" t="s">
        <v>294</v>
      </c>
      <c r="R323" s="9"/>
      <c r="S323" t="s">
        <v>283</v>
      </c>
    </row>
    <row r="324" spans="1:19" x14ac:dyDescent="0.45">
      <c r="A324" s="5" t="s">
        <v>0</v>
      </c>
      <c r="B324" t="s">
        <v>1</v>
      </c>
      <c r="C324" t="s">
        <v>10</v>
      </c>
      <c r="D324" t="s">
        <v>433</v>
      </c>
      <c r="F324" t="s">
        <v>3</v>
      </c>
      <c r="G324" t="s">
        <v>66</v>
      </c>
      <c r="H324">
        <v>2011</v>
      </c>
      <c r="I324">
        <v>75</v>
      </c>
      <c r="J324">
        <v>75</v>
      </c>
      <c r="K324">
        <v>106465.3208</v>
      </c>
      <c r="L324" s="9"/>
      <c r="M324" s="9"/>
      <c r="N324">
        <v>10367.60311</v>
      </c>
      <c r="O324" s="9"/>
      <c r="P324" s="9"/>
      <c r="Q324" t="s">
        <v>294</v>
      </c>
      <c r="R324" s="9"/>
      <c r="S324" t="s">
        <v>283</v>
      </c>
    </row>
    <row r="325" spans="1:19" x14ac:dyDescent="0.45">
      <c r="A325" s="5" t="s">
        <v>0</v>
      </c>
      <c r="B325" t="s">
        <v>1</v>
      </c>
      <c r="C325" t="s">
        <v>10</v>
      </c>
      <c r="D325" t="s">
        <v>433</v>
      </c>
      <c r="F325" t="s">
        <v>3</v>
      </c>
      <c r="G325" t="s">
        <v>66</v>
      </c>
      <c r="H325">
        <v>2011</v>
      </c>
      <c r="I325">
        <v>76</v>
      </c>
      <c r="J325">
        <v>76</v>
      </c>
      <c r="K325">
        <v>104229.6755</v>
      </c>
      <c r="L325" s="9"/>
      <c r="M325" s="9"/>
      <c r="N325">
        <v>9937.2384939999993</v>
      </c>
      <c r="O325" s="9"/>
      <c r="P325" s="9"/>
      <c r="Q325" t="s">
        <v>294</v>
      </c>
      <c r="R325" s="9"/>
      <c r="S325" t="s">
        <v>283</v>
      </c>
    </row>
    <row r="326" spans="1:19" x14ac:dyDescent="0.45">
      <c r="A326" s="5" t="s">
        <v>0</v>
      </c>
      <c r="B326" t="s">
        <v>1</v>
      </c>
      <c r="C326" t="s">
        <v>10</v>
      </c>
      <c r="D326" t="s">
        <v>433</v>
      </c>
      <c r="F326" t="s">
        <v>3</v>
      </c>
      <c r="G326" t="s">
        <v>66</v>
      </c>
      <c r="H326">
        <v>2011</v>
      </c>
      <c r="I326">
        <v>77</v>
      </c>
      <c r="J326">
        <v>77</v>
      </c>
      <c r="K326">
        <v>98864.126869999993</v>
      </c>
      <c r="L326" s="9"/>
      <c r="M326" s="9"/>
      <c r="N326">
        <v>11335.923489999999</v>
      </c>
      <c r="O326" s="9"/>
      <c r="P326" s="9"/>
      <c r="Q326" t="s">
        <v>294</v>
      </c>
      <c r="R326" s="9"/>
      <c r="S326" t="s">
        <v>283</v>
      </c>
    </row>
    <row r="327" spans="1:19" x14ac:dyDescent="0.45">
      <c r="A327" s="5" t="s">
        <v>0</v>
      </c>
      <c r="B327" t="s">
        <v>1</v>
      </c>
      <c r="C327" t="s">
        <v>10</v>
      </c>
      <c r="D327" t="s">
        <v>433</v>
      </c>
      <c r="F327" t="s">
        <v>3</v>
      </c>
      <c r="G327" t="s">
        <v>66</v>
      </c>
      <c r="H327">
        <v>2011</v>
      </c>
      <c r="I327">
        <v>78</v>
      </c>
      <c r="J327">
        <v>78</v>
      </c>
      <c r="K327">
        <v>93856.281449999995</v>
      </c>
      <c r="L327" s="9"/>
      <c r="M327" s="9"/>
      <c r="N327">
        <v>10905.55888</v>
      </c>
      <c r="O327" s="9"/>
      <c r="P327" s="9"/>
      <c r="Q327" t="s">
        <v>294</v>
      </c>
      <c r="R327" s="9"/>
      <c r="S327" t="s">
        <v>283</v>
      </c>
    </row>
    <row r="328" spans="1:19" x14ac:dyDescent="0.45">
      <c r="A328" s="5" t="s">
        <v>0</v>
      </c>
      <c r="B328" t="s">
        <v>1</v>
      </c>
      <c r="C328" t="s">
        <v>10</v>
      </c>
      <c r="D328" t="s">
        <v>433</v>
      </c>
      <c r="F328" t="s">
        <v>3</v>
      </c>
      <c r="G328" t="s">
        <v>66</v>
      </c>
      <c r="H328">
        <v>2011</v>
      </c>
      <c r="I328">
        <v>79</v>
      </c>
      <c r="J328">
        <v>79</v>
      </c>
      <c r="K328">
        <v>87059.919800000003</v>
      </c>
      <c r="L328" s="9"/>
      <c r="M328" s="9"/>
      <c r="N328">
        <v>10797.967720000001</v>
      </c>
      <c r="O328" s="9"/>
      <c r="P328" s="9"/>
      <c r="Q328" t="s">
        <v>294</v>
      </c>
      <c r="R328" s="9"/>
      <c r="S328" t="s">
        <v>283</v>
      </c>
    </row>
    <row r="329" spans="1:19" x14ac:dyDescent="0.45">
      <c r="A329" s="5" t="s">
        <v>0</v>
      </c>
      <c r="B329" t="s">
        <v>1</v>
      </c>
      <c r="C329" t="s">
        <v>10</v>
      </c>
      <c r="D329" t="s">
        <v>433</v>
      </c>
      <c r="F329" t="s">
        <v>3</v>
      </c>
      <c r="G329" t="s">
        <v>66</v>
      </c>
      <c r="H329">
        <v>2011</v>
      </c>
      <c r="I329">
        <v>80</v>
      </c>
      <c r="J329">
        <v>80</v>
      </c>
      <c r="K329">
        <v>76954.803140000004</v>
      </c>
      <c r="L329" s="9"/>
      <c r="M329" s="9"/>
      <c r="N329">
        <v>11551.105799999999</v>
      </c>
      <c r="O329" s="9"/>
      <c r="P329" s="9"/>
      <c r="Q329" t="s">
        <v>294</v>
      </c>
      <c r="R329" s="9"/>
      <c r="S329" t="s">
        <v>283</v>
      </c>
    </row>
    <row r="330" spans="1:19" x14ac:dyDescent="0.45">
      <c r="A330" s="5" t="s">
        <v>0</v>
      </c>
      <c r="B330" t="s">
        <v>1</v>
      </c>
      <c r="C330" t="s">
        <v>10</v>
      </c>
      <c r="D330" t="s">
        <v>433</v>
      </c>
      <c r="F330" t="s">
        <v>3</v>
      </c>
      <c r="G330" t="s">
        <v>66</v>
      </c>
      <c r="H330">
        <v>2011</v>
      </c>
      <c r="I330">
        <v>81</v>
      </c>
      <c r="J330">
        <v>81</v>
      </c>
      <c r="K330">
        <v>67296.815539999996</v>
      </c>
      <c r="L330" s="9"/>
      <c r="M330" s="9"/>
      <c r="N330">
        <v>9937.2384939999993</v>
      </c>
      <c r="O330" s="9"/>
      <c r="P330" s="9"/>
      <c r="Q330" t="s">
        <v>294</v>
      </c>
      <c r="R330" s="9"/>
      <c r="S330" t="s">
        <v>283</v>
      </c>
    </row>
    <row r="331" spans="1:19" x14ac:dyDescent="0.45">
      <c r="A331" s="5" t="s">
        <v>0</v>
      </c>
      <c r="B331" t="s">
        <v>1</v>
      </c>
      <c r="C331" t="s">
        <v>10</v>
      </c>
      <c r="D331" t="s">
        <v>433</v>
      </c>
      <c r="F331" t="s">
        <v>3</v>
      </c>
      <c r="G331" t="s">
        <v>66</v>
      </c>
      <c r="H331">
        <v>2011</v>
      </c>
      <c r="I331">
        <v>82</v>
      </c>
      <c r="J331">
        <v>82</v>
      </c>
      <c r="K331">
        <v>62110.118490000001</v>
      </c>
      <c r="L331" s="9"/>
      <c r="M331" s="9"/>
      <c r="N331">
        <v>9506.8738790000007</v>
      </c>
      <c r="O331" s="9"/>
      <c r="P331" s="9"/>
      <c r="Q331" t="s">
        <v>294</v>
      </c>
      <c r="R331" s="9"/>
      <c r="S331" t="s">
        <v>283</v>
      </c>
    </row>
    <row r="332" spans="1:19" x14ac:dyDescent="0.45">
      <c r="A332" s="5" t="s">
        <v>0</v>
      </c>
      <c r="B332" t="s">
        <v>1</v>
      </c>
      <c r="C332" t="s">
        <v>10</v>
      </c>
      <c r="D332" t="s">
        <v>433</v>
      </c>
      <c r="F332" t="s">
        <v>3</v>
      </c>
      <c r="G332" t="s">
        <v>66</v>
      </c>
      <c r="H332">
        <v>2011</v>
      </c>
      <c r="I332">
        <v>83</v>
      </c>
      <c r="J332">
        <v>83</v>
      </c>
      <c r="K332">
        <v>57907.105369999997</v>
      </c>
      <c r="L332" s="9"/>
      <c r="M332" s="9"/>
      <c r="N332">
        <v>8430.9623429999992</v>
      </c>
      <c r="O332" s="9"/>
      <c r="P332" s="9"/>
      <c r="Q332" t="s">
        <v>294</v>
      </c>
      <c r="R332" s="9"/>
      <c r="S332" t="s">
        <v>283</v>
      </c>
    </row>
    <row r="333" spans="1:19" x14ac:dyDescent="0.45">
      <c r="A333" s="5" t="s">
        <v>0</v>
      </c>
      <c r="B333" t="s">
        <v>1</v>
      </c>
      <c r="C333" t="s">
        <v>10</v>
      </c>
      <c r="D333" t="s">
        <v>433</v>
      </c>
      <c r="F333" t="s">
        <v>3</v>
      </c>
      <c r="G333" t="s">
        <v>66</v>
      </c>
      <c r="H333">
        <v>2011</v>
      </c>
      <c r="I333">
        <v>84</v>
      </c>
      <c r="J333">
        <v>84</v>
      </c>
      <c r="K333">
        <v>51915.57602</v>
      </c>
      <c r="L333" s="9"/>
      <c r="M333" s="9"/>
      <c r="N333">
        <v>9184.100418</v>
      </c>
      <c r="O333" s="9"/>
      <c r="P333" s="9"/>
      <c r="Q333" t="s">
        <v>294</v>
      </c>
      <c r="R333" s="9"/>
      <c r="S333" t="s">
        <v>283</v>
      </c>
    </row>
    <row r="334" spans="1:19" x14ac:dyDescent="0.45">
      <c r="A334" s="5" t="s">
        <v>0</v>
      </c>
      <c r="B334" t="s">
        <v>1</v>
      </c>
      <c r="C334" t="s">
        <v>10</v>
      </c>
      <c r="D334" t="s">
        <v>433</v>
      </c>
      <c r="F334" t="s">
        <v>3</v>
      </c>
      <c r="G334" t="s">
        <v>66</v>
      </c>
      <c r="H334">
        <v>2011</v>
      </c>
      <c r="I334">
        <v>85</v>
      </c>
      <c r="J334">
        <v>85</v>
      </c>
      <c r="K334">
        <v>46281.749920000002</v>
      </c>
      <c r="L334" s="9"/>
      <c r="M334" s="9"/>
      <c r="N334">
        <v>7247.4596529999999</v>
      </c>
      <c r="O334" s="9"/>
      <c r="P334" s="9"/>
      <c r="Q334" t="s">
        <v>294</v>
      </c>
      <c r="R334" s="9"/>
      <c r="S334" t="s">
        <v>283</v>
      </c>
    </row>
    <row r="335" spans="1:19" x14ac:dyDescent="0.45">
      <c r="A335" s="5" t="s">
        <v>0</v>
      </c>
      <c r="B335" t="s">
        <v>1</v>
      </c>
      <c r="C335" t="s">
        <v>10</v>
      </c>
      <c r="D335" t="s">
        <v>433</v>
      </c>
      <c r="F335" t="s">
        <v>3</v>
      </c>
      <c r="G335" t="s">
        <v>66</v>
      </c>
      <c r="H335">
        <v>2011</v>
      </c>
      <c r="I335">
        <v>86</v>
      </c>
      <c r="J335">
        <v>86</v>
      </c>
      <c r="K335">
        <v>41184.478690000004</v>
      </c>
      <c r="L335" s="9"/>
      <c r="M335" s="9"/>
      <c r="N335">
        <v>8108.1888820000004</v>
      </c>
      <c r="O335" s="9"/>
      <c r="P335" s="9"/>
      <c r="Q335" t="s">
        <v>294</v>
      </c>
      <c r="R335" s="9"/>
      <c r="S335" t="s">
        <v>283</v>
      </c>
    </row>
    <row r="336" spans="1:19" x14ac:dyDescent="0.45">
      <c r="A336" s="5" t="s">
        <v>0</v>
      </c>
      <c r="B336" t="s">
        <v>1</v>
      </c>
      <c r="C336" t="s">
        <v>10</v>
      </c>
      <c r="D336" t="s">
        <v>433</v>
      </c>
      <c r="F336" t="s">
        <v>3</v>
      </c>
      <c r="G336" t="s">
        <v>66</v>
      </c>
      <c r="H336">
        <v>2011</v>
      </c>
      <c r="I336">
        <v>87</v>
      </c>
      <c r="J336">
        <v>87</v>
      </c>
      <c r="K336">
        <v>36623.762320000002</v>
      </c>
      <c r="L336" s="9"/>
      <c r="M336" s="9"/>
      <c r="N336">
        <v>8000.5977290000001</v>
      </c>
      <c r="O336" s="9"/>
      <c r="P336" s="9"/>
      <c r="Q336" t="s">
        <v>294</v>
      </c>
      <c r="R336" s="9"/>
      <c r="S336" t="s">
        <v>283</v>
      </c>
    </row>
    <row r="337" spans="1:19" x14ac:dyDescent="0.45">
      <c r="A337" s="5" t="s">
        <v>0</v>
      </c>
      <c r="B337" t="s">
        <v>1</v>
      </c>
      <c r="C337" t="s">
        <v>10</v>
      </c>
      <c r="D337" t="s">
        <v>433</v>
      </c>
      <c r="F337" t="s">
        <v>3</v>
      </c>
      <c r="G337" t="s">
        <v>66</v>
      </c>
      <c r="H337">
        <v>2011</v>
      </c>
      <c r="I337">
        <v>88</v>
      </c>
      <c r="J337">
        <v>88</v>
      </c>
      <c r="K337">
        <v>34566.968659999999</v>
      </c>
      <c r="L337" s="9"/>
      <c r="M337" s="9"/>
      <c r="N337">
        <v>7032.2773459999999</v>
      </c>
      <c r="O337" s="9"/>
      <c r="P337" s="9"/>
      <c r="Q337" t="s">
        <v>294</v>
      </c>
      <c r="R337" s="9"/>
      <c r="S337" t="s">
        <v>283</v>
      </c>
    </row>
    <row r="338" spans="1:19" x14ac:dyDescent="0.45">
      <c r="A338" s="5" t="s">
        <v>0</v>
      </c>
      <c r="B338" t="s">
        <v>1</v>
      </c>
      <c r="C338" t="s">
        <v>10</v>
      </c>
      <c r="D338" t="s">
        <v>433</v>
      </c>
      <c r="F338" t="s">
        <v>3</v>
      </c>
      <c r="G338" t="s">
        <v>66</v>
      </c>
      <c r="H338">
        <v>2011</v>
      </c>
      <c r="I338">
        <v>89</v>
      </c>
      <c r="J338">
        <v>89</v>
      </c>
      <c r="K338">
        <v>33583.284740000003</v>
      </c>
      <c r="L338" s="9"/>
      <c r="M338" s="9"/>
      <c r="N338">
        <v>8430.9623429999992</v>
      </c>
      <c r="O338" s="9"/>
      <c r="P338" s="9"/>
      <c r="Q338" t="s">
        <v>294</v>
      </c>
      <c r="R338" s="9"/>
      <c r="S338" t="s">
        <v>283</v>
      </c>
    </row>
    <row r="339" spans="1:19" x14ac:dyDescent="0.45">
      <c r="A339" s="5" t="s">
        <v>0</v>
      </c>
      <c r="B339" t="s">
        <v>1</v>
      </c>
      <c r="C339" t="s">
        <v>10</v>
      </c>
      <c r="D339" t="s">
        <v>433</v>
      </c>
      <c r="F339" t="s">
        <v>3</v>
      </c>
      <c r="G339" t="s">
        <v>66</v>
      </c>
      <c r="H339">
        <v>2011</v>
      </c>
      <c r="I339">
        <v>90</v>
      </c>
      <c r="J339">
        <v>90</v>
      </c>
      <c r="K339">
        <v>30095.678100000001</v>
      </c>
      <c r="L339" s="9"/>
      <c r="M339" s="9"/>
      <c r="N339">
        <v>7570.2331139999997</v>
      </c>
      <c r="O339" s="9"/>
      <c r="P339" s="9"/>
      <c r="Q339" t="s">
        <v>294</v>
      </c>
      <c r="R339" s="9"/>
      <c r="S339" t="s">
        <v>283</v>
      </c>
    </row>
    <row r="340" spans="1:19" x14ac:dyDescent="0.45">
      <c r="A340" s="5" t="s">
        <v>0</v>
      </c>
      <c r="B340" t="s">
        <v>1</v>
      </c>
      <c r="C340" t="s">
        <v>10</v>
      </c>
      <c r="D340" t="s">
        <v>433</v>
      </c>
      <c r="F340" t="s">
        <v>3</v>
      </c>
      <c r="G340" t="s">
        <v>66</v>
      </c>
      <c r="H340">
        <v>2011</v>
      </c>
      <c r="I340">
        <v>91</v>
      </c>
      <c r="J340">
        <v>91</v>
      </c>
      <c r="K340">
        <v>25803.239170000001</v>
      </c>
      <c r="L340" s="9"/>
      <c r="M340" s="9"/>
      <c r="N340">
        <v>6924.6861920000001</v>
      </c>
      <c r="O340" s="9"/>
      <c r="P340" s="9"/>
      <c r="Q340" t="s">
        <v>294</v>
      </c>
      <c r="R340" s="9"/>
      <c r="S340" t="s">
        <v>283</v>
      </c>
    </row>
    <row r="341" spans="1:19" x14ac:dyDescent="0.45">
      <c r="A341" s="5" t="s">
        <v>0</v>
      </c>
      <c r="B341" t="s">
        <v>1</v>
      </c>
      <c r="C341" t="s">
        <v>10</v>
      </c>
      <c r="D341" t="s">
        <v>433</v>
      </c>
      <c r="F341" t="s">
        <v>3</v>
      </c>
      <c r="G341" t="s">
        <v>66</v>
      </c>
      <c r="H341">
        <v>2011</v>
      </c>
      <c r="I341">
        <v>92</v>
      </c>
      <c r="J341">
        <v>92</v>
      </c>
      <c r="K341">
        <v>22494.48416</v>
      </c>
      <c r="L341" s="9"/>
      <c r="M341" s="9"/>
      <c r="N341">
        <v>7355.0508069999996</v>
      </c>
      <c r="O341" s="9"/>
      <c r="P341" s="9"/>
      <c r="Q341" t="s">
        <v>294</v>
      </c>
      <c r="R341" s="9"/>
      <c r="S341" t="s">
        <v>283</v>
      </c>
    </row>
    <row r="342" spans="1:19" x14ac:dyDescent="0.45">
      <c r="A342" s="5" t="s">
        <v>0</v>
      </c>
      <c r="B342" t="s">
        <v>1</v>
      </c>
      <c r="C342" t="s">
        <v>10</v>
      </c>
      <c r="D342" t="s">
        <v>433</v>
      </c>
      <c r="F342" t="s">
        <v>3</v>
      </c>
      <c r="G342" t="s">
        <v>66</v>
      </c>
      <c r="H342">
        <v>2011</v>
      </c>
      <c r="I342">
        <v>93</v>
      </c>
      <c r="J342">
        <v>93</v>
      </c>
      <c r="K342">
        <v>20169.413069999999</v>
      </c>
      <c r="L342" s="9"/>
      <c r="M342" s="9"/>
      <c r="N342">
        <v>6279.139271</v>
      </c>
      <c r="O342" s="9"/>
      <c r="P342" s="9"/>
      <c r="Q342" t="s">
        <v>294</v>
      </c>
      <c r="R342" s="9"/>
      <c r="S342" t="s">
        <v>283</v>
      </c>
    </row>
    <row r="343" spans="1:19" x14ac:dyDescent="0.45">
      <c r="A343" s="5" t="s">
        <v>0</v>
      </c>
      <c r="B343" t="s">
        <v>1</v>
      </c>
      <c r="C343" t="s">
        <v>10</v>
      </c>
      <c r="D343" t="s">
        <v>433</v>
      </c>
      <c r="F343" t="s">
        <v>3</v>
      </c>
      <c r="G343" t="s">
        <v>66</v>
      </c>
      <c r="H343">
        <v>2011</v>
      </c>
      <c r="I343">
        <v>94</v>
      </c>
      <c r="J343">
        <v>94</v>
      </c>
      <c r="K343">
        <v>18649.174279999999</v>
      </c>
      <c r="L343" s="9"/>
      <c r="M343" s="9"/>
      <c r="N343">
        <v>6063.956964</v>
      </c>
      <c r="O343" s="9"/>
      <c r="P343" s="9"/>
      <c r="Q343" t="s">
        <v>294</v>
      </c>
      <c r="R343" s="9"/>
      <c r="S343" t="s">
        <v>283</v>
      </c>
    </row>
    <row r="344" spans="1:19" x14ac:dyDescent="0.45">
      <c r="A344" s="5" t="s">
        <v>0</v>
      </c>
      <c r="B344" t="s">
        <v>1</v>
      </c>
      <c r="C344" t="s">
        <v>10</v>
      </c>
      <c r="D344" t="s">
        <v>433</v>
      </c>
      <c r="F344" t="s">
        <v>3</v>
      </c>
      <c r="G344" t="s">
        <v>66</v>
      </c>
      <c r="H344">
        <v>2011</v>
      </c>
      <c r="I344">
        <v>95</v>
      </c>
      <c r="J344">
        <v>95</v>
      </c>
      <c r="K344">
        <v>16413.528999999999</v>
      </c>
      <c r="L344" s="9"/>
      <c r="M344" s="9"/>
      <c r="N344">
        <v>5203.2277350000004</v>
      </c>
      <c r="O344" s="9"/>
      <c r="P344" s="9"/>
      <c r="Q344" t="s">
        <v>294</v>
      </c>
      <c r="R344" s="9"/>
      <c r="S344" t="s">
        <v>283</v>
      </c>
    </row>
    <row r="345" spans="1:19" x14ac:dyDescent="0.45">
      <c r="A345" s="5" t="s">
        <v>0</v>
      </c>
      <c r="B345" t="s">
        <v>1</v>
      </c>
      <c r="C345" t="s">
        <v>10</v>
      </c>
      <c r="D345" t="s">
        <v>433</v>
      </c>
      <c r="F345" t="s">
        <v>3</v>
      </c>
      <c r="G345" t="s">
        <v>66</v>
      </c>
      <c r="H345">
        <v>2011</v>
      </c>
      <c r="I345">
        <v>96</v>
      </c>
      <c r="J345">
        <v>96</v>
      </c>
      <c r="K345">
        <v>14177.88372</v>
      </c>
      <c r="L345" s="9"/>
      <c r="M345" s="9"/>
      <c r="N345">
        <v>4880.4542739999997</v>
      </c>
      <c r="O345" s="9"/>
      <c r="P345" s="9"/>
      <c r="Q345" t="s">
        <v>294</v>
      </c>
      <c r="R345" s="9"/>
      <c r="S345" t="s">
        <v>283</v>
      </c>
    </row>
    <row r="346" spans="1:19" x14ac:dyDescent="0.45">
      <c r="A346" s="5" t="s">
        <v>0</v>
      </c>
      <c r="B346" t="s">
        <v>1</v>
      </c>
      <c r="C346" t="s">
        <v>10</v>
      </c>
      <c r="D346" t="s">
        <v>433</v>
      </c>
      <c r="F346" t="s">
        <v>3</v>
      </c>
      <c r="G346" t="s">
        <v>66</v>
      </c>
      <c r="H346">
        <v>2011</v>
      </c>
      <c r="I346">
        <v>97</v>
      </c>
      <c r="J346">
        <v>97</v>
      </c>
      <c r="K346">
        <v>12925.92236</v>
      </c>
      <c r="L346" s="9"/>
      <c r="M346" s="9"/>
      <c r="N346">
        <v>5095.6365809999998</v>
      </c>
      <c r="O346" s="9"/>
      <c r="P346" s="9"/>
      <c r="Q346" t="s">
        <v>294</v>
      </c>
      <c r="R346" s="9"/>
      <c r="S346" t="s">
        <v>283</v>
      </c>
    </row>
    <row r="347" spans="1:19" x14ac:dyDescent="0.45">
      <c r="A347" s="5" t="s">
        <v>0</v>
      </c>
      <c r="B347" t="s">
        <v>1</v>
      </c>
      <c r="C347" t="s">
        <v>10</v>
      </c>
      <c r="D347" t="s">
        <v>433</v>
      </c>
      <c r="F347" t="s">
        <v>3</v>
      </c>
      <c r="G347" t="s">
        <v>66</v>
      </c>
      <c r="H347">
        <v>2011</v>
      </c>
      <c r="I347">
        <v>98</v>
      </c>
      <c r="J347">
        <v>98</v>
      </c>
      <c r="K347">
        <v>11673.961010000001</v>
      </c>
      <c r="L347" s="9"/>
      <c r="M347" s="9"/>
      <c r="N347">
        <v>4988.045427</v>
      </c>
      <c r="O347" s="9"/>
      <c r="P347" s="9"/>
      <c r="Q347" t="s">
        <v>294</v>
      </c>
      <c r="R347" s="9"/>
      <c r="S347" t="s">
        <v>283</v>
      </c>
    </row>
    <row r="348" spans="1:19" x14ac:dyDescent="0.45">
      <c r="A348" s="5" t="s">
        <v>0</v>
      </c>
      <c r="B348" t="s">
        <v>1</v>
      </c>
      <c r="C348" t="s">
        <v>10</v>
      </c>
      <c r="D348" t="s">
        <v>433</v>
      </c>
      <c r="F348" t="s">
        <v>3</v>
      </c>
      <c r="G348" t="s">
        <v>66</v>
      </c>
      <c r="H348">
        <v>2011</v>
      </c>
      <c r="I348">
        <v>99</v>
      </c>
      <c r="J348">
        <v>99</v>
      </c>
      <c r="K348">
        <v>10958.55452</v>
      </c>
      <c r="L348" s="9"/>
      <c r="M348" s="9"/>
      <c r="N348">
        <v>4342.4985059999999</v>
      </c>
      <c r="O348" s="9"/>
      <c r="P348" s="9"/>
      <c r="Q348" t="s">
        <v>294</v>
      </c>
      <c r="R348" s="9"/>
      <c r="S348" t="s">
        <v>283</v>
      </c>
    </row>
    <row r="349" spans="1:19" x14ac:dyDescent="0.45">
      <c r="A349" s="5" t="s">
        <v>0</v>
      </c>
      <c r="B349" t="s">
        <v>1</v>
      </c>
      <c r="C349" t="s">
        <v>10</v>
      </c>
      <c r="D349" t="s">
        <v>433</v>
      </c>
      <c r="F349" t="s">
        <v>3</v>
      </c>
      <c r="G349" t="s">
        <v>66</v>
      </c>
      <c r="H349">
        <v>2011</v>
      </c>
      <c r="I349">
        <v>100</v>
      </c>
      <c r="J349">
        <v>100</v>
      </c>
      <c r="K349">
        <v>10690.27708</v>
      </c>
      <c r="L349" s="9"/>
      <c r="M349" s="9"/>
      <c r="N349">
        <v>3266.5869699999998</v>
      </c>
      <c r="O349" s="9"/>
      <c r="P349" s="9"/>
      <c r="Q349" t="s">
        <v>294</v>
      </c>
      <c r="R349" s="9"/>
      <c r="S349" t="s">
        <v>283</v>
      </c>
    </row>
    <row r="350" spans="1:19" x14ac:dyDescent="0.45">
      <c r="A350" s="5" t="s">
        <v>0</v>
      </c>
      <c r="B350" t="s">
        <v>1</v>
      </c>
      <c r="C350" t="s">
        <v>10</v>
      </c>
      <c r="D350" t="s">
        <v>433</v>
      </c>
      <c r="F350" t="s">
        <v>3</v>
      </c>
      <c r="G350" t="s">
        <v>66</v>
      </c>
      <c r="H350">
        <v>2011</v>
      </c>
      <c r="I350">
        <v>101</v>
      </c>
      <c r="J350">
        <v>101</v>
      </c>
      <c r="K350">
        <v>9974.8705960000007</v>
      </c>
      <c r="L350" s="9"/>
      <c r="M350" s="9"/>
      <c r="N350">
        <v>4234.9073520000002</v>
      </c>
      <c r="O350" s="9"/>
      <c r="P350" s="9"/>
      <c r="Q350" t="s">
        <v>294</v>
      </c>
      <c r="R350" s="9"/>
      <c r="S350" t="s">
        <v>283</v>
      </c>
    </row>
    <row r="351" spans="1:19" x14ac:dyDescent="0.45">
      <c r="A351" s="5" t="s">
        <v>0</v>
      </c>
      <c r="B351" t="s">
        <v>1</v>
      </c>
      <c r="C351" t="s">
        <v>10</v>
      </c>
      <c r="D351" t="s">
        <v>433</v>
      </c>
      <c r="F351" t="s">
        <v>3</v>
      </c>
      <c r="G351" t="s">
        <v>66</v>
      </c>
      <c r="H351">
        <v>2011</v>
      </c>
      <c r="I351">
        <v>102</v>
      </c>
      <c r="J351">
        <v>102</v>
      </c>
      <c r="K351">
        <v>8722.9092400000009</v>
      </c>
      <c r="L351" s="9"/>
      <c r="M351" s="9"/>
      <c r="N351">
        <v>3266.5869699999998</v>
      </c>
      <c r="O351" s="9"/>
      <c r="P351" s="9"/>
      <c r="Q351" t="s">
        <v>294</v>
      </c>
      <c r="R351" s="9"/>
      <c r="S351" t="s">
        <v>283</v>
      </c>
    </row>
    <row r="352" spans="1:19" x14ac:dyDescent="0.45">
      <c r="A352" s="5" t="s">
        <v>0</v>
      </c>
      <c r="B352" t="s">
        <v>1</v>
      </c>
      <c r="C352" t="s">
        <v>10</v>
      </c>
      <c r="D352" t="s">
        <v>433</v>
      </c>
      <c r="F352" t="s">
        <v>3</v>
      </c>
      <c r="G352" t="s">
        <v>66</v>
      </c>
      <c r="H352">
        <v>2011</v>
      </c>
      <c r="I352">
        <v>103</v>
      </c>
      <c r="J352">
        <v>103</v>
      </c>
      <c r="K352">
        <v>7649.7995060000003</v>
      </c>
      <c r="L352" s="9"/>
      <c r="M352" s="9"/>
      <c r="N352">
        <v>2836.2223549999999</v>
      </c>
      <c r="O352" s="9"/>
      <c r="P352" s="9"/>
      <c r="Q352" t="s">
        <v>294</v>
      </c>
      <c r="R352" s="9"/>
      <c r="S352" t="s">
        <v>283</v>
      </c>
    </row>
    <row r="353" spans="1:19" x14ac:dyDescent="0.45">
      <c r="A353" s="5" t="s">
        <v>0</v>
      </c>
      <c r="B353" t="s">
        <v>1</v>
      </c>
      <c r="C353" t="s">
        <v>10</v>
      </c>
      <c r="D353" t="s">
        <v>433</v>
      </c>
      <c r="F353" t="s">
        <v>3</v>
      </c>
      <c r="G353" t="s">
        <v>66</v>
      </c>
      <c r="H353">
        <v>2011</v>
      </c>
      <c r="I353">
        <v>104</v>
      </c>
      <c r="J353">
        <v>104</v>
      </c>
      <c r="K353">
        <v>6755.5413939999999</v>
      </c>
      <c r="L353" s="9"/>
      <c r="M353" s="9"/>
      <c r="N353">
        <v>2836.2223549999999</v>
      </c>
      <c r="O353" s="9"/>
      <c r="P353" s="9"/>
      <c r="Q353" t="s">
        <v>294</v>
      </c>
      <c r="R353" s="9"/>
      <c r="S353" t="s">
        <v>283</v>
      </c>
    </row>
    <row r="354" spans="1:19" x14ac:dyDescent="0.45">
      <c r="A354" s="5" t="s">
        <v>0</v>
      </c>
      <c r="B354" t="s">
        <v>1</v>
      </c>
      <c r="C354" t="s">
        <v>10</v>
      </c>
      <c r="D354" t="s">
        <v>433</v>
      </c>
      <c r="F354" t="s">
        <v>3</v>
      </c>
      <c r="G354" t="s">
        <v>66</v>
      </c>
      <c r="H354">
        <v>2011</v>
      </c>
      <c r="I354">
        <v>105</v>
      </c>
      <c r="J354">
        <v>105</v>
      </c>
      <c r="K354">
        <v>5861.2832829999998</v>
      </c>
      <c r="L354" s="9"/>
      <c r="M354" s="9"/>
      <c r="N354">
        <v>2836.2223549999999</v>
      </c>
      <c r="O354" s="9"/>
      <c r="P354" s="9"/>
      <c r="Q354" t="s">
        <v>294</v>
      </c>
      <c r="R354" s="9"/>
      <c r="S354" t="s">
        <v>283</v>
      </c>
    </row>
    <row r="355" spans="1:19" x14ac:dyDescent="0.45">
      <c r="A355" s="5" t="s">
        <v>0</v>
      </c>
      <c r="B355" t="s">
        <v>1</v>
      </c>
      <c r="C355" t="s">
        <v>10</v>
      </c>
      <c r="D355" t="s">
        <v>433</v>
      </c>
      <c r="F355" t="s">
        <v>3</v>
      </c>
      <c r="G355" t="s">
        <v>66</v>
      </c>
      <c r="H355">
        <v>2011</v>
      </c>
      <c r="I355">
        <v>106</v>
      </c>
      <c r="J355">
        <v>106</v>
      </c>
      <c r="K355">
        <v>5503.5800380000001</v>
      </c>
      <c r="L355" s="9"/>
      <c r="M355" s="9"/>
      <c r="N355">
        <v>2728.6312010000001</v>
      </c>
      <c r="O355" s="9"/>
      <c r="P355" s="9"/>
      <c r="Q355" t="s">
        <v>294</v>
      </c>
      <c r="R355" s="9"/>
      <c r="S355" t="s">
        <v>283</v>
      </c>
    </row>
    <row r="356" spans="1:19" x14ac:dyDescent="0.45">
      <c r="A356" s="5" t="s">
        <v>0</v>
      </c>
      <c r="B356" t="s">
        <v>1</v>
      </c>
      <c r="C356" t="s">
        <v>10</v>
      </c>
      <c r="D356" t="s">
        <v>433</v>
      </c>
      <c r="F356" t="s">
        <v>3</v>
      </c>
      <c r="G356" t="s">
        <v>66</v>
      </c>
      <c r="H356">
        <v>2011</v>
      </c>
      <c r="I356">
        <v>107</v>
      </c>
      <c r="J356">
        <v>107</v>
      </c>
      <c r="K356">
        <v>5682.4316609999996</v>
      </c>
      <c r="L356" s="9"/>
      <c r="M356" s="9"/>
      <c r="N356">
        <v>2513.4488940000001</v>
      </c>
      <c r="O356" s="9"/>
      <c r="P356" s="9"/>
      <c r="Q356" t="s">
        <v>294</v>
      </c>
      <c r="R356" s="9"/>
      <c r="S356" t="s">
        <v>283</v>
      </c>
    </row>
    <row r="357" spans="1:19" x14ac:dyDescent="0.45">
      <c r="A357" s="5" t="s">
        <v>0</v>
      </c>
      <c r="B357" t="s">
        <v>1</v>
      </c>
      <c r="C357" t="s">
        <v>10</v>
      </c>
      <c r="D357" t="s">
        <v>433</v>
      </c>
      <c r="F357" t="s">
        <v>3</v>
      </c>
      <c r="G357" t="s">
        <v>66</v>
      </c>
      <c r="H357">
        <v>2011</v>
      </c>
      <c r="I357">
        <v>108</v>
      </c>
      <c r="J357">
        <v>108</v>
      </c>
      <c r="K357">
        <v>6218.9865280000004</v>
      </c>
      <c r="L357" s="9"/>
      <c r="M357" s="9"/>
      <c r="N357">
        <v>2298.2665870000001</v>
      </c>
      <c r="O357" s="9"/>
      <c r="P357" s="9"/>
      <c r="Q357" t="s">
        <v>294</v>
      </c>
      <c r="R357" s="9"/>
      <c r="S357" t="s">
        <v>283</v>
      </c>
    </row>
    <row r="358" spans="1:19" x14ac:dyDescent="0.45">
      <c r="A358" s="5" t="s">
        <v>0</v>
      </c>
      <c r="B358" t="s">
        <v>1</v>
      </c>
      <c r="C358" t="s">
        <v>10</v>
      </c>
      <c r="D358" t="s">
        <v>433</v>
      </c>
      <c r="F358" t="s">
        <v>3</v>
      </c>
      <c r="G358" t="s">
        <v>66</v>
      </c>
      <c r="H358">
        <v>2011</v>
      </c>
      <c r="I358">
        <v>109</v>
      </c>
      <c r="J358">
        <v>109</v>
      </c>
      <c r="K358">
        <v>6397.8381499999996</v>
      </c>
      <c r="L358" s="9"/>
      <c r="M358" s="9"/>
      <c r="N358">
        <v>2083.08428</v>
      </c>
      <c r="O358" s="9"/>
      <c r="P358" s="9"/>
      <c r="Q358" t="s">
        <v>294</v>
      </c>
      <c r="R358" s="9"/>
      <c r="S358" t="s">
        <v>283</v>
      </c>
    </row>
    <row r="359" spans="1:19" x14ac:dyDescent="0.45">
      <c r="A359" s="5" t="s">
        <v>0</v>
      </c>
      <c r="B359" t="s">
        <v>1</v>
      </c>
      <c r="C359" t="s">
        <v>10</v>
      </c>
      <c r="D359" t="s">
        <v>433</v>
      </c>
      <c r="F359" t="s">
        <v>3</v>
      </c>
      <c r="G359" t="s">
        <v>66</v>
      </c>
      <c r="H359">
        <v>2011</v>
      </c>
      <c r="I359">
        <v>110</v>
      </c>
      <c r="J359">
        <v>110</v>
      </c>
      <c r="K359">
        <v>6040.1349049999999</v>
      </c>
      <c r="L359" s="9"/>
      <c r="M359" s="9"/>
      <c r="N359">
        <v>1867.901973</v>
      </c>
      <c r="O359" s="9"/>
      <c r="P359" s="9"/>
      <c r="Q359" t="s">
        <v>294</v>
      </c>
      <c r="R359" s="9"/>
      <c r="S359" t="s">
        <v>283</v>
      </c>
    </row>
    <row r="360" spans="1:19" x14ac:dyDescent="0.45">
      <c r="A360" s="5" t="s">
        <v>0</v>
      </c>
      <c r="B360" t="s">
        <v>1</v>
      </c>
      <c r="C360" t="s">
        <v>10</v>
      </c>
      <c r="D360" t="s">
        <v>433</v>
      </c>
      <c r="F360" t="s">
        <v>3</v>
      </c>
      <c r="G360" t="s">
        <v>66</v>
      </c>
      <c r="H360">
        <v>2011</v>
      </c>
      <c r="I360">
        <v>111</v>
      </c>
      <c r="J360">
        <v>111</v>
      </c>
      <c r="K360">
        <v>5414.154227</v>
      </c>
      <c r="L360" s="9"/>
      <c r="M360" s="9"/>
      <c r="N360">
        <v>1652.7196650000001</v>
      </c>
      <c r="O360" s="9"/>
      <c r="P360" s="9"/>
      <c r="Q360" t="s">
        <v>294</v>
      </c>
      <c r="R360" s="9"/>
      <c r="S360" t="s">
        <v>283</v>
      </c>
    </row>
    <row r="361" spans="1:19" x14ac:dyDescent="0.45">
      <c r="A361" s="5" t="s">
        <v>0</v>
      </c>
      <c r="B361" t="s">
        <v>1</v>
      </c>
      <c r="C361" t="s">
        <v>10</v>
      </c>
      <c r="D361" t="s">
        <v>433</v>
      </c>
      <c r="F361" t="s">
        <v>3</v>
      </c>
      <c r="G361" t="s">
        <v>66</v>
      </c>
      <c r="H361">
        <v>2011</v>
      </c>
      <c r="I361">
        <v>112</v>
      </c>
      <c r="J361">
        <v>112</v>
      </c>
      <c r="K361">
        <v>5145.8767939999998</v>
      </c>
      <c r="L361" s="9"/>
      <c r="M361" s="9"/>
      <c r="N361">
        <v>1867.901973</v>
      </c>
      <c r="O361" s="9"/>
      <c r="P361" s="9"/>
      <c r="Q361" t="s">
        <v>294</v>
      </c>
      <c r="R361" s="9"/>
      <c r="S361" t="s">
        <v>283</v>
      </c>
    </row>
    <row r="362" spans="1:19" x14ac:dyDescent="0.45">
      <c r="A362" s="5" t="s">
        <v>0</v>
      </c>
      <c r="B362" t="s">
        <v>1</v>
      </c>
      <c r="C362" t="s">
        <v>10</v>
      </c>
      <c r="D362" t="s">
        <v>433</v>
      </c>
      <c r="F362" t="s">
        <v>3</v>
      </c>
      <c r="G362" t="s">
        <v>66</v>
      </c>
      <c r="H362">
        <v>2011</v>
      </c>
      <c r="I362">
        <v>113</v>
      </c>
      <c r="J362">
        <v>113</v>
      </c>
      <c r="K362">
        <v>5503.5800380000001</v>
      </c>
      <c r="L362" s="9"/>
      <c r="M362" s="9"/>
      <c r="N362">
        <v>1975.4931260000001</v>
      </c>
      <c r="O362" s="9"/>
      <c r="P362" s="9"/>
      <c r="Q362" t="s">
        <v>294</v>
      </c>
      <c r="R362" s="9"/>
      <c r="S362" t="s">
        <v>283</v>
      </c>
    </row>
    <row r="363" spans="1:19" x14ac:dyDescent="0.45">
      <c r="A363" s="5" t="s">
        <v>0</v>
      </c>
      <c r="B363" t="s">
        <v>1</v>
      </c>
      <c r="C363" t="s">
        <v>10</v>
      </c>
      <c r="D363" t="s">
        <v>433</v>
      </c>
      <c r="F363" t="s">
        <v>3</v>
      </c>
      <c r="G363" t="s">
        <v>66</v>
      </c>
      <c r="H363">
        <v>2011</v>
      </c>
      <c r="I363">
        <v>114</v>
      </c>
      <c r="J363">
        <v>114</v>
      </c>
      <c r="K363">
        <v>5682.4316609999996</v>
      </c>
      <c r="L363" s="9"/>
      <c r="M363" s="9"/>
      <c r="N363">
        <v>1975.4931260000001</v>
      </c>
      <c r="O363" s="9"/>
      <c r="P363" s="9"/>
      <c r="Q363" t="s">
        <v>294</v>
      </c>
      <c r="R363" s="9"/>
      <c r="S363" t="s">
        <v>283</v>
      </c>
    </row>
    <row r="364" spans="1:19" x14ac:dyDescent="0.45">
      <c r="A364" s="5" t="s">
        <v>0</v>
      </c>
      <c r="B364" t="s">
        <v>1</v>
      </c>
      <c r="C364" t="s">
        <v>10</v>
      </c>
      <c r="D364" t="s">
        <v>433</v>
      </c>
      <c r="F364" t="s">
        <v>3</v>
      </c>
      <c r="G364" t="s">
        <v>66</v>
      </c>
      <c r="H364">
        <v>2011</v>
      </c>
      <c r="I364">
        <v>115</v>
      </c>
      <c r="J364">
        <v>115</v>
      </c>
      <c r="K364">
        <v>5771.8574719999997</v>
      </c>
      <c r="L364" s="9"/>
      <c r="M364" s="9"/>
      <c r="N364">
        <v>1760.310819</v>
      </c>
      <c r="O364" s="9"/>
      <c r="P364" s="9"/>
      <c r="Q364" t="s">
        <v>294</v>
      </c>
      <c r="R364" s="9"/>
      <c r="S364" t="s">
        <v>283</v>
      </c>
    </row>
    <row r="365" spans="1:19" x14ac:dyDescent="0.45">
      <c r="A365" s="5" t="s">
        <v>0</v>
      </c>
      <c r="B365" t="s">
        <v>1</v>
      </c>
      <c r="C365" t="s">
        <v>10</v>
      </c>
      <c r="D365" t="s">
        <v>433</v>
      </c>
      <c r="F365" t="s">
        <v>3</v>
      </c>
      <c r="G365" t="s">
        <v>66</v>
      </c>
      <c r="H365">
        <v>2011</v>
      </c>
      <c r="I365">
        <v>116</v>
      </c>
      <c r="J365">
        <v>116</v>
      </c>
      <c r="K365">
        <v>5861.2832829999998</v>
      </c>
      <c r="L365" s="9"/>
      <c r="M365" s="9"/>
      <c r="N365">
        <v>1652.7196650000001</v>
      </c>
      <c r="O365" s="9"/>
      <c r="P365" s="9"/>
      <c r="Q365" t="s">
        <v>294</v>
      </c>
      <c r="R365" s="9"/>
      <c r="S365" t="s">
        <v>283</v>
      </c>
    </row>
    <row r="366" spans="1:19" x14ac:dyDescent="0.45">
      <c r="A366" s="5" t="s">
        <v>0</v>
      </c>
      <c r="B366" t="s">
        <v>1</v>
      </c>
      <c r="C366" t="s">
        <v>10</v>
      </c>
      <c r="D366" t="s">
        <v>433</v>
      </c>
      <c r="F366" t="s">
        <v>3</v>
      </c>
      <c r="G366" t="s">
        <v>66</v>
      </c>
      <c r="H366">
        <v>2011</v>
      </c>
      <c r="I366">
        <v>117</v>
      </c>
      <c r="J366">
        <v>117</v>
      </c>
      <c r="K366">
        <v>5503.5800380000001</v>
      </c>
      <c r="L366" s="9"/>
      <c r="M366" s="9"/>
      <c r="N366">
        <v>1760.310819</v>
      </c>
      <c r="O366" s="9"/>
      <c r="P366" s="9"/>
      <c r="Q366" t="s">
        <v>294</v>
      </c>
      <c r="R366" s="9"/>
      <c r="S366" t="s">
        <v>283</v>
      </c>
    </row>
    <row r="367" spans="1:19" x14ac:dyDescent="0.45">
      <c r="A367" s="5" t="s">
        <v>0</v>
      </c>
      <c r="B367" t="s">
        <v>1</v>
      </c>
      <c r="C367" t="s">
        <v>10</v>
      </c>
      <c r="D367" t="s">
        <v>433</v>
      </c>
      <c r="F367" t="s">
        <v>3</v>
      </c>
      <c r="G367" t="s">
        <v>66</v>
      </c>
      <c r="H367">
        <v>2011</v>
      </c>
      <c r="I367">
        <v>118</v>
      </c>
      <c r="J367">
        <v>118</v>
      </c>
      <c r="K367">
        <v>4430.4703049999998</v>
      </c>
      <c r="L367" s="9"/>
      <c r="M367" s="9"/>
      <c r="N367">
        <v>1867.901973</v>
      </c>
      <c r="O367" s="9"/>
      <c r="P367" s="9"/>
      <c r="Q367" t="s">
        <v>294</v>
      </c>
      <c r="R367" s="9"/>
      <c r="S367" t="s">
        <v>283</v>
      </c>
    </row>
    <row r="368" spans="1:19" x14ac:dyDescent="0.45">
      <c r="A368" s="5" t="s">
        <v>0</v>
      </c>
      <c r="B368" t="s">
        <v>1</v>
      </c>
      <c r="C368" t="s">
        <v>10</v>
      </c>
      <c r="D368" t="s">
        <v>433</v>
      </c>
      <c r="F368" t="s">
        <v>3</v>
      </c>
      <c r="G368" t="s">
        <v>66</v>
      </c>
      <c r="H368">
        <v>2011</v>
      </c>
      <c r="I368">
        <v>119</v>
      </c>
      <c r="J368">
        <v>119</v>
      </c>
      <c r="K368">
        <v>4072.7670600000001</v>
      </c>
      <c r="L368" s="9"/>
      <c r="M368" s="9"/>
      <c r="N368">
        <v>2083.08428</v>
      </c>
      <c r="O368" s="9"/>
      <c r="P368" s="9"/>
      <c r="Q368" t="s">
        <v>294</v>
      </c>
      <c r="R368" s="9"/>
      <c r="S368" t="s">
        <v>283</v>
      </c>
    </row>
    <row r="369" spans="1:19" x14ac:dyDescent="0.45">
      <c r="A369" s="5" t="s">
        <v>0</v>
      </c>
      <c r="B369" t="s">
        <v>1</v>
      </c>
      <c r="C369" t="s">
        <v>10</v>
      </c>
      <c r="D369" t="s">
        <v>433</v>
      </c>
      <c r="F369" t="s">
        <v>3</v>
      </c>
      <c r="G369" t="s">
        <v>66</v>
      </c>
      <c r="H369">
        <v>2011</v>
      </c>
      <c r="I369">
        <v>120</v>
      </c>
      <c r="J369">
        <v>120</v>
      </c>
      <c r="K369">
        <v>4162.1928710000002</v>
      </c>
      <c r="L369" s="9"/>
      <c r="M369" s="9"/>
      <c r="N369">
        <v>2190.6754329999999</v>
      </c>
      <c r="O369" s="9"/>
      <c r="P369" s="9"/>
      <c r="Q369" t="s">
        <v>294</v>
      </c>
      <c r="R369" s="9"/>
      <c r="S369" t="s">
        <v>283</v>
      </c>
    </row>
    <row r="370" spans="1:19" x14ac:dyDescent="0.45">
      <c r="A370" s="5" t="s">
        <v>0</v>
      </c>
      <c r="B370" t="s">
        <v>1</v>
      </c>
      <c r="C370" t="s">
        <v>10</v>
      </c>
      <c r="D370" t="s">
        <v>433</v>
      </c>
      <c r="F370" t="s">
        <v>3</v>
      </c>
      <c r="G370" t="s">
        <v>66</v>
      </c>
      <c r="H370">
        <v>2011</v>
      </c>
      <c r="I370">
        <v>121</v>
      </c>
      <c r="J370">
        <v>121</v>
      </c>
      <c r="K370">
        <v>4609.321927</v>
      </c>
      <c r="L370" s="9"/>
      <c r="M370" s="9"/>
      <c r="N370">
        <v>2190.6754329999999</v>
      </c>
      <c r="O370" s="9"/>
      <c r="P370" s="9"/>
      <c r="Q370" t="s">
        <v>294</v>
      </c>
      <c r="R370" s="9"/>
      <c r="S370" t="s">
        <v>283</v>
      </c>
    </row>
    <row r="371" spans="1:19" x14ac:dyDescent="0.45">
      <c r="A371" s="5" t="s">
        <v>0</v>
      </c>
      <c r="B371" t="s">
        <v>1</v>
      </c>
      <c r="C371" t="s">
        <v>10</v>
      </c>
      <c r="D371" t="s">
        <v>433</v>
      </c>
      <c r="F371" t="s">
        <v>3</v>
      </c>
      <c r="G371" t="s">
        <v>66</v>
      </c>
      <c r="H371">
        <v>2011</v>
      </c>
      <c r="I371">
        <v>122</v>
      </c>
      <c r="J371">
        <v>122</v>
      </c>
      <c r="K371">
        <v>4967.0251710000002</v>
      </c>
      <c r="L371" s="9"/>
      <c r="M371" s="9"/>
      <c r="N371">
        <v>2298.2665870000001</v>
      </c>
      <c r="O371" s="9"/>
      <c r="P371" s="9"/>
      <c r="Q371" t="s">
        <v>294</v>
      </c>
      <c r="R371" s="9"/>
      <c r="S371" t="s">
        <v>283</v>
      </c>
    </row>
    <row r="372" spans="1:19" x14ac:dyDescent="0.45">
      <c r="A372" s="5" t="s">
        <v>0</v>
      </c>
      <c r="B372" t="s">
        <v>1</v>
      </c>
      <c r="C372" t="s">
        <v>10</v>
      </c>
      <c r="D372" t="s">
        <v>433</v>
      </c>
      <c r="F372" t="s">
        <v>3</v>
      </c>
      <c r="G372" t="s">
        <v>66</v>
      </c>
      <c r="H372">
        <v>2011</v>
      </c>
      <c r="I372">
        <v>123</v>
      </c>
      <c r="J372">
        <v>123</v>
      </c>
      <c r="K372">
        <v>5145.8767939999998</v>
      </c>
      <c r="L372" s="9"/>
      <c r="M372" s="9"/>
      <c r="N372">
        <v>1545.128512</v>
      </c>
      <c r="O372" s="9"/>
      <c r="P372" s="9"/>
      <c r="Q372" t="s">
        <v>294</v>
      </c>
      <c r="R372" s="9"/>
      <c r="S372" t="s">
        <v>283</v>
      </c>
    </row>
    <row r="373" spans="1:19" x14ac:dyDescent="0.45">
      <c r="A373" s="5" t="s">
        <v>0</v>
      </c>
      <c r="B373" t="s">
        <v>1</v>
      </c>
      <c r="C373" t="s">
        <v>10</v>
      </c>
      <c r="D373" t="s">
        <v>433</v>
      </c>
      <c r="F373" t="s">
        <v>3</v>
      </c>
      <c r="G373" t="s">
        <v>66</v>
      </c>
      <c r="H373">
        <v>2011</v>
      </c>
      <c r="I373">
        <v>124</v>
      </c>
      <c r="J373">
        <v>124</v>
      </c>
      <c r="K373">
        <v>5056.4509829999997</v>
      </c>
      <c r="L373" s="9"/>
      <c r="M373" s="9"/>
      <c r="N373">
        <v>1652.7196650000001</v>
      </c>
      <c r="O373" s="9"/>
      <c r="P373" s="9"/>
      <c r="Q373" t="s">
        <v>294</v>
      </c>
      <c r="R373" s="9"/>
      <c r="S373" t="s">
        <v>283</v>
      </c>
    </row>
    <row r="374" spans="1:19" x14ac:dyDescent="0.45">
      <c r="A374" s="5" t="s">
        <v>0</v>
      </c>
      <c r="B374" t="s">
        <v>1</v>
      </c>
      <c r="C374" t="s">
        <v>10</v>
      </c>
      <c r="D374" t="s">
        <v>433</v>
      </c>
      <c r="F374" t="s">
        <v>3</v>
      </c>
      <c r="G374" t="s">
        <v>66</v>
      </c>
      <c r="H374">
        <v>2011</v>
      </c>
      <c r="I374">
        <v>125</v>
      </c>
      <c r="J374">
        <v>125</v>
      </c>
      <c r="K374">
        <v>4967.0251710000002</v>
      </c>
      <c r="L374" s="9"/>
      <c r="M374" s="9"/>
      <c r="N374">
        <v>1652.7196650000001</v>
      </c>
      <c r="O374" s="9"/>
      <c r="P374" s="9"/>
      <c r="Q374" t="s">
        <v>294</v>
      </c>
      <c r="R374" s="9"/>
      <c r="S374" t="s">
        <v>283</v>
      </c>
    </row>
    <row r="375" spans="1:19" x14ac:dyDescent="0.45">
      <c r="A375" s="5" t="s">
        <v>0</v>
      </c>
      <c r="B375" t="s">
        <v>1</v>
      </c>
      <c r="C375" t="s">
        <v>10</v>
      </c>
      <c r="D375" t="s">
        <v>433</v>
      </c>
      <c r="F375" t="s">
        <v>3</v>
      </c>
      <c r="G375" t="s">
        <v>66</v>
      </c>
      <c r="H375">
        <v>2011</v>
      </c>
      <c r="I375">
        <v>126</v>
      </c>
      <c r="J375">
        <v>126</v>
      </c>
      <c r="K375">
        <v>4788.1735490000001</v>
      </c>
      <c r="L375" s="9"/>
      <c r="M375" s="9"/>
      <c r="N375">
        <v>1760.310819</v>
      </c>
      <c r="O375" s="9"/>
      <c r="P375" s="9"/>
      <c r="Q375" t="s">
        <v>294</v>
      </c>
      <c r="R375" s="9"/>
      <c r="S375" t="s">
        <v>283</v>
      </c>
    </row>
    <row r="376" spans="1:19" x14ac:dyDescent="0.45">
      <c r="A376" s="5" t="s">
        <v>0</v>
      </c>
      <c r="B376" t="s">
        <v>1</v>
      </c>
      <c r="C376" t="s">
        <v>10</v>
      </c>
      <c r="D376" t="s">
        <v>433</v>
      </c>
      <c r="F376" t="s">
        <v>3</v>
      </c>
      <c r="G376" t="s">
        <v>66</v>
      </c>
      <c r="H376">
        <v>2011</v>
      </c>
      <c r="I376">
        <v>127</v>
      </c>
      <c r="J376">
        <v>127</v>
      </c>
      <c r="K376">
        <v>4788.1735490000001</v>
      </c>
      <c r="L376" s="9"/>
      <c r="M376" s="9"/>
      <c r="N376">
        <v>1975.4931260000001</v>
      </c>
      <c r="O376" s="9"/>
      <c r="P376" s="9"/>
      <c r="Q376" t="s">
        <v>294</v>
      </c>
      <c r="R376" s="9"/>
      <c r="S376" t="s">
        <v>283</v>
      </c>
    </row>
    <row r="377" spans="1:19" x14ac:dyDescent="0.45">
      <c r="A377" s="5" t="s">
        <v>0</v>
      </c>
      <c r="B377" t="s">
        <v>1</v>
      </c>
      <c r="C377" t="s">
        <v>10</v>
      </c>
      <c r="D377" t="s">
        <v>433</v>
      </c>
      <c r="F377" t="s">
        <v>3</v>
      </c>
      <c r="G377" t="s">
        <v>66</v>
      </c>
      <c r="H377">
        <v>2011</v>
      </c>
      <c r="I377">
        <v>128</v>
      </c>
      <c r="J377">
        <v>128</v>
      </c>
      <c r="K377">
        <v>4967.0251710000002</v>
      </c>
      <c r="L377" s="9"/>
      <c r="M377" s="9"/>
      <c r="N377">
        <v>1975.4931260000001</v>
      </c>
      <c r="O377" s="9"/>
      <c r="P377" s="9"/>
      <c r="Q377" t="s">
        <v>294</v>
      </c>
      <c r="R377" s="9"/>
      <c r="S377" t="s">
        <v>283</v>
      </c>
    </row>
    <row r="378" spans="1:19" x14ac:dyDescent="0.45">
      <c r="A378" s="5" t="s">
        <v>0</v>
      </c>
      <c r="B378" t="s">
        <v>1</v>
      </c>
      <c r="C378" t="s">
        <v>10</v>
      </c>
      <c r="D378" t="s">
        <v>433</v>
      </c>
      <c r="F378" t="s">
        <v>3</v>
      </c>
      <c r="G378" t="s">
        <v>66</v>
      </c>
      <c r="H378">
        <v>2011</v>
      </c>
      <c r="I378">
        <v>129</v>
      </c>
      <c r="J378">
        <v>129</v>
      </c>
      <c r="K378">
        <v>5861.2832829999998</v>
      </c>
      <c r="L378" s="9"/>
      <c r="M378" s="9"/>
      <c r="N378">
        <v>1760.310819</v>
      </c>
      <c r="O378" s="9"/>
      <c r="P378" s="9"/>
      <c r="Q378" t="s">
        <v>294</v>
      </c>
      <c r="R378" s="9"/>
      <c r="S378" t="s">
        <v>283</v>
      </c>
    </row>
    <row r="379" spans="1:19" x14ac:dyDescent="0.45">
      <c r="A379" s="5" t="s">
        <v>0</v>
      </c>
      <c r="B379" t="s">
        <v>1</v>
      </c>
      <c r="C379" t="s">
        <v>10</v>
      </c>
      <c r="D379" t="s">
        <v>433</v>
      </c>
      <c r="F379" t="s">
        <v>3</v>
      </c>
      <c r="G379" t="s">
        <v>66</v>
      </c>
      <c r="H379">
        <v>2011</v>
      </c>
      <c r="I379">
        <v>130</v>
      </c>
      <c r="J379">
        <v>130</v>
      </c>
      <c r="K379">
        <v>7202.6704499999996</v>
      </c>
      <c r="L379" s="9"/>
      <c r="M379" s="9"/>
      <c r="N379">
        <v>1760.310819</v>
      </c>
      <c r="O379" s="9"/>
      <c r="P379" s="9"/>
      <c r="Q379" t="s">
        <v>294</v>
      </c>
      <c r="R379" s="9"/>
      <c r="S379" t="s">
        <v>283</v>
      </c>
    </row>
    <row r="380" spans="1:19" x14ac:dyDescent="0.45">
      <c r="A380" s="5" t="s">
        <v>0</v>
      </c>
      <c r="B380" t="s">
        <v>1</v>
      </c>
      <c r="C380" t="s">
        <v>10</v>
      </c>
      <c r="D380" t="s">
        <v>433</v>
      </c>
      <c r="F380" t="s">
        <v>3</v>
      </c>
      <c r="G380" t="s">
        <v>66</v>
      </c>
      <c r="H380">
        <v>2011</v>
      </c>
      <c r="I380">
        <v>131</v>
      </c>
      <c r="J380">
        <v>131</v>
      </c>
      <c r="K380">
        <v>8186.3543730000001</v>
      </c>
      <c r="L380" s="9"/>
      <c r="M380" s="9"/>
      <c r="N380">
        <v>1545.128512</v>
      </c>
      <c r="O380" s="9"/>
      <c r="P380" s="9"/>
      <c r="Q380" t="s">
        <v>294</v>
      </c>
      <c r="R380" s="9"/>
      <c r="S380" t="s">
        <v>283</v>
      </c>
    </row>
    <row r="381" spans="1:19" x14ac:dyDescent="0.45">
      <c r="A381" s="5" t="s">
        <v>0</v>
      </c>
      <c r="B381" t="s">
        <v>1</v>
      </c>
      <c r="C381" t="s">
        <v>10</v>
      </c>
      <c r="D381" t="s">
        <v>433</v>
      </c>
      <c r="F381" t="s">
        <v>3</v>
      </c>
      <c r="G381" t="s">
        <v>66</v>
      </c>
      <c r="H381">
        <v>2011</v>
      </c>
      <c r="I381">
        <v>132</v>
      </c>
      <c r="J381">
        <v>132</v>
      </c>
      <c r="K381">
        <v>8901.7608619999992</v>
      </c>
      <c r="L381" s="9"/>
      <c r="M381" s="9"/>
      <c r="N381">
        <v>1437.537358</v>
      </c>
      <c r="O381" s="9"/>
      <c r="P381" s="9"/>
      <c r="Q381" t="s">
        <v>294</v>
      </c>
      <c r="R381" s="9"/>
      <c r="S381" t="s">
        <v>283</v>
      </c>
    </row>
    <row r="382" spans="1:19" x14ac:dyDescent="0.45">
      <c r="A382" s="5" t="s">
        <v>0</v>
      </c>
      <c r="B382" t="s">
        <v>1</v>
      </c>
      <c r="C382" t="s">
        <v>10</v>
      </c>
      <c r="D382" t="s">
        <v>433</v>
      </c>
      <c r="F382" t="s">
        <v>3</v>
      </c>
      <c r="G382" t="s">
        <v>66</v>
      </c>
      <c r="H382">
        <v>2011</v>
      </c>
      <c r="I382">
        <v>133</v>
      </c>
      <c r="J382">
        <v>133</v>
      </c>
      <c r="K382">
        <v>10332.573839999999</v>
      </c>
      <c r="L382" s="9"/>
      <c r="M382" s="9"/>
      <c r="N382">
        <v>1867.901973</v>
      </c>
      <c r="O382" s="9"/>
      <c r="P382" s="9"/>
      <c r="Q382" t="s">
        <v>294</v>
      </c>
      <c r="R382" s="9"/>
      <c r="S382" t="s">
        <v>283</v>
      </c>
    </row>
    <row r="383" spans="1:19" x14ac:dyDescent="0.45">
      <c r="A383" s="5" t="s">
        <v>0</v>
      </c>
      <c r="B383" t="s">
        <v>1</v>
      </c>
      <c r="C383" t="s">
        <v>10</v>
      </c>
      <c r="D383" t="s">
        <v>433</v>
      </c>
      <c r="F383" t="s">
        <v>3</v>
      </c>
      <c r="G383" t="s">
        <v>66</v>
      </c>
      <c r="H383">
        <v>2011</v>
      </c>
      <c r="I383">
        <v>134</v>
      </c>
      <c r="J383">
        <v>134</v>
      </c>
      <c r="K383">
        <v>11673.961010000001</v>
      </c>
      <c r="L383" s="9"/>
      <c r="M383" s="9"/>
      <c r="N383">
        <v>1975.4931260000001</v>
      </c>
      <c r="O383" s="9"/>
      <c r="P383" s="9"/>
      <c r="Q383" t="s">
        <v>294</v>
      </c>
      <c r="R383" s="9"/>
      <c r="S383" t="s">
        <v>283</v>
      </c>
    </row>
    <row r="384" spans="1:19" x14ac:dyDescent="0.45">
      <c r="A384" s="5" t="s">
        <v>0</v>
      </c>
      <c r="B384" t="s">
        <v>1</v>
      </c>
      <c r="C384" t="s">
        <v>10</v>
      </c>
      <c r="D384" t="s">
        <v>433</v>
      </c>
      <c r="F384" t="s">
        <v>3</v>
      </c>
      <c r="G384" t="s">
        <v>66</v>
      </c>
      <c r="H384">
        <v>2011</v>
      </c>
      <c r="I384">
        <v>135</v>
      </c>
      <c r="J384">
        <v>135</v>
      </c>
      <c r="K384">
        <v>11495.10939</v>
      </c>
      <c r="L384" s="9"/>
      <c r="M384" s="9"/>
      <c r="N384">
        <v>2513.4488940000001</v>
      </c>
      <c r="O384" s="9"/>
      <c r="P384" s="9"/>
      <c r="Q384" t="s">
        <v>294</v>
      </c>
      <c r="R384" s="9"/>
      <c r="S384" t="s">
        <v>283</v>
      </c>
    </row>
    <row r="385" spans="1:19" x14ac:dyDescent="0.45">
      <c r="A385" s="5" t="s">
        <v>0</v>
      </c>
      <c r="B385" t="s">
        <v>1</v>
      </c>
      <c r="C385" t="s">
        <v>10</v>
      </c>
      <c r="D385" t="s">
        <v>433</v>
      </c>
      <c r="F385" t="s">
        <v>3</v>
      </c>
      <c r="G385" t="s">
        <v>66</v>
      </c>
      <c r="H385">
        <v>2011</v>
      </c>
      <c r="I385">
        <v>136</v>
      </c>
      <c r="J385">
        <v>136</v>
      </c>
      <c r="K385">
        <v>10421.99965</v>
      </c>
      <c r="L385" s="9"/>
      <c r="M385" s="9"/>
      <c r="N385">
        <v>2405.8577409999998</v>
      </c>
      <c r="O385" s="9"/>
      <c r="P385" s="9"/>
      <c r="Q385" t="s">
        <v>294</v>
      </c>
      <c r="R385" s="9"/>
      <c r="S385" t="s">
        <v>283</v>
      </c>
    </row>
    <row r="386" spans="1:19" x14ac:dyDescent="0.45">
      <c r="A386" s="5" t="s">
        <v>0</v>
      </c>
      <c r="B386" t="s">
        <v>1</v>
      </c>
      <c r="C386" t="s">
        <v>10</v>
      </c>
      <c r="D386" t="s">
        <v>433</v>
      </c>
      <c r="F386" t="s">
        <v>3</v>
      </c>
      <c r="G386" t="s">
        <v>66</v>
      </c>
      <c r="H386">
        <v>2011</v>
      </c>
      <c r="I386">
        <v>137</v>
      </c>
      <c r="J386">
        <v>137</v>
      </c>
      <c r="K386">
        <v>9438.3157289999999</v>
      </c>
      <c r="L386" s="9"/>
      <c r="M386" s="9"/>
      <c r="N386">
        <v>3266.5869699999998</v>
      </c>
      <c r="O386" s="9"/>
      <c r="P386" s="9"/>
      <c r="Q386" t="s">
        <v>294</v>
      </c>
      <c r="R386" s="9"/>
      <c r="S386" t="s">
        <v>283</v>
      </c>
    </row>
    <row r="387" spans="1:19" x14ac:dyDescent="0.45">
      <c r="A387" s="5" t="s">
        <v>0</v>
      </c>
      <c r="B387" t="s">
        <v>1</v>
      </c>
      <c r="C387" t="s">
        <v>10</v>
      </c>
      <c r="D387" t="s">
        <v>433</v>
      </c>
      <c r="F387" t="s">
        <v>3</v>
      </c>
      <c r="G387" t="s">
        <v>66</v>
      </c>
      <c r="H387">
        <v>2011</v>
      </c>
      <c r="I387">
        <v>138</v>
      </c>
      <c r="J387">
        <v>138</v>
      </c>
      <c r="K387">
        <v>8991.1866730000002</v>
      </c>
      <c r="L387" s="9"/>
      <c r="M387" s="9"/>
      <c r="N387">
        <v>3589.3604300000002</v>
      </c>
      <c r="O387" s="9"/>
      <c r="P387" s="9"/>
      <c r="Q387" t="s">
        <v>294</v>
      </c>
      <c r="R387" s="9"/>
      <c r="S387" t="s">
        <v>283</v>
      </c>
    </row>
    <row r="388" spans="1:19" x14ac:dyDescent="0.45">
      <c r="A388" s="5" t="s">
        <v>0</v>
      </c>
      <c r="B388" t="s">
        <v>1</v>
      </c>
      <c r="C388" t="s">
        <v>10</v>
      </c>
      <c r="D388" t="s">
        <v>433</v>
      </c>
      <c r="F388" t="s">
        <v>3</v>
      </c>
      <c r="G388" t="s">
        <v>66</v>
      </c>
      <c r="H388">
        <v>2011</v>
      </c>
      <c r="I388">
        <v>139</v>
      </c>
      <c r="J388">
        <v>139</v>
      </c>
      <c r="K388">
        <v>9259.4641059999994</v>
      </c>
      <c r="L388" s="9"/>
      <c r="M388" s="9"/>
      <c r="N388">
        <v>3481.7692769999999</v>
      </c>
      <c r="O388" s="9"/>
      <c r="P388" s="9"/>
      <c r="Q388" t="s">
        <v>294</v>
      </c>
      <c r="R388" s="9"/>
      <c r="S388" t="s">
        <v>283</v>
      </c>
    </row>
    <row r="389" spans="1:19" x14ac:dyDescent="0.45">
      <c r="A389" s="5" t="s">
        <v>0</v>
      </c>
      <c r="B389" t="s">
        <v>1</v>
      </c>
      <c r="C389" t="s">
        <v>10</v>
      </c>
      <c r="D389" t="s">
        <v>433</v>
      </c>
      <c r="F389" t="s">
        <v>3</v>
      </c>
      <c r="G389" t="s">
        <v>66</v>
      </c>
      <c r="H389">
        <v>2011</v>
      </c>
      <c r="I389">
        <v>140</v>
      </c>
      <c r="J389">
        <v>140</v>
      </c>
      <c r="K389">
        <v>10779.7029</v>
      </c>
      <c r="L389" s="9"/>
      <c r="M389" s="9"/>
      <c r="N389">
        <v>3266.5869699999998</v>
      </c>
      <c r="O389" s="9"/>
      <c r="P389" s="9"/>
      <c r="Q389" t="s">
        <v>294</v>
      </c>
      <c r="R389" s="9"/>
      <c r="S389" t="s">
        <v>283</v>
      </c>
    </row>
    <row r="390" spans="1:19" x14ac:dyDescent="0.45">
      <c r="A390" s="5" t="s">
        <v>0</v>
      </c>
      <c r="B390" t="s">
        <v>1</v>
      </c>
      <c r="C390" t="s">
        <v>10</v>
      </c>
      <c r="D390" t="s">
        <v>433</v>
      </c>
      <c r="F390" t="s">
        <v>3</v>
      </c>
      <c r="G390" t="s">
        <v>66</v>
      </c>
      <c r="H390">
        <v>2011</v>
      </c>
      <c r="I390">
        <v>141</v>
      </c>
      <c r="J390">
        <v>141</v>
      </c>
      <c r="K390">
        <v>12299.94169</v>
      </c>
      <c r="L390" s="9"/>
      <c r="M390" s="9"/>
      <c r="N390">
        <v>3481.7692769999999</v>
      </c>
      <c r="O390" s="9"/>
      <c r="P390" s="9"/>
      <c r="Q390" t="s">
        <v>294</v>
      </c>
      <c r="R390" s="9"/>
      <c r="S390" t="s">
        <v>283</v>
      </c>
    </row>
    <row r="391" spans="1:19" x14ac:dyDescent="0.45">
      <c r="A391" s="5" t="s">
        <v>0</v>
      </c>
      <c r="B391" t="s">
        <v>1</v>
      </c>
      <c r="C391" t="s">
        <v>10</v>
      </c>
      <c r="D391" t="s">
        <v>433</v>
      </c>
      <c r="F391" t="s">
        <v>3</v>
      </c>
      <c r="G391" t="s">
        <v>66</v>
      </c>
      <c r="H391">
        <v>2011</v>
      </c>
      <c r="I391">
        <v>142</v>
      </c>
      <c r="J391">
        <v>142</v>
      </c>
      <c r="K391">
        <v>12836.49655</v>
      </c>
      <c r="L391" s="9"/>
      <c r="M391" s="9"/>
      <c r="N391">
        <v>2836.2223549999999</v>
      </c>
      <c r="O391" s="9"/>
      <c r="P391" s="9"/>
      <c r="Q391" t="s">
        <v>294</v>
      </c>
      <c r="R391" s="9"/>
      <c r="S391" t="s">
        <v>283</v>
      </c>
    </row>
    <row r="392" spans="1:19" x14ac:dyDescent="0.45">
      <c r="A392" s="5" t="s">
        <v>0</v>
      </c>
      <c r="B392" t="s">
        <v>1</v>
      </c>
      <c r="C392" t="s">
        <v>10</v>
      </c>
      <c r="D392" t="s">
        <v>433</v>
      </c>
      <c r="F392" t="s">
        <v>3</v>
      </c>
      <c r="G392" t="s">
        <v>66</v>
      </c>
      <c r="H392">
        <v>2011</v>
      </c>
      <c r="I392">
        <v>143</v>
      </c>
      <c r="J392">
        <v>143</v>
      </c>
      <c r="K392">
        <v>13730.754660000001</v>
      </c>
      <c r="L392" s="9"/>
      <c r="M392" s="9"/>
      <c r="N392">
        <v>2513.4488940000001</v>
      </c>
      <c r="O392" s="9"/>
      <c r="P392" s="9"/>
      <c r="Q392" t="s">
        <v>294</v>
      </c>
      <c r="R392" s="9"/>
      <c r="S392" t="s">
        <v>283</v>
      </c>
    </row>
    <row r="393" spans="1:19" x14ac:dyDescent="0.45">
      <c r="A393" s="5" t="s">
        <v>0</v>
      </c>
      <c r="B393" t="s">
        <v>1</v>
      </c>
      <c r="C393" t="s">
        <v>10</v>
      </c>
      <c r="D393" t="s">
        <v>433</v>
      </c>
      <c r="F393" t="s">
        <v>3</v>
      </c>
      <c r="G393" t="s">
        <v>66</v>
      </c>
      <c r="H393">
        <v>2011</v>
      </c>
      <c r="I393">
        <v>144</v>
      </c>
      <c r="J393">
        <v>144</v>
      </c>
      <c r="K393">
        <v>14625.012779999999</v>
      </c>
      <c r="L393" s="9"/>
      <c r="M393" s="9"/>
      <c r="N393">
        <v>3158.9958160000001</v>
      </c>
      <c r="O393" s="9"/>
      <c r="P393" s="9"/>
      <c r="Q393" t="s">
        <v>294</v>
      </c>
      <c r="R393" s="9"/>
      <c r="S393" t="s">
        <v>283</v>
      </c>
    </row>
    <row r="394" spans="1:19" x14ac:dyDescent="0.45">
      <c r="A394" s="5" t="s">
        <v>0</v>
      </c>
      <c r="B394" t="s">
        <v>1</v>
      </c>
      <c r="C394" t="s">
        <v>10</v>
      </c>
      <c r="D394" t="s">
        <v>433</v>
      </c>
      <c r="F394" t="s">
        <v>3</v>
      </c>
      <c r="G394" t="s">
        <v>66</v>
      </c>
      <c r="H394" s="4">
        <v>2011</v>
      </c>
      <c r="I394" s="4">
        <v>145</v>
      </c>
      <c r="J394" s="4">
        <v>145</v>
      </c>
      <c r="K394" s="4">
        <v>14356.735339999999</v>
      </c>
      <c r="L394" s="12"/>
      <c r="M394" s="12"/>
      <c r="N394" s="4">
        <v>3051.4046619999999</v>
      </c>
      <c r="O394" s="12"/>
      <c r="P394" s="12"/>
      <c r="Q394" s="4" t="s">
        <v>294</v>
      </c>
      <c r="R394" s="12"/>
      <c r="S394" s="4" t="s">
        <v>283</v>
      </c>
    </row>
    <row r="395" spans="1:19" x14ac:dyDescent="0.45">
      <c r="A395" s="1" t="s">
        <v>0</v>
      </c>
      <c r="B395" s="2" t="s">
        <v>1</v>
      </c>
      <c r="C395" s="2" t="s">
        <v>68</v>
      </c>
      <c r="D395" s="2" t="s">
        <v>433</v>
      </c>
      <c r="E395" s="2"/>
      <c r="F395" s="2" t="s">
        <v>278</v>
      </c>
      <c r="G395" s="2" t="s">
        <v>66</v>
      </c>
      <c r="H395">
        <v>2011</v>
      </c>
      <c r="I395">
        <v>50</v>
      </c>
      <c r="J395">
        <v>50</v>
      </c>
      <c r="K395">
        <v>10167</v>
      </c>
      <c r="N395">
        <v>13630</v>
      </c>
      <c r="Q395" t="s">
        <v>294</v>
      </c>
      <c r="S395" t="s">
        <v>283</v>
      </c>
    </row>
    <row r="396" spans="1:19" x14ac:dyDescent="0.45">
      <c r="A396" t="s">
        <v>0</v>
      </c>
      <c r="B396" t="s">
        <v>1</v>
      </c>
      <c r="C396" t="s">
        <v>68</v>
      </c>
      <c r="D396" t="s">
        <v>433</v>
      </c>
      <c r="F396" t="s">
        <v>278</v>
      </c>
      <c r="G396" t="s">
        <v>66</v>
      </c>
      <c r="H396">
        <v>2011</v>
      </c>
      <c r="I396">
        <v>51</v>
      </c>
      <c r="J396">
        <v>51</v>
      </c>
      <c r="K396">
        <v>10275.63142</v>
      </c>
      <c r="N396">
        <v>10690.37657</v>
      </c>
      <c r="Q396" t="s">
        <v>294</v>
      </c>
      <c r="S396" t="s">
        <v>283</v>
      </c>
    </row>
    <row r="397" spans="1:19" x14ac:dyDescent="0.45">
      <c r="A397" t="s">
        <v>0</v>
      </c>
      <c r="B397" t="s">
        <v>1</v>
      </c>
      <c r="C397" t="s">
        <v>68</v>
      </c>
      <c r="D397" t="s">
        <v>433</v>
      </c>
      <c r="F397" t="s">
        <v>278</v>
      </c>
      <c r="G397" t="s">
        <v>66</v>
      </c>
      <c r="H397">
        <v>2011</v>
      </c>
      <c r="I397">
        <v>52</v>
      </c>
      <c r="J397">
        <v>52</v>
      </c>
      <c r="K397">
        <v>10040.36443</v>
      </c>
      <c r="N397">
        <v>11658.69695</v>
      </c>
      <c r="Q397" t="s">
        <v>294</v>
      </c>
      <c r="S397" t="s">
        <v>283</v>
      </c>
    </row>
    <row r="398" spans="1:19" x14ac:dyDescent="0.45">
      <c r="A398" t="s">
        <v>0</v>
      </c>
      <c r="B398" t="s">
        <v>1</v>
      </c>
      <c r="C398" t="s">
        <v>68</v>
      </c>
      <c r="D398" t="s">
        <v>433</v>
      </c>
      <c r="F398" t="s">
        <v>278</v>
      </c>
      <c r="G398" t="s">
        <v>66</v>
      </c>
      <c r="H398">
        <v>2011</v>
      </c>
      <c r="I398">
        <v>53</v>
      </c>
      <c r="J398">
        <v>53</v>
      </c>
      <c r="K398">
        <v>9961.9421060000004</v>
      </c>
      <c r="N398">
        <v>10797.967720000001</v>
      </c>
      <c r="Q398" t="s">
        <v>294</v>
      </c>
      <c r="S398" t="s">
        <v>283</v>
      </c>
    </row>
    <row r="399" spans="1:19" x14ac:dyDescent="0.45">
      <c r="A399" t="s">
        <v>0</v>
      </c>
      <c r="B399" t="s">
        <v>1</v>
      </c>
      <c r="C399" t="s">
        <v>68</v>
      </c>
      <c r="D399" t="s">
        <v>433</v>
      </c>
      <c r="F399" t="s">
        <v>278</v>
      </c>
      <c r="G399" t="s">
        <v>66</v>
      </c>
      <c r="H399">
        <v>2011</v>
      </c>
      <c r="I399">
        <v>54</v>
      </c>
      <c r="J399">
        <v>54</v>
      </c>
      <c r="K399">
        <v>9961.9421060000004</v>
      </c>
      <c r="N399">
        <v>9291.6915719999997</v>
      </c>
      <c r="Q399" t="s">
        <v>294</v>
      </c>
      <c r="S399" t="s">
        <v>283</v>
      </c>
    </row>
    <row r="400" spans="1:19" x14ac:dyDescent="0.45">
      <c r="A400" t="s">
        <v>0</v>
      </c>
      <c r="B400" t="s">
        <v>1</v>
      </c>
      <c r="C400" t="s">
        <v>68</v>
      </c>
      <c r="D400" t="s">
        <v>433</v>
      </c>
      <c r="F400" t="s">
        <v>278</v>
      </c>
      <c r="G400" t="s">
        <v>66</v>
      </c>
      <c r="H400">
        <v>2011</v>
      </c>
      <c r="I400">
        <v>55</v>
      </c>
      <c r="J400">
        <v>55</v>
      </c>
      <c r="K400">
        <v>10197.20909</v>
      </c>
      <c r="N400">
        <v>11551.105799999999</v>
      </c>
      <c r="Q400" t="s">
        <v>294</v>
      </c>
      <c r="S400" t="s">
        <v>283</v>
      </c>
    </row>
    <row r="401" spans="1:19" x14ac:dyDescent="0.45">
      <c r="A401" t="s">
        <v>0</v>
      </c>
      <c r="B401" t="s">
        <v>1</v>
      </c>
      <c r="C401" t="s">
        <v>68</v>
      </c>
      <c r="D401" t="s">
        <v>433</v>
      </c>
      <c r="F401" t="s">
        <v>278</v>
      </c>
      <c r="G401" t="s">
        <v>66</v>
      </c>
      <c r="H401">
        <v>2011</v>
      </c>
      <c r="I401">
        <v>56</v>
      </c>
      <c r="J401">
        <v>56</v>
      </c>
      <c r="K401">
        <v>10432.476070000001</v>
      </c>
      <c r="N401">
        <v>11443.514639999999</v>
      </c>
      <c r="Q401" t="s">
        <v>294</v>
      </c>
      <c r="S401" t="s">
        <v>283</v>
      </c>
    </row>
    <row r="402" spans="1:19" x14ac:dyDescent="0.45">
      <c r="A402" t="s">
        <v>0</v>
      </c>
      <c r="B402" t="s">
        <v>1</v>
      </c>
      <c r="C402" t="s">
        <v>68</v>
      </c>
      <c r="D402" t="s">
        <v>433</v>
      </c>
      <c r="F402" t="s">
        <v>278</v>
      </c>
      <c r="G402" t="s">
        <v>66</v>
      </c>
      <c r="H402">
        <v>2011</v>
      </c>
      <c r="I402">
        <v>57</v>
      </c>
      <c r="J402">
        <v>57</v>
      </c>
      <c r="K402">
        <v>10432.476070000001</v>
      </c>
      <c r="N402">
        <v>13272.564259999999</v>
      </c>
      <c r="Q402" t="s">
        <v>294</v>
      </c>
      <c r="S402" t="s">
        <v>283</v>
      </c>
    </row>
    <row r="403" spans="1:19" x14ac:dyDescent="0.45">
      <c r="A403" t="s">
        <v>0</v>
      </c>
      <c r="B403" t="s">
        <v>1</v>
      </c>
      <c r="C403" t="s">
        <v>68</v>
      </c>
      <c r="D403" t="s">
        <v>433</v>
      </c>
      <c r="F403" t="s">
        <v>278</v>
      </c>
      <c r="G403" t="s">
        <v>66</v>
      </c>
      <c r="H403">
        <v>2011</v>
      </c>
      <c r="I403">
        <v>58</v>
      </c>
      <c r="J403">
        <v>58</v>
      </c>
      <c r="K403">
        <v>10079.5756</v>
      </c>
      <c r="N403">
        <v>12304.24387</v>
      </c>
      <c r="Q403" t="s">
        <v>294</v>
      </c>
      <c r="S403" t="s">
        <v>283</v>
      </c>
    </row>
    <row r="404" spans="1:19" x14ac:dyDescent="0.45">
      <c r="A404" t="s">
        <v>0</v>
      </c>
      <c r="B404" t="s">
        <v>1</v>
      </c>
      <c r="C404" t="s">
        <v>68</v>
      </c>
      <c r="D404" t="s">
        <v>433</v>
      </c>
      <c r="F404" t="s">
        <v>278</v>
      </c>
      <c r="G404" t="s">
        <v>66</v>
      </c>
      <c r="H404">
        <v>2011</v>
      </c>
      <c r="I404">
        <v>59</v>
      </c>
      <c r="J404">
        <v>59</v>
      </c>
      <c r="K404">
        <v>10118.786760000001</v>
      </c>
      <c r="N404">
        <v>13595.33772</v>
      </c>
      <c r="Q404" t="s">
        <v>294</v>
      </c>
      <c r="S404" t="s">
        <v>283</v>
      </c>
    </row>
    <row r="405" spans="1:19" x14ac:dyDescent="0.45">
      <c r="A405" t="s">
        <v>0</v>
      </c>
      <c r="B405" t="s">
        <v>1</v>
      </c>
      <c r="C405" t="s">
        <v>68</v>
      </c>
      <c r="D405" t="s">
        <v>433</v>
      </c>
      <c r="F405" t="s">
        <v>278</v>
      </c>
      <c r="G405" t="s">
        <v>66</v>
      </c>
      <c r="H405">
        <v>2011</v>
      </c>
      <c r="I405">
        <v>60</v>
      </c>
      <c r="J405">
        <v>60</v>
      </c>
      <c r="K405">
        <v>10079.5756</v>
      </c>
      <c r="N405">
        <v>12627.017330000001</v>
      </c>
      <c r="Q405" t="s">
        <v>294</v>
      </c>
      <c r="S405" t="s">
        <v>283</v>
      </c>
    </row>
    <row r="406" spans="1:19" x14ac:dyDescent="0.45">
      <c r="A406" t="s">
        <v>0</v>
      </c>
      <c r="B406" t="s">
        <v>1</v>
      </c>
      <c r="C406" t="s">
        <v>68</v>
      </c>
      <c r="D406" t="s">
        <v>433</v>
      </c>
      <c r="F406" t="s">
        <v>278</v>
      </c>
      <c r="G406" t="s">
        <v>66</v>
      </c>
      <c r="H406">
        <v>2011</v>
      </c>
      <c r="I406">
        <v>61</v>
      </c>
      <c r="J406">
        <v>61</v>
      </c>
      <c r="K406">
        <v>10157.99792</v>
      </c>
      <c r="N406">
        <v>12089.06157</v>
      </c>
      <c r="Q406" t="s">
        <v>294</v>
      </c>
      <c r="S406" t="s">
        <v>283</v>
      </c>
    </row>
    <row r="407" spans="1:19" x14ac:dyDescent="0.45">
      <c r="A407" t="s">
        <v>0</v>
      </c>
      <c r="B407" t="s">
        <v>1</v>
      </c>
      <c r="C407" t="s">
        <v>68</v>
      </c>
      <c r="D407" t="s">
        <v>433</v>
      </c>
      <c r="F407" t="s">
        <v>278</v>
      </c>
      <c r="G407" t="s">
        <v>66</v>
      </c>
      <c r="H407">
        <v>2011</v>
      </c>
      <c r="I407">
        <v>62</v>
      </c>
      <c r="J407">
        <v>62</v>
      </c>
      <c r="K407">
        <v>10001.153270000001</v>
      </c>
      <c r="N407">
        <v>9829.6473399999995</v>
      </c>
      <c r="Q407" t="s">
        <v>294</v>
      </c>
      <c r="S407" t="s">
        <v>283</v>
      </c>
    </row>
    <row r="408" spans="1:19" x14ac:dyDescent="0.45">
      <c r="A408" t="s">
        <v>0</v>
      </c>
      <c r="B408" t="s">
        <v>1</v>
      </c>
      <c r="C408" t="s">
        <v>68</v>
      </c>
      <c r="D408" t="s">
        <v>433</v>
      </c>
      <c r="F408" t="s">
        <v>278</v>
      </c>
      <c r="G408" t="s">
        <v>66</v>
      </c>
      <c r="H408">
        <v>2011</v>
      </c>
      <c r="I408">
        <v>63</v>
      </c>
      <c r="J408">
        <v>63</v>
      </c>
      <c r="K408">
        <v>9961.9421060000004</v>
      </c>
      <c r="N408">
        <v>9829.6473399999995</v>
      </c>
      <c r="Q408" t="s">
        <v>294</v>
      </c>
      <c r="S408" t="s">
        <v>283</v>
      </c>
    </row>
    <row r="409" spans="1:19" x14ac:dyDescent="0.45">
      <c r="A409" t="s">
        <v>0</v>
      </c>
      <c r="B409" t="s">
        <v>1</v>
      </c>
      <c r="C409" t="s">
        <v>68</v>
      </c>
      <c r="D409" t="s">
        <v>433</v>
      </c>
      <c r="F409" t="s">
        <v>278</v>
      </c>
      <c r="G409" t="s">
        <v>66</v>
      </c>
      <c r="H409">
        <v>2011</v>
      </c>
      <c r="I409">
        <v>64</v>
      </c>
      <c r="J409">
        <v>64</v>
      </c>
      <c r="K409">
        <v>9648.2527969999992</v>
      </c>
      <c r="N409">
        <v>11228.332340000001</v>
      </c>
      <c r="Q409" t="s">
        <v>294</v>
      </c>
      <c r="S409" t="s">
        <v>283</v>
      </c>
    </row>
    <row r="410" spans="1:19" x14ac:dyDescent="0.45">
      <c r="A410" t="s">
        <v>0</v>
      </c>
      <c r="B410" t="s">
        <v>1</v>
      </c>
      <c r="C410" t="s">
        <v>68</v>
      </c>
      <c r="D410" t="s">
        <v>433</v>
      </c>
      <c r="F410" t="s">
        <v>278</v>
      </c>
      <c r="G410" t="s">
        <v>66</v>
      </c>
      <c r="H410">
        <v>2011</v>
      </c>
      <c r="I410">
        <v>65</v>
      </c>
      <c r="J410">
        <v>65</v>
      </c>
      <c r="K410">
        <v>9805.0974509999996</v>
      </c>
      <c r="N410">
        <v>11013.150030000001</v>
      </c>
      <c r="Q410" t="s">
        <v>294</v>
      </c>
      <c r="S410" t="s">
        <v>283</v>
      </c>
    </row>
    <row r="411" spans="1:19" x14ac:dyDescent="0.45">
      <c r="A411" t="s">
        <v>0</v>
      </c>
      <c r="B411" t="s">
        <v>1</v>
      </c>
      <c r="C411" t="s">
        <v>68</v>
      </c>
      <c r="D411" t="s">
        <v>433</v>
      </c>
      <c r="F411" t="s">
        <v>278</v>
      </c>
      <c r="G411" t="s">
        <v>66</v>
      </c>
      <c r="H411">
        <v>2011</v>
      </c>
      <c r="I411">
        <v>66</v>
      </c>
      <c r="J411">
        <v>66</v>
      </c>
      <c r="K411">
        <v>9883.5197790000002</v>
      </c>
      <c r="N411">
        <v>10044.82965</v>
      </c>
      <c r="Q411" t="s">
        <v>294</v>
      </c>
      <c r="S411" t="s">
        <v>283</v>
      </c>
    </row>
    <row r="412" spans="1:19" x14ac:dyDescent="0.45">
      <c r="A412" t="s">
        <v>0</v>
      </c>
      <c r="B412" t="s">
        <v>1</v>
      </c>
      <c r="C412" t="s">
        <v>68</v>
      </c>
      <c r="D412" t="s">
        <v>433</v>
      </c>
      <c r="F412" t="s">
        <v>278</v>
      </c>
      <c r="G412" t="s">
        <v>66</v>
      </c>
      <c r="H412">
        <v>2011</v>
      </c>
      <c r="I412">
        <v>67</v>
      </c>
      <c r="J412">
        <v>67</v>
      </c>
      <c r="K412">
        <v>10040.36443</v>
      </c>
      <c r="N412">
        <v>11228.332340000001</v>
      </c>
      <c r="Q412" t="s">
        <v>294</v>
      </c>
      <c r="S412" t="s">
        <v>283</v>
      </c>
    </row>
    <row r="413" spans="1:19" x14ac:dyDescent="0.45">
      <c r="A413" t="s">
        <v>0</v>
      </c>
      <c r="B413" t="s">
        <v>1</v>
      </c>
      <c r="C413" t="s">
        <v>68</v>
      </c>
      <c r="D413" t="s">
        <v>433</v>
      </c>
      <c r="F413" t="s">
        <v>278</v>
      </c>
      <c r="G413" t="s">
        <v>66</v>
      </c>
      <c r="H413">
        <v>2011</v>
      </c>
      <c r="I413">
        <v>68</v>
      </c>
      <c r="J413">
        <v>68</v>
      </c>
      <c r="K413">
        <v>10079.5756</v>
      </c>
      <c r="N413">
        <v>10367.60311</v>
      </c>
      <c r="Q413" t="s">
        <v>294</v>
      </c>
      <c r="S413" t="s">
        <v>283</v>
      </c>
    </row>
    <row r="414" spans="1:19" x14ac:dyDescent="0.45">
      <c r="A414" t="s">
        <v>0</v>
      </c>
      <c r="B414" t="s">
        <v>1</v>
      </c>
      <c r="C414" t="s">
        <v>68</v>
      </c>
      <c r="D414" t="s">
        <v>433</v>
      </c>
      <c r="F414" t="s">
        <v>278</v>
      </c>
      <c r="G414" t="s">
        <v>66</v>
      </c>
      <c r="H414">
        <v>2011</v>
      </c>
      <c r="I414">
        <v>69</v>
      </c>
      <c r="J414">
        <v>69</v>
      </c>
      <c r="K414">
        <v>10236.420249999999</v>
      </c>
      <c r="N414">
        <v>10582.78542</v>
      </c>
      <c r="Q414" t="s">
        <v>294</v>
      </c>
      <c r="S414" t="s">
        <v>283</v>
      </c>
    </row>
    <row r="415" spans="1:19" x14ac:dyDescent="0.45">
      <c r="A415" t="s">
        <v>0</v>
      </c>
      <c r="B415" t="s">
        <v>1</v>
      </c>
      <c r="C415" t="s">
        <v>68</v>
      </c>
      <c r="D415" t="s">
        <v>433</v>
      </c>
      <c r="F415" t="s">
        <v>278</v>
      </c>
      <c r="G415" t="s">
        <v>66</v>
      </c>
      <c r="H415">
        <v>2011</v>
      </c>
      <c r="I415">
        <v>70</v>
      </c>
      <c r="J415">
        <v>70</v>
      </c>
      <c r="K415">
        <v>10157.99792</v>
      </c>
      <c r="N415">
        <v>9937.2384939999993</v>
      </c>
      <c r="Q415" t="s">
        <v>294</v>
      </c>
      <c r="S415" t="s">
        <v>283</v>
      </c>
    </row>
    <row r="416" spans="1:19" x14ac:dyDescent="0.45">
      <c r="A416" t="s">
        <v>0</v>
      </c>
      <c r="B416" t="s">
        <v>1</v>
      </c>
      <c r="C416" t="s">
        <v>68</v>
      </c>
      <c r="D416" t="s">
        <v>433</v>
      </c>
      <c r="F416" t="s">
        <v>278</v>
      </c>
      <c r="G416" t="s">
        <v>66</v>
      </c>
      <c r="H416">
        <v>2011</v>
      </c>
      <c r="I416">
        <v>71</v>
      </c>
      <c r="J416">
        <v>71</v>
      </c>
      <c r="K416">
        <v>10589.32072</v>
      </c>
      <c r="N416">
        <v>11228.332340000001</v>
      </c>
      <c r="Q416" t="s">
        <v>294</v>
      </c>
      <c r="S416" t="s">
        <v>283</v>
      </c>
    </row>
    <row r="417" spans="1:19" x14ac:dyDescent="0.45">
      <c r="A417" t="s">
        <v>0</v>
      </c>
      <c r="B417" t="s">
        <v>1</v>
      </c>
      <c r="C417" t="s">
        <v>68</v>
      </c>
      <c r="D417" t="s">
        <v>433</v>
      </c>
      <c r="F417" t="s">
        <v>278</v>
      </c>
      <c r="G417" t="s">
        <v>66</v>
      </c>
      <c r="H417">
        <v>2011</v>
      </c>
      <c r="I417">
        <v>72</v>
      </c>
      <c r="J417">
        <v>72</v>
      </c>
      <c r="K417">
        <v>10354.053739999999</v>
      </c>
      <c r="N417">
        <v>10582.78542</v>
      </c>
      <c r="Q417" t="s">
        <v>294</v>
      </c>
      <c r="S417" t="s">
        <v>283</v>
      </c>
    </row>
    <row r="418" spans="1:19" x14ac:dyDescent="0.45">
      <c r="A418" t="s">
        <v>0</v>
      </c>
      <c r="B418" t="s">
        <v>1</v>
      </c>
      <c r="C418" t="s">
        <v>68</v>
      </c>
      <c r="D418" t="s">
        <v>433</v>
      </c>
      <c r="F418" t="s">
        <v>278</v>
      </c>
      <c r="G418" t="s">
        <v>66</v>
      </c>
      <c r="H418">
        <v>2011</v>
      </c>
      <c r="I418">
        <v>73</v>
      </c>
      <c r="J418">
        <v>73</v>
      </c>
      <c r="K418">
        <v>9961.9421060000004</v>
      </c>
      <c r="N418">
        <v>10905.55888</v>
      </c>
      <c r="Q418" t="s">
        <v>294</v>
      </c>
      <c r="S418" t="s">
        <v>283</v>
      </c>
    </row>
    <row r="419" spans="1:19" x14ac:dyDescent="0.45">
      <c r="A419" t="s">
        <v>0</v>
      </c>
      <c r="B419" t="s">
        <v>1</v>
      </c>
      <c r="C419" t="s">
        <v>68</v>
      </c>
      <c r="D419" t="s">
        <v>433</v>
      </c>
      <c r="F419" t="s">
        <v>278</v>
      </c>
      <c r="G419" t="s">
        <v>66</v>
      </c>
      <c r="H419">
        <v>2011</v>
      </c>
      <c r="I419">
        <v>74</v>
      </c>
      <c r="J419">
        <v>74</v>
      </c>
      <c r="K419">
        <v>9961.9421060000004</v>
      </c>
      <c r="N419">
        <v>11120.741180000001</v>
      </c>
      <c r="Q419" t="s">
        <v>294</v>
      </c>
      <c r="S419" t="s">
        <v>283</v>
      </c>
    </row>
    <row r="420" spans="1:19" x14ac:dyDescent="0.45">
      <c r="A420" t="s">
        <v>0</v>
      </c>
      <c r="B420" t="s">
        <v>1</v>
      </c>
      <c r="C420" t="s">
        <v>68</v>
      </c>
      <c r="D420" t="s">
        <v>433</v>
      </c>
      <c r="F420" t="s">
        <v>278</v>
      </c>
      <c r="G420" t="s">
        <v>66</v>
      </c>
      <c r="H420">
        <v>2011</v>
      </c>
      <c r="I420">
        <v>75</v>
      </c>
      <c r="J420">
        <v>75</v>
      </c>
      <c r="K420">
        <v>9569.8304690000004</v>
      </c>
      <c r="N420">
        <v>10367.60311</v>
      </c>
      <c r="Q420" t="s">
        <v>294</v>
      </c>
      <c r="S420" t="s">
        <v>283</v>
      </c>
    </row>
    <row r="421" spans="1:19" x14ac:dyDescent="0.45">
      <c r="A421" t="s">
        <v>0</v>
      </c>
      <c r="B421" t="s">
        <v>1</v>
      </c>
      <c r="C421" t="s">
        <v>68</v>
      </c>
      <c r="D421" t="s">
        <v>433</v>
      </c>
      <c r="F421" t="s">
        <v>278</v>
      </c>
      <c r="G421" t="s">
        <v>66</v>
      </c>
      <c r="H421">
        <v>2011</v>
      </c>
      <c r="I421">
        <v>76</v>
      </c>
      <c r="J421">
        <v>76</v>
      </c>
      <c r="K421">
        <v>9961.9421060000004</v>
      </c>
      <c r="N421">
        <v>9937.2384939999993</v>
      </c>
      <c r="Q421" t="s">
        <v>294</v>
      </c>
      <c r="S421" t="s">
        <v>283</v>
      </c>
    </row>
    <row r="422" spans="1:19" x14ac:dyDescent="0.45">
      <c r="A422" t="s">
        <v>0</v>
      </c>
      <c r="B422" t="s">
        <v>1</v>
      </c>
      <c r="C422" t="s">
        <v>68</v>
      </c>
      <c r="D422" t="s">
        <v>433</v>
      </c>
      <c r="F422" t="s">
        <v>278</v>
      </c>
      <c r="G422" t="s">
        <v>66</v>
      </c>
      <c r="H422">
        <v>2011</v>
      </c>
      <c r="I422">
        <v>77</v>
      </c>
      <c r="J422">
        <v>77</v>
      </c>
      <c r="K422">
        <v>10118.786760000001</v>
      </c>
      <c r="N422">
        <v>11335.923489999999</v>
      </c>
      <c r="Q422" t="s">
        <v>294</v>
      </c>
      <c r="S422" t="s">
        <v>283</v>
      </c>
    </row>
    <row r="423" spans="1:19" x14ac:dyDescent="0.45">
      <c r="A423" t="s">
        <v>0</v>
      </c>
      <c r="B423" t="s">
        <v>1</v>
      </c>
      <c r="C423" t="s">
        <v>68</v>
      </c>
      <c r="D423" t="s">
        <v>433</v>
      </c>
      <c r="F423" t="s">
        <v>278</v>
      </c>
      <c r="G423" t="s">
        <v>66</v>
      </c>
      <c r="H423">
        <v>2011</v>
      </c>
      <c r="I423">
        <v>78</v>
      </c>
      <c r="J423">
        <v>78</v>
      </c>
      <c r="K423">
        <v>10275.63142</v>
      </c>
      <c r="N423">
        <v>10905.55888</v>
      </c>
      <c r="Q423" t="s">
        <v>294</v>
      </c>
      <c r="S423" t="s">
        <v>283</v>
      </c>
    </row>
    <row r="424" spans="1:19" x14ac:dyDescent="0.45">
      <c r="A424" t="s">
        <v>0</v>
      </c>
      <c r="B424" t="s">
        <v>1</v>
      </c>
      <c r="C424" t="s">
        <v>68</v>
      </c>
      <c r="D424" t="s">
        <v>433</v>
      </c>
      <c r="F424" t="s">
        <v>278</v>
      </c>
      <c r="G424" t="s">
        <v>66</v>
      </c>
      <c r="H424">
        <v>2011</v>
      </c>
      <c r="I424">
        <v>79</v>
      </c>
      <c r="J424">
        <v>79</v>
      </c>
      <c r="K424">
        <v>10040.36443</v>
      </c>
      <c r="N424">
        <v>10797.967720000001</v>
      </c>
      <c r="Q424" t="s">
        <v>294</v>
      </c>
      <c r="S424" t="s">
        <v>283</v>
      </c>
    </row>
    <row r="425" spans="1:19" x14ac:dyDescent="0.45">
      <c r="A425" t="s">
        <v>0</v>
      </c>
      <c r="B425" t="s">
        <v>1</v>
      </c>
      <c r="C425" t="s">
        <v>68</v>
      </c>
      <c r="D425" t="s">
        <v>433</v>
      </c>
      <c r="F425" t="s">
        <v>278</v>
      </c>
      <c r="G425" t="s">
        <v>66</v>
      </c>
      <c r="H425">
        <v>2011</v>
      </c>
      <c r="I425">
        <v>80</v>
      </c>
      <c r="J425">
        <v>80</v>
      </c>
      <c r="K425">
        <v>9805.0974509999996</v>
      </c>
      <c r="N425">
        <v>11551.105799999999</v>
      </c>
      <c r="Q425" t="s">
        <v>294</v>
      </c>
      <c r="S425" t="s">
        <v>283</v>
      </c>
    </row>
    <row r="426" spans="1:19" x14ac:dyDescent="0.45">
      <c r="A426" t="s">
        <v>0</v>
      </c>
      <c r="B426" t="s">
        <v>1</v>
      </c>
      <c r="C426" t="s">
        <v>68</v>
      </c>
      <c r="D426" t="s">
        <v>433</v>
      </c>
      <c r="F426" t="s">
        <v>278</v>
      </c>
      <c r="G426" t="s">
        <v>66</v>
      </c>
      <c r="H426">
        <v>2011</v>
      </c>
      <c r="I426">
        <v>81</v>
      </c>
      <c r="J426">
        <v>81</v>
      </c>
      <c r="K426">
        <v>9726.6751239999994</v>
      </c>
      <c r="N426">
        <v>9937.2384939999993</v>
      </c>
      <c r="Q426" t="s">
        <v>294</v>
      </c>
      <c r="S426" t="s">
        <v>283</v>
      </c>
    </row>
    <row r="427" spans="1:19" x14ac:dyDescent="0.45">
      <c r="A427" t="s">
        <v>0</v>
      </c>
      <c r="B427" t="s">
        <v>1</v>
      </c>
      <c r="C427" t="s">
        <v>68</v>
      </c>
      <c r="D427" t="s">
        <v>433</v>
      </c>
      <c r="F427" t="s">
        <v>278</v>
      </c>
      <c r="G427" t="s">
        <v>66</v>
      </c>
      <c r="H427">
        <v>2011</v>
      </c>
      <c r="I427">
        <v>82</v>
      </c>
      <c r="J427">
        <v>82</v>
      </c>
      <c r="K427">
        <v>9452.1969779999999</v>
      </c>
      <c r="N427">
        <v>9506.8738790000007</v>
      </c>
      <c r="Q427" t="s">
        <v>294</v>
      </c>
      <c r="S427" t="s">
        <v>283</v>
      </c>
    </row>
    <row r="428" spans="1:19" x14ac:dyDescent="0.45">
      <c r="A428" t="s">
        <v>0</v>
      </c>
      <c r="B428" t="s">
        <v>1</v>
      </c>
      <c r="C428" t="s">
        <v>68</v>
      </c>
      <c r="D428" t="s">
        <v>433</v>
      </c>
      <c r="F428" t="s">
        <v>278</v>
      </c>
      <c r="G428" t="s">
        <v>66</v>
      </c>
      <c r="H428">
        <v>2011</v>
      </c>
      <c r="I428">
        <v>83</v>
      </c>
      <c r="J428">
        <v>83</v>
      </c>
      <c r="K428">
        <v>8746.3960330000009</v>
      </c>
      <c r="N428">
        <v>8430.9623429999992</v>
      </c>
      <c r="Q428" t="s">
        <v>294</v>
      </c>
      <c r="S428" t="s">
        <v>283</v>
      </c>
    </row>
    <row r="429" spans="1:19" x14ac:dyDescent="0.45">
      <c r="A429" t="s">
        <v>0</v>
      </c>
      <c r="B429" t="s">
        <v>1</v>
      </c>
      <c r="C429" t="s">
        <v>68</v>
      </c>
      <c r="D429" t="s">
        <v>433</v>
      </c>
      <c r="F429" t="s">
        <v>278</v>
      </c>
      <c r="G429" t="s">
        <v>66</v>
      </c>
      <c r="H429">
        <v>2011</v>
      </c>
      <c r="I429">
        <v>84</v>
      </c>
      <c r="J429">
        <v>84</v>
      </c>
      <c r="K429">
        <v>8197.4397420000005</v>
      </c>
      <c r="N429">
        <v>9184.100418</v>
      </c>
      <c r="Q429" t="s">
        <v>294</v>
      </c>
      <c r="S429" t="s">
        <v>283</v>
      </c>
    </row>
    <row r="430" spans="1:19" x14ac:dyDescent="0.45">
      <c r="A430" t="s">
        <v>0</v>
      </c>
      <c r="B430" t="s">
        <v>1</v>
      </c>
      <c r="C430" t="s">
        <v>68</v>
      </c>
      <c r="D430" t="s">
        <v>433</v>
      </c>
      <c r="F430" t="s">
        <v>278</v>
      </c>
      <c r="G430" t="s">
        <v>66</v>
      </c>
      <c r="H430">
        <v>2011</v>
      </c>
      <c r="I430">
        <v>85</v>
      </c>
      <c r="J430">
        <v>85</v>
      </c>
      <c r="K430">
        <v>8471.9178869999996</v>
      </c>
      <c r="N430">
        <v>7247.4596529999999</v>
      </c>
      <c r="Q430" t="s">
        <v>294</v>
      </c>
      <c r="S430" t="s">
        <v>283</v>
      </c>
    </row>
    <row r="431" spans="1:19" x14ac:dyDescent="0.45">
      <c r="A431" t="s">
        <v>0</v>
      </c>
      <c r="B431" t="s">
        <v>1</v>
      </c>
      <c r="C431" t="s">
        <v>68</v>
      </c>
      <c r="D431" t="s">
        <v>433</v>
      </c>
      <c r="F431" t="s">
        <v>278</v>
      </c>
      <c r="G431" t="s">
        <v>66</v>
      </c>
      <c r="H431">
        <v>2011</v>
      </c>
      <c r="I431">
        <v>86</v>
      </c>
      <c r="J431">
        <v>86</v>
      </c>
      <c r="K431">
        <v>8040.5950869999997</v>
      </c>
      <c r="N431">
        <v>8108.1888820000004</v>
      </c>
      <c r="Q431" t="s">
        <v>294</v>
      </c>
      <c r="S431" t="s">
        <v>283</v>
      </c>
    </row>
    <row r="432" spans="1:19" x14ac:dyDescent="0.45">
      <c r="A432" t="s">
        <v>0</v>
      </c>
      <c r="B432" t="s">
        <v>1</v>
      </c>
      <c r="C432" t="s">
        <v>68</v>
      </c>
      <c r="D432" t="s">
        <v>433</v>
      </c>
      <c r="F432" t="s">
        <v>278</v>
      </c>
      <c r="G432" t="s">
        <v>66</v>
      </c>
      <c r="H432">
        <v>2011</v>
      </c>
      <c r="I432">
        <v>87</v>
      </c>
      <c r="J432">
        <v>87</v>
      </c>
      <c r="K432">
        <v>7726.9057780000003</v>
      </c>
      <c r="N432">
        <v>8000.5977290000001</v>
      </c>
      <c r="Q432" t="s">
        <v>294</v>
      </c>
      <c r="S432" t="s">
        <v>283</v>
      </c>
    </row>
    <row r="433" spans="1:19" x14ac:dyDescent="0.45">
      <c r="A433" t="s">
        <v>0</v>
      </c>
      <c r="B433" t="s">
        <v>1</v>
      </c>
      <c r="C433" t="s">
        <v>68</v>
      </c>
      <c r="D433" t="s">
        <v>433</v>
      </c>
      <c r="F433" t="s">
        <v>278</v>
      </c>
      <c r="G433" t="s">
        <v>66</v>
      </c>
      <c r="H433">
        <v>2011</v>
      </c>
      <c r="I433">
        <v>88</v>
      </c>
      <c r="J433">
        <v>88</v>
      </c>
      <c r="K433">
        <v>7491.6387960000002</v>
      </c>
      <c r="N433">
        <v>7032.2773459999999</v>
      </c>
      <c r="Q433" t="s">
        <v>294</v>
      </c>
      <c r="S433" t="s">
        <v>283</v>
      </c>
    </row>
    <row r="434" spans="1:19" x14ac:dyDescent="0.45">
      <c r="A434" t="s">
        <v>0</v>
      </c>
      <c r="B434" t="s">
        <v>1</v>
      </c>
      <c r="C434" t="s">
        <v>68</v>
      </c>
      <c r="D434" t="s">
        <v>433</v>
      </c>
      <c r="F434" t="s">
        <v>278</v>
      </c>
      <c r="G434" t="s">
        <v>66</v>
      </c>
      <c r="H434">
        <v>2011</v>
      </c>
      <c r="I434">
        <v>89</v>
      </c>
      <c r="J434">
        <v>89</v>
      </c>
      <c r="K434">
        <v>7021.104832</v>
      </c>
      <c r="N434">
        <v>8430.9623429999992</v>
      </c>
      <c r="Q434" t="s">
        <v>294</v>
      </c>
      <c r="S434" t="s">
        <v>283</v>
      </c>
    </row>
    <row r="435" spans="1:19" x14ac:dyDescent="0.45">
      <c r="A435" t="s">
        <v>0</v>
      </c>
      <c r="B435" t="s">
        <v>1</v>
      </c>
      <c r="C435" t="s">
        <v>68</v>
      </c>
      <c r="D435" t="s">
        <v>433</v>
      </c>
      <c r="F435" t="s">
        <v>278</v>
      </c>
      <c r="G435" t="s">
        <v>66</v>
      </c>
      <c r="H435">
        <v>2011</v>
      </c>
      <c r="I435">
        <v>90</v>
      </c>
      <c r="J435">
        <v>90</v>
      </c>
      <c r="K435">
        <v>6746.6266869999999</v>
      </c>
      <c r="N435">
        <v>7570.2331139999997</v>
      </c>
      <c r="Q435" t="s">
        <v>294</v>
      </c>
      <c r="S435" t="s">
        <v>283</v>
      </c>
    </row>
    <row r="436" spans="1:19" x14ac:dyDescent="0.45">
      <c r="A436" t="s">
        <v>0</v>
      </c>
      <c r="B436" t="s">
        <v>1</v>
      </c>
      <c r="C436" t="s">
        <v>68</v>
      </c>
      <c r="D436" t="s">
        <v>433</v>
      </c>
      <c r="F436" t="s">
        <v>278</v>
      </c>
      <c r="G436" t="s">
        <v>66</v>
      </c>
      <c r="H436">
        <v>2011</v>
      </c>
      <c r="I436">
        <v>91</v>
      </c>
      <c r="J436">
        <v>91</v>
      </c>
      <c r="K436">
        <v>6981.893669</v>
      </c>
      <c r="N436">
        <v>6924.6861920000001</v>
      </c>
      <c r="Q436" t="s">
        <v>294</v>
      </c>
      <c r="S436" t="s">
        <v>283</v>
      </c>
    </row>
    <row r="437" spans="1:19" x14ac:dyDescent="0.45">
      <c r="A437" t="s">
        <v>0</v>
      </c>
      <c r="B437" t="s">
        <v>1</v>
      </c>
      <c r="C437" t="s">
        <v>68</v>
      </c>
      <c r="D437" t="s">
        <v>433</v>
      </c>
      <c r="F437" t="s">
        <v>278</v>
      </c>
      <c r="G437" t="s">
        <v>66</v>
      </c>
      <c r="H437">
        <v>2011</v>
      </c>
      <c r="I437">
        <v>92</v>
      </c>
      <c r="J437">
        <v>92</v>
      </c>
      <c r="K437">
        <v>6942.6825049999998</v>
      </c>
      <c r="N437">
        <v>7355.0508069999996</v>
      </c>
      <c r="Q437" t="s">
        <v>294</v>
      </c>
      <c r="S437" t="s">
        <v>283</v>
      </c>
    </row>
    <row r="438" spans="1:19" x14ac:dyDescent="0.45">
      <c r="A438" t="s">
        <v>0</v>
      </c>
      <c r="B438" t="s">
        <v>1</v>
      </c>
      <c r="C438" t="s">
        <v>68</v>
      </c>
      <c r="D438" t="s">
        <v>433</v>
      </c>
      <c r="F438" t="s">
        <v>278</v>
      </c>
      <c r="G438" t="s">
        <v>66</v>
      </c>
      <c r="H438">
        <v>2011</v>
      </c>
      <c r="I438">
        <v>93</v>
      </c>
      <c r="J438">
        <v>93</v>
      </c>
      <c r="K438">
        <v>6236.8815590000004</v>
      </c>
      <c r="N438">
        <v>6279.139271</v>
      </c>
      <c r="Q438" t="s">
        <v>294</v>
      </c>
      <c r="S438" t="s">
        <v>283</v>
      </c>
    </row>
    <row r="439" spans="1:19" x14ac:dyDescent="0.45">
      <c r="A439" t="s">
        <v>0</v>
      </c>
      <c r="B439" t="s">
        <v>1</v>
      </c>
      <c r="C439" t="s">
        <v>68</v>
      </c>
      <c r="D439" t="s">
        <v>433</v>
      </c>
      <c r="F439" t="s">
        <v>278</v>
      </c>
      <c r="G439" t="s">
        <v>66</v>
      </c>
      <c r="H439">
        <v>2011</v>
      </c>
      <c r="I439">
        <v>94</v>
      </c>
      <c r="J439">
        <v>94</v>
      </c>
      <c r="K439">
        <v>5531.0806140000004</v>
      </c>
      <c r="N439">
        <v>6063.956964</v>
      </c>
      <c r="Q439" t="s">
        <v>294</v>
      </c>
      <c r="S439" t="s">
        <v>283</v>
      </c>
    </row>
    <row r="440" spans="1:19" x14ac:dyDescent="0.45">
      <c r="A440" t="s">
        <v>0</v>
      </c>
      <c r="B440" t="s">
        <v>1</v>
      </c>
      <c r="C440" t="s">
        <v>68</v>
      </c>
      <c r="D440" t="s">
        <v>433</v>
      </c>
      <c r="F440" t="s">
        <v>278</v>
      </c>
      <c r="G440" t="s">
        <v>66</v>
      </c>
      <c r="H440">
        <v>2011</v>
      </c>
      <c r="I440">
        <v>95</v>
      </c>
      <c r="J440">
        <v>95</v>
      </c>
      <c r="K440">
        <v>5178.1801409999998</v>
      </c>
      <c r="N440">
        <v>5203.2277350000004</v>
      </c>
      <c r="Q440" t="s">
        <v>294</v>
      </c>
      <c r="S440" t="s">
        <v>283</v>
      </c>
    </row>
    <row r="441" spans="1:19" x14ac:dyDescent="0.45">
      <c r="A441" t="s">
        <v>0</v>
      </c>
      <c r="B441" t="s">
        <v>1</v>
      </c>
      <c r="C441" t="s">
        <v>68</v>
      </c>
      <c r="D441" t="s">
        <v>433</v>
      </c>
      <c r="F441" t="s">
        <v>278</v>
      </c>
      <c r="G441" t="s">
        <v>66</v>
      </c>
      <c r="H441">
        <v>2011</v>
      </c>
      <c r="I441">
        <v>96</v>
      </c>
      <c r="J441">
        <v>96</v>
      </c>
      <c r="K441">
        <v>5021.3354859999999</v>
      </c>
      <c r="N441">
        <v>4880.4542739999997</v>
      </c>
      <c r="Q441" t="s">
        <v>294</v>
      </c>
      <c r="S441" t="s">
        <v>283</v>
      </c>
    </row>
    <row r="442" spans="1:19" x14ac:dyDescent="0.45">
      <c r="A442" t="s">
        <v>0</v>
      </c>
      <c r="B442" t="s">
        <v>1</v>
      </c>
      <c r="C442" t="s">
        <v>68</v>
      </c>
      <c r="D442" t="s">
        <v>433</v>
      </c>
      <c r="F442" t="s">
        <v>278</v>
      </c>
      <c r="G442" t="s">
        <v>66</v>
      </c>
      <c r="H442">
        <v>2011</v>
      </c>
      <c r="I442">
        <v>97</v>
      </c>
      <c r="J442">
        <v>97</v>
      </c>
      <c r="K442">
        <v>4903.7019950000004</v>
      </c>
      <c r="N442">
        <v>5095.6365809999998</v>
      </c>
      <c r="Q442" t="s">
        <v>294</v>
      </c>
      <c r="S442" t="s">
        <v>283</v>
      </c>
    </row>
    <row r="443" spans="1:19" x14ac:dyDescent="0.45">
      <c r="A443" t="s">
        <v>0</v>
      </c>
      <c r="B443" t="s">
        <v>1</v>
      </c>
      <c r="C443" t="s">
        <v>68</v>
      </c>
      <c r="D443" t="s">
        <v>433</v>
      </c>
      <c r="F443" t="s">
        <v>278</v>
      </c>
      <c r="G443" t="s">
        <v>66</v>
      </c>
      <c r="H443">
        <v>2011</v>
      </c>
      <c r="I443">
        <v>98</v>
      </c>
      <c r="J443">
        <v>98</v>
      </c>
      <c r="K443">
        <v>4433.1680310000002</v>
      </c>
      <c r="N443">
        <v>4988.045427</v>
      </c>
      <c r="Q443" t="s">
        <v>294</v>
      </c>
      <c r="S443" t="s">
        <v>283</v>
      </c>
    </row>
    <row r="444" spans="1:19" x14ac:dyDescent="0.45">
      <c r="A444" t="s">
        <v>0</v>
      </c>
      <c r="B444" t="s">
        <v>1</v>
      </c>
      <c r="C444" t="s">
        <v>68</v>
      </c>
      <c r="D444" t="s">
        <v>433</v>
      </c>
      <c r="F444" t="s">
        <v>278</v>
      </c>
      <c r="G444" t="s">
        <v>66</v>
      </c>
      <c r="H444">
        <v>2011</v>
      </c>
      <c r="I444">
        <v>99</v>
      </c>
      <c r="J444">
        <v>99</v>
      </c>
      <c r="K444">
        <v>4041.0563950000001</v>
      </c>
      <c r="N444">
        <v>4342.4985059999999</v>
      </c>
      <c r="Q444" t="s">
        <v>294</v>
      </c>
      <c r="S444" t="s">
        <v>283</v>
      </c>
    </row>
    <row r="445" spans="1:19" x14ac:dyDescent="0.45">
      <c r="A445" t="s">
        <v>0</v>
      </c>
      <c r="B445" t="s">
        <v>1</v>
      </c>
      <c r="C445" t="s">
        <v>68</v>
      </c>
      <c r="D445" t="s">
        <v>433</v>
      </c>
      <c r="F445" t="s">
        <v>278</v>
      </c>
      <c r="G445" t="s">
        <v>66</v>
      </c>
      <c r="H445">
        <v>2011</v>
      </c>
      <c r="I445">
        <v>100</v>
      </c>
      <c r="J445">
        <v>100</v>
      </c>
      <c r="K445">
        <v>3845.0005769999998</v>
      </c>
      <c r="N445">
        <v>3266.5869699999998</v>
      </c>
      <c r="Q445" t="s">
        <v>294</v>
      </c>
      <c r="S445" t="s">
        <v>283</v>
      </c>
    </row>
    <row r="446" spans="1:19" x14ac:dyDescent="0.45">
      <c r="A446" t="s">
        <v>0</v>
      </c>
      <c r="B446" t="s">
        <v>1</v>
      </c>
      <c r="C446" t="s">
        <v>68</v>
      </c>
      <c r="D446" t="s">
        <v>433</v>
      </c>
      <c r="F446" t="s">
        <v>278</v>
      </c>
      <c r="G446" t="s">
        <v>66</v>
      </c>
      <c r="H446">
        <v>2011</v>
      </c>
      <c r="I446">
        <v>101</v>
      </c>
      <c r="J446">
        <v>101</v>
      </c>
      <c r="K446">
        <v>3609.7335950000002</v>
      </c>
      <c r="N446">
        <v>4234.9073520000002</v>
      </c>
      <c r="Q446" t="s">
        <v>294</v>
      </c>
      <c r="S446" t="s">
        <v>283</v>
      </c>
    </row>
    <row r="447" spans="1:19" x14ac:dyDescent="0.45">
      <c r="A447" t="s">
        <v>0</v>
      </c>
      <c r="B447" t="s">
        <v>1</v>
      </c>
      <c r="C447" t="s">
        <v>68</v>
      </c>
      <c r="D447" t="s">
        <v>433</v>
      </c>
      <c r="F447" t="s">
        <v>278</v>
      </c>
      <c r="G447" t="s">
        <v>66</v>
      </c>
      <c r="H447">
        <v>2011</v>
      </c>
      <c r="I447">
        <v>102</v>
      </c>
      <c r="J447">
        <v>102</v>
      </c>
      <c r="K447">
        <v>3531.311267</v>
      </c>
      <c r="N447">
        <v>3266.5869699999998</v>
      </c>
      <c r="Q447" t="s">
        <v>294</v>
      </c>
      <c r="S447" t="s">
        <v>283</v>
      </c>
    </row>
    <row r="448" spans="1:19" x14ac:dyDescent="0.45">
      <c r="A448" t="s">
        <v>0</v>
      </c>
      <c r="B448" t="s">
        <v>1</v>
      </c>
      <c r="C448" t="s">
        <v>68</v>
      </c>
      <c r="D448" t="s">
        <v>433</v>
      </c>
      <c r="F448" t="s">
        <v>278</v>
      </c>
      <c r="G448" t="s">
        <v>66</v>
      </c>
      <c r="H448">
        <v>2011</v>
      </c>
      <c r="I448">
        <v>103</v>
      </c>
      <c r="J448">
        <v>103</v>
      </c>
      <c r="K448">
        <v>3531.311267</v>
      </c>
      <c r="N448">
        <v>2836.2223549999999</v>
      </c>
      <c r="Q448" t="s">
        <v>294</v>
      </c>
      <c r="S448" t="s">
        <v>283</v>
      </c>
    </row>
    <row r="449" spans="1:19" x14ac:dyDescent="0.45">
      <c r="A449" t="s">
        <v>0</v>
      </c>
      <c r="B449" t="s">
        <v>1</v>
      </c>
      <c r="C449" t="s">
        <v>68</v>
      </c>
      <c r="D449" t="s">
        <v>433</v>
      </c>
      <c r="F449" t="s">
        <v>278</v>
      </c>
      <c r="G449" t="s">
        <v>66</v>
      </c>
      <c r="H449">
        <v>2011</v>
      </c>
      <c r="I449">
        <v>104</v>
      </c>
      <c r="J449">
        <v>104</v>
      </c>
      <c r="K449">
        <v>3335.2554490000002</v>
      </c>
      <c r="N449">
        <v>2836.2223549999999</v>
      </c>
      <c r="Q449" t="s">
        <v>294</v>
      </c>
      <c r="S449" t="s">
        <v>283</v>
      </c>
    </row>
    <row r="450" spans="1:19" x14ac:dyDescent="0.45">
      <c r="A450" t="s">
        <v>0</v>
      </c>
      <c r="B450" t="s">
        <v>1</v>
      </c>
      <c r="C450" t="s">
        <v>68</v>
      </c>
      <c r="D450" t="s">
        <v>433</v>
      </c>
      <c r="F450" t="s">
        <v>278</v>
      </c>
      <c r="G450" t="s">
        <v>66</v>
      </c>
      <c r="H450">
        <v>2011</v>
      </c>
      <c r="I450">
        <v>105</v>
      </c>
      <c r="J450">
        <v>105</v>
      </c>
      <c r="K450">
        <v>2982.3549760000001</v>
      </c>
      <c r="N450">
        <v>2836.2223549999999</v>
      </c>
      <c r="Q450" t="s">
        <v>294</v>
      </c>
      <c r="S450" t="s">
        <v>283</v>
      </c>
    </row>
    <row r="451" spans="1:19" x14ac:dyDescent="0.45">
      <c r="A451" t="s">
        <v>0</v>
      </c>
      <c r="B451" t="s">
        <v>1</v>
      </c>
      <c r="C451" t="s">
        <v>68</v>
      </c>
      <c r="D451" t="s">
        <v>433</v>
      </c>
      <c r="F451" t="s">
        <v>278</v>
      </c>
      <c r="G451" t="s">
        <v>66</v>
      </c>
      <c r="H451">
        <v>2011</v>
      </c>
      <c r="I451">
        <v>106</v>
      </c>
      <c r="J451">
        <v>106</v>
      </c>
      <c r="K451">
        <v>2668.6656670000002</v>
      </c>
      <c r="N451">
        <v>2728.6312010000001</v>
      </c>
      <c r="Q451" t="s">
        <v>294</v>
      </c>
      <c r="S451" t="s">
        <v>283</v>
      </c>
    </row>
    <row r="452" spans="1:19" x14ac:dyDescent="0.45">
      <c r="A452" t="s">
        <v>0</v>
      </c>
      <c r="B452" t="s">
        <v>1</v>
      </c>
      <c r="C452" t="s">
        <v>68</v>
      </c>
      <c r="D452" t="s">
        <v>433</v>
      </c>
      <c r="F452" t="s">
        <v>278</v>
      </c>
      <c r="G452" t="s">
        <v>66</v>
      </c>
      <c r="H452">
        <v>2011</v>
      </c>
      <c r="I452">
        <v>107</v>
      </c>
      <c r="J452">
        <v>107</v>
      </c>
      <c r="K452">
        <v>2433.3986850000001</v>
      </c>
      <c r="N452">
        <v>2513.4488940000001</v>
      </c>
      <c r="Q452" t="s">
        <v>294</v>
      </c>
      <c r="S452" t="s">
        <v>283</v>
      </c>
    </row>
    <row r="453" spans="1:19" x14ac:dyDescent="0.45">
      <c r="A453" t="s">
        <v>0</v>
      </c>
      <c r="B453" t="s">
        <v>1</v>
      </c>
      <c r="C453" t="s">
        <v>68</v>
      </c>
      <c r="D453" t="s">
        <v>433</v>
      </c>
      <c r="F453" t="s">
        <v>278</v>
      </c>
      <c r="G453" t="s">
        <v>66</v>
      </c>
      <c r="H453">
        <v>2011</v>
      </c>
      <c r="I453">
        <v>108</v>
      </c>
      <c r="J453">
        <v>108</v>
      </c>
      <c r="K453">
        <v>2119.7093759999998</v>
      </c>
      <c r="N453">
        <v>2298.2665870000001</v>
      </c>
      <c r="Q453" t="s">
        <v>294</v>
      </c>
      <c r="S453" t="s">
        <v>283</v>
      </c>
    </row>
    <row r="454" spans="1:19" x14ac:dyDescent="0.45">
      <c r="A454" t="s">
        <v>0</v>
      </c>
      <c r="B454" t="s">
        <v>1</v>
      </c>
      <c r="C454" t="s">
        <v>68</v>
      </c>
      <c r="D454" t="s">
        <v>433</v>
      </c>
      <c r="F454" t="s">
        <v>278</v>
      </c>
      <c r="G454" t="s">
        <v>66</v>
      </c>
      <c r="H454">
        <v>2011</v>
      </c>
      <c r="I454">
        <v>109</v>
      </c>
      <c r="J454">
        <v>109</v>
      </c>
      <c r="K454">
        <v>2080.498212</v>
      </c>
      <c r="N454">
        <v>2083.08428</v>
      </c>
      <c r="Q454" t="s">
        <v>294</v>
      </c>
      <c r="S454" t="s">
        <v>283</v>
      </c>
    </row>
    <row r="455" spans="1:19" x14ac:dyDescent="0.45">
      <c r="A455" t="s">
        <v>0</v>
      </c>
      <c r="B455" t="s">
        <v>1</v>
      </c>
      <c r="C455" t="s">
        <v>68</v>
      </c>
      <c r="D455" t="s">
        <v>433</v>
      </c>
      <c r="F455" t="s">
        <v>278</v>
      </c>
      <c r="G455" t="s">
        <v>66</v>
      </c>
      <c r="H455">
        <v>2011</v>
      </c>
      <c r="I455">
        <v>110</v>
      </c>
      <c r="J455">
        <v>110</v>
      </c>
      <c r="K455">
        <v>2276.5540310000001</v>
      </c>
      <c r="N455">
        <v>1867.901973</v>
      </c>
      <c r="Q455" t="s">
        <v>294</v>
      </c>
      <c r="S455" t="s">
        <v>283</v>
      </c>
    </row>
    <row r="456" spans="1:19" x14ac:dyDescent="0.45">
      <c r="A456" t="s">
        <v>0</v>
      </c>
      <c r="B456" t="s">
        <v>1</v>
      </c>
      <c r="C456" t="s">
        <v>68</v>
      </c>
      <c r="D456" t="s">
        <v>433</v>
      </c>
      <c r="F456" t="s">
        <v>278</v>
      </c>
      <c r="G456" t="s">
        <v>66</v>
      </c>
      <c r="H456">
        <v>2011</v>
      </c>
      <c r="I456">
        <v>111</v>
      </c>
      <c r="J456">
        <v>111</v>
      </c>
      <c r="K456">
        <v>2511.8210130000002</v>
      </c>
      <c r="N456">
        <v>1652.7196650000001</v>
      </c>
      <c r="Q456" t="s">
        <v>294</v>
      </c>
      <c r="S456" t="s">
        <v>283</v>
      </c>
    </row>
    <row r="457" spans="1:19" x14ac:dyDescent="0.45">
      <c r="A457" t="s">
        <v>0</v>
      </c>
      <c r="B457" t="s">
        <v>1</v>
      </c>
      <c r="C457" t="s">
        <v>68</v>
      </c>
      <c r="D457" t="s">
        <v>433</v>
      </c>
      <c r="F457" t="s">
        <v>278</v>
      </c>
      <c r="G457" t="s">
        <v>66</v>
      </c>
      <c r="H457">
        <v>2011</v>
      </c>
      <c r="I457">
        <v>112</v>
      </c>
      <c r="J457">
        <v>112</v>
      </c>
      <c r="K457">
        <v>2590.24334</v>
      </c>
      <c r="N457">
        <v>1867.901973</v>
      </c>
      <c r="Q457" t="s">
        <v>294</v>
      </c>
      <c r="S457" t="s">
        <v>283</v>
      </c>
    </row>
    <row r="458" spans="1:19" x14ac:dyDescent="0.45">
      <c r="A458" t="s">
        <v>0</v>
      </c>
      <c r="B458" t="s">
        <v>1</v>
      </c>
      <c r="C458" t="s">
        <v>68</v>
      </c>
      <c r="D458" t="s">
        <v>433</v>
      </c>
      <c r="F458" t="s">
        <v>278</v>
      </c>
      <c r="G458" t="s">
        <v>66</v>
      </c>
      <c r="H458">
        <v>2011</v>
      </c>
      <c r="I458">
        <v>113</v>
      </c>
      <c r="J458">
        <v>113</v>
      </c>
      <c r="K458">
        <v>2354.9763579999999</v>
      </c>
      <c r="N458">
        <v>1975.4931260000001</v>
      </c>
      <c r="Q458" t="s">
        <v>294</v>
      </c>
      <c r="S458" t="s">
        <v>283</v>
      </c>
    </row>
    <row r="459" spans="1:19" x14ac:dyDescent="0.45">
      <c r="A459" t="s">
        <v>0</v>
      </c>
      <c r="B459" t="s">
        <v>1</v>
      </c>
      <c r="C459" t="s">
        <v>68</v>
      </c>
      <c r="D459" t="s">
        <v>433</v>
      </c>
      <c r="F459" t="s">
        <v>278</v>
      </c>
      <c r="G459" t="s">
        <v>66</v>
      </c>
      <c r="H459">
        <v>2011</v>
      </c>
      <c r="I459">
        <v>114</v>
      </c>
      <c r="J459">
        <v>114</v>
      </c>
      <c r="K459">
        <v>2041.287049</v>
      </c>
      <c r="N459">
        <v>1975.4931260000001</v>
      </c>
      <c r="Q459" t="s">
        <v>294</v>
      </c>
      <c r="S459" t="s">
        <v>283</v>
      </c>
    </row>
    <row r="460" spans="1:19" x14ac:dyDescent="0.45">
      <c r="A460" t="s">
        <v>0</v>
      </c>
      <c r="B460" t="s">
        <v>1</v>
      </c>
      <c r="C460" t="s">
        <v>68</v>
      </c>
      <c r="D460" t="s">
        <v>433</v>
      </c>
      <c r="F460" t="s">
        <v>278</v>
      </c>
      <c r="G460" t="s">
        <v>66</v>
      </c>
      <c r="H460">
        <v>2011</v>
      </c>
      <c r="I460">
        <v>115</v>
      </c>
      <c r="J460">
        <v>115</v>
      </c>
      <c r="K460">
        <v>1962.8647209999999</v>
      </c>
      <c r="N460">
        <v>1760.310819</v>
      </c>
      <c r="Q460" t="s">
        <v>294</v>
      </c>
      <c r="S460" t="s">
        <v>283</v>
      </c>
    </row>
    <row r="461" spans="1:19" x14ac:dyDescent="0.45">
      <c r="A461" t="s">
        <v>0</v>
      </c>
      <c r="B461" t="s">
        <v>1</v>
      </c>
      <c r="C461" t="s">
        <v>68</v>
      </c>
      <c r="D461" t="s">
        <v>433</v>
      </c>
      <c r="F461" t="s">
        <v>278</v>
      </c>
      <c r="G461" t="s">
        <v>66</v>
      </c>
      <c r="H461">
        <v>2011</v>
      </c>
      <c r="I461">
        <v>116</v>
      </c>
      <c r="J461">
        <v>116</v>
      </c>
      <c r="K461">
        <v>2198.131703</v>
      </c>
      <c r="N461">
        <v>1652.7196650000001</v>
      </c>
      <c r="Q461" t="s">
        <v>294</v>
      </c>
      <c r="S461" t="s">
        <v>283</v>
      </c>
    </row>
    <row r="462" spans="1:19" x14ac:dyDescent="0.45">
      <c r="A462" t="s">
        <v>0</v>
      </c>
      <c r="B462" t="s">
        <v>1</v>
      </c>
      <c r="C462" t="s">
        <v>68</v>
      </c>
      <c r="D462" t="s">
        <v>433</v>
      </c>
      <c r="F462" t="s">
        <v>278</v>
      </c>
      <c r="G462" t="s">
        <v>66</v>
      </c>
      <c r="H462">
        <v>2011</v>
      </c>
      <c r="I462">
        <v>117</v>
      </c>
      <c r="J462">
        <v>117</v>
      </c>
      <c r="K462">
        <v>2354.9763579999999</v>
      </c>
      <c r="N462">
        <v>1760.310819</v>
      </c>
      <c r="Q462" t="s">
        <v>294</v>
      </c>
      <c r="S462" t="s">
        <v>283</v>
      </c>
    </row>
    <row r="463" spans="1:19" x14ac:dyDescent="0.45">
      <c r="A463" t="s">
        <v>0</v>
      </c>
      <c r="B463" t="s">
        <v>1</v>
      </c>
      <c r="C463" t="s">
        <v>68</v>
      </c>
      <c r="D463" t="s">
        <v>433</v>
      </c>
      <c r="F463" t="s">
        <v>278</v>
      </c>
      <c r="G463" t="s">
        <v>66</v>
      </c>
      <c r="H463">
        <v>2011</v>
      </c>
      <c r="I463">
        <v>118</v>
      </c>
      <c r="J463">
        <v>118</v>
      </c>
      <c r="K463">
        <v>2354.9763579999999</v>
      </c>
      <c r="N463">
        <v>1867.901973</v>
      </c>
      <c r="Q463" t="s">
        <v>294</v>
      </c>
      <c r="S463" t="s">
        <v>283</v>
      </c>
    </row>
    <row r="464" spans="1:19" x14ac:dyDescent="0.45">
      <c r="A464" t="s">
        <v>0</v>
      </c>
      <c r="B464" t="s">
        <v>1</v>
      </c>
      <c r="C464" t="s">
        <v>68</v>
      </c>
      <c r="D464" t="s">
        <v>433</v>
      </c>
      <c r="F464" t="s">
        <v>278</v>
      </c>
      <c r="G464" t="s">
        <v>66</v>
      </c>
      <c r="H464">
        <v>2011</v>
      </c>
      <c r="I464">
        <v>119</v>
      </c>
      <c r="J464">
        <v>119</v>
      </c>
      <c r="K464">
        <v>2354.9763579999999</v>
      </c>
      <c r="N464">
        <v>2083.08428</v>
      </c>
      <c r="Q464" t="s">
        <v>294</v>
      </c>
      <c r="S464" t="s">
        <v>283</v>
      </c>
    </row>
    <row r="465" spans="1:19" x14ac:dyDescent="0.45">
      <c r="A465" t="s">
        <v>0</v>
      </c>
      <c r="B465" t="s">
        <v>1</v>
      </c>
      <c r="C465" t="s">
        <v>68</v>
      </c>
      <c r="D465" t="s">
        <v>433</v>
      </c>
      <c r="F465" t="s">
        <v>278</v>
      </c>
      <c r="G465" t="s">
        <v>66</v>
      </c>
      <c r="H465">
        <v>2011</v>
      </c>
      <c r="I465">
        <v>120</v>
      </c>
      <c r="J465">
        <v>120</v>
      </c>
      <c r="K465">
        <v>2158.9205400000001</v>
      </c>
      <c r="N465">
        <v>2190.6754329999999</v>
      </c>
      <c r="Q465" t="s">
        <v>294</v>
      </c>
      <c r="S465" t="s">
        <v>283</v>
      </c>
    </row>
    <row r="466" spans="1:19" x14ac:dyDescent="0.45">
      <c r="A466" t="s">
        <v>0</v>
      </c>
      <c r="B466" t="s">
        <v>1</v>
      </c>
      <c r="C466" t="s">
        <v>68</v>
      </c>
      <c r="D466" t="s">
        <v>433</v>
      </c>
      <c r="F466" t="s">
        <v>278</v>
      </c>
      <c r="G466" t="s">
        <v>66</v>
      </c>
      <c r="H466">
        <v>2011</v>
      </c>
      <c r="I466">
        <v>121</v>
      </c>
      <c r="J466">
        <v>121</v>
      </c>
      <c r="K466">
        <v>1727.5977399999999</v>
      </c>
      <c r="N466">
        <v>2190.6754329999999</v>
      </c>
      <c r="Q466" t="s">
        <v>294</v>
      </c>
      <c r="S466" t="s">
        <v>283</v>
      </c>
    </row>
    <row r="467" spans="1:19" x14ac:dyDescent="0.45">
      <c r="A467" t="s">
        <v>0</v>
      </c>
      <c r="B467" t="s">
        <v>1</v>
      </c>
      <c r="C467" t="s">
        <v>68</v>
      </c>
      <c r="D467" t="s">
        <v>433</v>
      </c>
      <c r="F467" t="s">
        <v>278</v>
      </c>
      <c r="G467" t="s">
        <v>66</v>
      </c>
      <c r="H467">
        <v>2011</v>
      </c>
      <c r="I467">
        <v>122</v>
      </c>
      <c r="J467">
        <v>122</v>
      </c>
      <c r="K467">
        <v>1570.7530850000001</v>
      </c>
      <c r="N467">
        <v>2298.2665870000001</v>
      </c>
      <c r="Q467" t="s">
        <v>294</v>
      </c>
      <c r="S467" t="s">
        <v>283</v>
      </c>
    </row>
    <row r="468" spans="1:19" x14ac:dyDescent="0.45">
      <c r="A468" t="s">
        <v>0</v>
      </c>
      <c r="B468" t="s">
        <v>1</v>
      </c>
      <c r="C468" t="s">
        <v>68</v>
      </c>
      <c r="D468" t="s">
        <v>433</v>
      </c>
      <c r="F468" t="s">
        <v>278</v>
      </c>
      <c r="G468" t="s">
        <v>66</v>
      </c>
      <c r="H468">
        <v>2011</v>
      </c>
      <c r="I468">
        <v>123</v>
      </c>
      <c r="J468">
        <v>123</v>
      </c>
      <c r="K468">
        <v>1727.5977399999999</v>
      </c>
      <c r="N468">
        <v>1545.128512</v>
      </c>
      <c r="Q468" t="s">
        <v>294</v>
      </c>
      <c r="S468" t="s">
        <v>283</v>
      </c>
    </row>
    <row r="469" spans="1:19" x14ac:dyDescent="0.45">
      <c r="A469" t="s">
        <v>0</v>
      </c>
      <c r="B469" t="s">
        <v>1</v>
      </c>
      <c r="C469" t="s">
        <v>68</v>
      </c>
      <c r="D469" t="s">
        <v>433</v>
      </c>
      <c r="F469" t="s">
        <v>278</v>
      </c>
      <c r="G469" t="s">
        <v>66</v>
      </c>
      <c r="H469">
        <v>2011</v>
      </c>
      <c r="I469">
        <v>124</v>
      </c>
      <c r="J469">
        <v>124</v>
      </c>
      <c r="K469">
        <v>1962.8647209999999</v>
      </c>
      <c r="N469">
        <v>1652.7196650000001</v>
      </c>
      <c r="Q469" t="s">
        <v>294</v>
      </c>
      <c r="S469" t="s">
        <v>283</v>
      </c>
    </row>
    <row r="470" spans="1:19" x14ac:dyDescent="0.45">
      <c r="A470" t="s">
        <v>0</v>
      </c>
      <c r="B470" t="s">
        <v>1</v>
      </c>
      <c r="C470" t="s">
        <v>68</v>
      </c>
      <c r="D470" t="s">
        <v>433</v>
      </c>
      <c r="F470" t="s">
        <v>278</v>
      </c>
      <c r="G470" t="s">
        <v>66</v>
      </c>
      <c r="H470">
        <v>2011</v>
      </c>
      <c r="I470">
        <v>125</v>
      </c>
      <c r="J470">
        <v>125</v>
      </c>
      <c r="K470">
        <v>2119.7093759999998</v>
      </c>
      <c r="N470">
        <v>1652.7196650000001</v>
      </c>
      <c r="Q470" t="s">
        <v>294</v>
      </c>
      <c r="S470" t="s">
        <v>283</v>
      </c>
    </row>
    <row r="471" spans="1:19" x14ac:dyDescent="0.45">
      <c r="A471" t="s">
        <v>0</v>
      </c>
      <c r="B471" t="s">
        <v>1</v>
      </c>
      <c r="C471" t="s">
        <v>68</v>
      </c>
      <c r="D471" t="s">
        <v>433</v>
      </c>
      <c r="F471" t="s">
        <v>278</v>
      </c>
      <c r="G471" t="s">
        <v>66</v>
      </c>
      <c r="H471">
        <v>2011</v>
      </c>
      <c r="I471">
        <v>126</v>
      </c>
      <c r="J471">
        <v>126</v>
      </c>
      <c r="K471">
        <v>2158.9205400000001</v>
      </c>
      <c r="N471">
        <v>1760.310819</v>
      </c>
      <c r="Q471" t="s">
        <v>294</v>
      </c>
      <c r="S471" t="s">
        <v>283</v>
      </c>
    </row>
    <row r="472" spans="1:19" x14ac:dyDescent="0.45">
      <c r="A472" t="s">
        <v>0</v>
      </c>
      <c r="B472" t="s">
        <v>1</v>
      </c>
      <c r="C472" t="s">
        <v>68</v>
      </c>
      <c r="D472" t="s">
        <v>433</v>
      </c>
      <c r="F472" t="s">
        <v>278</v>
      </c>
      <c r="G472" t="s">
        <v>66</v>
      </c>
      <c r="H472">
        <v>2011</v>
      </c>
      <c r="I472">
        <v>127</v>
      </c>
      <c r="J472">
        <v>127</v>
      </c>
      <c r="K472">
        <v>2119.7093759999998</v>
      </c>
      <c r="N472">
        <v>1975.4931260000001</v>
      </c>
      <c r="Q472" t="s">
        <v>294</v>
      </c>
      <c r="S472" t="s">
        <v>283</v>
      </c>
    </row>
    <row r="473" spans="1:19" x14ac:dyDescent="0.45">
      <c r="A473" t="s">
        <v>0</v>
      </c>
      <c r="B473" t="s">
        <v>1</v>
      </c>
      <c r="C473" t="s">
        <v>68</v>
      </c>
      <c r="D473" t="s">
        <v>433</v>
      </c>
      <c r="F473" t="s">
        <v>278</v>
      </c>
      <c r="G473" t="s">
        <v>66</v>
      </c>
      <c r="H473">
        <v>2011</v>
      </c>
      <c r="I473">
        <v>128</v>
      </c>
      <c r="J473">
        <v>128</v>
      </c>
      <c r="K473">
        <v>2041.287049</v>
      </c>
      <c r="N473">
        <v>1975.4931260000001</v>
      </c>
      <c r="Q473" t="s">
        <v>294</v>
      </c>
      <c r="S473" t="s">
        <v>283</v>
      </c>
    </row>
    <row r="474" spans="1:19" x14ac:dyDescent="0.45">
      <c r="A474" t="s">
        <v>0</v>
      </c>
      <c r="B474" t="s">
        <v>1</v>
      </c>
      <c r="C474" t="s">
        <v>68</v>
      </c>
      <c r="D474" t="s">
        <v>433</v>
      </c>
      <c r="F474" t="s">
        <v>278</v>
      </c>
      <c r="G474" t="s">
        <v>66</v>
      </c>
      <c r="H474">
        <v>2011</v>
      </c>
      <c r="I474">
        <v>129</v>
      </c>
      <c r="J474">
        <v>129</v>
      </c>
      <c r="K474">
        <v>1962.8647209999999</v>
      </c>
      <c r="N474">
        <v>1760.310819</v>
      </c>
      <c r="Q474" t="s">
        <v>294</v>
      </c>
      <c r="S474" t="s">
        <v>283</v>
      </c>
    </row>
    <row r="475" spans="1:19" x14ac:dyDescent="0.45">
      <c r="A475" t="s">
        <v>0</v>
      </c>
      <c r="B475" t="s">
        <v>1</v>
      </c>
      <c r="C475" t="s">
        <v>68</v>
      </c>
      <c r="D475" t="s">
        <v>433</v>
      </c>
      <c r="F475" t="s">
        <v>278</v>
      </c>
      <c r="G475" t="s">
        <v>66</v>
      </c>
      <c r="H475">
        <v>2011</v>
      </c>
      <c r="I475">
        <v>130</v>
      </c>
      <c r="J475">
        <v>130</v>
      </c>
      <c r="K475">
        <v>1962.8647209999999</v>
      </c>
      <c r="N475">
        <v>1760.310819</v>
      </c>
      <c r="Q475" t="s">
        <v>294</v>
      </c>
      <c r="S475" t="s">
        <v>283</v>
      </c>
    </row>
    <row r="476" spans="1:19" x14ac:dyDescent="0.45">
      <c r="A476" t="s">
        <v>0</v>
      </c>
      <c r="B476" t="s">
        <v>1</v>
      </c>
      <c r="C476" t="s">
        <v>68</v>
      </c>
      <c r="D476" t="s">
        <v>433</v>
      </c>
      <c r="F476" t="s">
        <v>278</v>
      </c>
      <c r="G476" t="s">
        <v>66</v>
      </c>
      <c r="H476">
        <v>2011</v>
      </c>
      <c r="I476">
        <v>131</v>
      </c>
      <c r="J476">
        <v>131</v>
      </c>
      <c r="K476">
        <v>2041.287049</v>
      </c>
      <c r="N476">
        <v>1545.128512</v>
      </c>
      <c r="Q476" t="s">
        <v>294</v>
      </c>
      <c r="S476" t="s">
        <v>283</v>
      </c>
    </row>
    <row r="477" spans="1:19" x14ac:dyDescent="0.45">
      <c r="A477" t="s">
        <v>0</v>
      </c>
      <c r="B477" t="s">
        <v>1</v>
      </c>
      <c r="C477" t="s">
        <v>68</v>
      </c>
      <c r="D477" t="s">
        <v>433</v>
      </c>
      <c r="F477" t="s">
        <v>278</v>
      </c>
      <c r="G477" t="s">
        <v>66</v>
      </c>
      <c r="H477">
        <v>2011</v>
      </c>
      <c r="I477">
        <v>132</v>
      </c>
      <c r="J477">
        <v>132</v>
      </c>
      <c r="K477">
        <v>2394.1875220000002</v>
      </c>
      <c r="N477">
        <v>1437.537358</v>
      </c>
      <c r="Q477" t="s">
        <v>294</v>
      </c>
      <c r="S477" t="s">
        <v>283</v>
      </c>
    </row>
    <row r="478" spans="1:19" x14ac:dyDescent="0.45">
      <c r="A478" t="s">
        <v>0</v>
      </c>
      <c r="B478" t="s">
        <v>1</v>
      </c>
      <c r="C478" t="s">
        <v>68</v>
      </c>
      <c r="D478" t="s">
        <v>433</v>
      </c>
      <c r="F478" t="s">
        <v>278</v>
      </c>
      <c r="G478" t="s">
        <v>66</v>
      </c>
      <c r="H478">
        <v>2011</v>
      </c>
      <c r="I478">
        <v>133</v>
      </c>
      <c r="J478">
        <v>133</v>
      </c>
      <c r="K478">
        <v>2903.9326489999999</v>
      </c>
      <c r="N478">
        <v>1867.901973</v>
      </c>
      <c r="Q478" t="s">
        <v>294</v>
      </c>
      <c r="S478" t="s">
        <v>283</v>
      </c>
    </row>
    <row r="479" spans="1:19" x14ac:dyDescent="0.45">
      <c r="A479" t="s">
        <v>0</v>
      </c>
      <c r="B479" t="s">
        <v>1</v>
      </c>
      <c r="C479" t="s">
        <v>68</v>
      </c>
      <c r="D479" t="s">
        <v>433</v>
      </c>
      <c r="F479" t="s">
        <v>278</v>
      </c>
      <c r="G479" t="s">
        <v>66</v>
      </c>
      <c r="H479">
        <v>2011</v>
      </c>
      <c r="I479">
        <v>134</v>
      </c>
      <c r="J479">
        <v>134</v>
      </c>
      <c r="K479">
        <v>3099.9884670000001</v>
      </c>
      <c r="N479">
        <v>1975.4931260000001</v>
      </c>
      <c r="Q479" t="s">
        <v>294</v>
      </c>
      <c r="S479" t="s">
        <v>283</v>
      </c>
    </row>
    <row r="480" spans="1:19" x14ac:dyDescent="0.45">
      <c r="A480" t="s">
        <v>0</v>
      </c>
      <c r="B480" t="s">
        <v>1</v>
      </c>
      <c r="C480" t="s">
        <v>68</v>
      </c>
      <c r="D480" t="s">
        <v>433</v>
      </c>
      <c r="F480" t="s">
        <v>278</v>
      </c>
      <c r="G480" t="s">
        <v>66</v>
      </c>
      <c r="H480">
        <v>2011</v>
      </c>
      <c r="I480">
        <v>135</v>
      </c>
      <c r="J480">
        <v>135</v>
      </c>
      <c r="K480">
        <v>3335.2554490000002</v>
      </c>
      <c r="N480">
        <v>2513.4488940000001</v>
      </c>
      <c r="Q480" t="s">
        <v>294</v>
      </c>
      <c r="S480" t="s">
        <v>283</v>
      </c>
    </row>
    <row r="481" spans="1:19" x14ac:dyDescent="0.45">
      <c r="A481" t="s">
        <v>0</v>
      </c>
      <c r="B481" t="s">
        <v>1</v>
      </c>
      <c r="C481" t="s">
        <v>68</v>
      </c>
      <c r="D481" t="s">
        <v>433</v>
      </c>
      <c r="F481" t="s">
        <v>278</v>
      </c>
      <c r="G481" t="s">
        <v>66</v>
      </c>
      <c r="H481">
        <v>2011</v>
      </c>
      <c r="I481">
        <v>136</v>
      </c>
      <c r="J481">
        <v>136</v>
      </c>
      <c r="K481">
        <v>3805.789413</v>
      </c>
      <c r="N481">
        <v>2405.8577409999998</v>
      </c>
      <c r="Q481" t="s">
        <v>294</v>
      </c>
      <c r="S481" t="s">
        <v>283</v>
      </c>
    </row>
    <row r="482" spans="1:19" x14ac:dyDescent="0.45">
      <c r="A482" t="s">
        <v>0</v>
      </c>
      <c r="B482" t="s">
        <v>1</v>
      </c>
      <c r="C482" t="s">
        <v>68</v>
      </c>
      <c r="D482" t="s">
        <v>433</v>
      </c>
      <c r="F482" t="s">
        <v>278</v>
      </c>
      <c r="G482" t="s">
        <v>66</v>
      </c>
      <c r="H482">
        <v>2011</v>
      </c>
      <c r="I482">
        <v>137</v>
      </c>
      <c r="J482">
        <v>137</v>
      </c>
      <c r="K482">
        <v>4080.2675589999999</v>
      </c>
      <c r="N482">
        <v>3266.5869699999998</v>
      </c>
      <c r="Q482" t="s">
        <v>294</v>
      </c>
      <c r="S482" t="s">
        <v>283</v>
      </c>
    </row>
    <row r="483" spans="1:19" x14ac:dyDescent="0.45">
      <c r="A483" t="s">
        <v>0</v>
      </c>
      <c r="B483" t="s">
        <v>1</v>
      </c>
      <c r="C483" t="s">
        <v>68</v>
      </c>
      <c r="D483" t="s">
        <v>433</v>
      </c>
      <c r="F483" t="s">
        <v>278</v>
      </c>
      <c r="G483" t="s">
        <v>66</v>
      </c>
      <c r="H483">
        <v>2011</v>
      </c>
      <c r="I483">
        <v>138</v>
      </c>
      <c r="J483">
        <v>138</v>
      </c>
      <c r="K483">
        <v>3923.422904</v>
      </c>
      <c r="N483">
        <v>3589.3604300000002</v>
      </c>
      <c r="Q483" t="s">
        <v>294</v>
      </c>
      <c r="S483" t="s">
        <v>283</v>
      </c>
    </row>
    <row r="484" spans="1:19" x14ac:dyDescent="0.45">
      <c r="A484" t="s">
        <v>0</v>
      </c>
      <c r="B484" t="s">
        <v>1</v>
      </c>
      <c r="C484" t="s">
        <v>68</v>
      </c>
      <c r="D484" t="s">
        <v>433</v>
      </c>
      <c r="F484" t="s">
        <v>278</v>
      </c>
      <c r="G484" t="s">
        <v>66</v>
      </c>
      <c r="H484">
        <v>2011</v>
      </c>
      <c r="I484">
        <v>139</v>
      </c>
      <c r="J484">
        <v>139</v>
      </c>
      <c r="K484">
        <v>3413.677776</v>
      </c>
      <c r="N484">
        <v>3481.7692769999999</v>
      </c>
      <c r="Q484" t="s">
        <v>294</v>
      </c>
      <c r="S484" t="s">
        <v>283</v>
      </c>
    </row>
    <row r="485" spans="1:19" x14ac:dyDescent="0.45">
      <c r="A485" t="s">
        <v>0</v>
      </c>
      <c r="B485" t="s">
        <v>1</v>
      </c>
      <c r="C485" t="s">
        <v>68</v>
      </c>
      <c r="D485" t="s">
        <v>433</v>
      </c>
      <c r="F485" t="s">
        <v>278</v>
      </c>
      <c r="G485" t="s">
        <v>66</v>
      </c>
      <c r="H485">
        <v>2011</v>
      </c>
      <c r="I485">
        <v>140</v>
      </c>
      <c r="J485">
        <v>140</v>
      </c>
      <c r="K485">
        <v>3139.199631</v>
      </c>
      <c r="N485">
        <v>3266.5869699999998</v>
      </c>
      <c r="Q485" t="s">
        <v>294</v>
      </c>
      <c r="S485" t="s">
        <v>283</v>
      </c>
    </row>
    <row r="486" spans="1:19" x14ac:dyDescent="0.45">
      <c r="A486" t="s">
        <v>0</v>
      </c>
      <c r="B486" t="s">
        <v>1</v>
      </c>
      <c r="C486" t="s">
        <v>68</v>
      </c>
      <c r="D486" t="s">
        <v>433</v>
      </c>
      <c r="F486" t="s">
        <v>278</v>
      </c>
      <c r="G486" t="s">
        <v>66</v>
      </c>
      <c r="H486">
        <v>2011</v>
      </c>
      <c r="I486">
        <v>141</v>
      </c>
      <c r="J486">
        <v>141</v>
      </c>
      <c r="K486">
        <v>3060.7773040000002</v>
      </c>
      <c r="N486">
        <v>3481.7692769999999</v>
      </c>
      <c r="Q486" t="s">
        <v>294</v>
      </c>
      <c r="S486" t="s">
        <v>283</v>
      </c>
    </row>
    <row r="487" spans="1:19" x14ac:dyDescent="0.45">
      <c r="A487" t="s">
        <v>0</v>
      </c>
      <c r="B487" t="s">
        <v>1</v>
      </c>
      <c r="C487" t="s">
        <v>68</v>
      </c>
      <c r="D487" t="s">
        <v>433</v>
      </c>
      <c r="F487" t="s">
        <v>278</v>
      </c>
      <c r="G487" t="s">
        <v>66</v>
      </c>
      <c r="H487">
        <v>2011</v>
      </c>
      <c r="I487">
        <v>142</v>
      </c>
      <c r="J487">
        <v>142</v>
      </c>
      <c r="K487">
        <v>3217.6219580000002</v>
      </c>
      <c r="N487">
        <v>2836.2223549999999</v>
      </c>
      <c r="Q487" t="s">
        <v>294</v>
      </c>
      <c r="S487" t="s">
        <v>283</v>
      </c>
    </row>
    <row r="488" spans="1:19" x14ac:dyDescent="0.45">
      <c r="A488" t="s">
        <v>0</v>
      </c>
      <c r="B488" t="s">
        <v>1</v>
      </c>
      <c r="C488" t="s">
        <v>68</v>
      </c>
      <c r="D488" t="s">
        <v>433</v>
      </c>
      <c r="F488" t="s">
        <v>278</v>
      </c>
      <c r="G488" t="s">
        <v>66</v>
      </c>
      <c r="H488">
        <v>2011</v>
      </c>
      <c r="I488">
        <v>143</v>
      </c>
      <c r="J488">
        <v>143</v>
      </c>
      <c r="K488">
        <v>3805.789413</v>
      </c>
      <c r="N488">
        <v>2513.4488940000001</v>
      </c>
      <c r="Q488" t="s">
        <v>294</v>
      </c>
      <c r="S488" t="s">
        <v>283</v>
      </c>
    </row>
    <row r="489" spans="1:19" x14ac:dyDescent="0.45">
      <c r="A489" t="s">
        <v>0</v>
      </c>
      <c r="B489" t="s">
        <v>1</v>
      </c>
      <c r="C489" t="s">
        <v>68</v>
      </c>
      <c r="D489" t="s">
        <v>433</v>
      </c>
      <c r="F489" t="s">
        <v>278</v>
      </c>
      <c r="G489" t="s">
        <v>66</v>
      </c>
      <c r="H489">
        <v>2011</v>
      </c>
      <c r="I489">
        <v>144</v>
      </c>
      <c r="J489">
        <v>144</v>
      </c>
      <c r="K489">
        <v>4237.1122130000003</v>
      </c>
      <c r="N489">
        <v>3158.9958160000001</v>
      </c>
      <c r="Q489" t="s">
        <v>294</v>
      </c>
      <c r="S489" t="s">
        <v>283</v>
      </c>
    </row>
    <row r="490" spans="1:19" x14ac:dyDescent="0.45">
      <c r="A490" t="s">
        <v>0</v>
      </c>
      <c r="B490" t="s">
        <v>1</v>
      </c>
      <c r="C490" t="s">
        <v>68</v>
      </c>
      <c r="D490" t="s">
        <v>433</v>
      </c>
      <c r="F490" t="s">
        <v>278</v>
      </c>
      <c r="G490" t="s">
        <v>66</v>
      </c>
      <c r="H490">
        <v>2011</v>
      </c>
      <c r="I490">
        <v>145</v>
      </c>
      <c r="J490">
        <v>145</v>
      </c>
      <c r="K490">
        <v>4197.9010490000001</v>
      </c>
      <c r="N490">
        <v>3051.4046619999999</v>
      </c>
      <c r="Q490" t="s">
        <v>294</v>
      </c>
      <c r="S490" t="s">
        <v>283</v>
      </c>
    </row>
    <row r="491" spans="1:19" x14ac:dyDescent="0.45">
      <c r="A491" t="s">
        <v>0</v>
      </c>
      <c r="B491" t="s">
        <v>1</v>
      </c>
      <c r="C491" t="s">
        <v>68</v>
      </c>
      <c r="D491" t="s">
        <v>433</v>
      </c>
      <c r="F491" t="s">
        <v>278</v>
      </c>
      <c r="G491" t="s">
        <v>66</v>
      </c>
      <c r="H491">
        <v>2011</v>
      </c>
      <c r="I491">
        <v>146</v>
      </c>
      <c r="J491">
        <v>146</v>
      </c>
      <c r="K491">
        <v>4472.3791950000004</v>
      </c>
      <c r="N491">
        <v>3481.7692769999999</v>
      </c>
      <c r="Q491" t="s">
        <v>294</v>
      </c>
      <c r="S491" t="s">
        <v>283</v>
      </c>
    </row>
    <row r="492" spans="1:19" x14ac:dyDescent="0.45">
      <c r="A492" t="s">
        <v>0</v>
      </c>
      <c r="B492" t="s">
        <v>1</v>
      </c>
      <c r="C492" t="s">
        <v>68</v>
      </c>
      <c r="D492" t="s">
        <v>433</v>
      </c>
      <c r="F492" t="s">
        <v>278</v>
      </c>
      <c r="G492" t="s">
        <v>66</v>
      </c>
      <c r="H492">
        <v>2011</v>
      </c>
      <c r="I492">
        <v>147</v>
      </c>
      <c r="J492">
        <v>147</v>
      </c>
      <c r="K492">
        <v>4550.8015219999997</v>
      </c>
      <c r="N492">
        <v>4342.4985059999999</v>
      </c>
      <c r="Q492" t="s">
        <v>294</v>
      </c>
      <c r="S492" t="s">
        <v>283</v>
      </c>
    </row>
    <row r="493" spans="1:19" x14ac:dyDescent="0.45">
      <c r="A493" t="s">
        <v>0</v>
      </c>
      <c r="B493" t="s">
        <v>1</v>
      </c>
      <c r="C493" t="s">
        <v>68</v>
      </c>
      <c r="D493" t="s">
        <v>433</v>
      </c>
      <c r="F493" t="s">
        <v>278</v>
      </c>
      <c r="G493" t="s">
        <v>66</v>
      </c>
      <c r="H493">
        <v>2011</v>
      </c>
      <c r="I493">
        <v>148</v>
      </c>
      <c r="J493">
        <v>148</v>
      </c>
      <c r="K493">
        <v>4472.3791950000004</v>
      </c>
      <c r="N493">
        <v>4127.3161980000004</v>
      </c>
      <c r="Q493" t="s">
        <v>294</v>
      </c>
      <c r="S493" t="s">
        <v>283</v>
      </c>
    </row>
    <row r="494" spans="1:19" x14ac:dyDescent="0.45">
      <c r="A494" s="4" t="s">
        <v>0</v>
      </c>
      <c r="B494" s="4" t="s">
        <v>1</v>
      </c>
      <c r="C494" s="4" t="s">
        <v>68</v>
      </c>
      <c r="D494" s="4" t="s">
        <v>433</v>
      </c>
      <c r="E494" s="4"/>
      <c r="F494" s="4" t="s">
        <v>278</v>
      </c>
      <c r="G494" s="4" t="s">
        <v>66</v>
      </c>
      <c r="H494" s="4">
        <v>2011</v>
      </c>
      <c r="I494" s="4">
        <v>149</v>
      </c>
      <c r="J494" s="4">
        <v>149</v>
      </c>
      <c r="K494" s="4">
        <v>4433.1680310000002</v>
      </c>
      <c r="L494" s="4"/>
      <c r="M494" s="4"/>
      <c r="N494" s="4">
        <v>4019.7250450000001</v>
      </c>
      <c r="O494" s="4"/>
      <c r="P494" s="4"/>
      <c r="Q494" s="4" t="s">
        <v>294</v>
      </c>
      <c r="R494" s="4"/>
      <c r="S494" s="4" t="s">
        <v>283</v>
      </c>
    </row>
    <row r="495" spans="1:19" x14ac:dyDescent="0.45">
      <c r="A495" s="1" t="s">
        <v>0</v>
      </c>
      <c r="B495" s="2" t="s">
        <v>1</v>
      </c>
      <c r="C495" t="s">
        <v>297</v>
      </c>
      <c r="D495" s="2" t="s">
        <v>433</v>
      </c>
      <c r="E495" s="2"/>
      <c r="F495" s="2" t="s">
        <v>6</v>
      </c>
      <c r="G495" s="2" t="s">
        <v>66</v>
      </c>
      <c r="H495" s="2">
        <v>2011</v>
      </c>
      <c r="I495">
        <v>50</v>
      </c>
      <c r="J495">
        <v>50</v>
      </c>
      <c r="K495" s="2">
        <v>10588</v>
      </c>
      <c r="N495">
        <v>13630</v>
      </c>
      <c r="Q495" t="s">
        <v>294</v>
      </c>
      <c r="S495" t="s">
        <v>283</v>
      </c>
    </row>
    <row r="496" spans="1:19" x14ac:dyDescent="0.45">
      <c r="A496" t="s">
        <v>0</v>
      </c>
      <c r="B496" t="s">
        <v>1</v>
      </c>
      <c r="C496" t="s">
        <v>297</v>
      </c>
      <c r="D496" t="s">
        <v>433</v>
      </c>
      <c r="F496" t="s">
        <v>6</v>
      </c>
      <c r="G496" t="s">
        <v>66</v>
      </c>
      <c r="H496">
        <v>2011</v>
      </c>
      <c r="I496">
        <v>51</v>
      </c>
      <c r="J496">
        <v>51</v>
      </c>
      <c r="K496">
        <v>12711.907730000001</v>
      </c>
      <c r="N496">
        <v>10690.37657</v>
      </c>
      <c r="Q496" t="s">
        <v>294</v>
      </c>
      <c r="S496" t="s">
        <v>283</v>
      </c>
    </row>
    <row r="497" spans="1:19" x14ac:dyDescent="0.45">
      <c r="A497" t="s">
        <v>0</v>
      </c>
      <c r="B497" t="s">
        <v>1</v>
      </c>
      <c r="C497" t="s">
        <v>297</v>
      </c>
      <c r="D497" t="s">
        <v>433</v>
      </c>
      <c r="F497" t="s">
        <v>6</v>
      </c>
      <c r="G497" t="s">
        <v>66</v>
      </c>
      <c r="H497">
        <v>2011</v>
      </c>
      <c r="I497">
        <v>52</v>
      </c>
      <c r="J497">
        <v>52</v>
      </c>
      <c r="K497">
        <v>11680.02298</v>
      </c>
      <c r="N497">
        <v>11658.69695</v>
      </c>
      <c r="Q497" t="s">
        <v>294</v>
      </c>
      <c r="S497" t="s">
        <v>283</v>
      </c>
    </row>
    <row r="498" spans="1:19" x14ac:dyDescent="0.45">
      <c r="A498" t="s">
        <v>0</v>
      </c>
      <c r="B498" t="s">
        <v>1</v>
      </c>
      <c r="C498" t="s">
        <v>297</v>
      </c>
      <c r="D498" t="s">
        <v>433</v>
      </c>
      <c r="F498" t="s">
        <v>6</v>
      </c>
      <c r="G498" t="s">
        <v>66</v>
      </c>
      <c r="H498">
        <v>2011</v>
      </c>
      <c r="I498">
        <v>53</v>
      </c>
      <c r="J498">
        <v>53</v>
      </c>
      <c r="K498">
        <v>10064.89903</v>
      </c>
      <c r="N498">
        <v>10797.967720000001</v>
      </c>
      <c r="Q498" t="s">
        <v>294</v>
      </c>
      <c r="S498" t="s">
        <v>283</v>
      </c>
    </row>
    <row r="499" spans="1:19" x14ac:dyDescent="0.45">
      <c r="A499" t="s">
        <v>0</v>
      </c>
      <c r="B499" t="s">
        <v>1</v>
      </c>
      <c r="C499" t="s">
        <v>297</v>
      </c>
      <c r="D499" t="s">
        <v>433</v>
      </c>
      <c r="F499" t="s">
        <v>6</v>
      </c>
      <c r="G499" t="s">
        <v>66</v>
      </c>
      <c r="H499">
        <v>2011</v>
      </c>
      <c r="I499">
        <v>54</v>
      </c>
      <c r="J499">
        <v>54</v>
      </c>
      <c r="K499">
        <v>8404.9105199999995</v>
      </c>
      <c r="N499">
        <v>9291.6915719999997</v>
      </c>
      <c r="Q499" t="s">
        <v>294</v>
      </c>
      <c r="S499" t="s">
        <v>283</v>
      </c>
    </row>
    <row r="500" spans="1:19" x14ac:dyDescent="0.45">
      <c r="A500" t="s">
        <v>0</v>
      </c>
      <c r="B500" t="s">
        <v>1</v>
      </c>
      <c r="C500" t="s">
        <v>297</v>
      </c>
      <c r="D500" t="s">
        <v>433</v>
      </c>
      <c r="F500" t="s">
        <v>6</v>
      </c>
      <c r="G500" t="s">
        <v>66</v>
      </c>
      <c r="H500">
        <v>2011</v>
      </c>
      <c r="I500">
        <v>55</v>
      </c>
      <c r="J500">
        <v>55</v>
      </c>
      <c r="K500">
        <v>8427.3427969999993</v>
      </c>
      <c r="N500">
        <v>11551.105799999999</v>
      </c>
      <c r="Q500" t="s">
        <v>294</v>
      </c>
      <c r="S500" t="s">
        <v>283</v>
      </c>
    </row>
    <row r="501" spans="1:19" x14ac:dyDescent="0.45">
      <c r="A501" t="s">
        <v>0</v>
      </c>
      <c r="B501" t="s">
        <v>1</v>
      </c>
      <c r="C501" t="s">
        <v>297</v>
      </c>
      <c r="D501" t="s">
        <v>433</v>
      </c>
      <c r="F501" t="s">
        <v>6</v>
      </c>
      <c r="G501" t="s">
        <v>66</v>
      </c>
      <c r="H501">
        <v>2011</v>
      </c>
      <c r="I501">
        <v>56</v>
      </c>
      <c r="J501">
        <v>56</v>
      </c>
      <c r="K501">
        <v>8090.8586400000004</v>
      </c>
      <c r="N501">
        <v>11443.514639999999</v>
      </c>
      <c r="Q501" t="s">
        <v>294</v>
      </c>
      <c r="S501" t="s">
        <v>283</v>
      </c>
    </row>
    <row r="502" spans="1:19" x14ac:dyDescent="0.45">
      <c r="A502" t="s">
        <v>0</v>
      </c>
      <c r="B502" t="s">
        <v>1</v>
      </c>
      <c r="C502" t="s">
        <v>297</v>
      </c>
      <c r="D502" t="s">
        <v>433</v>
      </c>
      <c r="F502" t="s">
        <v>6</v>
      </c>
      <c r="G502" t="s">
        <v>66</v>
      </c>
      <c r="H502">
        <v>2011</v>
      </c>
      <c r="I502">
        <v>57</v>
      </c>
      <c r="J502">
        <v>57</v>
      </c>
      <c r="K502">
        <v>8045.9940850000003</v>
      </c>
      <c r="N502">
        <v>13272.564259999999</v>
      </c>
      <c r="Q502" t="s">
        <v>294</v>
      </c>
      <c r="S502" t="s">
        <v>283</v>
      </c>
    </row>
    <row r="503" spans="1:19" x14ac:dyDescent="0.45">
      <c r="A503" t="s">
        <v>0</v>
      </c>
      <c r="B503" t="s">
        <v>1</v>
      </c>
      <c r="C503" t="s">
        <v>297</v>
      </c>
      <c r="D503" t="s">
        <v>433</v>
      </c>
      <c r="F503" t="s">
        <v>6</v>
      </c>
      <c r="G503" t="s">
        <v>66</v>
      </c>
      <c r="H503">
        <v>2011</v>
      </c>
      <c r="I503">
        <v>58</v>
      </c>
      <c r="J503">
        <v>58</v>
      </c>
      <c r="K503">
        <v>8203.0200249999998</v>
      </c>
      <c r="N503">
        <v>12304.24387</v>
      </c>
      <c r="Q503" t="s">
        <v>294</v>
      </c>
      <c r="S503" t="s">
        <v>283</v>
      </c>
    </row>
    <row r="504" spans="1:19" x14ac:dyDescent="0.45">
      <c r="A504" t="s">
        <v>0</v>
      </c>
      <c r="B504" t="s">
        <v>1</v>
      </c>
      <c r="C504" t="s">
        <v>297</v>
      </c>
      <c r="D504" t="s">
        <v>433</v>
      </c>
      <c r="F504" t="s">
        <v>6</v>
      </c>
      <c r="G504" t="s">
        <v>66</v>
      </c>
      <c r="H504">
        <v>2011</v>
      </c>
      <c r="I504">
        <v>59</v>
      </c>
      <c r="J504">
        <v>59</v>
      </c>
      <c r="K504">
        <v>9257.3370510000004</v>
      </c>
      <c r="N504">
        <v>13595.33772</v>
      </c>
      <c r="Q504" t="s">
        <v>294</v>
      </c>
      <c r="S504" t="s">
        <v>283</v>
      </c>
    </row>
    <row r="505" spans="1:19" x14ac:dyDescent="0.45">
      <c r="A505" t="s">
        <v>0</v>
      </c>
      <c r="B505" t="s">
        <v>1</v>
      </c>
      <c r="C505" t="s">
        <v>297</v>
      </c>
      <c r="D505" t="s">
        <v>433</v>
      </c>
      <c r="F505" t="s">
        <v>6</v>
      </c>
      <c r="G505" t="s">
        <v>66</v>
      </c>
      <c r="H505">
        <v>2011</v>
      </c>
      <c r="I505">
        <v>60</v>
      </c>
      <c r="J505">
        <v>60</v>
      </c>
      <c r="K505">
        <v>10491.112289999999</v>
      </c>
      <c r="N505">
        <v>12627.017330000001</v>
      </c>
      <c r="Q505" t="s">
        <v>294</v>
      </c>
      <c r="S505" t="s">
        <v>283</v>
      </c>
    </row>
    <row r="506" spans="1:19" x14ac:dyDescent="0.45">
      <c r="A506" t="s">
        <v>0</v>
      </c>
      <c r="B506" t="s">
        <v>1</v>
      </c>
      <c r="C506" t="s">
        <v>297</v>
      </c>
      <c r="D506" t="s">
        <v>433</v>
      </c>
      <c r="F506" t="s">
        <v>6</v>
      </c>
      <c r="G506" t="s">
        <v>66</v>
      </c>
      <c r="H506">
        <v>2011</v>
      </c>
      <c r="I506">
        <v>61</v>
      </c>
      <c r="J506">
        <v>61</v>
      </c>
      <c r="K506">
        <v>10177.06041</v>
      </c>
      <c r="N506">
        <v>12089.06157</v>
      </c>
      <c r="Q506" t="s">
        <v>294</v>
      </c>
      <c r="S506" t="s">
        <v>283</v>
      </c>
    </row>
    <row r="507" spans="1:19" x14ac:dyDescent="0.45">
      <c r="A507" t="s">
        <v>0</v>
      </c>
      <c r="B507" t="s">
        <v>1</v>
      </c>
      <c r="C507" t="s">
        <v>297</v>
      </c>
      <c r="D507" t="s">
        <v>433</v>
      </c>
      <c r="F507" t="s">
        <v>6</v>
      </c>
      <c r="G507" t="s">
        <v>66</v>
      </c>
      <c r="H507">
        <v>2011</v>
      </c>
      <c r="I507">
        <v>62</v>
      </c>
      <c r="J507">
        <v>62</v>
      </c>
      <c r="K507">
        <v>9145.1756650000007</v>
      </c>
      <c r="N507">
        <v>9829.6473399999995</v>
      </c>
      <c r="Q507" t="s">
        <v>294</v>
      </c>
      <c r="S507" t="s">
        <v>283</v>
      </c>
    </row>
    <row r="508" spans="1:19" x14ac:dyDescent="0.45">
      <c r="A508" t="s">
        <v>0</v>
      </c>
      <c r="B508" t="s">
        <v>1</v>
      </c>
      <c r="C508" t="s">
        <v>297</v>
      </c>
      <c r="D508" t="s">
        <v>433</v>
      </c>
      <c r="F508" t="s">
        <v>6</v>
      </c>
      <c r="G508" t="s">
        <v>66</v>
      </c>
      <c r="H508">
        <v>2011</v>
      </c>
      <c r="I508">
        <v>63</v>
      </c>
      <c r="J508">
        <v>63</v>
      </c>
      <c r="K508">
        <v>8943.2851709999995</v>
      </c>
      <c r="N508">
        <v>9829.6473399999995</v>
      </c>
      <c r="Q508" t="s">
        <v>294</v>
      </c>
      <c r="S508" t="s">
        <v>283</v>
      </c>
    </row>
    <row r="509" spans="1:19" x14ac:dyDescent="0.45">
      <c r="A509" t="s">
        <v>0</v>
      </c>
      <c r="B509" t="s">
        <v>1</v>
      </c>
      <c r="C509" t="s">
        <v>297</v>
      </c>
      <c r="D509" t="s">
        <v>433</v>
      </c>
      <c r="F509" t="s">
        <v>6</v>
      </c>
      <c r="G509" t="s">
        <v>66</v>
      </c>
      <c r="H509">
        <v>2011</v>
      </c>
      <c r="I509">
        <v>64</v>
      </c>
      <c r="J509">
        <v>64</v>
      </c>
      <c r="K509">
        <v>8674.0978450000002</v>
      </c>
      <c r="N509">
        <v>11228.332340000001</v>
      </c>
      <c r="Q509" t="s">
        <v>294</v>
      </c>
      <c r="S509" t="s">
        <v>283</v>
      </c>
    </row>
    <row r="510" spans="1:19" x14ac:dyDescent="0.45">
      <c r="A510" t="s">
        <v>0</v>
      </c>
      <c r="B510" t="s">
        <v>1</v>
      </c>
      <c r="C510" t="s">
        <v>297</v>
      </c>
      <c r="D510" t="s">
        <v>433</v>
      </c>
      <c r="F510" t="s">
        <v>6</v>
      </c>
      <c r="G510" t="s">
        <v>66</v>
      </c>
      <c r="H510">
        <v>2011</v>
      </c>
      <c r="I510">
        <v>65</v>
      </c>
      <c r="J510">
        <v>65</v>
      </c>
      <c r="K510">
        <v>8606.8010140000006</v>
      </c>
      <c r="N510">
        <v>11013.150030000001</v>
      </c>
      <c r="Q510" t="s">
        <v>294</v>
      </c>
      <c r="S510" t="s">
        <v>283</v>
      </c>
    </row>
    <row r="511" spans="1:19" x14ac:dyDescent="0.45">
      <c r="A511" t="s">
        <v>0</v>
      </c>
      <c r="B511" t="s">
        <v>1</v>
      </c>
      <c r="C511" t="s">
        <v>297</v>
      </c>
      <c r="D511" t="s">
        <v>433</v>
      </c>
      <c r="F511" t="s">
        <v>6</v>
      </c>
      <c r="G511" t="s">
        <v>66</v>
      </c>
      <c r="H511">
        <v>2011</v>
      </c>
      <c r="I511">
        <v>66</v>
      </c>
      <c r="J511">
        <v>66</v>
      </c>
      <c r="K511">
        <v>8292.7491339999997</v>
      </c>
      <c r="N511">
        <v>10044.82965</v>
      </c>
      <c r="Q511" t="s">
        <v>294</v>
      </c>
      <c r="S511" t="s">
        <v>283</v>
      </c>
    </row>
    <row r="512" spans="1:19" x14ac:dyDescent="0.45">
      <c r="A512" t="s">
        <v>0</v>
      </c>
      <c r="B512" t="s">
        <v>1</v>
      </c>
      <c r="C512" t="s">
        <v>297</v>
      </c>
      <c r="D512" t="s">
        <v>433</v>
      </c>
      <c r="F512" t="s">
        <v>6</v>
      </c>
      <c r="G512" t="s">
        <v>66</v>
      </c>
      <c r="H512">
        <v>2011</v>
      </c>
      <c r="I512">
        <v>67</v>
      </c>
      <c r="J512">
        <v>67</v>
      </c>
      <c r="K512">
        <v>7933.8326999999999</v>
      </c>
      <c r="N512">
        <v>11228.332340000001</v>
      </c>
      <c r="Q512" t="s">
        <v>294</v>
      </c>
      <c r="S512" t="s">
        <v>283</v>
      </c>
    </row>
    <row r="513" spans="1:19" x14ac:dyDescent="0.45">
      <c r="A513" t="s">
        <v>0</v>
      </c>
      <c r="B513" t="s">
        <v>1</v>
      </c>
      <c r="C513" t="s">
        <v>297</v>
      </c>
      <c r="D513" t="s">
        <v>433</v>
      </c>
      <c r="F513" t="s">
        <v>6</v>
      </c>
      <c r="G513" t="s">
        <v>66</v>
      </c>
      <c r="H513">
        <v>2011</v>
      </c>
      <c r="I513">
        <v>68</v>
      </c>
      <c r="J513">
        <v>68</v>
      </c>
      <c r="K513">
        <v>7664.6453739999997</v>
      </c>
      <c r="N513">
        <v>10367.60311</v>
      </c>
      <c r="Q513" t="s">
        <v>294</v>
      </c>
      <c r="S513" t="s">
        <v>283</v>
      </c>
    </row>
    <row r="514" spans="1:19" x14ac:dyDescent="0.45">
      <c r="A514" t="s">
        <v>0</v>
      </c>
      <c r="B514" t="s">
        <v>1</v>
      </c>
      <c r="C514" t="s">
        <v>297</v>
      </c>
      <c r="D514" t="s">
        <v>433</v>
      </c>
      <c r="F514" t="s">
        <v>6</v>
      </c>
      <c r="G514" t="s">
        <v>66</v>
      </c>
      <c r="H514">
        <v>2011</v>
      </c>
      <c r="I514">
        <v>69</v>
      </c>
      <c r="J514">
        <v>69</v>
      </c>
      <c r="K514">
        <v>8539.5041829999991</v>
      </c>
      <c r="N514">
        <v>10582.78542</v>
      </c>
      <c r="Q514" t="s">
        <v>294</v>
      </c>
      <c r="S514" t="s">
        <v>283</v>
      </c>
    </row>
    <row r="515" spans="1:19" x14ac:dyDescent="0.45">
      <c r="A515" t="s">
        <v>0</v>
      </c>
      <c r="B515" t="s">
        <v>1</v>
      </c>
      <c r="C515" t="s">
        <v>297</v>
      </c>
      <c r="D515" t="s">
        <v>433</v>
      </c>
      <c r="F515" t="s">
        <v>6</v>
      </c>
      <c r="G515" t="s">
        <v>66</v>
      </c>
      <c r="H515">
        <v>2011</v>
      </c>
      <c r="I515">
        <v>70</v>
      </c>
      <c r="J515">
        <v>70</v>
      </c>
      <c r="K515">
        <v>8943.2851709999995</v>
      </c>
      <c r="N515">
        <v>9937.2384939999993</v>
      </c>
      <c r="Q515" t="s">
        <v>294</v>
      </c>
      <c r="S515" t="s">
        <v>283</v>
      </c>
    </row>
    <row r="516" spans="1:19" x14ac:dyDescent="0.45">
      <c r="A516" t="s">
        <v>0</v>
      </c>
      <c r="B516" t="s">
        <v>1</v>
      </c>
      <c r="C516" t="s">
        <v>297</v>
      </c>
      <c r="D516" t="s">
        <v>433</v>
      </c>
      <c r="F516" t="s">
        <v>6</v>
      </c>
      <c r="G516" t="s">
        <v>66</v>
      </c>
      <c r="H516">
        <v>2011</v>
      </c>
      <c r="I516">
        <v>71</v>
      </c>
      <c r="J516">
        <v>71</v>
      </c>
      <c r="K516">
        <v>9863.0085340000005</v>
      </c>
      <c r="N516">
        <v>11228.332340000001</v>
      </c>
      <c r="Q516" t="s">
        <v>294</v>
      </c>
      <c r="S516" t="s">
        <v>283</v>
      </c>
    </row>
    <row r="517" spans="1:19" x14ac:dyDescent="0.45">
      <c r="A517" t="s">
        <v>0</v>
      </c>
      <c r="B517" t="s">
        <v>1</v>
      </c>
      <c r="C517" t="s">
        <v>297</v>
      </c>
      <c r="D517" t="s">
        <v>433</v>
      </c>
      <c r="F517" t="s">
        <v>6</v>
      </c>
      <c r="G517" t="s">
        <v>66</v>
      </c>
      <c r="H517">
        <v>2011</v>
      </c>
      <c r="I517">
        <v>72</v>
      </c>
      <c r="J517">
        <v>72</v>
      </c>
      <c r="K517">
        <v>9840.5762570000006</v>
      </c>
      <c r="N517">
        <v>10582.78542</v>
      </c>
      <c r="Q517" t="s">
        <v>294</v>
      </c>
      <c r="S517" t="s">
        <v>283</v>
      </c>
    </row>
    <row r="518" spans="1:19" x14ac:dyDescent="0.45">
      <c r="A518" t="s">
        <v>0</v>
      </c>
      <c r="B518" t="s">
        <v>1</v>
      </c>
      <c r="C518" t="s">
        <v>297</v>
      </c>
      <c r="D518" t="s">
        <v>433</v>
      </c>
      <c r="F518" t="s">
        <v>6</v>
      </c>
      <c r="G518" t="s">
        <v>66</v>
      </c>
      <c r="H518">
        <v>2011</v>
      </c>
      <c r="I518">
        <v>73</v>
      </c>
      <c r="J518">
        <v>73</v>
      </c>
      <c r="K518">
        <v>9907.8730880000003</v>
      </c>
      <c r="N518">
        <v>10905.55888</v>
      </c>
      <c r="Q518" t="s">
        <v>294</v>
      </c>
      <c r="S518" t="s">
        <v>283</v>
      </c>
    </row>
    <row r="519" spans="1:19" x14ac:dyDescent="0.45">
      <c r="A519" t="s">
        <v>0</v>
      </c>
      <c r="B519" t="s">
        <v>1</v>
      </c>
      <c r="C519" t="s">
        <v>297</v>
      </c>
      <c r="D519" t="s">
        <v>433</v>
      </c>
      <c r="F519" t="s">
        <v>6</v>
      </c>
      <c r="G519" t="s">
        <v>66</v>
      </c>
      <c r="H519">
        <v>2011</v>
      </c>
      <c r="I519">
        <v>74</v>
      </c>
      <c r="J519">
        <v>74</v>
      </c>
      <c r="K519">
        <v>10401.38319</v>
      </c>
      <c r="N519">
        <v>11120.741180000001</v>
      </c>
      <c r="Q519" t="s">
        <v>294</v>
      </c>
      <c r="S519" t="s">
        <v>283</v>
      </c>
    </row>
    <row r="520" spans="1:19" x14ac:dyDescent="0.45">
      <c r="A520" t="s">
        <v>0</v>
      </c>
      <c r="B520" t="s">
        <v>1</v>
      </c>
      <c r="C520" t="s">
        <v>297</v>
      </c>
      <c r="D520" t="s">
        <v>433</v>
      </c>
      <c r="F520" t="s">
        <v>6</v>
      </c>
      <c r="G520" t="s">
        <v>66</v>
      </c>
      <c r="H520">
        <v>2011</v>
      </c>
      <c r="I520">
        <v>75</v>
      </c>
      <c r="J520">
        <v>75</v>
      </c>
      <c r="K520">
        <v>12151.1008</v>
      </c>
      <c r="N520">
        <v>10367.60311</v>
      </c>
      <c r="Q520" t="s">
        <v>294</v>
      </c>
      <c r="S520" t="s">
        <v>283</v>
      </c>
    </row>
    <row r="521" spans="1:19" x14ac:dyDescent="0.45">
      <c r="A521" t="s">
        <v>0</v>
      </c>
      <c r="B521" t="s">
        <v>1</v>
      </c>
      <c r="C521" t="s">
        <v>297</v>
      </c>
      <c r="D521" t="s">
        <v>433</v>
      </c>
      <c r="F521" t="s">
        <v>6</v>
      </c>
      <c r="G521" t="s">
        <v>66</v>
      </c>
      <c r="H521">
        <v>2011</v>
      </c>
      <c r="I521">
        <v>76</v>
      </c>
      <c r="J521">
        <v>76</v>
      </c>
      <c r="K521">
        <v>11455.700210000001</v>
      </c>
      <c r="N521">
        <v>9937.2384939999993</v>
      </c>
      <c r="Q521" t="s">
        <v>294</v>
      </c>
      <c r="S521" t="s">
        <v>283</v>
      </c>
    </row>
    <row r="522" spans="1:19" x14ac:dyDescent="0.45">
      <c r="A522" t="s">
        <v>0</v>
      </c>
      <c r="B522" t="s">
        <v>1</v>
      </c>
      <c r="C522" t="s">
        <v>297</v>
      </c>
      <c r="D522" t="s">
        <v>433</v>
      </c>
      <c r="F522" t="s">
        <v>6</v>
      </c>
      <c r="G522" t="s">
        <v>66</v>
      </c>
      <c r="H522">
        <v>2011</v>
      </c>
      <c r="I522">
        <v>77</v>
      </c>
      <c r="J522">
        <v>77</v>
      </c>
      <c r="K522">
        <v>9167.6079430000009</v>
      </c>
      <c r="N522">
        <v>11335.923489999999</v>
      </c>
      <c r="Q522" t="s">
        <v>294</v>
      </c>
      <c r="S522" t="s">
        <v>283</v>
      </c>
    </row>
    <row r="523" spans="1:19" x14ac:dyDescent="0.45">
      <c r="A523" t="s">
        <v>0</v>
      </c>
      <c r="B523" t="s">
        <v>1</v>
      </c>
      <c r="C523" t="s">
        <v>297</v>
      </c>
      <c r="D523" t="s">
        <v>433</v>
      </c>
      <c r="F523" t="s">
        <v>6</v>
      </c>
      <c r="G523" t="s">
        <v>66</v>
      </c>
      <c r="H523">
        <v>2011</v>
      </c>
      <c r="I523">
        <v>78</v>
      </c>
      <c r="J523">
        <v>78</v>
      </c>
      <c r="K523">
        <v>7933.8326999999999</v>
      </c>
      <c r="N523">
        <v>10905.55888</v>
      </c>
      <c r="Q523" t="s">
        <v>294</v>
      </c>
      <c r="S523" t="s">
        <v>283</v>
      </c>
    </row>
    <row r="524" spans="1:19" x14ac:dyDescent="0.45">
      <c r="A524" t="s">
        <v>0</v>
      </c>
      <c r="B524" t="s">
        <v>1</v>
      </c>
      <c r="C524" t="s">
        <v>297</v>
      </c>
      <c r="D524" t="s">
        <v>433</v>
      </c>
      <c r="F524" t="s">
        <v>6</v>
      </c>
      <c r="G524" t="s">
        <v>66</v>
      </c>
      <c r="H524">
        <v>2011</v>
      </c>
      <c r="I524">
        <v>79</v>
      </c>
      <c r="J524">
        <v>79</v>
      </c>
      <c r="K524">
        <v>7260.8643849999999</v>
      </c>
      <c r="N524">
        <v>10797.967720000001</v>
      </c>
      <c r="Q524" t="s">
        <v>294</v>
      </c>
      <c r="S524" t="s">
        <v>283</v>
      </c>
    </row>
    <row r="525" spans="1:19" x14ac:dyDescent="0.45">
      <c r="A525" t="s">
        <v>0</v>
      </c>
      <c r="B525" t="s">
        <v>1</v>
      </c>
      <c r="C525" t="s">
        <v>297</v>
      </c>
      <c r="D525" t="s">
        <v>433</v>
      </c>
      <c r="F525" t="s">
        <v>6</v>
      </c>
      <c r="G525" t="s">
        <v>66</v>
      </c>
      <c r="H525">
        <v>2011</v>
      </c>
      <c r="I525">
        <v>80</v>
      </c>
      <c r="J525">
        <v>80</v>
      </c>
      <c r="K525">
        <v>8382.4782429999996</v>
      </c>
      <c r="N525">
        <v>11551.105799999999</v>
      </c>
      <c r="Q525" t="s">
        <v>294</v>
      </c>
      <c r="S525" t="s">
        <v>283</v>
      </c>
    </row>
    <row r="526" spans="1:19" x14ac:dyDescent="0.45">
      <c r="A526" t="s">
        <v>0</v>
      </c>
      <c r="B526" t="s">
        <v>1</v>
      </c>
      <c r="C526" t="s">
        <v>297</v>
      </c>
      <c r="D526" t="s">
        <v>433</v>
      </c>
      <c r="F526" t="s">
        <v>6</v>
      </c>
      <c r="G526" t="s">
        <v>66</v>
      </c>
      <c r="H526">
        <v>2011</v>
      </c>
      <c r="I526">
        <v>81</v>
      </c>
      <c r="J526">
        <v>81</v>
      </c>
      <c r="K526">
        <v>9010.5820029999995</v>
      </c>
      <c r="N526">
        <v>9937.2384939999993</v>
      </c>
      <c r="Q526" t="s">
        <v>294</v>
      </c>
      <c r="S526" t="s">
        <v>283</v>
      </c>
    </row>
    <row r="527" spans="1:19" x14ac:dyDescent="0.45">
      <c r="A527" t="s">
        <v>0</v>
      </c>
      <c r="B527" t="s">
        <v>1</v>
      </c>
      <c r="C527" t="s">
        <v>297</v>
      </c>
      <c r="D527" t="s">
        <v>433</v>
      </c>
      <c r="F527" t="s">
        <v>6</v>
      </c>
      <c r="G527" t="s">
        <v>66</v>
      </c>
      <c r="H527">
        <v>2011</v>
      </c>
      <c r="I527">
        <v>82</v>
      </c>
      <c r="J527">
        <v>82</v>
      </c>
      <c r="K527">
        <v>8875.9883399999999</v>
      </c>
      <c r="N527">
        <v>9506.8738790000007</v>
      </c>
      <c r="Q527" t="s">
        <v>294</v>
      </c>
      <c r="S527" t="s">
        <v>283</v>
      </c>
    </row>
    <row r="528" spans="1:19" x14ac:dyDescent="0.45">
      <c r="A528" t="s">
        <v>0</v>
      </c>
      <c r="B528" t="s">
        <v>1</v>
      </c>
      <c r="C528" t="s">
        <v>297</v>
      </c>
      <c r="D528" t="s">
        <v>433</v>
      </c>
      <c r="F528" t="s">
        <v>6</v>
      </c>
      <c r="G528" t="s">
        <v>66</v>
      </c>
      <c r="H528">
        <v>2011</v>
      </c>
      <c r="I528">
        <v>83</v>
      </c>
      <c r="J528">
        <v>83</v>
      </c>
      <c r="K528">
        <v>8090.8586400000004</v>
      </c>
      <c r="N528">
        <v>8430.9623429999992</v>
      </c>
      <c r="Q528" t="s">
        <v>294</v>
      </c>
      <c r="S528" t="s">
        <v>283</v>
      </c>
    </row>
    <row r="529" spans="1:19" x14ac:dyDescent="0.45">
      <c r="A529" t="s">
        <v>0</v>
      </c>
      <c r="B529" t="s">
        <v>1</v>
      </c>
      <c r="C529" t="s">
        <v>297</v>
      </c>
      <c r="D529" t="s">
        <v>433</v>
      </c>
      <c r="F529" t="s">
        <v>6</v>
      </c>
      <c r="G529" t="s">
        <v>66</v>
      </c>
      <c r="H529">
        <v>2011</v>
      </c>
      <c r="I529">
        <v>84</v>
      </c>
      <c r="J529">
        <v>84</v>
      </c>
      <c r="K529">
        <v>7171.1352770000003</v>
      </c>
      <c r="N529">
        <v>9184.100418</v>
      </c>
      <c r="Q529" t="s">
        <v>294</v>
      </c>
      <c r="S529" t="s">
        <v>283</v>
      </c>
    </row>
    <row r="530" spans="1:19" x14ac:dyDescent="0.45">
      <c r="A530" t="s">
        <v>0</v>
      </c>
      <c r="B530" t="s">
        <v>1</v>
      </c>
      <c r="C530" t="s">
        <v>297</v>
      </c>
      <c r="D530" t="s">
        <v>433</v>
      </c>
      <c r="F530" t="s">
        <v>6</v>
      </c>
      <c r="G530" t="s">
        <v>66</v>
      </c>
      <c r="H530">
        <v>2011</v>
      </c>
      <c r="I530">
        <v>85</v>
      </c>
      <c r="J530">
        <v>85</v>
      </c>
      <c r="K530">
        <v>6812.2188429999997</v>
      </c>
      <c r="N530">
        <v>7247.4596529999999</v>
      </c>
      <c r="Q530" t="s">
        <v>294</v>
      </c>
      <c r="S530" t="s">
        <v>283</v>
      </c>
    </row>
    <row r="531" spans="1:19" x14ac:dyDescent="0.45">
      <c r="A531" t="s">
        <v>0</v>
      </c>
      <c r="B531" t="s">
        <v>1</v>
      </c>
      <c r="C531" t="s">
        <v>297</v>
      </c>
      <c r="D531" t="s">
        <v>433</v>
      </c>
      <c r="F531" t="s">
        <v>6</v>
      </c>
      <c r="G531" t="s">
        <v>66</v>
      </c>
      <c r="H531">
        <v>2011</v>
      </c>
      <c r="I531">
        <v>86</v>
      </c>
      <c r="J531">
        <v>86</v>
      </c>
      <c r="K531">
        <v>5959.7923110000002</v>
      </c>
      <c r="N531">
        <v>8108.1888820000004</v>
      </c>
      <c r="Q531" t="s">
        <v>294</v>
      </c>
      <c r="S531" t="s">
        <v>283</v>
      </c>
    </row>
    <row r="532" spans="1:19" x14ac:dyDescent="0.45">
      <c r="A532" t="s">
        <v>0</v>
      </c>
      <c r="B532" t="s">
        <v>1</v>
      </c>
      <c r="C532" t="s">
        <v>297</v>
      </c>
      <c r="D532" t="s">
        <v>433</v>
      </c>
      <c r="F532" t="s">
        <v>6</v>
      </c>
      <c r="G532" t="s">
        <v>66</v>
      </c>
      <c r="H532">
        <v>2011</v>
      </c>
      <c r="I532">
        <v>87</v>
      </c>
      <c r="J532">
        <v>87</v>
      </c>
      <c r="K532">
        <v>4748.449345</v>
      </c>
      <c r="N532">
        <v>8000.5977290000001</v>
      </c>
      <c r="Q532" t="s">
        <v>294</v>
      </c>
      <c r="S532" t="s">
        <v>283</v>
      </c>
    </row>
    <row r="533" spans="1:19" x14ac:dyDescent="0.45">
      <c r="A533" t="s">
        <v>0</v>
      </c>
      <c r="B533" t="s">
        <v>1</v>
      </c>
      <c r="C533" t="s">
        <v>297</v>
      </c>
      <c r="D533" t="s">
        <v>433</v>
      </c>
      <c r="F533" t="s">
        <v>6</v>
      </c>
      <c r="G533" t="s">
        <v>66</v>
      </c>
      <c r="H533">
        <v>2011</v>
      </c>
      <c r="I533">
        <v>88</v>
      </c>
      <c r="J533">
        <v>88</v>
      </c>
      <c r="K533">
        <v>4232.5069709999998</v>
      </c>
      <c r="N533">
        <v>7032.2773459999999</v>
      </c>
      <c r="Q533" t="s">
        <v>294</v>
      </c>
      <c r="S533" t="s">
        <v>283</v>
      </c>
    </row>
    <row r="534" spans="1:19" x14ac:dyDescent="0.45">
      <c r="A534" t="s">
        <v>0</v>
      </c>
      <c r="B534" t="s">
        <v>1</v>
      </c>
      <c r="C534" t="s">
        <v>297</v>
      </c>
      <c r="D534" t="s">
        <v>433</v>
      </c>
      <c r="F534" t="s">
        <v>6</v>
      </c>
      <c r="G534" t="s">
        <v>66</v>
      </c>
      <c r="H534">
        <v>2011</v>
      </c>
      <c r="I534">
        <v>89</v>
      </c>
      <c r="J534">
        <v>89</v>
      </c>
      <c r="K534">
        <v>5017.6366710000002</v>
      </c>
      <c r="N534">
        <v>8430.9623429999992</v>
      </c>
      <c r="Q534" t="s">
        <v>294</v>
      </c>
      <c r="S534" t="s">
        <v>283</v>
      </c>
    </row>
    <row r="535" spans="1:19" x14ac:dyDescent="0.45">
      <c r="A535" t="s">
        <v>0</v>
      </c>
      <c r="B535" t="s">
        <v>1</v>
      </c>
      <c r="C535" t="s">
        <v>297</v>
      </c>
      <c r="D535" t="s">
        <v>433</v>
      </c>
      <c r="F535" t="s">
        <v>6</v>
      </c>
      <c r="G535" t="s">
        <v>66</v>
      </c>
      <c r="H535">
        <v>2011</v>
      </c>
      <c r="I535">
        <v>90</v>
      </c>
      <c r="J535">
        <v>90</v>
      </c>
      <c r="K535">
        <v>4456.8297419999999</v>
      </c>
      <c r="N535">
        <v>7570.2331139999997</v>
      </c>
      <c r="Q535" t="s">
        <v>294</v>
      </c>
      <c r="S535" t="s">
        <v>283</v>
      </c>
    </row>
    <row r="536" spans="1:19" x14ac:dyDescent="0.45">
      <c r="A536" t="s">
        <v>0</v>
      </c>
      <c r="B536" t="s">
        <v>1</v>
      </c>
      <c r="C536" t="s">
        <v>297</v>
      </c>
      <c r="D536" t="s">
        <v>433</v>
      </c>
      <c r="F536" t="s">
        <v>6</v>
      </c>
      <c r="G536" t="s">
        <v>66</v>
      </c>
      <c r="H536">
        <v>2011</v>
      </c>
      <c r="I536">
        <v>91</v>
      </c>
      <c r="J536">
        <v>91</v>
      </c>
      <c r="K536">
        <v>3896.0228139999999</v>
      </c>
      <c r="N536">
        <v>6924.6861920000001</v>
      </c>
      <c r="Q536" t="s">
        <v>294</v>
      </c>
      <c r="S536" t="s">
        <v>283</v>
      </c>
    </row>
    <row r="537" spans="1:19" x14ac:dyDescent="0.45">
      <c r="A537" t="s">
        <v>0</v>
      </c>
      <c r="B537" t="s">
        <v>1</v>
      </c>
      <c r="C537" t="s">
        <v>297</v>
      </c>
      <c r="D537" t="s">
        <v>433</v>
      </c>
      <c r="F537" t="s">
        <v>6</v>
      </c>
      <c r="G537" t="s">
        <v>66</v>
      </c>
      <c r="H537">
        <v>2011</v>
      </c>
      <c r="I537">
        <v>92</v>
      </c>
      <c r="J537">
        <v>92</v>
      </c>
      <c r="K537">
        <v>3559.5386570000001</v>
      </c>
      <c r="N537">
        <v>7355.0508069999996</v>
      </c>
      <c r="Q537" t="s">
        <v>294</v>
      </c>
      <c r="S537" t="s">
        <v>283</v>
      </c>
    </row>
    <row r="538" spans="1:19" x14ac:dyDescent="0.45">
      <c r="A538" t="s">
        <v>0</v>
      </c>
      <c r="B538" t="s">
        <v>1</v>
      </c>
      <c r="C538" t="s">
        <v>297</v>
      </c>
      <c r="D538" t="s">
        <v>433</v>
      </c>
      <c r="F538" t="s">
        <v>6</v>
      </c>
      <c r="G538" t="s">
        <v>66</v>
      </c>
      <c r="H538">
        <v>2011</v>
      </c>
      <c r="I538">
        <v>93</v>
      </c>
      <c r="J538">
        <v>93</v>
      </c>
      <c r="K538">
        <v>2931.4348970000001</v>
      </c>
      <c r="N538">
        <v>6279.139271</v>
      </c>
      <c r="Q538" t="s">
        <v>294</v>
      </c>
      <c r="S538" t="s">
        <v>283</v>
      </c>
    </row>
    <row r="539" spans="1:19" x14ac:dyDescent="0.45">
      <c r="A539" t="s">
        <v>0</v>
      </c>
      <c r="B539" t="s">
        <v>1</v>
      </c>
      <c r="C539" t="s">
        <v>297</v>
      </c>
      <c r="D539" t="s">
        <v>433</v>
      </c>
      <c r="F539" t="s">
        <v>6</v>
      </c>
      <c r="G539" t="s">
        <v>66</v>
      </c>
      <c r="H539">
        <v>2011</v>
      </c>
      <c r="I539">
        <v>94</v>
      </c>
      <c r="J539">
        <v>94</v>
      </c>
      <c r="K539">
        <v>2886.570342</v>
      </c>
      <c r="N539">
        <v>6063.956964</v>
      </c>
      <c r="Q539" t="s">
        <v>294</v>
      </c>
      <c r="S539" t="s">
        <v>283</v>
      </c>
    </row>
    <row r="540" spans="1:19" x14ac:dyDescent="0.45">
      <c r="A540" t="s">
        <v>0</v>
      </c>
      <c r="B540" t="s">
        <v>1</v>
      </c>
      <c r="C540" t="s">
        <v>297</v>
      </c>
      <c r="D540" t="s">
        <v>433</v>
      </c>
      <c r="F540" t="s">
        <v>6</v>
      </c>
      <c r="G540" t="s">
        <v>66</v>
      </c>
      <c r="H540">
        <v>2011</v>
      </c>
      <c r="I540">
        <v>95</v>
      </c>
      <c r="J540">
        <v>95</v>
      </c>
      <c r="K540">
        <v>3178.1899450000001</v>
      </c>
      <c r="N540">
        <v>5203.2277350000004</v>
      </c>
      <c r="Q540" t="s">
        <v>294</v>
      </c>
      <c r="S540" t="s">
        <v>283</v>
      </c>
    </row>
    <row r="541" spans="1:19" x14ac:dyDescent="0.45">
      <c r="A541" t="s">
        <v>0</v>
      </c>
      <c r="B541" t="s">
        <v>1</v>
      </c>
      <c r="C541" t="s">
        <v>297</v>
      </c>
      <c r="D541" t="s">
        <v>433</v>
      </c>
      <c r="F541" t="s">
        <v>6</v>
      </c>
      <c r="G541" t="s">
        <v>66</v>
      </c>
      <c r="H541">
        <v>2011</v>
      </c>
      <c r="I541">
        <v>96</v>
      </c>
      <c r="J541">
        <v>96</v>
      </c>
      <c r="K541">
        <v>2909.0026189999999</v>
      </c>
      <c r="N541">
        <v>4880.4542739999997</v>
      </c>
      <c r="Q541" t="s">
        <v>294</v>
      </c>
      <c r="S541" t="s">
        <v>283</v>
      </c>
    </row>
    <row r="542" spans="1:19" x14ac:dyDescent="0.45">
      <c r="A542" t="s">
        <v>0</v>
      </c>
      <c r="B542" t="s">
        <v>1</v>
      </c>
      <c r="C542" t="s">
        <v>297</v>
      </c>
      <c r="D542" t="s">
        <v>433</v>
      </c>
      <c r="F542" t="s">
        <v>6</v>
      </c>
      <c r="G542" t="s">
        <v>66</v>
      </c>
      <c r="H542">
        <v>2011</v>
      </c>
      <c r="I542">
        <v>97</v>
      </c>
      <c r="J542">
        <v>97</v>
      </c>
      <c r="K542">
        <v>2191.1697509999999</v>
      </c>
      <c r="N542">
        <v>5095.6365809999998</v>
      </c>
      <c r="Q542" t="s">
        <v>294</v>
      </c>
      <c r="S542" t="s">
        <v>283</v>
      </c>
    </row>
    <row r="543" spans="1:19" x14ac:dyDescent="0.45">
      <c r="A543" t="s">
        <v>0</v>
      </c>
      <c r="B543" t="s">
        <v>1</v>
      </c>
      <c r="C543" t="s">
        <v>297</v>
      </c>
      <c r="D543" t="s">
        <v>433</v>
      </c>
      <c r="F543" t="s">
        <v>6</v>
      </c>
      <c r="G543" t="s">
        <v>66</v>
      </c>
      <c r="H543">
        <v>2011</v>
      </c>
      <c r="I543">
        <v>98</v>
      </c>
      <c r="J543">
        <v>98</v>
      </c>
      <c r="K543">
        <v>1652.7950989999999</v>
      </c>
      <c r="N543">
        <v>4988.045427</v>
      </c>
      <c r="Q543" t="s">
        <v>294</v>
      </c>
      <c r="S543" t="s">
        <v>283</v>
      </c>
    </row>
    <row r="544" spans="1:19" x14ac:dyDescent="0.45">
      <c r="A544" t="s">
        <v>0</v>
      </c>
      <c r="B544" t="s">
        <v>1</v>
      </c>
      <c r="C544" t="s">
        <v>297</v>
      </c>
      <c r="D544" t="s">
        <v>433</v>
      </c>
      <c r="F544" t="s">
        <v>6</v>
      </c>
      <c r="G544" t="s">
        <v>66</v>
      </c>
      <c r="H544">
        <v>2011</v>
      </c>
      <c r="I544">
        <v>99</v>
      </c>
      <c r="J544">
        <v>99</v>
      </c>
      <c r="K544">
        <v>1585.4982680000001</v>
      </c>
      <c r="N544">
        <v>4342.4985059999999</v>
      </c>
      <c r="Q544" t="s">
        <v>294</v>
      </c>
      <c r="S544" t="s">
        <v>283</v>
      </c>
    </row>
    <row r="545" spans="1:19" x14ac:dyDescent="0.45">
      <c r="A545" t="s">
        <v>0</v>
      </c>
      <c r="B545" t="s">
        <v>1</v>
      </c>
      <c r="C545" t="s">
        <v>297</v>
      </c>
      <c r="D545" t="s">
        <v>433</v>
      </c>
      <c r="F545" t="s">
        <v>6</v>
      </c>
      <c r="G545" t="s">
        <v>66</v>
      </c>
      <c r="H545">
        <v>2011</v>
      </c>
      <c r="I545">
        <v>100</v>
      </c>
      <c r="J545">
        <v>100</v>
      </c>
      <c r="K545">
        <v>1585.4982680000001</v>
      </c>
      <c r="N545">
        <v>3266.5869699999998</v>
      </c>
      <c r="Q545" t="s">
        <v>294</v>
      </c>
      <c r="S545" t="s">
        <v>283</v>
      </c>
    </row>
    <row r="546" spans="1:19" x14ac:dyDescent="0.45">
      <c r="A546" t="s">
        <v>0</v>
      </c>
      <c r="B546" t="s">
        <v>1</v>
      </c>
      <c r="C546" t="s">
        <v>297</v>
      </c>
      <c r="D546" t="s">
        <v>433</v>
      </c>
      <c r="F546" t="s">
        <v>6</v>
      </c>
      <c r="G546" t="s">
        <v>66</v>
      </c>
      <c r="H546">
        <v>2011</v>
      </c>
      <c r="I546">
        <v>101</v>
      </c>
      <c r="J546">
        <v>101</v>
      </c>
      <c r="K546">
        <v>1450.9046049999999</v>
      </c>
      <c r="N546">
        <v>4234.9073520000002</v>
      </c>
      <c r="Q546" t="s">
        <v>294</v>
      </c>
      <c r="S546" t="s">
        <v>283</v>
      </c>
    </row>
    <row r="547" spans="1:19" x14ac:dyDescent="0.45">
      <c r="A547" t="s">
        <v>0</v>
      </c>
      <c r="B547" t="s">
        <v>1</v>
      </c>
      <c r="C547" t="s">
        <v>297</v>
      </c>
      <c r="D547" t="s">
        <v>433</v>
      </c>
      <c r="F547" t="s">
        <v>6</v>
      </c>
      <c r="G547" t="s">
        <v>66</v>
      </c>
      <c r="H547">
        <v>2011</v>
      </c>
      <c r="I547">
        <v>102</v>
      </c>
      <c r="J547">
        <v>102</v>
      </c>
      <c r="K547">
        <v>1159.2850020000001</v>
      </c>
      <c r="N547">
        <v>3266.5869699999998</v>
      </c>
      <c r="Q547" t="s">
        <v>294</v>
      </c>
      <c r="S547" t="s">
        <v>283</v>
      </c>
    </row>
    <row r="548" spans="1:19" x14ac:dyDescent="0.45">
      <c r="A548" t="s">
        <v>0</v>
      </c>
      <c r="B548" t="s">
        <v>1</v>
      </c>
      <c r="C548" t="s">
        <v>297</v>
      </c>
      <c r="D548" t="s">
        <v>433</v>
      </c>
      <c r="F548" t="s">
        <v>6</v>
      </c>
      <c r="G548" t="s">
        <v>66</v>
      </c>
      <c r="H548">
        <v>2011</v>
      </c>
      <c r="I548">
        <v>103</v>
      </c>
      <c r="J548">
        <v>103</v>
      </c>
      <c r="K548">
        <v>1047.123617</v>
      </c>
      <c r="N548">
        <v>2836.2223549999999</v>
      </c>
      <c r="Q548" t="s">
        <v>294</v>
      </c>
      <c r="S548" t="s">
        <v>283</v>
      </c>
    </row>
    <row r="549" spans="1:19" x14ac:dyDescent="0.45">
      <c r="A549" t="s">
        <v>0</v>
      </c>
      <c r="B549" t="s">
        <v>1</v>
      </c>
      <c r="C549" t="s">
        <v>297</v>
      </c>
      <c r="D549" t="s">
        <v>433</v>
      </c>
      <c r="F549" t="s">
        <v>6</v>
      </c>
      <c r="G549" t="s">
        <v>66</v>
      </c>
      <c r="H549">
        <v>2011</v>
      </c>
      <c r="I549">
        <v>104</v>
      </c>
      <c r="J549">
        <v>104</v>
      </c>
      <c r="K549">
        <v>1047.123617</v>
      </c>
      <c r="N549">
        <v>2836.2223549999999</v>
      </c>
      <c r="Q549" t="s">
        <v>294</v>
      </c>
      <c r="S549" t="s">
        <v>283</v>
      </c>
    </row>
    <row r="550" spans="1:19" x14ac:dyDescent="0.45">
      <c r="A550" t="s">
        <v>0</v>
      </c>
      <c r="B550" t="s">
        <v>1</v>
      </c>
      <c r="C550" t="s">
        <v>297</v>
      </c>
      <c r="D550" t="s">
        <v>433</v>
      </c>
      <c r="F550" t="s">
        <v>6</v>
      </c>
      <c r="G550" t="s">
        <v>66</v>
      </c>
      <c r="H550">
        <v>2011</v>
      </c>
      <c r="I550">
        <v>105</v>
      </c>
      <c r="J550">
        <v>105</v>
      </c>
      <c r="K550">
        <v>957.39450799999997</v>
      </c>
      <c r="N550">
        <v>2836.2223549999999</v>
      </c>
      <c r="Q550" t="s">
        <v>294</v>
      </c>
      <c r="S550" t="s">
        <v>283</v>
      </c>
    </row>
    <row r="551" spans="1:19" x14ac:dyDescent="0.45">
      <c r="A551" t="s">
        <v>0</v>
      </c>
      <c r="B551" t="s">
        <v>1</v>
      </c>
      <c r="C551" t="s">
        <v>297</v>
      </c>
      <c r="D551" t="s">
        <v>433</v>
      </c>
      <c r="F551" t="s">
        <v>6</v>
      </c>
      <c r="G551" t="s">
        <v>66</v>
      </c>
      <c r="H551">
        <v>2011</v>
      </c>
      <c r="I551">
        <v>106</v>
      </c>
      <c r="J551">
        <v>106</v>
      </c>
      <c r="K551">
        <v>1024.691339</v>
      </c>
      <c r="N551">
        <v>2728.6312010000001</v>
      </c>
      <c r="Q551" t="s">
        <v>294</v>
      </c>
      <c r="S551" t="s">
        <v>283</v>
      </c>
    </row>
    <row r="552" spans="1:19" x14ac:dyDescent="0.45">
      <c r="A552" t="s">
        <v>0</v>
      </c>
      <c r="B552" t="s">
        <v>1</v>
      </c>
      <c r="C552" t="s">
        <v>297</v>
      </c>
      <c r="D552" t="s">
        <v>433</v>
      </c>
      <c r="F552" t="s">
        <v>6</v>
      </c>
      <c r="G552" t="s">
        <v>66</v>
      </c>
      <c r="H552">
        <v>2011</v>
      </c>
      <c r="I552">
        <v>107</v>
      </c>
      <c r="J552">
        <v>107</v>
      </c>
      <c r="K552">
        <v>1002.259062</v>
      </c>
      <c r="N552">
        <v>2513.4488940000001</v>
      </c>
      <c r="Q552" t="s">
        <v>294</v>
      </c>
      <c r="S552" t="s">
        <v>283</v>
      </c>
    </row>
    <row r="553" spans="1:19" x14ac:dyDescent="0.45">
      <c r="A553" t="s">
        <v>0</v>
      </c>
      <c r="B553" t="s">
        <v>1</v>
      </c>
      <c r="C553" t="s">
        <v>297</v>
      </c>
      <c r="D553" t="s">
        <v>433</v>
      </c>
      <c r="F553" t="s">
        <v>6</v>
      </c>
      <c r="G553" t="s">
        <v>66</v>
      </c>
      <c r="H553">
        <v>2011</v>
      </c>
      <c r="I553">
        <v>108</v>
      </c>
      <c r="J553">
        <v>108</v>
      </c>
      <c r="K553">
        <v>822.80084509999995</v>
      </c>
      <c r="N553">
        <v>2298.2665870000001</v>
      </c>
      <c r="Q553" t="s">
        <v>294</v>
      </c>
      <c r="S553" t="s">
        <v>283</v>
      </c>
    </row>
    <row r="554" spans="1:19" x14ac:dyDescent="0.45">
      <c r="A554" t="s">
        <v>0</v>
      </c>
      <c r="B554" t="s">
        <v>1</v>
      </c>
      <c r="C554" t="s">
        <v>297</v>
      </c>
      <c r="D554" t="s">
        <v>433</v>
      </c>
      <c r="F554" t="s">
        <v>6</v>
      </c>
      <c r="G554" t="s">
        <v>66</v>
      </c>
      <c r="H554">
        <v>2011</v>
      </c>
      <c r="I554">
        <v>109</v>
      </c>
      <c r="J554">
        <v>109</v>
      </c>
      <c r="K554">
        <v>688.20718220000003</v>
      </c>
      <c r="N554">
        <v>2083.08428</v>
      </c>
      <c r="Q554" t="s">
        <v>294</v>
      </c>
      <c r="S554" t="s">
        <v>283</v>
      </c>
    </row>
    <row r="555" spans="1:19" x14ac:dyDescent="0.45">
      <c r="A555" t="s">
        <v>0</v>
      </c>
      <c r="B555" t="s">
        <v>1</v>
      </c>
      <c r="C555" t="s">
        <v>297</v>
      </c>
      <c r="D555" t="s">
        <v>433</v>
      </c>
      <c r="F555" t="s">
        <v>6</v>
      </c>
      <c r="G555" t="s">
        <v>66</v>
      </c>
      <c r="H555">
        <v>2011</v>
      </c>
      <c r="I555">
        <v>110</v>
      </c>
      <c r="J555">
        <v>110</v>
      </c>
      <c r="K555">
        <v>598.47807369999998</v>
      </c>
      <c r="N555">
        <v>1867.901973</v>
      </c>
      <c r="Q555" t="s">
        <v>294</v>
      </c>
      <c r="S555" t="s">
        <v>283</v>
      </c>
    </row>
    <row r="556" spans="1:19" x14ac:dyDescent="0.45">
      <c r="A556" t="s">
        <v>0</v>
      </c>
      <c r="B556" t="s">
        <v>1</v>
      </c>
      <c r="C556" t="s">
        <v>297</v>
      </c>
      <c r="D556" t="s">
        <v>433</v>
      </c>
      <c r="F556" t="s">
        <v>6</v>
      </c>
      <c r="G556" t="s">
        <v>66</v>
      </c>
      <c r="H556">
        <v>2011</v>
      </c>
      <c r="I556">
        <v>111</v>
      </c>
      <c r="J556">
        <v>111</v>
      </c>
      <c r="K556">
        <v>529.93009080000002</v>
      </c>
      <c r="N556">
        <v>1652.7196650000001</v>
      </c>
      <c r="Q556" t="s">
        <v>294</v>
      </c>
      <c r="S556" t="s">
        <v>283</v>
      </c>
    </row>
    <row r="557" spans="1:19" x14ac:dyDescent="0.45">
      <c r="A557" t="s">
        <v>0</v>
      </c>
      <c r="B557" t="s">
        <v>1</v>
      </c>
      <c r="C557" t="s">
        <v>297</v>
      </c>
      <c r="D557" t="s">
        <v>433</v>
      </c>
      <c r="F557" t="s">
        <v>6</v>
      </c>
      <c r="G557" t="s">
        <v>66</v>
      </c>
      <c r="H557">
        <v>2011</v>
      </c>
      <c r="I557">
        <v>112</v>
      </c>
      <c r="J557">
        <v>112</v>
      </c>
      <c r="K557">
        <v>453.55806530000001</v>
      </c>
      <c r="N557">
        <v>1867.901973</v>
      </c>
      <c r="Q557" t="s">
        <v>294</v>
      </c>
      <c r="S557" t="s">
        <v>283</v>
      </c>
    </row>
    <row r="558" spans="1:19" x14ac:dyDescent="0.45">
      <c r="A558" t="s">
        <v>0</v>
      </c>
      <c r="B558" t="s">
        <v>1</v>
      </c>
      <c r="C558" t="s">
        <v>297</v>
      </c>
      <c r="D558" t="s">
        <v>433</v>
      </c>
      <c r="F558" t="s">
        <v>6</v>
      </c>
      <c r="G558" t="s">
        <v>66</v>
      </c>
      <c r="H558">
        <v>2011</v>
      </c>
      <c r="I558">
        <v>113</v>
      </c>
      <c r="J558">
        <v>113</v>
      </c>
      <c r="K558">
        <v>568.65212289999999</v>
      </c>
      <c r="N558">
        <v>1975.4931260000001</v>
      </c>
      <c r="Q558" t="s">
        <v>294</v>
      </c>
      <c r="S558" t="s">
        <v>283</v>
      </c>
    </row>
    <row r="559" spans="1:19" x14ac:dyDescent="0.45">
      <c r="A559" t="s">
        <v>0</v>
      </c>
      <c r="B559" t="s">
        <v>1</v>
      </c>
      <c r="C559" t="s">
        <v>297</v>
      </c>
      <c r="D559" t="s">
        <v>433</v>
      </c>
      <c r="F559" t="s">
        <v>6</v>
      </c>
      <c r="G559" t="s">
        <v>66</v>
      </c>
      <c r="H559">
        <v>2011</v>
      </c>
      <c r="I559">
        <v>114</v>
      </c>
      <c r="J559">
        <v>114</v>
      </c>
      <c r="K559">
        <v>643.34262799999999</v>
      </c>
      <c r="N559">
        <v>1975.4931260000001</v>
      </c>
      <c r="Q559" t="s">
        <v>294</v>
      </c>
      <c r="S559" t="s">
        <v>283</v>
      </c>
    </row>
    <row r="560" spans="1:19" x14ac:dyDescent="0.45">
      <c r="A560" t="s">
        <v>0</v>
      </c>
      <c r="B560" t="s">
        <v>1</v>
      </c>
      <c r="C560" t="s">
        <v>297</v>
      </c>
      <c r="D560" t="s">
        <v>433</v>
      </c>
      <c r="F560" t="s">
        <v>6</v>
      </c>
      <c r="G560" t="s">
        <v>66</v>
      </c>
      <c r="H560">
        <v>2011</v>
      </c>
      <c r="I560">
        <v>115</v>
      </c>
      <c r="J560">
        <v>115</v>
      </c>
      <c r="K560">
        <v>733.07173650000004</v>
      </c>
      <c r="N560">
        <v>1760.310819</v>
      </c>
      <c r="Q560" t="s">
        <v>294</v>
      </c>
      <c r="S560" t="s">
        <v>283</v>
      </c>
    </row>
    <row r="561" spans="1:19" x14ac:dyDescent="0.45">
      <c r="A561" t="s">
        <v>0</v>
      </c>
      <c r="B561" t="s">
        <v>1</v>
      </c>
      <c r="C561" t="s">
        <v>297</v>
      </c>
      <c r="D561" t="s">
        <v>433</v>
      </c>
      <c r="F561" t="s">
        <v>6</v>
      </c>
      <c r="G561" t="s">
        <v>66</v>
      </c>
      <c r="H561">
        <v>2011</v>
      </c>
      <c r="I561">
        <v>116</v>
      </c>
      <c r="J561">
        <v>116</v>
      </c>
      <c r="K561">
        <v>688.20718220000003</v>
      </c>
      <c r="N561">
        <v>1652.7196650000001</v>
      </c>
      <c r="Q561" t="s">
        <v>294</v>
      </c>
      <c r="S561" t="s">
        <v>283</v>
      </c>
    </row>
    <row r="562" spans="1:19" x14ac:dyDescent="0.45">
      <c r="A562" t="s">
        <v>0</v>
      </c>
      <c r="B562" t="s">
        <v>1</v>
      </c>
      <c r="C562" t="s">
        <v>297</v>
      </c>
      <c r="D562" t="s">
        <v>433</v>
      </c>
      <c r="F562" t="s">
        <v>6</v>
      </c>
      <c r="G562" t="s">
        <v>66</v>
      </c>
      <c r="H562">
        <v>2011</v>
      </c>
      <c r="I562">
        <v>117</v>
      </c>
      <c r="J562">
        <v>117</v>
      </c>
      <c r="K562">
        <v>569.50260679999997</v>
      </c>
      <c r="N562">
        <v>1760.310819</v>
      </c>
      <c r="Q562" t="s">
        <v>294</v>
      </c>
      <c r="S562" t="s">
        <v>283</v>
      </c>
    </row>
    <row r="563" spans="1:19" x14ac:dyDescent="0.45">
      <c r="A563" t="s">
        <v>0</v>
      </c>
      <c r="B563" t="s">
        <v>1</v>
      </c>
      <c r="C563" t="s">
        <v>297</v>
      </c>
      <c r="D563" t="s">
        <v>433</v>
      </c>
      <c r="F563" t="s">
        <v>6</v>
      </c>
      <c r="G563" t="s">
        <v>66</v>
      </c>
      <c r="H563">
        <v>2011</v>
      </c>
      <c r="I563">
        <v>118</v>
      </c>
      <c r="J563">
        <v>118</v>
      </c>
      <c r="K563">
        <v>473.98397290000003</v>
      </c>
      <c r="N563">
        <v>1867.901973</v>
      </c>
      <c r="Q563" t="s">
        <v>294</v>
      </c>
      <c r="S563" t="s">
        <v>283</v>
      </c>
    </row>
    <row r="564" spans="1:19" x14ac:dyDescent="0.45">
      <c r="A564" t="s">
        <v>0</v>
      </c>
      <c r="B564" t="s">
        <v>1</v>
      </c>
      <c r="C564" t="s">
        <v>297</v>
      </c>
      <c r="D564" t="s">
        <v>433</v>
      </c>
      <c r="F564" t="s">
        <v>6</v>
      </c>
      <c r="G564" t="s">
        <v>66</v>
      </c>
      <c r="H564">
        <v>2011</v>
      </c>
      <c r="I564">
        <v>119</v>
      </c>
      <c r="J564">
        <v>119</v>
      </c>
      <c r="K564">
        <v>589.0708836</v>
      </c>
      <c r="N564">
        <v>2083.08428</v>
      </c>
      <c r="Q564" t="s">
        <v>294</v>
      </c>
      <c r="S564" t="s">
        <v>283</v>
      </c>
    </row>
    <row r="565" spans="1:19" x14ac:dyDescent="0.45">
      <c r="A565" t="s">
        <v>0</v>
      </c>
      <c r="B565" t="s">
        <v>1</v>
      </c>
      <c r="C565" t="s">
        <v>297</v>
      </c>
      <c r="D565" t="s">
        <v>433</v>
      </c>
      <c r="F565" t="s">
        <v>6</v>
      </c>
      <c r="G565" t="s">
        <v>66</v>
      </c>
      <c r="H565">
        <v>2011</v>
      </c>
      <c r="I565">
        <v>120</v>
      </c>
      <c r="J565">
        <v>120</v>
      </c>
      <c r="K565">
        <v>688.20718220000003</v>
      </c>
      <c r="N565">
        <v>2190.6754329999999</v>
      </c>
      <c r="Q565" t="s">
        <v>294</v>
      </c>
      <c r="S565" t="s">
        <v>283</v>
      </c>
    </row>
    <row r="566" spans="1:19" x14ac:dyDescent="0.45">
      <c r="A566" t="s">
        <v>0</v>
      </c>
      <c r="B566" t="s">
        <v>1</v>
      </c>
      <c r="C566" t="s">
        <v>297</v>
      </c>
      <c r="D566" t="s">
        <v>433</v>
      </c>
      <c r="F566" t="s">
        <v>6</v>
      </c>
      <c r="G566" t="s">
        <v>66</v>
      </c>
      <c r="H566">
        <v>2011</v>
      </c>
      <c r="I566">
        <v>121</v>
      </c>
      <c r="J566">
        <v>121</v>
      </c>
      <c r="K566">
        <v>643.34262799999999</v>
      </c>
      <c r="N566">
        <v>2190.6754329999999</v>
      </c>
      <c r="Q566" t="s">
        <v>294</v>
      </c>
      <c r="S566" t="s">
        <v>283</v>
      </c>
    </row>
    <row r="567" spans="1:19" x14ac:dyDescent="0.45">
      <c r="A567" t="s">
        <v>0</v>
      </c>
      <c r="B567" t="s">
        <v>1</v>
      </c>
      <c r="C567" t="s">
        <v>297</v>
      </c>
      <c r="D567" t="s">
        <v>433</v>
      </c>
      <c r="F567" t="s">
        <v>6</v>
      </c>
      <c r="G567" t="s">
        <v>66</v>
      </c>
      <c r="H567">
        <v>2011</v>
      </c>
      <c r="I567">
        <v>122</v>
      </c>
      <c r="J567">
        <v>122</v>
      </c>
      <c r="K567">
        <v>643.34262799999999</v>
      </c>
      <c r="N567">
        <v>2298.2665870000001</v>
      </c>
      <c r="Q567" t="s">
        <v>294</v>
      </c>
      <c r="S567" t="s">
        <v>283</v>
      </c>
    </row>
    <row r="568" spans="1:19" x14ac:dyDescent="0.45">
      <c r="A568" t="s">
        <v>0</v>
      </c>
      <c r="B568" t="s">
        <v>1</v>
      </c>
      <c r="C568" t="s">
        <v>297</v>
      </c>
      <c r="D568" t="s">
        <v>433</v>
      </c>
      <c r="F568" t="s">
        <v>6</v>
      </c>
      <c r="G568" t="s">
        <v>66</v>
      </c>
      <c r="H568">
        <v>2011</v>
      </c>
      <c r="I568">
        <v>123</v>
      </c>
      <c r="J568">
        <v>123</v>
      </c>
      <c r="K568">
        <v>643.34262799999999</v>
      </c>
      <c r="N568">
        <v>1545.128512</v>
      </c>
      <c r="Q568" t="s">
        <v>294</v>
      </c>
      <c r="S568" t="s">
        <v>283</v>
      </c>
    </row>
    <row r="569" spans="1:19" x14ac:dyDescent="0.45">
      <c r="A569" t="s">
        <v>0</v>
      </c>
      <c r="B569" t="s">
        <v>1</v>
      </c>
      <c r="C569" t="s">
        <v>297</v>
      </c>
      <c r="D569" t="s">
        <v>433</v>
      </c>
      <c r="F569" t="s">
        <v>6</v>
      </c>
      <c r="G569" t="s">
        <v>66</v>
      </c>
      <c r="H569">
        <v>2011</v>
      </c>
      <c r="I569">
        <v>124</v>
      </c>
      <c r="J569">
        <v>124</v>
      </c>
      <c r="K569">
        <v>513.54934200000002</v>
      </c>
      <c r="N569">
        <v>1652.7196650000001</v>
      </c>
      <c r="Q569" t="s">
        <v>294</v>
      </c>
      <c r="S569" t="s">
        <v>283</v>
      </c>
    </row>
    <row r="570" spans="1:19" x14ac:dyDescent="0.45">
      <c r="A570" t="s">
        <v>0</v>
      </c>
      <c r="B570" t="s">
        <v>1</v>
      </c>
      <c r="C570" t="s">
        <v>297</v>
      </c>
      <c r="D570" t="s">
        <v>433</v>
      </c>
      <c r="F570" t="s">
        <v>6</v>
      </c>
      <c r="G570" t="s">
        <v>66</v>
      </c>
      <c r="H570">
        <v>2011</v>
      </c>
      <c r="I570">
        <v>125</v>
      </c>
      <c r="J570">
        <v>125</v>
      </c>
      <c r="K570">
        <v>398.8840998</v>
      </c>
      <c r="N570">
        <v>1652.7196650000001</v>
      </c>
      <c r="Q570" t="s">
        <v>294</v>
      </c>
      <c r="S570" t="s">
        <v>283</v>
      </c>
    </row>
    <row r="571" spans="1:19" x14ac:dyDescent="0.45">
      <c r="A571" t="s">
        <v>0</v>
      </c>
      <c r="B571" t="s">
        <v>1</v>
      </c>
      <c r="C571" t="s">
        <v>297</v>
      </c>
      <c r="D571" t="s">
        <v>433</v>
      </c>
      <c r="F571" t="s">
        <v>6</v>
      </c>
      <c r="G571" t="s">
        <v>66</v>
      </c>
      <c r="H571">
        <v>2011</v>
      </c>
      <c r="I571">
        <v>126</v>
      </c>
      <c r="J571">
        <v>126</v>
      </c>
      <c r="K571">
        <v>437.39172409999998</v>
      </c>
      <c r="N571">
        <v>1760.310819</v>
      </c>
      <c r="Q571" t="s">
        <v>294</v>
      </c>
      <c r="S571" t="s">
        <v>283</v>
      </c>
    </row>
    <row r="572" spans="1:19" x14ac:dyDescent="0.45">
      <c r="A572" t="s">
        <v>0</v>
      </c>
      <c r="B572" t="s">
        <v>1</v>
      </c>
      <c r="C572" t="s">
        <v>297</v>
      </c>
      <c r="D572" t="s">
        <v>433</v>
      </c>
      <c r="F572" t="s">
        <v>6</v>
      </c>
      <c r="G572" t="s">
        <v>66</v>
      </c>
      <c r="H572">
        <v>2011</v>
      </c>
      <c r="I572">
        <v>127</v>
      </c>
      <c r="J572">
        <v>127</v>
      </c>
      <c r="K572">
        <v>514.18541819999996</v>
      </c>
      <c r="N572">
        <v>1975.4931260000001</v>
      </c>
      <c r="Q572" t="s">
        <v>294</v>
      </c>
      <c r="S572" t="s">
        <v>283</v>
      </c>
    </row>
    <row r="573" spans="1:19" x14ac:dyDescent="0.45">
      <c r="A573" t="s">
        <v>0</v>
      </c>
      <c r="B573" t="s">
        <v>1</v>
      </c>
      <c r="C573" t="s">
        <v>297</v>
      </c>
      <c r="D573" t="s">
        <v>433</v>
      </c>
      <c r="F573" t="s">
        <v>6</v>
      </c>
      <c r="G573" t="s">
        <v>66</v>
      </c>
      <c r="H573">
        <v>2011</v>
      </c>
      <c r="I573">
        <v>128</v>
      </c>
      <c r="J573">
        <v>128</v>
      </c>
      <c r="K573">
        <v>598.47807369999998</v>
      </c>
      <c r="N573">
        <v>1975.4931260000001</v>
      </c>
      <c r="Q573" t="s">
        <v>294</v>
      </c>
      <c r="S573" t="s">
        <v>283</v>
      </c>
    </row>
    <row r="574" spans="1:19" x14ac:dyDescent="0.45">
      <c r="A574" t="s">
        <v>0</v>
      </c>
      <c r="B574" t="s">
        <v>1</v>
      </c>
      <c r="C574" t="s">
        <v>297</v>
      </c>
      <c r="D574" t="s">
        <v>433</v>
      </c>
      <c r="F574" t="s">
        <v>6</v>
      </c>
      <c r="G574" t="s">
        <v>66</v>
      </c>
      <c r="H574">
        <v>2011</v>
      </c>
      <c r="I574">
        <v>129</v>
      </c>
      <c r="J574">
        <v>129</v>
      </c>
      <c r="K574">
        <v>598.47807369999998</v>
      </c>
      <c r="N574">
        <v>1760.310819</v>
      </c>
      <c r="Q574" t="s">
        <v>294</v>
      </c>
      <c r="S574" t="s">
        <v>283</v>
      </c>
    </row>
    <row r="575" spans="1:19" x14ac:dyDescent="0.45">
      <c r="A575" t="s">
        <v>0</v>
      </c>
      <c r="B575" t="s">
        <v>1</v>
      </c>
      <c r="C575" t="s">
        <v>297</v>
      </c>
      <c r="D575" t="s">
        <v>433</v>
      </c>
      <c r="F575" t="s">
        <v>6</v>
      </c>
      <c r="G575" t="s">
        <v>66</v>
      </c>
      <c r="H575">
        <v>2011</v>
      </c>
      <c r="I575">
        <v>130</v>
      </c>
      <c r="J575">
        <v>130</v>
      </c>
      <c r="K575">
        <v>572.26846620000003</v>
      </c>
      <c r="N575">
        <v>1760.310819</v>
      </c>
      <c r="Q575" t="s">
        <v>294</v>
      </c>
      <c r="S575" t="s">
        <v>283</v>
      </c>
    </row>
    <row r="576" spans="1:19" x14ac:dyDescent="0.45">
      <c r="A576" t="s">
        <v>0</v>
      </c>
      <c r="B576" t="s">
        <v>1</v>
      </c>
      <c r="C576" t="s">
        <v>297</v>
      </c>
      <c r="D576" t="s">
        <v>433</v>
      </c>
      <c r="F576" t="s">
        <v>6</v>
      </c>
      <c r="G576" t="s">
        <v>66</v>
      </c>
      <c r="H576">
        <v>2011</v>
      </c>
      <c r="I576">
        <v>131</v>
      </c>
      <c r="J576">
        <v>131</v>
      </c>
      <c r="K576">
        <v>572.47572700000001</v>
      </c>
      <c r="N576">
        <v>1545.128512</v>
      </c>
      <c r="Q576" t="s">
        <v>294</v>
      </c>
      <c r="S576" t="s">
        <v>283</v>
      </c>
    </row>
    <row r="577" spans="1:19" x14ac:dyDescent="0.45">
      <c r="A577" t="s">
        <v>0</v>
      </c>
      <c r="B577" t="s">
        <v>1</v>
      </c>
      <c r="C577" t="s">
        <v>297</v>
      </c>
      <c r="D577" t="s">
        <v>433</v>
      </c>
      <c r="F577" t="s">
        <v>6</v>
      </c>
      <c r="G577" t="s">
        <v>66</v>
      </c>
      <c r="H577">
        <v>2011</v>
      </c>
      <c r="I577">
        <v>132</v>
      </c>
      <c r="J577">
        <v>132</v>
      </c>
      <c r="K577">
        <v>572.69013470000004</v>
      </c>
      <c r="N577">
        <v>1437.537358</v>
      </c>
      <c r="Q577" t="s">
        <v>294</v>
      </c>
      <c r="S577" t="s">
        <v>283</v>
      </c>
    </row>
    <row r="578" spans="1:19" x14ac:dyDescent="0.45">
      <c r="A578" t="s">
        <v>0</v>
      </c>
      <c r="B578" t="s">
        <v>1</v>
      </c>
      <c r="C578" t="s">
        <v>297</v>
      </c>
      <c r="D578" t="s">
        <v>433</v>
      </c>
      <c r="F578" t="s">
        <v>6</v>
      </c>
      <c r="G578" t="s">
        <v>66</v>
      </c>
      <c r="H578">
        <v>2011</v>
      </c>
      <c r="I578">
        <v>133</v>
      </c>
      <c r="J578">
        <v>133</v>
      </c>
      <c r="K578">
        <v>534.61132580000003</v>
      </c>
      <c r="N578">
        <v>1867.901973</v>
      </c>
      <c r="Q578" t="s">
        <v>294</v>
      </c>
      <c r="S578" t="s">
        <v>283</v>
      </c>
    </row>
    <row r="579" spans="1:19" x14ac:dyDescent="0.45">
      <c r="A579" t="s">
        <v>0</v>
      </c>
      <c r="B579" t="s">
        <v>1</v>
      </c>
      <c r="C579" t="s">
        <v>297</v>
      </c>
      <c r="D579" t="s">
        <v>433</v>
      </c>
      <c r="F579" t="s">
        <v>6</v>
      </c>
      <c r="G579" t="s">
        <v>66</v>
      </c>
      <c r="H579">
        <v>2011</v>
      </c>
      <c r="I579">
        <v>134</v>
      </c>
      <c r="J579">
        <v>134</v>
      </c>
      <c r="K579">
        <v>573.11895010000001</v>
      </c>
      <c r="N579">
        <v>1975.4931260000001</v>
      </c>
      <c r="Q579" t="s">
        <v>294</v>
      </c>
      <c r="S579" t="s">
        <v>283</v>
      </c>
    </row>
    <row r="580" spans="1:19" x14ac:dyDescent="0.45">
      <c r="A580" t="s">
        <v>0</v>
      </c>
      <c r="B580" t="s">
        <v>1</v>
      </c>
      <c r="C580" t="s">
        <v>297</v>
      </c>
      <c r="D580" t="s">
        <v>433</v>
      </c>
      <c r="F580" t="s">
        <v>6</v>
      </c>
      <c r="G580" t="s">
        <v>66</v>
      </c>
      <c r="H580">
        <v>2011</v>
      </c>
      <c r="I580">
        <v>135</v>
      </c>
      <c r="J580">
        <v>135</v>
      </c>
      <c r="K580">
        <v>643.34262799999999</v>
      </c>
      <c r="N580">
        <v>2513.4488940000001</v>
      </c>
      <c r="Q580" t="s">
        <v>294</v>
      </c>
      <c r="S580" t="s">
        <v>283</v>
      </c>
    </row>
    <row r="581" spans="1:19" x14ac:dyDescent="0.45">
      <c r="A581" t="s">
        <v>0</v>
      </c>
      <c r="B581" t="s">
        <v>1</v>
      </c>
      <c r="C581" t="s">
        <v>297</v>
      </c>
      <c r="D581" t="s">
        <v>433</v>
      </c>
      <c r="F581" t="s">
        <v>6</v>
      </c>
      <c r="G581" t="s">
        <v>66</v>
      </c>
      <c r="H581">
        <v>2011</v>
      </c>
      <c r="I581">
        <v>136</v>
      </c>
      <c r="J581">
        <v>136</v>
      </c>
      <c r="K581">
        <v>822.80084509999995</v>
      </c>
      <c r="N581">
        <v>2405.8577409999998</v>
      </c>
      <c r="Q581" t="s">
        <v>294</v>
      </c>
      <c r="S581" t="s">
        <v>283</v>
      </c>
    </row>
    <row r="582" spans="1:19" x14ac:dyDescent="0.45">
      <c r="A582" t="s">
        <v>0</v>
      </c>
      <c r="B582" t="s">
        <v>1</v>
      </c>
      <c r="C582" t="s">
        <v>297</v>
      </c>
      <c r="D582" t="s">
        <v>433</v>
      </c>
      <c r="F582" t="s">
        <v>6</v>
      </c>
      <c r="G582" t="s">
        <v>66</v>
      </c>
      <c r="H582">
        <v>2011</v>
      </c>
      <c r="I582">
        <v>137</v>
      </c>
      <c r="J582">
        <v>137</v>
      </c>
      <c r="K582">
        <v>1047.123617</v>
      </c>
      <c r="N582">
        <v>3266.5869699999998</v>
      </c>
      <c r="Q582" t="s">
        <v>294</v>
      </c>
      <c r="S582" t="s">
        <v>283</v>
      </c>
    </row>
    <row r="583" spans="1:19" x14ac:dyDescent="0.45">
      <c r="A583" t="s">
        <v>0</v>
      </c>
      <c r="B583" t="s">
        <v>1</v>
      </c>
      <c r="C583" t="s">
        <v>297</v>
      </c>
      <c r="D583" t="s">
        <v>433</v>
      </c>
      <c r="F583" t="s">
        <v>6</v>
      </c>
      <c r="G583" t="s">
        <v>66</v>
      </c>
      <c r="H583">
        <v>2011</v>
      </c>
      <c r="I583">
        <v>138</v>
      </c>
      <c r="J583">
        <v>138</v>
      </c>
      <c r="K583">
        <v>1024.691339</v>
      </c>
      <c r="N583">
        <v>3589.3604300000002</v>
      </c>
      <c r="Q583" t="s">
        <v>294</v>
      </c>
      <c r="S583" t="s">
        <v>283</v>
      </c>
    </row>
    <row r="584" spans="1:19" x14ac:dyDescent="0.45">
      <c r="A584" t="s">
        <v>0</v>
      </c>
      <c r="B584" t="s">
        <v>1</v>
      </c>
      <c r="C584" t="s">
        <v>297</v>
      </c>
      <c r="D584" t="s">
        <v>433</v>
      </c>
      <c r="F584" t="s">
        <v>6</v>
      </c>
      <c r="G584" t="s">
        <v>66</v>
      </c>
      <c r="H584">
        <v>2011</v>
      </c>
      <c r="I584">
        <v>139</v>
      </c>
      <c r="J584">
        <v>139</v>
      </c>
      <c r="K584">
        <v>1159.2850020000001</v>
      </c>
      <c r="N584">
        <v>3481.7692769999999</v>
      </c>
      <c r="Q584" t="s">
        <v>294</v>
      </c>
      <c r="S584" t="s">
        <v>283</v>
      </c>
    </row>
    <row r="585" spans="1:19" x14ac:dyDescent="0.45">
      <c r="A585" t="s">
        <v>0</v>
      </c>
      <c r="B585" t="s">
        <v>1</v>
      </c>
      <c r="C585" t="s">
        <v>297</v>
      </c>
      <c r="D585" t="s">
        <v>433</v>
      </c>
      <c r="F585" t="s">
        <v>6</v>
      </c>
      <c r="G585" t="s">
        <v>66</v>
      </c>
      <c r="H585">
        <v>2011</v>
      </c>
      <c r="I585">
        <v>140</v>
      </c>
      <c r="J585">
        <v>140</v>
      </c>
      <c r="K585">
        <v>1361.175497</v>
      </c>
      <c r="N585">
        <v>3266.5869699999998</v>
      </c>
      <c r="Q585" t="s">
        <v>294</v>
      </c>
      <c r="S585" t="s">
        <v>283</v>
      </c>
    </row>
    <row r="586" spans="1:19" x14ac:dyDescent="0.45">
      <c r="A586" t="s">
        <v>0</v>
      </c>
      <c r="B586" t="s">
        <v>1</v>
      </c>
      <c r="C586" t="s">
        <v>297</v>
      </c>
      <c r="D586" t="s">
        <v>433</v>
      </c>
      <c r="F586" t="s">
        <v>6</v>
      </c>
      <c r="G586" t="s">
        <v>66</v>
      </c>
      <c r="H586">
        <v>2011</v>
      </c>
      <c r="I586">
        <v>141</v>
      </c>
      <c r="J586">
        <v>141</v>
      </c>
      <c r="K586">
        <v>1406.0400509999999</v>
      </c>
      <c r="N586">
        <v>3481.7692769999999</v>
      </c>
      <c r="Q586" t="s">
        <v>294</v>
      </c>
      <c r="S586" t="s">
        <v>283</v>
      </c>
    </row>
    <row r="587" spans="1:19" x14ac:dyDescent="0.45">
      <c r="A587" t="s">
        <v>0</v>
      </c>
      <c r="B587" t="s">
        <v>1</v>
      </c>
      <c r="C587" t="s">
        <v>297</v>
      </c>
      <c r="D587" t="s">
        <v>433</v>
      </c>
      <c r="F587" t="s">
        <v>6</v>
      </c>
      <c r="G587" t="s">
        <v>66</v>
      </c>
      <c r="H587">
        <v>2011</v>
      </c>
      <c r="I587">
        <v>142</v>
      </c>
      <c r="J587">
        <v>142</v>
      </c>
      <c r="K587">
        <v>1136.852725</v>
      </c>
      <c r="N587">
        <v>2836.2223549999999</v>
      </c>
      <c r="Q587" t="s">
        <v>294</v>
      </c>
      <c r="S587" t="s">
        <v>283</v>
      </c>
    </row>
    <row r="588" spans="1:19" x14ac:dyDescent="0.45">
      <c r="A588" t="s">
        <v>0</v>
      </c>
      <c r="B588" t="s">
        <v>1</v>
      </c>
      <c r="C588" t="s">
        <v>297</v>
      </c>
      <c r="D588" t="s">
        <v>433</v>
      </c>
      <c r="F588" t="s">
        <v>6</v>
      </c>
      <c r="G588" t="s">
        <v>66</v>
      </c>
      <c r="H588">
        <v>2011</v>
      </c>
      <c r="I588">
        <v>143</v>
      </c>
      <c r="J588">
        <v>143</v>
      </c>
      <c r="K588">
        <v>957.39450799999997</v>
      </c>
      <c r="N588">
        <v>2513.4488940000001</v>
      </c>
      <c r="Q588" t="s">
        <v>294</v>
      </c>
      <c r="S588" t="s">
        <v>283</v>
      </c>
    </row>
    <row r="589" spans="1:19" x14ac:dyDescent="0.45">
      <c r="A589" t="s">
        <v>0</v>
      </c>
      <c r="B589" t="s">
        <v>1</v>
      </c>
      <c r="C589" t="s">
        <v>297</v>
      </c>
      <c r="D589" t="s">
        <v>433</v>
      </c>
      <c r="F589" t="s">
        <v>6</v>
      </c>
      <c r="G589" t="s">
        <v>66</v>
      </c>
      <c r="H589">
        <v>2011</v>
      </c>
      <c r="I589">
        <v>144</v>
      </c>
      <c r="J589">
        <v>144</v>
      </c>
      <c r="K589">
        <v>822.80084509999995</v>
      </c>
      <c r="N589">
        <v>3158.9958160000001</v>
      </c>
      <c r="Q589" t="s">
        <v>294</v>
      </c>
      <c r="S589" t="s">
        <v>283</v>
      </c>
    </row>
    <row r="590" spans="1:19" x14ac:dyDescent="0.45">
      <c r="A590" t="s">
        <v>0</v>
      </c>
      <c r="B590" t="s">
        <v>1</v>
      </c>
      <c r="C590" t="s">
        <v>297</v>
      </c>
      <c r="D590" t="s">
        <v>433</v>
      </c>
      <c r="F590" t="s">
        <v>6</v>
      </c>
      <c r="G590" t="s">
        <v>66</v>
      </c>
      <c r="H590">
        <v>2011</v>
      </c>
      <c r="I590">
        <v>145</v>
      </c>
      <c r="J590">
        <v>145</v>
      </c>
      <c r="K590">
        <v>912.52995369999996</v>
      </c>
      <c r="N590">
        <v>3051.4046619999999</v>
      </c>
      <c r="Q590" t="s">
        <v>294</v>
      </c>
      <c r="S590" t="s">
        <v>283</v>
      </c>
    </row>
    <row r="591" spans="1:19" x14ac:dyDescent="0.45">
      <c r="A591" t="s">
        <v>0</v>
      </c>
      <c r="B591" t="s">
        <v>1</v>
      </c>
      <c r="C591" t="s">
        <v>297</v>
      </c>
      <c r="D591" t="s">
        <v>433</v>
      </c>
      <c r="F591" t="s">
        <v>6</v>
      </c>
      <c r="G591" t="s">
        <v>66</v>
      </c>
      <c r="H591">
        <v>2011</v>
      </c>
      <c r="I591">
        <v>146</v>
      </c>
      <c r="J591">
        <v>146</v>
      </c>
      <c r="K591">
        <v>1159.2850020000001</v>
      </c>
      <c r="N591">
        <v>3481.7692769999999</v>
      </c>
      <c r="Q591" t="s">
        <v>294</v>
      </c>
      <c r="S591" t="s">
        <v>283</v>
      </c>
    </row>
    <row r="592" spans="1:19" x14ac:dyDescent="0.45">
      <c r="A592" t="s">
        <v>0</v>
      </c>
      <c r="B592" t="s">
        <v>1</v>
      </c>
      <c r="C592" t="s">
        <v>297</v>
      </c>
      <c r="D592" t="s">
        <v>433</v>
      </c>
      <c r="F592" t="s">
        <v>6</v>
      </c>
      <c r="G592" t="s">
        <v>66</v>
      </c>
      <c r="H592">
        <v>2011</v>
      </c>
      <c r="I592">
        <v>147</v>
      </c>
      <c r="J592">
        <v>147</v>
      </c>
      <c r="K592">
        <v>1518.2014369999999</v>
      </c>
      <c r="N592">
        <v>4342.4985059999999</v>
      </c>
      <c r="Q592" t="s">
        <v>294</v>
      </c>
      <c r="S592" t="s">
        <v>283</v>
      </c>
    </row>
    <row r="593" spans="1:19" x14ac:dyDescent="0.45">
      <c r="A593" t="s">
        <v>0</v>
      </c>
      <c r="B593" t="s">
        <v>1</v>
      </c>
      <c r="C593" t="s">
        <v>297</v>
      </c>
      <c r="D593" t="s">
        <v>433</v>
      </c>
      <c r="F593" t="s">
        <v>6</v>
      </c>
      <c r="G593" t="s">
        <v>66</v>
      </c>
      <c r="H593">
        <v>2011</v>
      </c>
      <c r="I593">
        <v>148</v>
      </c>
      <c r="J593" s="4">
        <v>148</v>
      </c>
      <c r="K593">
        <v>1540.6337140000001</v>
      </c>
      <c r="N593">
        <v>4127.3161980000004</v>
      </c>
      <c r="Q593" s="4" t="s">
        <v>294</v>
      </c>
      <c r="R593" s="4"/>
      <c r="S593" s="4" t="s">
        <v>283</v>
      </c>
    </row>
    <row r="594" spans="1:19" x14ac:dyDescent="0.45">
      <c r="A594" s="1" t="s">
        <v>0</v>
      </c>
      <c r="B594" s="2" t="s">
        <v>1</v>
      </c>
      <c r="C594" s="2" t="s">
        <v>20</v>
      </c>
      <c r="D594" s="2" t="s">
        <v>433</v>
      </c>
      <c r="E594" s="2"/>
      <c r="F594" s="2" t="s">
        <v>51</v>
      </c>
      <c r="G594" s="2" t="s">
        <v>67</v>
      </c>
      <c r="H594" s="2">
        <v>2011</v>
      </c>
      <c r="I594" s="2">
        <v>50</v>
      </c>
      <c r="J594">
        <v>50</v>
      </c>
      <c r="K594" s="2">
        <v>9515.4</v>
      </c>
      <c r="L594" s="2"/>
      <c r="M594" s="2"/>
      <c r="N594" s="2">
        <v>13630</v>
      </c>
      <c r="O594" s="2"/>
      <c r="P594" s="2"/>
      <c r="Q594" t="s">
        <v>294</v>
      </c>
      <c r="S594" t="s">
        <v>283</v>
      </c>
    </row>
    <row r="595" spans="1:19" x14ac:dyDescent="0.45">
      <c r="A595" t="s">
        <v>0</v>
      </c>
      <c r="B595" t="s">
        <v>1</v>
      </c>
      <c r="C595" t="s">
        <v>20</v>
      </c>
      <c r="D595" t="s">
        <v>433</v>
      </c>
      <c r="F595" t="s">
        <v>51</v>
      </c>
      <c r="G595" t="s">
        <v>67</v>
      </c>
      <c r="H595">
        <v>2011</v>
      </c>
      <c r="I595">
        <v>51</v>
      </c>
      <c r="J595">
        <v>51</v>
      </c>
      <c r="K595">
        <v>9678.4760879999994</v>
      </c>
      <c r="N595">
        <v>10690.37657</v>
      </c>
      <c r="Q595" t="s">
        <v>294</v>
      </c>
      <c r="S595" t="s">
        <v>283</v>
      </c>
    </row>
    <row r="596" spans="1:19" x14ac:dyDescent="0.45">
      <c r="A596" t="s">
        <v>0</v>
      </c>
      <c r="B596" t="s">
        <v>1</v>
      </c>
      <c r="C596" t="s">
        <v>20</v>
      </c>
      <c r="D596" t="s">
        <v>433</v>
      </c>
      <c r="F596" t="s">
        <v>51</v>
      </c>
      <c r="G596" t="s">
        <v>67</v>
      </c>
      <c r="H596">
        <v>2011</v>
      </c>
      <c r="I596">
        <v>52</v>
      </c>
      <c r="J596">
        <v>52</v>
      </c>
      <c r="K596">
        <v>9011.1915549999994</v>
      </c>
      <c r="N596">
        <v>11658.69695</v>
      </c>
      <c r="Q596" t="s">
        <v>294</v>
      </c>
      <c r="S596" t="s">
        <v>283</v>
      </c>
    </row>
    <row r="597" spans="1:19" x14ac:dyDescent="0.45">
      <c r="A597" t="s">
        <v>0</v>
      </c>
      <c r="B597" t="s">
        <v>1</v>
      </c>
      <c r="C597" t="s">
        <v>20</v>
      </c>
      <c r="D597" t="s">
        <v>433</v>
      </c>
      <c r="F597" t="s">
        <v>51</v>
      </c>
      <c r="G597" t="s">
        <v>67</v>
      </c>
      <c r="H597">
        <v>2011</v>
      </c>
      <c r="I597">
        <v>53</v>
      </c>
      <c r="J597">
        <v>53</v>
      </c>
      <c r="K597">
        <v>9216.5098730000009</v>
      </c>
      <c r="N597">
        <v>10797.967720000001</v>
      </c>
      <c r="Q597" t="s">
        <v>294</v>
      </c>
      <c r="S597" t="s">
        <v>283</v>
      </c>
    </row>
    <row r="598" spans="1:19" x14ac:dyDescent="0.45">
      <c r="A598" t="s">
        <v>0</v>
      </c>
      <c r="B598" t="s">
        <v>1</v>
      </c>
      <c r="C598" t="s">
        <v>20</v>
      </c>
      <c r="D598" t="s">
        <v>433</v>
      </c>
      <c r="F598" t="s">
        <v>51</v>
      </c>
      <c r="G598" t="s">
        <v>67</v>
      </c>
      <c r="H598">
        <v>2011</v>
      </c>
      <c r="I598">
        <v>54</v>
      </c>
      <c r="J598">
        <v>54</v>
      </c>
      <c r="K598">
        <v>10397.090200000001</v>
      </c>
      <c r="N598">
        <v>9291.6915719999997</v>
      </c>
      <c r="Q598" t="s">
        <v>294</v>
      </c>
      <c r="S598" t="s">
        <v>283</v>
      </c>
    </row>
    <row r="599" spans="1:19" x14ac:dyDescent="0.45">
      <c r="A599" t="s">
        <v>0</v>
      </c>
      <c r="B599" t="s">
        <v>1</v>
      </c>
      <c r="C599" t="s">
        <v>20</v>
      </c>
      <c r="D599" t="s">
        <v>433</v>
      </c>
      <c r="F599" t="s">
        <v>51</v>
      </c>
      <c r="G599" t="s">
        <v>67</v>
      </c>
      <c r="H599">
        <v>2011</v>
      </c>
      <c r="I599">
        <v>55</v>
      </c>
      <c r="J599">
        <v>55</v>
      </c>
      <c r="K599">
        <v>9319.1690319999998</v>
      </c>
      <c r="N599">
        <v>11551.105799999999</v>
      </c>
      <c r="Q599" t="s">
        <v>294</v>
      </c>
      <c r="S599" t="s">
        <v>283</v>
      </c>
    </row>
    <row r="600" spans="1:19" x14ac:dyDescent="0.45">
      <c r="A600" t="s">
        <v>0</v>
      </c>
      <c r="B600" t="s">
        <v>1</v>
      </c>
      <c r="C600" t="s">
        <v>20</v>
      </c>
      <c r="D600" t="s">
        <v>433</v>
      </c>
      <c r="F600" t="s">
        <v>51</v>
      </c>
      <c r="G600" t="s">
        <v>67</v>
      </c>
      <c r="H600">
        <v>2011</v>
      </c>
      <c r="I600">
        <v>56</v>
      </c>
      <c r="J600">
        <v>56</v>
      </c>
      <c r="K600">
        <v>8857.2028160000009</v>
      </c>
      <c r="N600">
        <v>11443.514639999999</v>
      </c>
      <c r="Q600" t="s">
        <v>294</v>
      </c>
      <c r="S600" t="s">
        <v>283</v>
      </c>
    </row>
    <row r="601" spans="1:19" x14ac:dyDescent="0.45">
      <c r="A601" t="s">
        <v>0</v>
      </c>
      <c r="B601" t="s">
        <v>1</v>
      </c>
      <c r="C601" t="s">
        <v>20</v>
      </c>
      <c r="D601" t="s">
        <v>433</v>
      </c>
      <c r="F601" t="s">
        <v>51</v>
      </c>
      <c r="G601" t="s">
        <v>67</v>
      </c>
      <c r="H601">
        <v>2011</v>
      </c>
      <c r="I601">
        <v>57</v>
      </c>
      <c r="J601">
        <v>57</v>
      </c>
      <c r="K601">
        <v>8754.5436570000002</v>
      </c>
      <c r="N601">
        <v>13272.564259999999</v>
      </c>
      <c r="Q601" t="s">
        <v>294</v>
      </c>
      <c r="S601" t="s">
        <v>283</v>
      </c>
    </row>
    <row r="602" spans="1:19" x14ac:dyDescent="0.45">
      <c r="A602" t="s">
        <v>0</v>
      </c>
      <c r="B602" t="s">
        <v>1</v>
      </c>
      <c r="C602" t="s">
        <v>20</v>
      </c>
      <c r="D602" t="s">
        <v>433</v>
      </c>
      <c r="F602" t="s">
        <v>51</v>
      </c>
      <c r="G602" t="s">
        <v>67</v>
      </c>
      <c r="H602">
        <v>2011</v>
      </c>
      <c r="I602">
        <v>58</v>
      </c>
      <c r="J602">
        <v>58</v>
      </c>
      <c r="K602">
        <v>8959.8619749999998</v>
      </c>
      <c r="N602">
        <v>12304.24387</v>
      </c>
      <c r="Q602" t="s">
        <v>294</v>
      </c>
      <c r="S602" t="s">
        <v>283</v>
      </c>
    </row>
    <row r="603" spans="1:19" x14ac:dyDescent="0.45">
      <c r="A603" t="s">
        <v>0</v>
      </c>
      <c r="B603" t="s">
        <v>1</v>
      </c>
      <c r="C603" t="s">
        <v>20</v>
      </c>
      <c r="D603" t="s">
        <v>433</v>
      </c>
      <c r="F603" t="s">
        <v>51</v>
      </c>
      <c r="G603" t="s">
        <v>67</v>
      </c>
      <c r="H603">
        <v>2011</v>
      </c>
      <c r="I603">
        <v>59</v>
      </c>
      <c r="J603">
        <v>59</v>
      </c>
      <c r="K603">
        <v>8651.8844979999994</v>
      </c>
      <c r="N603">
        <v>13595.33772</v>
      </c>
      <c r="Q603" t="s">
        <v>294</v>
      </c>
      <c r="S603" t="s">
        <v>283</v>
      </c>
    </row>
    <row r="604" spans="1:19" x14ac:dyDescent="0.45">
      <c r="A604" t="s">
        <v>0</v>
      </c>
      <c r="B604" t="s">
        <v>1</v>
      </c>
      <c r="C604" t="s">
        <v>20</v>
      </c>
      <c r="D604" t="s">
        <v>433</v>
      </c>
      <c r="F604" t="s">
        <v>51</v>
      </c>
      <c r="G604" t="s">
        <v>67</v>
      </c>
      <c r="H604">
        <v>2011</v>
      </c>
      <c r="I604">
        <v>60</v>
      </c>
      <c r="J604">
        <v>60</v>
      </c>
      <c r="K604">
        <v>8549.2253390000005</v>
      </c>
      <c r="N604">
        <v>12627.017330000001</v>
      </c>
      <c r="Q604" t="s">
        <v>294</v>
      </c>
      <c r="S604" t="s">
        <v>283</v>
      </c>
    </row>
    <row r="605" spans="1:19" x14ac:dyDescent="0.45">
      <c r="A605" t="s">
        <v>0</v>
      </c>
      <c r="B605" t="s">
        <v>1</v>
      </c>
      <c r="C605" t="s">
        <v>20</v>
      </c>
      <c r="D605" t="s">
        <v>433</v>
      </c>
      <c r="F605" t="s">
        <v>51</v>
      </c>
      <c r="G605" t="s">
        <v>67</v>
      </c>
      <c r="H605">
        <v>2011</v>
      </c>
      <c r="I605">
        <v>61</v>
      </c>
      <c r="J605">
        <v>61</v>
      </c>
      <c r="K605">
        <v>8959.8619749999998</v>
      </c>
      <c r="N605">
        <v>12089.06157</v>
      </c>
      <c r="Q605" t="s">
        <v>294</v>
      </c>
      <c r="S605" t="s">
        <v>283</v>
      </c>
    </row>
    <row r="606" spans="1:19" x14ac:dyDescent="0.45">
      <c r="A606" t="s">
        <v>0</v>
      </c>
      <c r="B606" t="s">
        <v>1</v>
      </c>
      <c r="C606" t="s">
        <v>20</v>
      </c>
      <c r="D606" t="s">
        <v>433</v>
      </c>
      <c r="F606" t="s">
        <v>51</v>
      </c>
      <c r="G606" t="s">
        <v>67</v>
      </c>
      <c r="H606">
        <v>2011</v>
      </c>
      <c r="I606">
        <v>62</v>
      </c>
      <c r="J606">
        <v>62</v>
      </c>
      <c r="K606">
        <v>8651.8844979999994</v>
      </c>
      <c r="N606">
        <v>9829.6473399999995</v>
      </c>
      <c r="Q606" t="s">
        <v>294</v>
      </c>
      <c r="S606" t="s">
        <v>283</v>
      </c>
    </row>
    <row r="607" spans="1:19" x14ac:dyDescent="0.45">
      <c r="A607" t="s">
        <v>0</v>
      </c>
      <c r="B607" t="s">
        <v>1</v>
      </c>
      <c r="C607" t="s">
        <v>20</v>
      </c>
      <c r="D607" t="s">
        <v>433</v>
      </c>
      <c r="F607" t="s">
        <v>51</v>
      </c>
      <c r="G607" t="s">
        <v>67</v>
      </c>
      <c r="H607">
        <v>2011</v>
      </c>
      <c r="I607">
        <v>63</v>
      </c>
      <c r="J607">
        <v>63</v>
      </c>
      <c r="K607">
        <v>8343.9070210000009</v>
      </c>
      <c r="N607">
        <v>9829.6473399999995</v>
      </c>
      <c r="Q607" t="s">
        <v>294</v>
      </c>
      <c r="S607" t="s">
        <v>283</v>
      </c>
    </row>
    <row r="608" spans="1:19" x14ac:dyDescent="0.45">
      <c r="A608" t="s">
        <v>0</v>
      </c>
      <c r="B608" t="s">
        <v>1</v>
      </c>
      <c r="C608" t="s">
        <v>20</v>
      </c>
      <c r="D608" t="s">
        <v>433</v>
      </c>
      <c r="F608" t="s">
        <v>51</v>
      </c>
      <c r="G608" t="s">
        <v>67</v>
      </c>
      <c r="H608">
        <v>2011</v>
      </c>
      <c r="I608">
        <v>64</v>
      </c>
      <c r="J608">
        <v>64</v>
      </c>
      <c r="K608">
        <v>8600.5549190000002</v>
      </c>
      <c r="N608">
        <v>11228.332340000001</v>
      </c>
      <c r="Q608" t="s">
        <v>294</v>
      </c>
      <c r="S608" t="s">
        <v>283</v>
      </c>
    </row>
    <row r="609" spans="1:19" x14ac:dyDescent="0.45">
      <c r="A609" t="s">
        <v>0</v>
      </c>
      <c r="B609" t="s">
        <v>1</v>
      </c>
      <c r="C609" t="s">
        <v>20</v>
      </c>
      <c r="D609" t="s">
        <v>433</v>
      </c>
      <c r="F609" t="s">
        <v>51</v>
      </c>
      <c r="G609" t="s">
        <v>67</v>
      </c>
      <c r="H609">
        <v>2011</v>
      </c>
      <c r="I609">
        <v>65</v>
      </c>
      <c r="J609">
        <v>65</v>
      </c>
      <c r="K609">
        <v>7779.2816469999998</v>
      </c>
      <c r="N609">
        <v>11013.150030000001</v>
      </c>
      <c r="Q609" t="s">
        <v>294</v>
      </c>
      <c r="S609" t="s">
        <v>283</v>
      </c>
    </row>
    <row r="610" spans="1:19" x14ac:dyDescent="0.45">
      <c r="A610" t="s">
        <v>0</v>
      </c>
      <c r="B610" t="s">
        <v>1</v>
      </c>
      <c r="C610" t="s">
        <v>20</v>
      </c>
      <c r="D610" t="s">
        <v>433</v>
      </c>
      <c r="F610" t="s">
        <v>51</v>
      </c>
      <c r="G610" t="s">
        <v>67</v>
      </c>
      <c r="H610">
        <v>2011</v>
      </c>
      <c r="I610">
        <v>66</v>
      </c>
      <c r="J610">
        <v>66</v>
      </c>
      <c r="K610">
        <v>7830.611226</v>
      </c>
      <c r="N610">
        <v>10044.82965</v>
      </c>
      <c r="Q610" t="s">
        <v>294</v>
      </c>
      <c r="S610" t="s">
        <v>283</v>
      </c>
    </row>
    <row r="611" spans="1:19" x14ac:dyDescent="0.45">
      <c r="A611" t="s">
        <v>0</v>
      </c>
      <c r="B611" t="s">
        <v>1</v>
      </c>
      <c r="C611" t="s">
        <v>20</v>
      </c>
      <c r="D611" t="s">
        <v>433</v>
      </c>
      <c r="F611" t="s">
        <v>51</v>
      </c>
      <c r="G611" t="s">
        <v>67</v>
      </c>
      <c r="H611">
        <v>2011</v>
      </c>
      <c r="I611">
        <v>67</v>
      </c>
      <c r="J611">
        <v>67</v>
      </c>
      <c r="K611">
        <v>7573.9633290000002</v>
      </c>
      <c r="N611">
        <v>11228.332340000001</v>
      </c>
      <c r="Q611" t="s">
        <v>294</v>
      </c>
      <c r="S611" t="s">
        <v>283</v>
      </c>
    </row>
    <row r="612" spans="1:19" x14ac:dyDescent="0.45">
      <c r="A612" t="s">
        <v>0</v>
      </c>
      <c r="B612" t="s">
        <v>1</v>
      </c>
      <c r="C612" t="s">
        <v>20</v>
      </c>
      <c r="D612" t="s">
        <v>433</v>
      </c>
      <c r="F612" t="s">
        <v>51</v>
      </c>
      <c r="G612" t="s">
        <v>67</v>
      </c>
      <c r="H612">
        <v>2011</v>
      </c>
      <c r="I612">
        <v>68</v>
      </c>
      <c r="J612">
        <v>68</v>
      </c>
      <c r="K612">
        <v>7625.2929080000004</v>
      </c>
      <c r="N612">
        <v>10367.60311</v>
      </c>
      <c r="Q612" t="s">
        <v>294</v>
      </c>
      <c r="S612" t="s">
        <v>283</v>
      </c>
    </row>
    <row r="613" spans="1:19" x14ac:dyDescent="0.45">
      <c r="A613" t="s">
        <v>0</v>
      </c>
      <c r="B613" t="s">
        <v>1</v>
      </c>
      <c r="C613" t="s">
        <v>20</v>
      </c>
      <c r="D613" t="s">
        <v>433</v>
      </c>
      <c r="F613" t="s">
        <v>51</v>
      </c>
      <c r="G613" t="s">
        <v>67</v>
      </c>
      <c r="H613">
        <v>2011</v>
      </c>
      <c r="I613">
        <v>69</v>
      </c>
      <c r="J613">
        <v>69</v>
      </c>
      <c r="K613">
        <v>7009.3379539999996</v>
      </c>
      <c r="N613">
        <v>10582.78542</v>
      </c>
      <c r="Q613" t="s">
        <v>294</v>
      </c>
      <c r="S613" t="s">
        <v>283</v>
      </c>
    </row>
    <row r="614" spans="1:19" x14ac:dyDescent="0.45">
      <c r="A614" t="s">
        <v>0</v>
      </c>
      <c r="B614" t="s">
        <v>1</v>
      </c>
      <c r="C614" t="s">
        <v>20</v>
      </c>
      <c r="D614" t="s">
        <v>433</v>
      </c>
      <c r="F614" t="s">
        <v>51</v>
      </c>
      <c r="G614" t="s">
        <v>67</v>
      </c>
      <c r="H614">
        <v>2011</v>
      </c>
      <c r="I614">
        <v>70</v>
      </c>
      <c r="J614">
        <v>70</v>
      </c>
      <c r="K614">
        <v>6701.3604770000002</v>
      </c>
      <c r="N614">
        <v>9937.2384939999993</v>
      </c>
      <c r="Q614" t="s">
        <v>294</v>
      </c>
      <c r="S614" t="s">
        <v>283</v>
      </c>
    </row>
    <row r="615" spans="1:19" x14ac:dyDescent="0.45">
      <c r="A615" t="s">
        <v>0</v>
      </c>
      <c r="B615" t="s">
        <v>1</v>
      </c>
      <c r="C615" t="s">
        <v>20</v>
      </c>
      <c r="D615" t="s">
        <v>433</v>
      </c>
      <c r="F615" t="s">
        <v>51</v>
      </c>
      <c r="G615" t="s">
        <v>67</v>
      </c>
      <c r="H615">
        <v>2011</v>
      </c>
      <c r="I615">
        <v>71</v>
      </c>
      <c r="J615">
        <v>71</v>
      </c>
      <c r="K615">
        <v>6239.3942619999998</v>
      </c>
      <c r="N615">
        <v>11228.332340000001</v>
      </c>
      <c r="Q615" t="s">
        <v>294</v>
      </c>
      <c r="S615" t="s">
        <v>283</v>
      </c>
    </row>
    <row r="616" spans="1:19" x14ac:dyDescent="0.45">
      <c r="A616" t="s">
        <v>0</v>
      </c>
      <c r="B616" t="s">
        <v>1</v>
      </c>
      <c r="C616" t="s">
        <v>20</v>
      </c>
      <c r="D616" t="s">
        <v>433</v>
      </c>
      <c r="F616" t="s">
        <v>51</v>
      </c>
      <c r="G616" t="s">
        <v>67</v>
      </c>
      <c r="H616">
        <v>2011</v>
      </c>
      <c r="I616">
        <v>72</v>
      </c>
      <c r="J616">
        <v>72</v>
      </c>
      <c r="K616">
        <v>6906.6787949999998</v>
      </c>
      <c r="N616">
        <v>10582.78542</v>
      </c>
      <c r="Q616" t="s">
        <v>294</v>
      </c>
      <c r="S616" t="s">
        <v>283</v>
      </c>
    </row>
    <row r="617" spans="1:19" x14ac:dyDescent="0.45">
      <c r="A617" t="s">
        <v>0</v>
      </c>
      <c r="B617" t="s">
        <v>1</v>
      </c>
      <c r="C617" t="s">
        <v>20</v>
      </c>
      <c r="D617" t="s">
        <v>433</v>
      </c>
      <c r="F617" t="s">
        <v>51</v>
      </c>
      <c r="G617" t="s">
        <v>67</v>
      </c>
      <c r="H617">
        <v>2011</v>
      </c>
      <c r="I617">
        <v>73</v>
      </c>
      <c r="J617">
        <v>73</v>
      </c>
      <c r="K617">
        <v>5315.4618309999996</v>
      </c>
      <c r="N617">
        <v>10905.55888</v>
      </c>
      <c r="Q617" t="s">
        <v>294</v>
      </c>
      <c r="S617" t="s">
        <v>283</v>
      </c>
    </row>
    <row r="618" spans="1:19" x14ac:dyDescent="0.45">
      <c r="A618" t="s">
        <v>0</v>
      </c>
      <c r="B618" t="s">
        <v>1</v>
      </c>
      <c r="C618" t="s">
        <v>20</v>
      </c>
      <c r="D618" t="s">
        <v>433</v>
      </c>
      <c r="F618" t="s">
        <v>51</v>
      </c>
      <c r="G618" t="s">
        <v>67</v>
      </c>
      <c r="H618">
        <v>2011</v>
      </c>
      <c r="I618">
        <v>74</v>
      </c>
      <c r="J618">
        <v>74</v>
      </c>
      <c r="K618">
        <v>4956.1547739999996</v>
      </c>
      <c r="N618">
        <v>11120.741180000001</v>
      </c>
      <c r="Q618" t="s">
        <v>294</v>
      </c>
      <c r="S618" t="s">
        <v>283</v>
      </c>
    </row>
    <row r="619" spans="1:19" x14ac:dyDescent="0.45">
      <c r="A619" t="s">
        <v>0</v>
      </c>
      <c r="B619" t="s">
        <v>1</v>
      </c>
      <c r="C619" t="s">
        <v>20</v>
      </c>
      <c r="D619" t="s">
        <v>433</v>
      </c>
      <c r="F619" t="s">
        <v>51</v>
      </c>
      <c r="G619" t="s">
        <v>67</v>
      </c>
      <c r="H619">
        <v>2011</v>
      </c>
      <c r="I619">
        <v>75</v>
      </c>
      <c r="J619">
        <v>75</v>
      </c>
      <c r="K619">
        <v>4853.4956149999998</v>
      </c>
      <c r="N619">
        <v>10367.60311</v>
      </c>
      <c r="Q619" t="s">
        <v>294</v>
      </c>
      <c r="S619" t="s">
        <v>283</v>
      </c>
    </row>
    <row r="620" spans="1:19" x14ac:dyDescent="0.45">
      <c r="A620" t="s">
        <v>0</v>
      </c>
      <c r="B620" t="s">
        <v>1</v>
      </c>
      <c r="C620" t="s">
        <v>20</v>
      </c>
      <c r="D620" t="s">
        <v>433</v>
      </c>
      <c r="F620" t="s">
        <v>51</v>
      </c>
      <c r="G620" t="s">
        <v>67</v>
      </c>
      <c r="H620">
        <v>2011</v>
      </c>
      <c r="I620">
        <v>76</v>
      </c>
      <c r="J620">
        <v>76</v>
      </c>
      <c r="K620">
        <v>5007.4843540000002</v>
      </c>
      <c r="N620">
        <v>9937.2384939999993</v>
      </c>
      <c r="Q620" t="s">
        <v>294</v>
      </c>
      <c r="S620" t="s">
        <v>283</v>
      </c>
    </row>
    <row r="621" spans="1:19" x14ac:dyDescent="0.45">
      <c r="A621" t="s">
        <v>0</v>
      </c>
      <c r="B621" t="s">
        <v>1</v>
      </c>
      <c r="C621" t="s">
        <v>20</v>
      </c>
      <c r="D621" t="s">
        <v>433</v>
      </c>
      <c r="F621" t="s">
        <v>51</v>
      </c>
      <c r="G621" t="s">
        <v>67</v>
      </c>
      <c r="H621">
        <v>2011</v>
      </c>
      <c r="I621">
        <v>77</v>
      </c>
      <c r="J621">
        <v>77</v>
      </c>
      <c r="K621">
        <v>4032.2223429999999</v>
      </c>
      <c r="N621">
        <v>11335.923489999999</v>
      </c>
      <c r="Q621" t="s">
        <v>294</v>
      </c>
      <c r="S621" t="s">
        <v>283</v>
      </c>
    </row>
    <row r="622" spans="1:19" x14ac:dyDescent="0.45">
      <c r="A622" t="s">
        <v>0</v>
      </c>
      <c r="B622" t="s">
        <v>1</v>
      </c>
      <c r="C622" t="s">
        <v>20</v>
      </c>
      <c r="D622" t="s">
        <v>433</v>
      </c>
      <c r="F622" t="s">
        <v>51</v>
      </c>
      <c r="G622" t="s">
        <v>67</v>
      </c>
      <c r="H622">
        <v>2011</v>
      </c>
      <c r="I622">
        <v>78</v>
      </c>
      <c r="J622">
        <v>78</v>
      </c>
      <c r="K622">
        <v>4442.8589789999996</v>
      </c>
      <c r="N622">
        <v>10905.55888</v>
      </c>
      <c r="Q622" t="s">
        <v>294</v>
      </c>
      <c r="S622" t="s">
        <v>283</v>
      </c>
    </row>
    <row r="623" spans="1:19" x14ac:dyDescent="0.45">
      <c r="A623" t="s">
        <v>0</v>
      </c>
      <c r="B623" t="s">
        <v>1</v>
      </c>
      <c r="C623" t="s">
        <v>20</v>
      </c>
      <c r="D623" t="s">
        <v>433</v>
      </c>
      <c r="F623" t="s">
        <v>51</v>
      </c>
      <c r="G623" t="s">
        <v>67</v>
      </c>
      <c r="H623">
        <v>2011</v>
      </c>
      <c r="I623">
        <v>79</v>
      </c>
      <c r="J623">
        <v>79</v>
      </c>
      <c r="K623">
        <v>4596.847718</v>
      </c>
      <c r="N623">
        <v>10797.967720000001</v>
      </c>
      <c r="Q623" t="s">
        <v>294</v>
      </c>
      <c r="S623" t="s">
        <v>283</v>
      </c>
    </row>
    <row r="624" spans="1:19" x14ac:dyDescent="0.45">
      <c r="A624" t="s">
        <v>0</v>
      </c>
      <c r="B624" t="s">
        <v>1</v>
      </c>
      <c r="C624" t="s">
        <v>20</v>
      </c>
      <c r="D624" t="s">
        <v>433</v>
      </c>
      <c r="F624" t="s">
        <v>51</v>
      </c>
      <c r="G624" t="s">
        <v>67</v>
      </c>
      <c r="H624">
        <v>2011</v>
      </c>
      <c r="I624">
        <v>80</v>
      </c>
      <c r="J624">
        <v>80</v>
      </c>
      <c r="K624">
        <v>3467.5969690000002</v>
      </c>
      <c r="N624">
        <v>11551.105799999999</v>
      </c>
      <c r="Q624" t="s">
        <v>294</v>
      </c>
      <c r="S624" t="s">
        <v>283</v>
      </c>
    </row>
    <row r="625" spans="1:19" x14ac:dyDescent="0.45">
      <c r="A625" t="s">
        <v>0</v>
      </c>
      <c r="B625" t="s">
        <v>1</v>
      </c>
      <c r="C625" t="s">
        <v>20</v>
      </c>
      <c r="D625" t="s">
        <v>433</v>
      </c>
      <c r="F625" t="s">
        <v>51</v>
      </c>
      <c r="G625" t="s">
        <v>67</v>
      </c>
      <c r="H625">
        <v>2011</v>
      </c>
      <c r="I625">
        <v>81</v>
      </c>
      <c r="J625">
        <v>81</v>
      </c>
      <c r="K625">
        <v>3518.9265479999999</v>
      </c>
      <c r="N625">
        <v>9937.2384939999993</v>
      </c>
      <c r="Q625" t="s">
        <v>294</v>
      </c>
      <c r="S625" t="s">
        <v>283</v>
      </c>
    </row>
    <row r="626" spans="1:19" x14ac:dyDescent="0.45">
      <c r="A626" t="s">
        <v>0</v>
      </c>
      <c r="B626" t="s">
        <v>1</v>
      </c>
      <c r="C626" t="s">
        <v>20</v>
      </c>
      <c r="D626" t="s">
        <v>433</v>
      </c>
      <c r="F626" t="s">
        <v>51</v>
      </c>
      <c r="G626" t="s">
        <v>67</v>
      </c>
      <c r="H626">
        <v>2011</v>
      </c>
      <c r="I626">
        <v>82</v>
      </c>
      <c r="J626">
        <v>82</v>
      </c>
      <c r="K626">
        <v>3210.9490719999999</v>
      </c>
      <c r="N626">
        <v>9506.8738790000007</v>
      </c>
      <c r="Q626" t="s">
        <v>294</v>
      </c>
      <c r="S626" t="s">
        <v>283</v>
      </c>
    </row>
    <row r="627" spans="1:19" x14ac:dyDescent="0.45">
      <c r="A627" t="s">
        <v>0</v>
      </c>
      <c r="B627" t="s">
        <v>1</v>
      </c>
      <c r="C627" t="s">
        <v>20</v>
      </c>
      <c r="D627" t="s">
        <v>433</v>
      </c>
      <c r="F627" t="s">
        <v>51</v>
      </c>
      <c r="G627" t="s">
        <v>67</v>
      </c>
      <c r="H627">
        <v>2011</v>
      </c>
      <c r="I627">
        <v>83</v>
      </c>
      <c r="J627">
        <v>83</v>
      </c>
      <c r="K627">
        <v>3262.2786510000001</v>
      </c>
      <c r="N627">
        <v>8430.9623429999992</v>
      </c>
      <c r="Q627" t="s">
        <v>294</v>
      </c>
      <c r="S627" t="s">
        <v>283</v>
      </c>
    </row>
    <row r="628" spans="1:19" x14ac:dyDescent="0.45">
      <c r="A628" t="s">
        <v>0</v>
      </c>
      <c r="B628" t="s">
        <v>1</v>
      </c>
      <c r="C628" t="s">
        <v>20</v>
      </c>
      <c r="D628" t="s">
        <v>433</v>
      </c>
      <c r="F628" t="s">
        <v>51</v>
      </c>
      <c r="G628" t="s">
        <v>67</v>
      </c>
      <c r="H628">
        <v>2011</v>
      </c>
      <c r="I628">
        <v>84</v>
      </c>
      <c r="J628">
        <v>84</v>
      </c>
      <c r="K628">
        <v>3159.6194919999998</v>
      </c>
      <c r="N628">
        <v>9184.100418</v>
      </c>
      <c r="Q628" t="s">
        <v>294</v>
      </c>
      <c r="S628" t="s">
        <v>283</v>
      </c>
    </row>
    <row r="629" spans="1:19" x14ac:dyDescent="0.45">
      <c r="A629" t="s">
        <v>0</v>
      </c>
      <c r="B629" t="s">
        <v>1</v>
      </c>
      <c r="C629" t="s">
        <v>20</v>
      </c>
      <c r="D629" t="s">
        <v>433</v>
      </c>
      <c r="F629" t="s">
        <v>51</v>
      </c>
      <c r="G629" t="s">
        <v>67</v>
      </c>
      <c r="H629">
        <v>2011</v>
      </c>
      <c r="I629">
        <v>85</v>
      </c>
      <c r="J629">
        <v>85</v>
      </c>
      <c r="K629">
        <v>3005.6307539999998</v>
      </c>
      <c r="N629">
        <v>7247.4596529999999</v>
      </c>
      <c r="Q629" t="s">
        <v>294</v>
      </c>
      <c r="S629" t="s">
        <v>283</v>
      </c>
    </row>
    <row r="630" spans="1:19" x14ac:dyDescent="0.45">
      <c r="A630" t="s">
        <v>0</v>
      </c>
      <c r="B630" t="s">
        <v>1</v>
      </c>
      <c r="C630" t="s">
        <v>20</v>
      </c>
      <c r="D630" t="s">
        <v>433</v>
      </c>
      <c r="F630" t="s">
        <v>51</v>
      </c>
      <c r="G630" t="s">
        <v>67</v>
      </c>
      <c r="H630">
        <v>2011</v>
      </c>
      <c r="I630">
        <v>86</v>
      </c>
      <c r="J630">
        <v>86</v>
      </c>
      <c r="K630">
        <v>3005.6307539999998</v>
      </c>
      <c r="N630">
        <v>8108.1888820000004</v>
      </c>
      <c r="Q630" t="s">
        <v>294</v>
      </c>
      <c r="S630" t="s">
        <v>283</v>
      </c>
    </row>
    <row r="631" spans="1:19" x14ac:dyDescent="0.45">
      <c r="A631" t="s">
        <v>0</v>
      </c>
      <c r="B631" t="s">
        <v>1</v>
      </c>
      <c r="C631" t="s">
        <v>20</v>
      </c>
      <c r="D631" t="s">
        <v>433</v>
      </c>
      <c r="F631" t="s">
        <v>51</v>
      </c>
      <c r="G631" t="s">
        <v>67</v>
      </c>
      <c r="H631">
        <v>2011</v>
      </c>
      <c r="I631">
        <v>87</v>
      </c>
      <c r="J631">
        <v>87</v>
      </c>
      <c r="K631">
        <v>2697.6532769999999</v>
      </c>
      <c r="N631">
        <v>8000.5977290000001</v>
      </c>
      <c r="Q631" t="s">
        <v>294</v>
      </c>
      <c r="S631" t="s">
        <v>283</v>
      </c>
    </row>
    <row r="632" spans="1:19" x14ac:dyDescent="0.45">
      <c r="A632" t="s">
        <v>0</v>
      </c>
      <c r="B632" t="s">
        <v>1</v>
      </c>
      <c r="C632" t="s">
        <v>20</v>
      </c>
      <c r="D632" t="s">
        <v>433</v>
      </c>
      <c r="F632" t="s">
        <v>51</v>
      </c>
      <c r="G632" t="s">
        <v>67</v>
      </c>
      <c r="H632">
        <v>2011</v>
      </c>
      <c r="I632">
        <v>88</v>
      </c>
      <c r="J632">
        <v>88</v>
      </c>
      <c r="K632">
        <v>3108.2899130000001</v>
      </c>
      <c r="N632">
        <v>7032.2773459999999</v>
      </c>
      <c r="Q632" t="s">
        <v>294</v>
      </c>
      <c r="S632" t="s">
        <v>283</v>
      </c>
    </row>
    <row r="633" spans="1:19" x14ac:dyDescent="0.45">
      <c r="A633" t="s">
        <v>0</v>
      </c>
      <c r="B633" t="s">
        <v>1</v>
      </c>
      <c r="C633" t="s">
        <v>20</v>
      </c>
      <c r="D633" t="s">
        <v>433</v>
      </c>
      <c r="F633" t="s">
        <v>51</v>
      </c>
      <c r="G633" t="s">
        <v>67</v>
      </c>
      <c r="H633">
        <v>2011</v>
      </c>
      <c r="I633">
        <v>89</v>
      </c>
      <c r="J633">
        <v>89</v>
      </c>
      <c r="K633">
        <v>2800.3124360000002</v>
      </c>
      <c r="N633">
        <v>8430.9623429999992</v>
      </c>
      <c r="Q633" t="s">
        <v>294</v>
      </c>
      <c r="S633" t="s">
        <v>283</v>
      </c>
    </row>
    <row r="634" spans="1:19" x14ac:dyDescent="0.45">
      <c r="A634" t="s">
        <v>0</v>
      </c>
      <c r="B634" t="s">
        <v>1</v>
      </c>
      <c r="C634" t="s">
        <v>20</v>
      </c>
      <c r="D634" t="s">
        <v>433</v>
      </c>
      <c r="F634" t="s">
        <v>51</v>
      </c>
      <c r="G634" t="s">
        <v>67</v>
      </c>
      <c r="H634">
        <v>2011</v>
      </c>
      <c r="I634">
        <v>90</v>
      </c>
      <c r="J634">
        <v>90</v>
      </c>
      <c r="K634">
        <v>2543.664538</v>
      </c>
      <c r="N634">
        <v>7570.2331139999997</v>
      </c>
      <c r="Q634" t="s">
        <v>294</v>
      </c>
      <c r="S634" t="s">
        <v>283</v>
      </c>
    </row>
    <row r="635" spans="1:19" x14ac:dyDescent="0.45">
      <c r="A635" t="s">
        <v>0</v>
      </c>
      <c r="B635" t="s">
        <v>1</v>
      </c>
      <c r="C635" t="s">
        <v>20</v>
      </c>
      <c r="D635" t="s">
        <v>433</v>
      </c>
      <c r="F635" t="s">
        <v>51</v>
      </c>
      <c r="G635" t="s">
        <v>67</v>
      </c>
      <c r="H635">
        <v>2011</v>
      </c>
      <c r="I635">
        <v>91</v>
      </c>
      <c r="J635">
        <v>91</v>
      </c>
      <c r="K635">
        <v>3210.9490719999999</v>
      </c>
      <c r="N635">
        <v>6924.6861920000001</v>
      </c>
      <c r="Q635" t="s">
        <v>294</v>
      </c>
      <c r="S635" t="s">
        <v>283</v>
      </c>
    </row>
    <row r="636" spans="1:19" x14ac:dyDescent="0.45">
      <c r="A636" t="s">
        <v>0</v>
      </c>
      <c r="B636" t="s">
        <v>1</v>
      </c>
      <c r="C636" t="s">
        <v>20</v>
      </c>
      <c r="D636" t="s">
        <v>433</v>
      </c>
      <c r="F636" t="s">
        <v>51</v>
      </c>
      <c r="G636" t="s">
        <v>67</v>
      </c>
      <c r="H636">
        <v>2011</v>
      </c>
      <c r="I636">
        <v>92</v>
      </c>
      <c r="J636">
        <v>92</v>
      </c>
      <c r="K636">
        <v>3005.6307539999998</v>
      </c>
      <c r="N636">
        <v>7355.0508069999996</v>
      </c>
      <c r="Q636" t="s">
        <v>294</v>
      </c>
      <c r="S636" t="s">
        <v>283</v>
      </c>
    </row>
    <row r="637" spans="1:19" x14ac:dyDescent="0.45">
      <c r="A637" t="s">
        <v>0</v>
      </c>
      <c r="B637" t="s">
        <v>1</v>
      </c>
      <c r="C637" t="s">
        <v>20</v>
      </c>
      <c r="D637" t="s">
        <v>433</v>
      </c>
      <c r="F637" t="s">
        <v>51</v>
      </c>
      <c r="G637" t="s">
        <v>67</v>
      </c>
      <c r="H637">
        <v>2011</v>
      </c>
      <c r="I637">
        <v>93</v>
      </c>
      <c r="J637">
        <v>93</v>
      </c>
      <c r="K637">
        <v>2287.0166410000002</v>
      </c>
      <c r="N637">
        <v>6279.139271</v>
      </c>
      <c r="Q637" t="s">
        <v>294</v>
      </c>
      <c r="S637" t="s">
        <v>283</v>
      </c>
    </row>
    <row r="638" spans="1:19" x14ac:dyDescent="0.45">
      <c r="A638" t="s">
        <v>0</v>
      </c>
      <c r="B638" t="s">
        <v>1</v>
      </c>
      <c r="C638" t="s">
        <v>20</v>
      </c>
      <c r="D638" t="s">
        <v>433</v>
      </c>
      <c r="F638" t="s">
        <v>51</v>
      </c>
      <c r="G638" t="s">
        <v>67</v>
      </c>
      <c r="H638">
        <v>2011</v>
      </c>
      <c r="I638">
        <v>94</v>
      </c>
      <c r="J638">
        <v>94</v>
      </c>
      <c r="K638">
        <v>2184.3574819999999</v>
      </c>
      <c r="N638">
        <v>6063.956964</v>
      </c>
      <c r="Q638" t="s">
        <v>294</v>
      </c>
      <c r="S638" t="s">
        <v>283</v>
      </c>
    </row>
    <row r="639" spans="1:19" x14ac:dyDescent="0.45">
      <c r="A639" t="s">
        <v>0</v>
      </c>
      <c r="B639" t="s">
        <v>1</v>
      </c>
      <c r="C639" t="s">
        <v>20</v>
      </c>
      <c r="D639" t="s">
        <v>433</v>
      </c>
      <c r="F639" t="s">
        <v>51</v>
      </c>
      <c r="G639" t="s">
        <v>67</v>
      </c>
      <c r="H639">
        <v>2011</v>
      </c>
      <c r="I639">
        <v>95</v>
      </c>
      <c r="J639">
        <v>95</v>
      </c>
      <c r="K639">
        <v>1773.7208459999999</v>
      </c>
      <c r="N639">
        <v>5203.2277350000004</v>
      </c>
      <c r="Q639" t="s">
        <v>294</v>
      </c>
      <c r="S639" t="s">
        <v>283</v>
      </c>
    </row>
    <row r="640" spans="1:19" x14ac:dyDescent="0.45">
      <c r="A640" t="s">
        <v>0</v>
      </c>
      <c r="B640" t="s">
        <v>1</v>
      </c>
      <c r="C640" t="s">
        <v>20</v>
      </c>
      <c r="D640" t="s">
        <v>433</v>
      </c>
      <c r="F640" t="s">
        <v>51</v>
      </c>
      <c r="G640" t="s">
        <v>67</v>
      </c>
      <c r="H640">
        <v>2011</v>
      </c>
      <c r="I640">
        <v>96</v>
      </c>
      <c r="J640">
        <v>96</v>
      </c>
      <c r="K640">
        <v>2081.6983230000001</v>
      </c>
      <c r="N640">
        <v>4880.4542739999997</v>
      </c>
      <c r="Q640" t="s">
        <v>294</v>
      </c>
      <c r="S640" t="s">
        <v>283</v>
      </c>
    </row>
    <row r="641" spans="1:19" x14ac:dyDescent="0.45">
      <c r="A641" t="s">
        <v>0</v>
      </c>
      <c r="B641" t="s">
        <v>1</v>
      </c>
      <c r="C641" t="s">
        <v>20</v>
      </c>
      <c r="D641" t="s">
        <v>433</v>
      </c>
      <c r="F641" t="s">
        <v>51</v>
      </c>
      <c r="G641" t="s">
        <v>67</v>
      </c>
      <c r="H641">
        <v>2011</v>
      </c>
      <c r="I641">
        <v>97</v>
      </c>
      <c r="J641">
        <v>97</v>
      </c>
      <c r="K641">
        <v>1568.4025280000001</v>
      </c>
      <c r="N641">
        <v>5095.6365809999998</v>
      </c>
      <c r="Q641" t="s">
        <v>294</v>
      </c>
      <c r="S641" t="s">
        <v>283</v>
      </c>
    </row>
    <row r="642" spans="1:19" x14ac:dyDescent="0.45">
      <c r="A642" t="s">
        <v>0</v>
      </c>
      <c r="B642" t="s">
        <v>1</v>
      </c>
      <c r="C642" t="s">
        <v>20</v>
      </c>
      <c r="D642" t="s">
        <v>433</v>
      </c>
      <c r="F642" t="s">
        <v>51</v>
      </c>
      <c r="G642" t="s">
        <v>67</v>
      </c>
      <c r="H642">
        <v>2011</v>
      </c>
      <c r="I642">
        <v>98</v>
      </c>
      <c r="J642">
        <v>98</v>
      </c>
      <c r="K642">
        <v>1157.7658919999999</v>
      </c>
      <c r="N642">
        <v>4988.045427</v>
      </c>
      <c r="Q642" t="s">
        <v>294</v>
      </c>
      <c r="S642" t="s">
        <v>283</v>
      </c>
    </row>
    <row r="643" spans="1:19" x14ac:dyDescent="0.45">
      <c r="A643" t="s">
        <v>0</v>
      </c>
      <c r="B643" t="s">
        <v>1</v>
      </c>
      <c r="C643" t="s">
        <v>20</v>
      </c>
      <c r="D643" t="s">
        <v>433</v>
      </c>
      <c r="F643" t="s">
        <v>51</v>
      </c>
      <c r="G643" t="s">
        <v>67</v>
      </c>
      <c r="H643">
        <v>2011</v>
      </c>
      <c r="I643">
        <v>99</v>
      </c>
      <c r="J643">
        <v>99</v>
      </c>
      <c r="K643">
        <v>1260.4250509999999</v>
      </c>
      <c r="N643">
        <v>4342.4985059999999</v>
      </c>
      <c r="Q643" t="s">
        <v>294</v>
      </c>
      <c r="S643" t="s">
        <v>283</v>
      </c>
    </row>
    <row r="644" spans="1:19" x14ac:dyDescent="0.45">
      <c r="A644" t="s">
        <v>0</v>
      </c>
      <c r="B644" t="s">
        <v>1</v>
      </c>
      <c r="C644" t="s">
        <v>20</v>
      </c>
      <c r="D644" t="s">
        <v>433</v>
      </c>
      <c r="F644" t="s">
        <v>51</v>
      </c>
      <c r="G644" t="s">
        <v>67</v>
      </c>
      <c r="H644">
        <v>2011</v>
      </c>
      <c r="I644">
        <v>100</v>
      </c>
      <c r="J644">
        <v>100</v>
      </c>
      <c r="K644">
        <v>1157.7658919999999</v>
      </c>
      <c r="N644">
        <v>3266.5869699999998</v>
      </c>
      <c r="Q644" t="s">
        <v>294</v>
      </c>
      <c r="S644" t="s">
        <v>283</v>
      </c>
    </row>
    <row r="645" spans="1:19" x14ac:dyDescent="0.45">
      <c r="A645" t="s">
        <v>0</v>
      </c>
      <c r="B645" t="s">
        <v>1</v>
      </c>
      <c r="C645" t="s">
        <v>20</v>
      </c>
      <c r="D645" t="s">
        <v>433</v>
      </c>
      <c r="F645" t="s">
        <v>51</v>
      </c>
      <c r="G645" t="s">
        <v>67</v>
      </c>
      <c r="H645">
        <v>2011</v>
      </c>
      <c r="I645">
        <v>101</v>
      </c>
      <c r="J645">
        <v>101</v>
      </c>
      <c r="K645">
        <v>849.78841460000001</v>
      </c>
      <c r="N645">
        <v>4234.9073520000002</v>
      </c>
      <c r="Q645" t="s">
        <v>294</v>
      </c>
      <c r="S645" t="s">
        <v>283</v>
      </c>
    </row>
    <row r="646" spans="1:19" x14ac:dyDescent="0.45">
      <c r="A646" t="s">
        <v>0</v>
      </c>
      <c r="B646" t="s">
        <v>1</v>
      </c>
      <c r="C646" t="s">
        <v>20</v>
      </c>
      <c r="D646" t="s">
        <v>433</v>
      </c>
      <c r="F646" t="s">
        <v>51</v>
      </c>
      <c r="G646" t="s">
        <v>67</v>
      </c>
      <c r="H646">
        <v>2011</v>
      </c>
      <c r="I646">
        <v>102</v>
      </c>
      <c r="J646">
        <v>102</v>
      </c>
      <c r="K646">
        <v>1157.7658919999999</v>
      </c>
      <c r="N646">
        <v>3266.5869699999998</v>
      </c>
      <c r="Q646" t="s">
        <v>294</v>
      </c>
      <c r="S646" t="s">
        <v>283</v>
      </c>
    </row>
    <row r="647" spans="1:19" x14ac:dyDescent="0.45">
      <c r="A647" t="s">
        <v>0</v>
      </c>
      <c r="B647" t="s">
        <v>1</v>
      </c>
      <c r="C647" t="s">
        <v>20</v>
      </c>
      <c r="D647" t="s">
        <v>433</v>
      </c>
      <c r="F647" t="s">
        <v>51</v>
      </c>
      <c r="G647" t="s">
        <v>67</v>
      </c>
      <c r="H647">
        <v>2011</v>
      </c>
      <c r="I647">
        <v>103</v>
      </c>
      <c r="J647">
        <v>103</v>
      </c>
      <c r="K647">
        <v>1260.4250509999999</v>
      </c>
      <c r="N647">
        <v>2836.2223549999999</v>
      </c>
      <c r="Q647" t="s">
        <v>294</v>
      </c>
      <c r="S647" t="s">
        <v>283</v>
      </c>
    </row>
    <row r="648" spans="1:19" x14ac:dyDescent="0.45">
      <c r="A648" t="s">
        <v>0</v>
      </c>
      <c r="B648" t="s">
        <v>1</v>
      </c>
      <c r="C648" t="s">
        <v>20</v>
      </c>
      <c r="D648" t="s">
        <v>433</v>
      </c>
      <c r="F648" t="s">
        <v>51</v>
      </c>
      <c r="G648" t="s">
        <v>67</v>
      </c>
      <c r="H648">
        <v>2011</v>
      </c>
      <c r="I648">
        <v>104</v>
      </c>
      <c r="J648">
        <v>104</v>
      </c>
      <c r="K648">
        <v>1209.0954710000001</v>
      </c>
      <c r="N648">
        <v>2836.2223549999999</v>
      </c>
      <c r="Q648" t="s">
        <v>294</v>
      </c>
      <c r="S648" t="s">
        <v>283</v>
      </c>
    </row>
    <row r="649" spans="1:19" x14ac:dyDescent="0.45">
      <c r="A649" t="s">
        <v>0</v>
      </c>
      <c r="B649" t="s">
        <v>1</v>
      </c>
      <c r="C649" t="s">
        <v>20</v>
      </c>
      <c r="D649" t="s">
        <v>433</v>
      </c>
      <c r="F649" t="s">
        <v>51</v>
      </c>
      <c r="G649" t="s">
        <v>67</v>
      </c>
      <c r="H649">
        <v>2011</v>
      </c>
      <c r="I649">
        <v>105</v>
      </c>
      <c r="J649">
        <v>105</v>
      </c>
      <c r="K649">
        <v>1157.7658919999999</v>
      </c>
      <c r="N649">
        <v>2836.2223549999999</v>
      </c>
      <c r="Q649" t="s">
        <v>294</v>
      </c>
      <c r="S649" t="s">
        <v>283</v>
      </c>
    </row>
    <row r="650" spans="1:19" x14ac:dyDescent="0.45">
      <c r="A650" t="s">
        <v>0</v>
      </c>
      <c r="B650" t="s">
        <v>1</v>
      </c>
      <c r="C650" t="s">
        <v>20</v>
      </c>
      <c r="D650" t="s">
        <v>433</v>
      </c>
      <c r="F650" t="s">
        <v>51</v>
      </c>
      <c r="G650" t="s">
        <v>67</v>
      </c>
      <c r="H650">
        <v>2011</v>
      </c>
      <c r="I650">
        <v>106</v>
      </c>
      <c r="J650">
        <v>106</v>
      </c>
      <c r="K650">
        <v>1055.1067330000001</v>
      </c>
      <c r="N650">
        <v>2728.6312010000001</v>
      </c>
      <c r="Q650" t="s">
        <v>294</v>
      </c>
      <c r="S650" t="s">
        <v>283</v>
      </c>
    </row>
    <row r="651" spans="1:19" x14ac:dyDescent="0.45">
      <c r="A651" t="s">
        <v>0</v>
      </c>
      <c r="B651" t="s">
        <v>1</v>
      </c>
      <c r="C651" t="s">
        <v>20</v>
      </c>
      <c r="D651" t="s">
        <v>433</v>
      </c>
      <c r="F651" t="s">
        <v>51</v>
      </c>
      <c r="G651" t="s">
        <v>67</v>
      </c>
      <c r="H651">
        <v>2011</v>
      </c>
      <c r="I651">
        <v>107</v>
      </c>
      <c r="J651">
        <v>107</v>
      </c>
      <c r="K651">
        <v>1003.777153</v>
      </c>
      <c r="N651">
        <v>2513.4488940000001</v>
      </c>
      <c r="Q651" t="s">
        <v>294</v>
      </c>
      <c r="S651" t="s">
        <v>283</v>
      </c>
    </row>
    <row r="652" spans="1:19" x14ac:dyDescent="0.45">
      <c r="A652" t="s">
        <v>0</v>
      </c>
      <c r="B652" t="s">
        <v>1</v>
      </c>
      <c r="C652" t="s">
        <v>20</v>
      </c>
      <c r="D652" t="s">
        <v>433</v>
      </c>
      <c r="F652" t="s">
        <v>51</v>
      </c>
      <c r="G652" t="s">
        <v>67</v>
      </c>
      <c r="H652">
        <v>2011</v>
      </c>
      <c r="I652">
        <v>108</v>
      </c>
      <c r="J652">
        <v>108</v>
      </c>
      <c r="K652">
        <v>1055.1067330000001</v>
      </c>
      <c r="N652">
        <v>2298.2665870000001</v>
      </c>
      <c r="Q652" t="s">
        <v>294</v>
      </c>
      <c r="S652" t="s">
        <v>283</v>
      </c>
    </row>
    <row r="653" spans="1:19" x14ac:dyDescent="0.45">
      <c r="A653" t="s">
        <v>0</v>
      </c>
      <c r="B653" t="s">
        <v>1</v>
      </c>
      <c r="C653" t="s">
        <v>20</v>
      </c>
      <c r="D653" t="s">
        <v>433</v>
      </c>
      <c r="F653" t="s">
        <v>51</v>
      </c>
      <c r="G653" t="s">
        <v>67</v>
      </c>
      <c r="H653">
        <v>2011</v>
      </c>
      <c r="I653">
        <v>109</v>
      </c>
      <c r="J653">
        <v>109</v>
      </c>
      <c r="K653">
        <v>849.78841460000001</v>
      </c>
      <c r="N653">
        <v>2083.08428</v>
      </c>
      <c r="Q653" t="s">
        <v>294</v>
      </c>
      <c r="S653" t="s">
        <v>283</v>
      </c>
    </row>
    <row r="654" spans="1:19" x14ac:dyDescent="0.45">
      <c r="A654" t="s">
        <v>0</v>
      </c>
      <c r="B654" t="s">
        <v>1</v>
      </c>
      <c r="C654" t="s">
        <v>20</v>
      </c>
      <c r="D654" t="s">
        <v>433</v>
      </c>
      <c r="F654" t="s">
        <v>51</v>
      </c>
      <c r="G654" t="s">
        <v>67</v>
      </c>
      <c r="H654">
        <v>2011</v>
      </c>
      <c r="I654">
        <v>110</v>
      </c>
      <c r="J654">
        <v>110</v>
      </c>
      <c r="K654">
        <v>1055.1067330000001</v>
      </c>
      <c r="N654">
        <v>1867.901973</v>
      </c>
      <c r="Q654" t="s">
        <v>294</v>
      </c>
      <c r="S654" t="s">
        <v>283</v>
      </c>
    </row>
    <row r="655" spans="1:19" x14ac:dyDescent="0.45">
      <c r="A655" t="s">
        <v>0</v>
      </c>
      <c r="B655" t="s">
        <v>1</v>
      </c>
      <c r="C655" t="s">
        <v>20</v>
      </c>
      <c r="D655" t="s">
        <v>433</v>
      </c>
      <c r="F655" t="s">
        <v>51</v>
      </c>
      <c r="G655" t="s">
        <v>67</v>
      </c>
      <c r="H655">
        <v>2011</v>
      </c>
      <c r="I655">
        <v>111</v>
      </c>
      <c r="J655">
        <v>111</v>
      </c>
      <c r="K655">
        <v>1055.1067330000001</v>
      </c>
      <c r="N655">
        <v>1652.7196650000001</v>
      </c>
      <c r="Q655" t="s">
        <v>294</v>
      </c>
      <c r="S655" t="s">
        <v>283</v>
      </c>
    </row>
    <row r="656" spans="1:19" x14ac:dyDescent="0.45">
      <c r="A656" t="s">
        <v>0</v>
      </c>
      <c r="B656" t="s">
        <v>1</v>
      </c>
      <c r="C656" t="s">
        <v>20</v>
      </c>
      <c r="D656" t="s">
        <v>433</v>
      </c>
      <c r="F656" t="s">
        <v>51</v>
      </c>
      <c r="G656" t="s">
        <v>67</v>
      </c>
      <c r="H656">
        <v>2011</v>
      </c>
      <c r="I656">
        <v>112</v>
      </c>
      <c r="J656">
        <v>112</v>
      </c>
      <c r="K656">
        <v>952.44757360000006</v>
      </c>
      <c r="N656">
        <v>1867.901973</v>
      </c>
      <c r="Q656" t="s">
        <v>294</v>
      </c>
      <c r="S656" t="s">
        <v>283</v>
      </c>
    </row>
    <row r="657" spans="1:19" x14ac:dyDescent="0.45">
      <c r="A657" t="s">
        <v>0</v>
      </c>
      <c r="B657" t="s">
        <v>1</v>
      </c>
      <c r="C657" t="s">
        <v>20</v>
      </c>
      <c r="D657" t="s">
        <v>433</v>
      </c>
      <c r="F657" t="s">
        <v>51</v>
      </c>
      <c r="G657" t="s">
        <v>67</v>
      </c>
      <c r="H657">
        <v>2011</v>
      </c>
      <c r="I657">
        <v>113</v>
      </c>
      <c r="J657">
        <v>113</v>
      </c>
      <c r="K657">
        <v>644.47009660000003</v>
      </c>
      <c r="N657">
        <v>1975.4931260000001</v>
      </c>
      <c r="Q657" t="s">
        <v>294</v>
      </c>
      <c r="S657" t="s">
        <v>283</v>
      </c>
    </row>
    <row r="658" spans="1:19" x14ac:dyDescent="0.45">
      <c r="A658" t="s">
        <v>0</v>
      </c>
      <c r="B658" t="s">
        <v>1</v>
      </c>
      <c r="C658" t="s">
        <v>20</v>
      </c>
      <c r="D658" t="s">
        <v>433</v>
      </c>
      <c r="F658" t="s">
        <v>51</v>
      </c>
      <c r="G658" t="s">
        <v>67</v>
      </c>
      <c r="H658">
        <v>2011</v>
      </c>
      <c r="I658">
        <v>114</v>
      </c>
      <c r="J658">
        <v>114</v>
      </c>
      <c r="K658">
        <v>747.12925559999996</v>
      </c>
      <c r="N658">
        <v>1975.4931260000001</v>
      </c>
      <c r="Q658" t="s">
        <v>294</v>
      </c>
      <c r="S658" t="s">
        <v>283</v>
      </c>
    </row>
    <row r="659" spans="1:19" x14ac:dyDescent="0.45">
      <c r="A659" t="s">
        <v>0</v>
      </c>
      <c r="B659" t="s">
        <v>1</v>
      </c>
      <c r="C659" t="s">
        <v>20</v>
      </c>
      <c r="D659" t="s">
        <v>433</v>
      </c>
      <c r="F659" t="s">
        <v>51</v>
      </c>
      <c r="G659" t="s">
        <v>67</v>
      </c>
      <c r="H659">
        <v>2011</v>
      </c>
      <c r="I659">
        <v>115</v>
      </c>
      <c r="J659">
        <v>115</v>
      </c>
      <c r="K659">
        <v>849.78841460000001</v>
      </c>
      <c r="N659">
        <v>1760.310819</v>
      </c>
      <c r="Q659" t="s">
        <v>294</v>
      </c>
      <c r="S659" t="s">
        <v>283</v>
      </c>
    </row>
    <row r="660" spans="1:19" x14ac:dyDescent="0.45">
      <c r="A660" t="s">
        <v>0</v>
      </c>
      <c r="B660" t="s">
        <v>1</v>
      </c>
      <c r="C660" t="s">
        <v>20</v>
      </c>
      <c r="D660" t="s">
        <v>433</v>
      </c>
      <c r="F660" t="s">
        <v>51</v>
      </c>
      <c r="G660" t="s">
        <v>67</v>
      </c>
      <c r="H660">
        <v>2011</v>
      </c>
      <c r="I660">
        <v>116</v>
      </c>
      <c r="J660">
        <v>116</v>
      </c>
      <c r="K660">
        <v>747.12925559999996</v>
      </c>
      <c r="N660">
        <v>1652.7196650000001</v>
      </c>
      <c r="Q660" t="s">
        <v>294</v>
      </c>
      <c r="S660" t="s">
        <v>283</v>
      </c>
    </row>
    <row r="661" spans="1:19" x14ac:dyDescent="0.45">
      <c r="A661" t="s">
        <v>0</v>
      </c>
      <c r="B661" t="s">
        <v>1</v>
      </c>
      <c r="C661" t="s">
        <v>20</v>
      </c>
      <c r="D661" t="s">
        <v>433</v>
      </c>
      <c r="F661" t="s">
        <v>51</v>
      </c>
      <c r="G661" t="s">
        <v>67</v>
      </c>
      <c r="H661">
        <v>2011</v>
      </c>
      <c r="I661">
        <v>117</v>
      </c>
      <c r="J661">
        <v>117</v>
      </c>
      <c r="K661">
        <v>747.12925559999996</v>
      </c>
      <c r="N661">
        <v>1760.310819</v>
      </c>
      <c r="Q661" t="s">
        <v>294</v>
      </c>
      <c r="S661" t="s">
        <v>283</v>
      </c>
    </row>
    <row r="662" spans="1:19" x14ac:dyDescent="0.45">
      <c r="A662" t="s">
        <v>0</v>
      </c>
      <c r="B662" t="s">
        <v>1</v>
      </c>
      <c r="C662" t="s">
        <v>20</v>
      </c>
      <c r="D662" t="s">
        <v>433</v>
      </c>
      <c r="F662" t="s">
        <v>51</v>
      </c>
      <c r="G662" t="s">
        <v>67</v>
      </c>
      <c r="H662">
        <v>2011</v>
      </c>
      <c r="I662">
        <v>118</v>
      </c>
      <c r="J662">
        <v>118</v>
      </c>
      <c r="K662">
        <v>849.78841460000001</v>
      </c>
      <c r="N662">
        <v>1867.901973</v>
      </c>
      <c r="Q662" t="s">
        <v>294</v>
      </c>
      <c r="S662" t="s">
        <v>283</v>
      </c>
    </row>
    <row r="663" spans="1:19" x14ac:dyDescent="0.45">
      <c r="A663" t="s">
        <v>0</v>
      </c>
      <c r="B663" t="s">
        <v>1</v>
      </c>
      <c r="C663" t="s">
        <v>20</v>
      </c>
      <c r="D663" t="s">
        <v>433</v>
      </c>
      <c r="F663" t="s">
        <v>51</v>
      </c>
      <c r="G663" t="s">
        <v>67</v>
      </c>
      <c r="H663">
        <v>2011</v>
      </c>
      <c r="I663">
        <v>119</v>
      </c>
      <c r="J663">
        <v>119</v>
      </c>
      <c r="K663">
        <v>747.12925559999996</v>
      </c>
      <c r="N663">
        <v>2083.08428</v>
      </c>
      <c r="Q663" t="s">
        <v>294</v>
      </c>
      <c r="S663" t="s">
        <v>283</v>
      </c>
    </row>
    <row r="664" spans="1:19" x14ac:dyDescent="0.45">
      <c r="A664" t="s">
        <v>0</v>
      </c>
      <c r="B664" t="s">
        <v>1</v>
      </c>
      <c r="C664" t="s">
        <v>20</v>
      </c>
      <c r="D664" t="s">
        <v>433</v>
      </c>
      <c r="F664" t="s">
        <v>51</v>
      </c>
      <c r="G664" t="s">
        <v>67</v>
      </c>
      <c r="H664">
        <v>2011</v>
      </c>
      <c r="I664">
        <v>120</v>
      </c>
      <c r="J664">
        <v>120</v>
      </c>
      <c r="K664">
        <v>798.45883509999999</v>
      </c>
      <c r="N664">
        <v>2190.6754329999999</v>
      </c>
      <c r="Q664" t="s">
        <v>294</v>
      </c>
      <c r="S664" t="s">
        <v>283</v>
      </c>
    </row>
    <row r="665" spans="1:19" x14ac:dyDescent="0.45">
      <c r="A665" t="s">
        <v>0</v>
      </c>
      <c r="B665" t="s">
        <v>1</v>
      </c>
      <c r="C665" t="s">
        <v>20</v>
      </c>
      <c r="D665" t="s">
        <v>433</v>
      </c>
      <c r="F665" t="s">
        <v>51</v>
      </c>
      <c r="G665" t="s">
        <v>67</v>
      </c>
      <c r="H665">
        <v>2011</v>
      </c>
      <c r="I665">
        <v>121</v>
      </c>
      <c r="J665">
        <v>121</v>
      </c>
      <c r="K665">
        <v>747.12925559999996</v>
      </c>
      <c r="N665">
        <v>2190.6754329999999</v>
      </c>
      <c r="Q665" t="s">
        <v>294</v>
      </c>
      <c r="S665" t="s">
        <v>283</v>
      </c>
    </row>
    <row r="666" spans="1:19" x14ac:dyDescent="0.45">
      <c r="A666" t="s">
        <v>0</v>
      </c>
      <c r="B666" t="s">
        <v>1</v>
      </c>
      <c r="C666" t="s">
        <v>20</v>
      </c>
      <c r="D666" t="s">
        <v>433</v>
      </c>
      <c r="F666" t="s">
        <v>51</v>
      </c>
      <c r="G666" t="s">
        <v>67</v>
      </c>
      <c r="H666">
        <v>2011</v>
      </c>
      <c r="I666">
        <v>122</v>
      </c>
      <c r="J666">
        <v>122</v>
      </c>
      <c r="K666">
        <v>747.12925559999996</v>
      </c>
      <c r="N666">
        <v>2298.2665870000001</v>
      </c>
      <c r="Q666" t="s">
        <v>294</v>
      </c>
      <c r="S666" t="s">
        <v>283</v>
      </c>
    </row>
    <row r="667" spans="1:19" x14ac:dyDescent="0.45">
      <c r="A667" t="s">
        <v>0</v>
      </c>
      <c r="B667" t="s">
        <v>1</v>
      </c>
      <c r="C667" t="s">
        <v>20</v>
      </c>
      <c r="D667" t="s">
        <v>433</v>
      </c>
      <c r="F667" t="s">
        <v>51</v>
      </c>
      <c r="G667" t="s">
        <v>67</v>
      </c>
      <c r="H667">
        <v>2011</v>
      </c>
      <c r="I667">
        <v>123</v>
      </c>
      <c r="J667">
        <v>123</v>
      </c>
      <c r="K667">
        <v>849.78841460000001</v>
      </c>
      <c r="N667">
        <v>1545.128512</v>
      </c>
      <c r="Q667" t="s">
        <v>294</v>
      </c>
      <c r="S667" t="s">
        <v>283</v>
      </c>
    </row>
    <row r="668" spans="1:19" x14ac:dyDescent="0.45">
      <c r="A668" t="s">
        <v>0</v>
      </c>
      <c r="B668" t="s">
        <v>1</v>
      </c>
      <c r="C668" t="s">
        <v>20</v>
      </c>
      <c r="D668" t="s">
        <v>433</v>
      </c>
      <c r="F668" t="s">
        <v>51</v>
      </c>
      <c r="G668" t="s">
        <v>67</v>
      </c>
      <c r="H668">
        <v>2011</v>
      </c>
      <c r="I668">
        <v>124</v>
      </c>
      <c r="J668">
        <v>124</v>
      </c>
      <c r="K668">
        <v>747.12925559999996</v>
      </c>
      <c r="N668">
        <v>1652.7196650000001</v>
      </c>
      <c r="Q668" t="s">
        <v>294</v>
      </c>
      <c r="S668" t="s">
        <v>283</v>
      </c>
    </row>
    <row r="669" spans="1:19" x14ac:dyDescent="0.45">
      <c r="A669" t="s">
        <v>0</v>
      </c>
      <c r="B669" t="s">
        <v>1</v>
      </c>
      <c r="C669" t="s">
        <v>20</v>
      </c>
      <c r="D669" t="s">
        <v>433</v>
      </c>
      <c r="F669" t="s">
        <v>51</v>
      </c>
      <c r="G669" t="s">
        <v>67</v>
      </c>
      <c r="H669">
        <v>2011</v>
      </c>
      <c r="I669">
        <v>125</v>
      </c>
      <c r="J669">
        <v>125</v>
      </c>
      <c r="K669">
        <v>695.79967610000006</v>
      </c>
      <c r="N669">
        <v>1652.7196650000001</v>
      </c>
      <c r="Q669" t="s">
        <v>294</v>
      </c>
      <c r="S669" t="s">
        <v>283</v>
      </c>
    </row>
    <row r="670" spans="1:19" x14ac:dyDescent="0.45">
      <c r="A670" t="s">
        <v>0</v>
      </c>
      <c r="B670" t="s">
        <v>1</v>
      </c>
      <c r="C670" t="s">
        <v>20</v>
      </c>
      <c r="D670" t="s">
        <v>433</v>
      </c>
      <c r="F670" t="s">
        <v>51</v>
      </c>
      <c r="G670" t="s">
        <v>67</v>
      </c>
      <c r="H670">
        <v>2011</v>
      </c>
      <c r="I670">
        <v>126</v>
      </c>
      <c r="J670">
        <v>126</v>
      </c>
      <c r="K670">
        <v>695.79967610000006</v>
      </c>
      <c r="N670">
        <v>1760.310819</v>
      </c>
      <c r="Q670" t="s">
        <v>294</v>
      </c>
      <c r="S670" t="s">
        <v>283</v>
      </c>
    </row>
    <row r="671" spans="1:19" x14ac:dyDescent="0.45">
      <c r="A671" t="s">
        <v>0</v>
      </c>
      <c r="B671" t="s">
        <v>1</v>
      </c>
      <c r="C671" t="s">
        <v>20</v>
      </c>
      <c r="D671" t="s">
        <v>433</v>
      </c>
      <c r="F671" t="s">
        <v>51</v>
      </c>
      <c r="G671" t="s">
        <v>67</v>
      </c>
      <c r="H671">
        <v>2011</v>
      </c>
      <c r="I671">
        <v>127</v>
      </c>
      <c r="J671">
        <v>127</v>
      </c>
      <c r="K671">
        <v>644.47009660000003</v>
      </c>
      <c r="N671">
        <v>1975.4931260000001</v>
      </c>
      <c r="Q671" t="s">
        <v>294</v>
      </c>
      <c r="S671" t="s">
        <v>283</v>
      </c>
    </row>
    <row r="672" spans="1:19" x14ac:dyDescent="0.45">
      <c r="A672" t="s">
        <v>0</v>
      </c>
      <c r="B672" t="s">
        <v>1</v>
      </c>
      <c r="C672" t="s">
        <v>20</v>
      </c>
      <c r="D672" t="s">
        <v>433</v>
      </c>
      <c r="F672" t="s">
        <v>51</v>
      </c>
      <c r="G672" t="s">
        <v>67</v>
      </c>
      <c r="H672">
        <v>2011</v>
      </c>
      <c r="I672">
        <v>128</v>
      </c>
      <c r="J672">
        <v>128</v>
      </c>
      <c r="K672">
        <v>747.12925559999996</v>
      </c>
      <c r="N672">
        <v>1975.4931260000001</v>
      </c>
      <c r="Q672" t="s">
        <v>294</v>
      </c>
      <c r="S672" t="s">
        <v>283</v>
      </c>
    </row>
    <row r="673" spans="1:19" x14ac:dyDescent="0.45">
      <c r="A673" t="s">
        <v>0</v>
      </c>
      <c r="B673" t="s">
        <v>1</v>
      </c>
      <c r="C673" t="s">
        <v>20</v>
      </c>
      <c r="D673" t="s">
        <v>433</v>
      </c>
      <c r="F673" t="s">
        <v>51</v>
      </c>
      <c r="G673" t="s">
        <v>67</v>
      </c>
      <c r="H673">
        <v>2011</v>
      </c>
      <c r="I673">
        <v>129</v>
      </c>
      <c r="J673">
        <v>129</v>
      </c>
      <c r="K673">
        <v>747.12925559999996</v>
      </c>
      <c r="N673">
        <v>1760.310819</v>
      </c>
      <c r="Q673" t="s">
        <v>294</v>
      </c>
      <c r="S673" t="s">
        <v>283</v>
      </c>
    </row>
    <row r="674" spans="1:19" x14ac:dyDescent="0.45">
      <c r="A674" t="s">
        <v>0</v>
      </c>
      <c r="B674" t="s">
        <v>1</v>
      </c>
      <c r="C674" t="s">
        <v>20</v>
      </c>
      <c r="D674" t="s">
        <v>433</v>
      </c>
      <c r="F674" t="s">
        <v>51</v>
      </c>
      <c r="G674" t="s">
        <v>67</v>
      </c>
      <c r="H674">
        <v>2011</v>
      </c>
      <c r="I674">
        <v>130</v>
      </c>
      <c r="J674">
        <v>130</v>
      </c>
      <c r="K674">
        <v>952.44757360000006</v>
      </c>
      <c r="N674">
        <v>1760.310819</v>
      </c>
      <c r="Q674" t="s">
        <v>294</v>
      </c>
      <c r="S674" t="s">
        <v>283</v>
      </c>
    </row>
    <row r="675" spans="1:19" x14ac:dyDescent="0.45">
      <c r="A675" t="s">
        <v>0</v>
      </c>
      <c r="B675" t="s">
        <v>1</v>
      </c>
      <c r="C675" t="s">
        <v>20</v>
      </c>
      <c r="D675" t="s">
        <v>433</v>
      </c>
      <c r="F675" t="s">
        <v>51</v>
      </c>
      <c r="G675" t="s">
        <v>67</v>
      </c>
      <c r="H675">
        <v>2011</v>
      </c>
      <c r="I675">
        <v>131</v>
      </c>
      <c r="J675">
        <v>131</v>
      </c>
      <c r="K675">
        <v>952.44757360000006</v>
      </c>
      <c r="N675">
        <v>1545.128512</v>
      </c>
      <c r="Q675" t="s">
        <v>294</v>
      </c>
      <c r="S675" t="s">
        <v>283</v>
      </c>
    </row>
    <row r="676" spans="1:19" x14ac:dyDescent="0.45">
      <c r="A676" t="s">
        <v>0</v>
      </c>
      <c r="B676" t="s">
        <v>1</v>
      </c>
      <c r="C676" t="s">
        <v>20</v>
      </c>
      <c r="D676" t="s">
        <v>433</v>
      </c>
      <c r="F676" t="s">
        <v>51</v>
      </c>
      <c r="G676" t="s">
        <v>67</v>
      </c>
      <c r="H676">
        <v>2011</v>
      </c>
      <c r="I676">
        <v>132</v>
      </c>
      <c r="J676">
        <v>132</v>
      </c>
      <c r="K676">
        <v>849.78841460000001</v>
      </c>
      <c r="N676">
        <v>1437.537358</v>
      </c>
      <c r="Q676" t="s">
        <v>294</v>
      </c>
      <c r="S676" t="s">
        <v>283</v>
      </c>
    </row>
    <row r="677" spans="1:19" x14ac:dyDescent="0.45">
      <c r="A677" t="s">
        <v>0</v>
      </c>
      <c r="B677" t="s">
        <v>1</v>
      </c>
      <c r="C677" t="s">
        <v>20</v>
      </c>
      <c r="D677" t="s">
        <v>433</v>
      </c>
      <c r="F677" t="s">
        <v>51</v>
      </c>
      <c r="G677" t="s">
        <v>67</v>
      </c>
      <c r="H677">
        <v>2011</v>
      </c>
      <c r="I677">
        <v>133</v>
      </c>
      <c r="J677">
        <v>133</v>
      </c>
      <c r="K677">
        <v>849.78841460000001</v>
      </c>
      <c r="N677">
        <v>1867.901973</v>
      </c>
      <c r="Q677" t="s">
        <v>294</v>
      </c>
      <c r="S677" t="s">
        <v>283</v>
      </c>
    </row>
    <row r="678" spans="1:19" x14ac:dyDescent="0.45">
      <c r="A678" t="s">
        <v>0</v>
      </c>
      <c r="B678" t="s">
        <v>1</v>
      </c>
      <c r="C678" t="s">
        <v>20</v>
      </c>
      <c r="D678" t="s">
        <v>433</v>
      </c>
      <c r="F678" t="s">
        <v>51</v>
      </c>
      <c r="G678" t="s">
        <v>67</v>
      </c>
      <c r="H678">
        <v>2011</v>
      </c>
      <c r="I678">
        <v>134</v>
      </c>
      <c r="J678">
        <v>134</v>
      </c>
      <c r="K678">
        <v>747.12925559999996</v>
      </c>
      <c r="N678">
        <v>1975.4931260000001</v>
      </c>
      <c r="Q678" t="s">
        <v>294</v>
      </c>
      <c r="S678" t="s">
        <v>283</v>
      </c>
    </row>
    <row r="679" spans="1:19" x14ac:dyDescent="0.45">
      <c r="A679" t="s">
        <v>0</v>
      </c>
      <c r="B679" t="s">
        <v>1</v>
      </c>
      <c r="C679" t="s">
        <v>20</v>
      </c>
      <c r="D679" t="s">
        <v>433</v>
      </c>
      <c r="F679" t="s">
        <v>51</v>
      </c>
      <c r="G679" t="s">
        <v>67</v>
      </c>
      <c r="H679">
        <v>2011</v>
      </c>
      <c r="I679">
        <v>135</v>
      </c>
      <c r="J679">
        <v>135</v>
      </c>
      <c r="K679">
        <v>849.78841460000001</v>
      </c>
      <c r="N679">
        <v>2513.4488940000001</v>
      </c>
      <c r="Q679" t="s">
        <v>294</v>
      </c>
      <c r="S679" t="s">
        <v>283</v>
      </c>
    </row>
    <row r="680" spans="1:19" x14ac:dyDescent="0.45">
      <c r="A680" t="s">
        <v>0</v>
      </c>
      <c r="B680" t="s">
        <v>1</v>
      </c>
      <c r="C680" t="s">
        <v>20</v>
      </c>
      <c r="D680" t="s">
        <v>433</v>
      </c>
      <c r="F680" t="s">
        <v>51</v>
      </c>
      <c r="G680" t="s">
        <v>67</v>
      </c>
      <c r="H680">
        <v>2011</v>
      </c>
      <c r="I680">
        <v>136</v>
      </c>
      <c r="J680">
        <v>136</v>
      </c>
      <c r="K680">
        <v>952.44757360000006</v>
      </c>
      <c r="N680">
        <v>2405.8577409999998</v>
      </c>
      <c r="Q680" t="s">
        <v>294</v>
      </c>
      <c r="S680" t="s">
        <v>283</v>
      </c>
    </row>
    <row r="681" spans="1:19" x14ac:dyDescent="0.45">
      <c r="A681" t="s">
        <v>0</v>
      </c>
      <c r="B681" t="s">
        <v>1</v>
      </c>
      <c r="C681" t="s">
        <v>20</v>
      </c>
      <c r="D681" t="s">
        <v>433</v>
      </c>
      <c r="F681" t="s">
        <v>51</v>
      </c>
      <c r="G681" t="s">
        <v>67</v>
      </c>
      <c r="H681">
        <v>2011</v>
      </c>
      <c r="I681">
        <v>137</v>
      </c>
      <c r="J681">
        <v>137</v>
      </c>
      <c r="K681">
        <v>952.44757360000006</v>
      </c>
      <c r="N681">
        <v>3266.5869699999998</v>
      </c>
      <c r="Q681" t="s">
        <v>294</v>
      </c>
      <c r="S681" t="s">
        <v>283</v>
      </c>
    </row>
    <row r="682" spans="1:19" x14ac:dyDescent="0.45">
      <c r="A682" t="s">
        <v>0</v>
      </c>
      <c r="B682" t="s">
        <v>1</v>
      </c>
      <c r="C682" t="s">
        <v>20</v>
      </c>
      <c r="D682" t="s">
        <v>433</v>
      </c>
      <c r="F682" t="s">
        <v>51</v>
      </c>
      <c r="G682" t="s">
        <v>67</v>
      </c>
      <c r="H682">
        <v>2011</v>
      </c>
      <c r="I682">
        <v>138</v>
      </c>
      <c r="J682">
        <v>138</v>
      </c>
      <c r="K682">
        <v>1106.436312</v>
      </c>
      <c r="N682">
        <v>3589.3604300000002</v>
      </c>
      <c r="Q682" t="s">
        <v>294</v>
      </c>
      <c r="S682" t="s">
        <v>283</v>
      </c>
    </row>
    <row r="683" spans="1:19" x14ac:dyDescent="0.45">
      <c r="A683" t="s">
        <v>0</v>
      </c>
      <c r="B683" t="s">
        <v>1</v>
      </c>
      <c r="C683" t="s">
        <v>20</v>
      </c>
      <c r="D683" t="s">
        <v>433</v>
      </c>
      <c r="F683" t="s">
        <v>51</v>
      </c>
      <c r="G683" t="s">
        <v>67</v>
      </c>
      <c r="H683">
        <v>2011</v>
      </c>
      <c r="I683">
        <v>139</v>
      </c>
      <c r="J683">
        <v>139</v>
      </c>
      <c r="K683">
        <v>1260.4250509999999</v>
      </c>
      <c r="N683">
        <v>3481.7692769999999</v>
      </c>
      <c r="Q683" t="s">
        <v>294</v>
      </c>
      <c r="S683" t="s">
        <v>283</v>
      </c>
    </row>
    <row r="684" spans="1:19" x14ac:dyDescent="0.45">
      <c r="A684" t="s">
        <v>0</v>
      </c>
      <c r="B684" t="s">
        <v>1</v>
      </c>
      <c r="C684" t="s">
        <v>20</v>
      </c>
      <c r="D684" t="s">
        <v>433</v>
      </c>
      <c r="F684" t="s">
        <v>51</v>
      </c>
      <c r="G684" t="s">
        <v>67</v>
      </c>
      <c r="H684">
        <v>2011</v>
      </c>
      <c r="I684">
        <v>140</v>
      </c>
      <c r="J684">
        <v>140</v>
      </c>
      <c r="K684">
        <v>1055.1067330000001</v>
      </c>
      <c r="N684">
        <v>3266.5869699999998</v>
      </c>
      <c r="Q684" t="s">
        <v>294</v>
      </c>
      <c r="S684" t="s">
        <v>283</v>
      </c>
    </row>
    <row r="685" spans="1:19" x14ac:dyDescent="0.45">
      <c r="A685" t="s">
        <v>0</v>
      </c>
      <c r="B685" t="s">
        <v>1</v>
      </c>
      <c r="C685" t="s">
        <v>20</v>
      </c>
      <c r="D685" t="s">
        <v>433</v>
      </c>
      <c r="F685" t="s">
        <v>51</v>
      </c>
      <c r="G685" t="s">
        <v>67</v>
      </c>
      <c r="H685">
        <v>2011</v>
      </c>
      <c r="I685">
        <v>141</v>
      </c>
      <c r="J685">
        <v>141</v>
      </c>
      <c r="K685">
        <v>1157.7658919999999</v>
      </c>
      <c r="N685">
        <v>3481.7692769999999</v>
      </c>
      <c r="Q685" t="s">
        <v>294</v>
      </c>
      <c r="S685" t="s">
        <v>283</v>
      </c>
    </row>
    <row r="686" spans="1:19" x14ac:dyDescent="0.45">
      <c r="A686" t="s">
        <v>0</v>
      </c>
      <c r="B686" t="s">
        <v>1</v>
      </c>
      <c r="C686" t="s">
        <v>20</v>
      </c>
      <c r="D686" t="s">
        <v>433</v>
      </c>
      <c r="F686" t="s">
        <v>51</v>
      </c>
      <c r="G686" t="s">
        <v>67</v>
      </c>
      <c r="H686">
        <v>2011</v>
      </c>
      <c r="I686">
        <v>142</v>
      </c>
      <c r="J686">
        <v>142</v>
      </c>
      <c r="K686">
        <v>1055.1067330000001</v>
      </c>
      <c r="N686">
        <v>2836.2223549999999</v>
      </c>
      <c r="Q686" t="s">
        <v>294</v>
      </c>
      <c r="S686" t="s">
        <v>283</v>
      </c>
    </row>
    <row r="687" spans="1:19" x14ac:dyDescent="0.45">
      <c r="A687" t="s">
        <v>0</v>
      </c>
      <c r="B687" t="s">
        <v>1</v>
      </c>
      <c r="C687" t="s">
        <v>20</v>
      </c>
      <c r="D687" t="s">
        <v>433</v>
      </c>
      <c r="F687" t="s">
        <v>51</v>
      </c>
      <c r="G687" t="s">
        <v>67</v>
      </c>
      <c r="H687">
        <v>2011</v>
      </c>
      <c r="I687">
        <v>143</v>
      </c>
      <c r="J687">
        <v>143</v>
      </c>
      <c r="K687">
        <v>1157.7658919999999</v>
      </c>
      <c r="N687">
        <v>2513.4488940000001</v>
      </c>
      <c r="Q687" t="s">
        <v>294</v>
      </c>
      <c r="S687" t="s">
        <v>283</v>
      </c>
    </row>
    <row r="688" spans="1:19" x14ac:dyDescent="0.45">
      <c r="A688" t="s">
        <v>0</v>
      </c>
      <c r="B688" t="s">
        <v>1</v>
      </c>
      <c r="C688" t="s">
        <v>20</v>
      </c>
      <c r="D688" t="s">
        <v>433</v>
      </c>
      <c r="F688" t="s">
        <v>51</v>
      </c>
      <c r="G688" t="s">
        <v>67</v>
      </c>
      <c r="H688">
        <v>2011</v>
      </c>
      <c r="I688">
        <v>144</v>
      </c>
      <c r="J688">
        <v>144</v>
      </c>
      <c r="K688">
        <v>1260.4250509999999</v>
      </c>
      <c r="N688">
        <v>3158.9958160000001</v>
      </c>
      <c r="Q688" t="s">
        <v>294</v>
      </c>
      <c r="S688" t="s">
        <v>283</v>
      </c>
    </row>
    <row r="689" spans="1:19" x14ac:dyDescent="0.45">
      <c r="A689" t="s">
        <v>0</v>
      </c>
      <c r="B689" t="s">
        <v>1</v>
      </c>
      <c r="C689" t="s">
        <v>20</v>
      </c>
      <c r="D689" t="s">
        <v>433</v>
      </c>
      <c r="F689" t="s">
        <v>51</v>
      </c>
      <c r="G689" t="s">
        <v>67</v>
      </c>
      <c r="H689">
        <v>2011</v>
      </c>
      <c r="I689">
        <v>145</v>
      </c>
      <c r="J689">
        <v>145</v>
      </c>
      <c r="K689">
        <v>1363.08421</v>
      </c>
      <c r="N689">
        <v>3051.4046619999999</v>
      </c>
      <c r="Q689" t="s">
        <v>294</v>
      </c>
      <c r="S689" t="s">
        <v>283</v>
      </c>
    </row>
    <row r="690" spans="1:19" x14ac:dyDescent="0.45">
      <c r="A690" t="s">
        <v>0</v>
      </c>
      <c r="B690" t="s">
        <v>1</v>
      </c>
      <c r="C690" t="s">
        <v>20</v>
      </c>
      <c r="D690" t="s">
        <v>433</v>
      </c>
      <c r="F690" t="s">
        <v>51</v>
      </c>
      <c r="G690" t="s">
        <v>67</v>
      </c>
      <c r="H690">
        <v>2011</v>
      </c>
      <c r="I690">
        <v>146</v>
      </c>
      <c r="J690">
        <v>146</v>
      </c>
      <c r="K690">
        <v>1055.1067330000001</v>
      </c>
      <c r="N690">
        <v>3481.7692769999999</v>
      </c>
      <c r="Q690" t="s">
        <v>294</v>
      </c>
      <c r="S690" t="s">
        <v>283</v>
      </c>
    </row>
    <row r="691" spans="1:19" x14ac:dyDescent="0.45">
      <c r="A691" t="s">
        <v>0</v>
      </c>
      <c r="B691" t="s">
        <v>1</v>
      </c>
      <c r="C691" t="s">
        <v>20</v>
      </c>
      <c r="D691" t="s">
        <v>433</v>
      </c>
      <c r="F691" t="s">
        <v>51</v>
      </c>
      <c r="G691" t="s">
        <v>67</v>
      </c>
      <c r="H691">
        <v>2011</v>
      </c>
      <c r="I691">
        <v>147</v>
      </c>
      <c r="J691">
        <v>147</v>
      </c>
      <c r="K691">
        <v>1363.08421</v>
      </c>
      <c r="N691">
        <v>4342.4985059999999</v>
      </c>
      <c r="Q691" t="s">
        <v>294</v>
      </c>
      <c r="S691" t="s">
        <v>283</v>
      </c>
    </row>
    <row r="692" spans="1:19" x14ac:dyDescent="0.45">
      <c r="A692" t="s">
        <v>0</v>
      </c>
      <c r="B692" t="s">
        <v>1</v>
      </c>
      <c r="C692" t="s">
        <v>20</v>
      </c>
      <c r="D692" t="s">
        <v>433</v>
      </c>
      <c r="F692" t="s">
        <v>51</v>
      </c>
      <c r="G692" t="s">
        <v>67</v>
      </c>
      <c r="H692">
        <v>2011</v>
      </c>
      <c r="I692">
        <v>148</v>
      </c>
      <c r="J692">
        <v>148</v>
      </c>
      <c r="K692">
        <v>1414.413789</v>
      </c>
      <c r="N692">
        <v>4127.3161980000004</v>
      </c>
      <c r="Q692" t="s">
        <v>294</v>
      </c>
      <c r="R692" s="4"/>
      <c r="S692" s="4" t="s">
        <v>283</v>
      </c>
    </row>
    <row r="693" spans="1:19" x14ac:dyDescent="0.45">
      <c r="A693" s="1" t="s">
        <v>0</v>
      </c>
      <c r="B693" s="2" t="s">
        <v>1</v>
      </c>
      <c r="C693" s="2" t="s">
        <v>7</v>
      </c>
      <c r="D693" s="2" t="s">
        <v>434</v>
      </c>
      <c r="E693" s="2"/>
      <c r="F693" s="2" t="s">
        <v>278</v>
      </c>
      <c r="G693" s="2" t="s">
        <v>66</v>
      </c>
      <c r="H693" s="2">
        <v>2011</v>
      </c>
      <c r="I693" s="2">
        <v>2001</v>
      </c>
      <c r="J693" s="2">
        <v>2001</v>
      </c>
      <c r="K693" s="2">
        <v>7516.3087050000004</v>
      </c>
      <c r="L693" s="2"/>
      <c r="M693" s="2"/>
      <c r="N693" s="2">
        <v>3879</v>
      </c>
      <c r="O693" s="2"/>
      <c r="P693" s="2"/>
      <c r="Q693" s="2" t="s">
        <v>294</v>
      </c>
      <c r="R693">
        <v>474</v>
      </c>
      <c r="S693" t="s">
        <v>282</v>
      </c>
    </row>
    <row r="694" spans="1:19" x14ac:dyDescent="0.45">
      <c r="A694" t="s">
        <v>0</v>
      </c>
      <c r="B694" t="s">
        <v>1</v>
      </c>
      <c r="C694" t="s">
        <v>7</v>
      </c>
      <c r="D694" t="s">
        <v>434</v>
      </c>
      <c r="F694" t="s">
        <v>278</v>
      </c>
      <c r="G694" t="s">
        <v>66</v>
      </c>
      <c r="H694">
        <v>2011</v>
      </c>
      <c r="I694">
        <v>2002</v>
      </c>
      <c r="J694">
        <v>2002</v>
      </c>
      <c r="K694">
        <v>7085.4093670000002</v>
      </c>
      <c r="N694">
        <v>2869</v>
      </c>
      <c r="Q694" t="s">
        <v>294</v>
      </c>
      <c r="R694">
        <v>474</v>
      </c>
      <c r="S694" t="s">
        <v>282</v>
      </c>
    </row>
    <row r="695" spans="1:19" x14ac:dyDescent="0.45">
      <c r="A695" t="s">
        <v>0</v>
      </c>
      <c r="B695" t="s">
        <v>1</v>
      </c>
      <c r="C695" t="s">
        <v>7</v>
      </c>
      <c r="D695" t="s">
        <v>434</v>
      </c>
      <c r="F695" t="s">
        <v>278</v>
      </c>
      <c r="G695" t="s">
        <v>66</v>
      </c>
      <c r="H695">
        <v>2011</v>
      </c>
      <c r="I695">
        <v>2003</v>
      </c>
      <c r="J695">
        <v>2003</v>
      </c>
      <c r="K695">
        <v>6675.0290459999997</v>
      </c>
      <c r="N695">
        <v>3952</v>
      </c>
      <c r="Q695" t="s">
        <v>294</v>
      </c>
      <c r="R695">
        <v>474</v>
      </c>
      <c r="S695" t="s">
        <v>282</v>
      </c>
    </row>
    <row r="696" spans="1:19" x14ac:dyDescent="0.45">
      <c r="A696" t="s">
        <v>0</v>
      </c>
      <c r="B696" t="s">
        <v>1</v>
      </c>
      <c r="C696" t="s">
        <v>7</v>
      </c>
      <c r="D696" t="s">
        <v>434</v>
      </c>
      <c r="F696" t="s">
        <v>278</v>
      </c>
      <c r="G696" t="s">
        <v>66</v>
      </c>
      <c r="H696">
        <v>2011</v>
      </c>
      <c r="I696">
        <v>2004</v>
      </c>
      <c r="J696">
        <v>2004</v>
      </c>
      <c r="K696">
        <v>6264.648725</v>
      </c>
      <c r="N696">
        <v>2908</v>
      </c>
      <c r="Q696" t="s">
        <v>294</v>
      </c>
      <c r="R696">
        <v>474</v>
      </c>
      <c r="S696" t="s">
        <v>282</v>
      </c>
    </row>
    <row r="697" spans="1:19" x14ac:dyDescent="0.45">
      <c r="A697" t="s">
        <v>0</v>
      </c>
      <c r="B697" t="s">
        <v>1</v>
      </c>
      <c r="C697" t="s">
        <v>7</v>
      </c>
      <c r="D697" t="s">
        <v>434</v>
      </c>
      <c r="F697" t="s">
        <v>278</v>
      </c>
      <c r="G697" t="s">
        <v>66</v>
      </c>
      <c r="H697">
        <v>2011</v>
      </c>
      <c r="I697">
        <v>2005</v>
      </c>
      <c r="J697">
        <v>2005</v>
      </c>
      <c r="K697">
        <v>5792.7113550000004</v>
      </c>
      <c r="N697">
        <v>2600</v>
      </c>
      <c r="Q697" t="s">
        <v>294</v>
      </c>
      <c r="R697">
        <v>474</v>
      </c>
      <c r="S697" t="s">
        <v>282</v>
      </c>
    </row>
    <row r="698" spans="1:19" x14ac:dyDescent="0.45">
      <c r="A698" t="s">
        <v>0</v>
      </c>
      <c r="B698" t="s">
        <v>1</v>
      </c>
      <c r="C698" t="s">
        <v>7</v>
      </c>
      <c r="D698" t="s">
        <v>434</v>
      </c>
      <c r="F698" t="s">
        <v>278</v>
      </c>
      <c r="G698" t="s">
        <v>66</v>
      </c>
      <c r="H698">
        <v>2011</v>
      </c>
      <c r="I698">
        <v>2006</v>
      </c>
      <c r="J698">
        <v>2006</v>
      </c>
      <c r="K698">
        <v>5320.7739860000001</v>
      </c>
      <c r="N698">
        <v>2172</v>
      </c>
      <c r="Q698" t="s">
        <v>294</v>
      </c>
      <c r="R698">
        <v>474</v>
      </c>
      <c r="S698" t="s">
        <v>282</v>
      </c>
    </row>
    <row r="699" spans="1:19" x14ac:dyDescent="0.45">
      <c r="A699" t="s">
        <v>0</v>
      </c>
      <c r="B699" t="s">
        <v>1</v>
      </c>
      <c r="C699" t="s">
        <v>7</v>
      </c>
      <c r="D699" t="s">
        <v>434</v>
      </c>
      <c r="F699" t="s">
        <v>278</v>
      </c>
      <c r="G699" t="s">
        <v>66</v>
      </c>
      <c r="H699">
        <v>2011</v>
      </c>
      <c r="I699">
        <v>2007</v>
      </c>
      <c r="J699">
        <v>2007</v>
      </c>
      <c r="K699">
        <v>4879.6151399999999</v>
      </c>
      <c r="N699">
        <v>2549</v>
      </c>
      <c r="Q699" t="s">
        <v>294</v>
      </c>
      <c r="R699">
        <v>474</v>
      </c>
      <c r="S699" t="s">
        <v>282</v>
      </c>
    </row>
    <row r="700" spans="1:19" x14ac:dyDescent="0.45">
      <c r="A700" t="s">
        <v>0</v>
      </c>
      <c r="B700" t="s">
        <v>1</v>
      </c>
      <c r="C700" t="s">
        <v>7</v>
      </c>
      <c r="D700" t="s">
        <v>434</v>
      </c>
      <c r="F700" t="s">
        <v>278</v>
      </c>
      <c r="G700" t="s">
        <v>66</v>
      </c>
      <c r="H700">
        <v>2011</v>
      </c>
      <c r="I700">
        <v>2008</v>
      </c>
      <c r="J700">
        <v>2008</v>
      </c>
      <c r="K700">
        <v>4602.608424</v>
      </c>
      <c r="N700">
        <v>2258</v>
      </c>
      <c r="Q700" t="s">
        <v>294</v>
      </c>
      <c r="R700">
        <v>474</v>
      </c>
      <c r="S700" t="s">
        <v>282</v>
      </c>
    </row>
    <row r="701" spans="1:19" x14ac:dyDescent="0.45">
      <c r="A701" t="s">
        <v>0</v>
      </c>
      <c r="B701" t="s">
        <v>1</v>
      </c>
      <c r="C701" t="s">
        <v>7</v>
      </c>
      <c r="D701" t="s">
        <v>434</v>
      </c>
      <c r="F701" t="s">
        <v>278</v>
      </c>
      <c r="G701" t="s">
        <v>66</v>
      </c>
      <c r="H701">
        <v>2011</v>
      </c>
      <c r="I701">
        <v>2009</v>
      </c>
      <c r="J701">
        <v>2009</v>
      </c>
      <c r="K701">
        <v>4561.5703910000002</v>
      </c>
      <c r="N701">
        <v>2880</v>
      </c>
      <c r="Q701" t="s">
        <v>294</v>
      </c>
      <c r="R701">
        <v>474</v>
      </c>
      <c r="S701" t="s">
        <v>282</v>
      </c>
    </row>
    <row r="702" spans="1:19" x14ac:dyDescent="0.45">
      <c r="A702" t="s">
        <v>0</v>
      </c>
      <c r="B702" t="s">
        <v>1</v>
      </c>
      <c r="C702" t="s">
        <v>7</v>
      </c>
      <c r="D702" t="s">
        <v>434</v>
      </c>
      <c r="F702" t="s">
        <v>278</v>
      </c>
      <c r="G702" t="s">
        <v>66</v>
      </c>
      <c r="H702">
        <v>2011</v>
      </c>
      <c r="I702">
        <v>2010</v>
      </c>
      <c r="J702" s="4">
        <v>2010</v>
      </c>
      <c r="K702">
        <v>4828.3176000000003</v>
      </c>
      <c r="N702">
        <v>2141</v>
      </c>
      <c r="Q702" s="4" t="s">
        <v>294</v>
      </c>
      <c r="R702" s="4">
        <v>474</v>
      </c>
      <c r="S702" s="4" t="s">
        <v>282</v>
      </c>
    </row>
    <row r="703" spans="1:19" x14ac:dyDescent="0.45">
      <c r="A703" s="1" t="s">
        <v>0</v>
      </c>
      <c r="B703" s="2" t="s">
        <v>1</v>
      </c>
      <c r="C703" s="2" t="s">
        <v>7</v>
      </c>
      <c r="D703" s="2" t="s">
        <v>434</v>
      </c>
      <c r="E703" s="2"/>
      <c r="F703" s="2" t="s">
        <v>6</v>
      </c>
      <c r="G703" s="2" t="s">
        <v>66</v>
      </c>
      <c r="H703" s="2">
        <v>2011</v>
      </c>
      <c r="I703" s="2">
        <v>2001</v>
      </c>
      <c r="J703">
        <v>2001</v>
      </c>
      <c r="K703" s="2">
        <v>1402</v>
      </c>
      <c r="L703" s="2"/>
      <c r="M703" s="2"/>
      <c r="N703" s="2">
        <v>3879</v>
      </c>
      <c r="O703" s="2"/>
      <c r="P703" s="2"/>
      <c r="Q703" t="s">
        <v>294</v>
      </c>
      <c r="R703">
        <v>474</v>
      </c>
      <c r="S703" t="s">
        <v>282</v>
      </c>
    </row>
    <row r="704" spans="1:19" x14ac:dyDescent="0.45">
      <c r="A704" t="s">
        <v>0</v>
      </c>
      <c r="B704" t="s">
        <v>1</v>
      </c>
      <c r="C704" t="s">
        <v>7</v>
      </c>
      <c r="D704" t="s">
        <v>434</v>
      </c>
      <c r="F704" t="s">
        <v>6</v>
      </c>
      <c r="G704" t="s">
        <v>66</v>
      </c>
      <c r="H704">
        <v>2011</v>
      </c>
      <c r="I704">
        <v>2002</v>
      </c>
      <c r="J704">
        <v>2002</v>
      </c>
      <c r="K704">
        <v>1004</v>
      </c>
      <c r="N704">
        <v>2869</v>
      </c>
      <c r="Q704" t="s">
        <v>294</v>
      </c>
      <c r="R704">
        <v>474</v>
      </c>
      <c r="S704" t="s">
        <v>282</v>
      </c>
    </row>
    <row r="705" spans="1:19" x14ac:dyDescent="0.45">
      <c r="A705" t="s">
        <v>0</v>
      </c>
      <c r="B705" t="s">
        <v>1</v>
      </c>
      <c r="C705" t="s">
        <v>7</v>
      </c>
      <c r="D705" t="s">
        <v>434</v>
      </c>
      <c r="F705" t="s">
        <v>6</v>
      </c>
      <c r="G705" t="s">
        <v>66</v>
      </c>
      <c r="H705">
        <v>2011</v>
      </c>
      <c r="I705">
        <v>2003</v>
      </c>
      <c r="J705">
        <v>2003</v>
      </c>
      <c r="K705">
        <v>711</v>
      </c>
      <c r="N705">
        <v>3952</v>
      </c>
      <c r="Q705" t="s">
        <v>294</v>
      </c>
      <c r="R705">
        <v>474</v>
      </c>
      <c r="S705" t="s">
        <v>282</v>
      </c>
    </row>
    <row r="706" spans="1:19" x14ac:dyDescent="0.45">
      <c r="A706" t="s">
        <v>0</v>
      </c>
      <c r="B706" t="s">
        <v>1</v>
      </c>
      <c r="C706" t="s">
        <v>7</v>
      </c>
      <c r="D706" t="s">
        <v>434</v>
      </c>
      <c r="F706" t="s">
        <v>6</v>
      </c>
      <c r="G706" t="s">
        <v>66</v>
      </c>
      <c r="H706">
        <v>2011</v>
      </c>
      <c r="I706">
        <v>2004</v>
      </c>
      <c r="J706">
        <v>2004</v>
      </c>
      <c r="K706">
        <v>415</v>
      </c>
      <c r="N706">
        <v>2908</v>
      </c>
      <c r="Q706" t="s">
        <v>294</v>
      </c>
      <c r="R706">
        <v>474</v>
      </c>
      <c r="S706" t="s">
        <v>282</v>
      </c>
    </row>
    <row r="707" spans="1:19" x14ac:dyDescent="0.45">
      <c r="A707" t="s">
        <v>0</v>
      </c>
      <c r="B707" t="s">
        <v>1</v>
      </c>
      <c r="C707" t="s">
        <v>7</v>
      </c>
      <c r="D707" t="s">
        <v>434</v>
      </c>
      <c r="F707" t="s">
        <v>6</v>
      </c>
      <c r="G707" t="s">
        <v>66</v>
      </c>
      <c r="H707">
        <v>2011</v>
      </c>
      <c r="I707">
        <v>2005</v>
      </c>
      <c r="J707">
        <v>2005</v>
      </c>
      <c r="K707">
        <v>252</v>
      </c>
      <c r="N707">
        <v>2600</v>
      </c>
      <c r="Q707" t="s">
        <v>294</v>
      </c>
      <c r="R707">
        <v>474</v>
      </c>
      <c r="S707" t="s">
        <v>282</v>
      </c>
    </row>
    <row r="708" spans="1:19" x14ac:dyDescent="0.45">
      <c r="A708" t="s">
        <v>0</v>
      </c>
      <c r="B708" t="s">
        <v>1</v>
      </c>
      <c r="C708" t="s">
        <v>7</v>
      </c>
      <c r="D708" t="s">
        <v>434</v>
      </c>
      <c r="F708" t="s">
        <v>6</v>
      </c>
      <c r="G708" t="s">
        <v>66</v>
      </c>
      <c r="H708">
        <v>2011</v>
      </c>
      <c r="I708">
        <v>2006</v>
      </c>
      <c r="J708">
        <v>2006</v>
      </c>
      <c r="K708">
        <v>260</v>
      </c>
      <c r="N708">
        <v>2172</v>
      </c>
      <c r="Q708" t="s">
        <v>294</v>
      </c>
      <c r="R708">
        <v>474</v>
      </c>
      <c r="S708" t="s">
        <v>282</v>
      </c>
    </row>
    <row r="709" spans="1:19" x14ac:dyDescent="0.45">
      <c r="A709" t="s">
        <v>0</v>
      </c>
      <c r="B709" t="s">
        <v>1</v>
      </c>
      <c r="C709" t="s">
        <v>7</v>
      </c>
      <c r="D709" t="s">
        <v>434</v>
      </c>
      <c r="F709" t="s">
        <v>6</v>
      </c>
      <c r="G709" t="s">
        <v>66</v>
      </c>
      <c r="H709">
        <v>2011</v>
      </c>
      <c r="I709">
        <v>2007</v>
      </c>
      <c r="J709">
        <v>2007</v>
      </c>
      <c r="K709">
        <v>314</v>
      </c>
      <c r="N709">
        <v>2549</v>
      </c>
      <c r="Q709" t="s">
        <v>294</v>
      </c>
      <c r="R709">
        <v>474</v>
      </c>
      <c r="S709" t="s">
        <v>282</v>
      </c>
    </row>
    <row r="710" spans="1:19" x14ac:dyDescent="0.45">
      <c r="A710" t="s">
        <v>0</v>
      </c>
      <c r="B710" t="s">
        <v>1</v>
      </c>
      <c r="C710" t="s">
        <v>7</v>
      </c>
      <c r="D710" t="s">
        <v>434</v>
      </c>
      <c r="F710" t="s">
        <v>6</v>
      </c>
      <c r="G710" t="s">
        <v>66</v>
      </c>
      <c r="H710">
        <v>2011</v>
      </c>
      <c r="I710">
        <v>2008</v>
      </c>
      <c r="J710">
        <v>2008</v>
      </c>
      <c r="K710">
        <v>349</v>
      </c>
      <c r="N710">
        <v>2258</v>
      </c>
      <c r="Q710" t="s">
        <v>294</v>
      </c>
      <c r="R710">
        <v>474</v>
      </c>
      <c r="S710" t="s">
        <v>282</v>
      </c>
    </row>
    <row r="711" spans="1:19" x14ac:dyDescent="0.45">
      <c r="A711" t="s">
        <v>0</v>
      </c>
      <c r="B711" t="s">
        <v>1</v>
      </c>
      <c r="C711" t="s">
        <v>7</v>
      </c>
      <c r="D711" t="s">
        <v>434</v>
      </c>
      <c r="F711" t="s">
        <v>6</v>
      </c>
      <c r="G711" t="s">
        <v>66</v>
      </c>
      <c r="H711">
        <v>2011</v>
      </c>
      <c r="I711">
        <v>2009</v>
      </c>
      <c r="J711">
        <v>2009</v>
      </c>
      <c r="K711">
        <v>264</v>
      </c>
      <c r="N711">
        <v>2880</v>
      </c>
      <c r="Q711" t="s">
        <v>294</v>
      </c>
      <c r="R711">
        <v>474</v>
      </c>
      <c r="S711" t="s">
        <v>282</v>
      </c>
    </row>
    <row r="712" spans="1:19" x14ac:dyDescent="0.45">
      <c r="A712" t="s">
        <v>0</v>
      </c>
      <c r="B712" t="s">
        <v>1</v>
      </c>
      <c r="C712" t="s">
        <v>7</v>
      </c>
      <c r="D712" t="s">
        <v>434</v>
      </c>
      <c r="F712" t="s">
        <v>6</v>
      </c>
      <c r="G712" t="s">
        <v>66</v>
      </c>
      <c r="H712">
        <v>2011</v>
      </c>
      <c r="I712">
        <v>2010</v>
      </c>
      <c r="J712">
        <v>2010</v>
      </c>
      <c r="K712">
        <v>161</v>
      </c>
      <c r="N712">
        <v>2141</v>
      </c>
      <c r="Q712" s="4" t="s">
        <v>294</v>
      </c>
      <c r="R712" s="4">
        <v>474</v>
      </c>
      <c r="S712" s="4" t="s">
        <v>282</v>
      </c>
    </row>
    <row r="713" spans="1:19" x14ac:dyDescent="0.45">
      <c r="A713" s="1" t="s">
        <v>0</v>
      </c>
      <c r="B713" s="2" t="s">
        <v>1</v>
      </c>
      <c r="C713" s="2" t="s">
        <v>7</v>
      </c>
      <c r="D713" s="2" t="s">
        <v>434</v>
      </c>
      <c r="E713" s="2"/>
      <c r="F713" s="2" t="s">
        <v>51</v>
      </c>
      <c r="G713" s="2" t="s">
        <v>67</v>
      </c>
      <c r="H713" s="2">
        <v>2011</v>
      </c>
      <c r="I713" s="2">
        <v>2010</v>
      </c>
      <c r="J713" s="2">
        <v>2010</v>
      </c>
      <c r="K713" s="2">
        <v>24174</v>
      </c>
      <c r="L713" s="13"/>
      <c r="M713" s="13"/>
      <c r="N713" s="13">
        <v>2141</v>
      </c>
      <c r="O713" s="13"/>
      <c r="P713" s="13"/>
      <c r="Q713" s="13" t="s">
        <v>294</v>
      </c>
      <c r="R713" s="13">
        <v>474</v>
      </c>
      <c r="S713" s="13" t="s">
        <v>282</v>
      </c>
    </row>
    <row r="714" spans="1:19" x14ac:dyDescent="0.45">
      <c r="A714" s="1" t="s">
        <v>8</v>
      </c>
      <c r="B714" s="2" t="s">
        <v>9</v>
      </c>
      <c r="C714" s="2" t="s">
        <v>10</v>
      </c>
      <c r="D714" s="2" t="s">
        <v>435</v>
      </c>
      <c r="E714" s="2" t="s">
        <v>272</v>
      </c>
      <c r="F714" s="2" t="s">
        <v>3</v>
      </c>
      <c r="G714" s="2" t="s">
        <v>66</v>
      </c>
      <c r="H714" s="2">
        <v>2013</v>
      </c>
      <c r="I714" s="2">
        <v>2009</v>
      </c>
      <c r="J714" s="2">
        <v>2009</v>
      </c>
      <c r="K714" s="2">
        <v>728</v>
      </c>
      <c r="N714">
        <v>133</v>
      </c>
      <c r="Q714" t="s">
        <v>294</v>
      </c>
      <c r="S714" t="s">
        <v>282</v>
      </c>
    </row>
    <row r="715" spans="1:19" x14ac:dyDescent="0.45">
      <c r="A715" s="5" t="s">
        <v>8</v>
      </c>
      <c r="B715" t="s">
        <v>9</v>
      </c>
      <c r="C715" t="s">
        <v>10</v>
      </c>
      <c r="D715" t="s">
        <v>435</v>
      </c>
      <c r="E715" t="s">
        <v>272</v>
      </c>
      <c r="F715" t="s">
        <v>3</v>
      </c>
      <c r="G715" t="s">
        <v>66</v>
      </c>
      <c r="H715">
        <v>2013</v>
      </c>
      <c r="I715">
        <v>2010</v>
      </c>
      <c r="J715">
        <v>2010</v>
      </c>
      <c r="K715" s="4">
        <v>363</v>
      </c>
      <c r="L715" s="4"/>
      <c r="M715" s="4"/>
      <c r="N715" s="4">
        <v>683</v>
      </c>
      <c r="O715" s="4"/>
      <c r="P715" s="4"/>
      <c r="Q715" s="4" t="s">
        <v>294</v>
      </c>
      <c r="S715" t="s">
        <v>282</v>
      </c>
    </row>
    <row r="716" spans="1:19" x14ac:dyDescent="0.45">
      <c r="A716" s="1" t="s">
        <v>11</v>
      </c>
      <c r="B716" s="2" t="s">
        <v>12</v>
      </c>
      <c r="C716" s="2" t="s">
        <v>10</v>
      </c>
      <c r="D716" s="2" t="s">
        <v>435</v>
      </c>
      <c r="E716" s="2" t="s">
        <v>272</v>
      </c>
      <c r="F716" s="2" t="s">
        <v>364</v>
      </c>
      <c r="G716" s="2" t="s">
        <v>386</v>
      </c>
      <c r="H716" s="2">
        <v>2014</v>
      </c>
      <c r="I716" s="2" t="s">
        <v>13</v>
      </c>
      <c r="J716" s="2">
        <v>2009</v>
      </c>
      <c r="K716" s="2">
        <v>21525</v>
      </c>
      <c r="N716">
        <v>144</v>
      </c>
      <c r="Q716" t="s">
        <v>293</v>
      </c>
      <c r="S716" t="s">
        <v>282</v>
      </c>
    </row>
    <row r="717" spans="1:19" x14ac:dyDescent="0.45">
      <c r="A717" s="5" t="s">
        <v>11</v>
      </c>
      <c r="B717" t="s">
        <v>12</v>
      </c>
      <c r="C717" t="s">
        <v>10</v>
      </c>
      <c r="D717" t="s">
        <v>435</v>
      </c>
      <c r="E717" t="s">
        <v>272</v>
      </c>
      <c r="F717" t="s">
        <v>364</v>
      </c>
      <c r="G717" t="s">
        <v>386</v>
      </c>
      <c r="H717">
        <v>2014</v>
      </c>
      <c r="I717" t="s">
        <v>13</v>
      </c>
      <c r="J717">
        <v>2010</v>
      </c>
      <c r="K717">
        <v>21525</v>
      </c>
      <c r="N717">
        <v>691</v>
      </c>
      <c r="Q717" t="s">
        <v>293</v>
      </c>
      <c r="S717" t="s">
        <v>282</v>
      </c>
    </row>
    <row r="718" spans="1:19" x14ac:dyDescent="0.45">
      <c r="A718" s="3" t="s">
        <v>11</v>
      </c>
      <c r="B718" s="4" t="s">
        <v>12</v>
      </c>
      <c r="C718" s="4" t="s">
        <v>10</v>
      </c>
      <c r="D718" s="4" t="s">
        <v>435</v>
      </c>
      <c r="E718" s="4" t="s">
        <v>272</v>
      </c>
      <c r="F718" s="4" t="s">
        <v>364</v>
      </c>
      <c r="G718" s="4" t="s">
        <v>386</v>
      </c>
      <c r="H718" s="4">
        <v>2014</v>
      </c>
      <c r="I718" s="4" t="s">
        <v>13</v>
      </c>
      <c r="J718" s="4">
        <v>2011</v>
      </c>
      <c r="K718" s="4">
        <v>21525</v>
      </c>
      <c r="L718" s="4"/>
      <c r="M718" s="4"/>
      <c r="N718" s="4">
        <v>577</v>
      </c>
      <c r="O718" s="4"/>
      <c r="P718" s="4"/>
      <c r="Q718" s="4" t="s">
        <v>293</v>
      </c>
      <c r="S718" t="s">
        <v>282</v>
      </c>
    </row>
    <row r="719" spans="1:19" x14ac:dyDescent="0.45">
      <c r="A719" s="5" t="s">
        <v>14</v>
      </c>
      <c r="B719" t="s">
        <v>15</v>
      </c>
      <c r="C719" t="s">
        <v>10</v>
      </c>
      <c r="D719" t="s">
        <v>436</v>
      </c>
      <c r="E719" t="s">
        <v>168</v>
      </c>
      <c r="F719" t="s">
        <v>3</v>
      </c>
      <c r="G719" t="s">
        <v>66</v>
      </c>
      <c r="H719">
        <v>2012</v>
      </c>
      <c r="I719">
        <v>2010</v>
      </c>
      <c r="J719">
        <v>2010</v>
      </c>
      <c r="K719">
        <v>280000</v>
      </c>
      <c r="L719">
        <v>215000</v>
      </c>
      <c r="M719">
        <v>280000</v>
      </c>
      <c r="N719" s="6"/>
      <c r="O719">
        <v>150000</v>
      </c>
      <c r="P719">
        <v>200000</v>
      </c>
      <c r="Q719" t="s">
        <v>294</v>
      </c>
      <c r="S719" t="s">
        <v>282</v>
      </c>
    </row>
    <row r="720" spans="1:19" x14ac:dyDescent="0.45">
      <c r="A720" s="5" t="s">
        <v>14</v>
      </c>
      <c r="B720" t="s">
        <v>15</v>
      </c>
      <c r="C720" t="s">
        <v>10</v>
      </c>
      <c r="D720" t="s">
        <v>436</v>
      </c>
      <c r="E720" t="s">
        <v>168</v>
      </c>
      <c r="F720" t="s">
        <v>3</v>
      </c>
      <c r="G720" t="s">
        <v>66</v>
      </c>
      <c r="H720">
        <v>2012</v>
      </c>
      <c r="I720" s="4">
        <v>2011</v>
      </c>
      <c r="J720" s="4">
        <v>2011</v>
      </c>
      <c r="K720" s="4">
        <v>215000</v>
      </c>
      <c r="L720" s="4">
        <v>215000</v>
      </c>
      <c r="M720" s="4">
        <v>280000</v>
      </c>
      <c r="N720" s="11"/>
      <c r="O720" s="4">
        <v>150000</v>
      </c>
      <c r="P720" s="4">
        <v>200000</v>
      </c>
      <c r="Q720" s="4" t="s">
        <v>294</v>
      </c>
      <c r="S720" t="s">
        <v>282</v>
      </c>
    </row>
    <row r="721" spans="1:20" x14ac:dyDescent="0.45">
      <c r="A721" s="1" t="s">
        <v>284</v>
      </c>
      <c r="B721" s="2" t="s">
        <v>9</v>
      </c>
      <c r="C721" s="2" t="s">
        <v>10</v>
      </c>
      <c r="D721" s="2" t="s">
        <v>437</v>
      </c>
      <c r="E721" s="2" t="s">
        <v>168</v>
      </c>
      <c r="F721" s="2" t="s">
        <v>3</v>
      </c>
      <c r="G721" s="2" t="s">
        <v>66</v>
      </c>
      <c r="H721" s="2">
        <v>2016</v>
      </c>
      <c r="I721">
        <v>2010</v>
      </c>
      <c r="J721">
        <v>2010</v>
      </c>
      <c r="K721">
        <v>64541</v>
      </c>
      <c r="L721" s="2"/>
      <c r="M721" s="2"/>
      <c r="N721">
        <v>25360</v>
      </c>
      <c r="Q721" t="s">
        <v>294</v>
      </c>
      <c r="S721" t="s">
        <v>282</v>
      </c>
      <c r="T721" t="s">
        <v>320</v>
      </c>
    </row>
    <row r="722" spans="1:20" x14ac:dyDescent="0.45">
      <c r="A722" t="s">
        <v>284</v>
      </c>
      <c r="B722" t="s">
        <v>9</v>
      </c>
      <c r="C722" t="s">
        <v>10</v>
      </c>
      <c r="D722" t="s">
        <v>437</v>
      </c>
      <c r="E722" t="s">
        <v>168</v>
      </c>
      <c r="F722" t="s">
        <v>3</v>
      </c>
      <c r="G722" t="s">
        <v>66</v>
      </c>
      <c r="H722">
        <v>2016</v>
      </c>
      <c r="I722">
        <v>2011</v>
      </c>
      <c r="J722">
        <v>2011</v>
      </c>
      <c r="K722">
        <v>31970</v>
      </c>
      <c r="N722">
        <v>19950</v>
      </c>
      <c r="Q722" t="s">
        <v>294</v>
      </c>
      <c r="S722" t="s">
        <v>282</v>
      </c>
    </row>
    <row r="723" spans="1:20" x14ac:dyDescent="0.45">
      <c r="A723" s="4" t="s">
        <v>284</v>
      </c>
      <c r="B723" s="4" t="s">
        <v>9</v>
      </c>
      <c r="C723" s="4" t="s">
        <v>10</v>
      </c>
      <c r="D723" s="4" t="s">
        <v>437</v>
      </c>
      <c r="E723" s="4" t="s">
        <v>168</v>
      </c>
      <c r="F723" s="4" t="s">
        <v>3</v>
      </c>
      <c r="G723" s="4" t="s">
        <v>66</v>
      </c>
      <c r="H723" s="4">
        <v>2016</v>
      </c>
      <c r="I723" s="4">
        <v>2012</v>
      </c>
      <c r="J723" s="4">
        <v>2012</v>
      </c>
      <c r="K723" s="4">
        <v>38117</v>
      </c>
      <c r="L723" s="4"/>
      <c r="M723" s="4"/>
      <c r="N723" s="4">
        <v>10757</v>
      </c>
      <c r="O723" s="4"/>
      <c r="P723" s="4"/>
      <c r="Q723" s="4" t="s">
        <v>294</v>
      </c>
      <c r="S723" t="s">
        <v>282</v>
      </c>
    </row>
    <row r="724" spans="1:20" x14ac:dyDescent="0.45">
      <c r="A724" s="1" t="s">
        <v>330</v>
      </c>
      <c r="B724" s="2" t="s">
        <v>9</v>
      </c>
      <c r="C724" s="2" t="s">
        <v>10</v>
      </c>
      <c r="D724" s="2" t="s">
        <v>438</v>
      </c>
      <c r="E724" s="2" t="s">
        <v>169</v>
      </c>
      <c r="F724" s="2" t="s">
        <v>3</v>
      </c>
      <c r="G724" s="2" t="s">
        <v>66</v>
      </c>
      <c r="H724" s="2">
        <v>2023</v>
      </c>
      <c r="I724" s="2">
        <v>2020</v>
      </c>
      <c r="J724" s="2" t="s">
        <v>318</v>
      </c>
      <c r="K724" s="2">
        <v>165330</v>
      </c>
      <c r="L724" s="2"/>
      <c r="N724">
        <v>25790</v>
      </c>
      <c r="Q724" t="s">
        <v>294</v>
      </c>
      <c r="R724">
        <v>5777</v>
      </c>
      <c r="S724" t="s">
        <v>282</v>
      </c>
    </row>
    <row r="725" spans="1:20" x14ac:dyDescent="0.45">
      <c r="A725" s="4" t="s">
        <v>330</v>
      </c>
      <c r="B725" s="4" t="s">
        <v>9</v>
      </c>
      <c r="C725" s="4" t="s">
        <v>10</v>
      </c>
      <c r="D725" s="4" t="s">
        <v>438</v>
      </c>
      <c r="E725" s="4" t="s">
        <v>169</v>
      </c>
      <c r="F725" s="4" t="s">
        <v>3</v>
      </c>
      <c r="G725" s="4" t="s">
        <v>66</v>
      </c>
      <c r="H725" s="4">
        <v>2023</v>
      </c>
      <c r="I725" s="4">
        <v>2021</v>
      </c>
      <c r="J725" s="4" t="s">
        <v>319</v>
      </c>
      <c r="K725" s="4">
        <v>184752</v>
      </c>
      <c r="L725" s="4"/>
      <c r="M725" s="4"/>
      <c r="N725" s="4">
        <v>22153</v>
      </c>
      <c r="O725" s="4"/>
      <c r="P725" s="4"/>
      <c r="Q725" s="4" t="s">
        <v>294</v>
      </c>
      <c r="R725">
        <v>5777</v>
      </c>
      <c r="S725" t="s">
        <v>282</v>
      </c>
    </row>
    <row r="726" spans="1:20" x14ac:dyDescent="0.45">
      <c r="A726" s="14" t="s">
        <v>18</v>
      </c>
      <c r="B726" s="13" t="s">
        <v>19</v>
      </c>
      <c r="C726" s="13" t="s">
        <v>20</v>
      </c>
      <c r="D726" s="13" t="s">
        <v>439</v>
      </c>
      <c r="E726" s="13"/>
      <c r="F726" s="13" t="s">
        <v>51</v>
      </c>
      <c r="G726" s="13" t="s">
        <v>67</v>
      </c>
      <c r="H726" s="13">
        <v>2012</v>
      </c>
      <c r="I726" s="13">
        <v>2009</v>
      </c>
      <c r="J726" s="13" t="s">
        <v>21</v>
      </c>
      <c r="K726" s="13">
        <v>1510</v>
      </c>
      <c r="L726" s="13"/>
      <c r="M726" s="13"/>
      <c r="N726" s="13">
        <v>905</v>
      </c>
      <c r="O726" s="13"/>
      <c r="P726" s="13"/>
      <c r="Q726" s="13" t="s">
        <v>294</v>
      </c>
      <c r="S726" t="s">
        <v>282</v>
      </c>
    </row>
    <row r="727" spans="1:20" x14ac:dyDescent="0.45">
      <c r="A727" s="14" t="s">
        <v>18</v>
      </c>
      <c r="B727" s="13" t="s">
        <v>19</v>
      </c>
      <c r="C727" s="13" t="s">
        <v>20</v>
      </c>
      <c r="D727" s="13" t="s">
        <v>440</v>
      </c>
      <c r="E727" s="13"/>
      <c r="F727" s="13" t="s">
        <v>51</v>
      </c>
      <c r="G727" s="13" t="s">
        <v>67</v>
      </c>
      <c r="H727" s="13">
        <v>2012</v>
      </c>
      <c r="I727" s="13">
        <v>2009</v>
      </c>
      <c r="J727" s="13">
        <v>2009</v>
      </c>
      <c r="K727" s="13">
        <v>2580</v>
      </c>
      <c r="L727" s="13">
        <v>2580</v>
      </c>
      <c r="M727" s="13">
        <v>2580</v>
      </c>
      <c r="N727" s="15"/>
      <c r="O727" s="13">
        <v>6400</v>
      </c>
      <c r="P727" s="13">
        <v>7200</v>
      </c>
      <c r="Q727" s="13" t="s">
        <v>294</v>
      </c>
      <c r="S727" t="s">
        <v>282</v>
      </c>
    </row>
    <row r="728" spans="1:20" x14ac:dyDescent="0.45">
      <c r="A728" s="14" t="s">
        <v>18</v>
      </c>
      <c r="B728" s="13" t="s">
        <v>19</v>
      </c>
      <c r="C728" s="13" t="s">
        <v>20</v>
      </c>
      <c r="D728" s="13" t="s">
        <v>442</v>
      </c>
      <c r="E728" s="13"/>
      <c r="F728" s="13" t="s">
        <v>51</v>
      </c>
      <c r="G728" s="13" t="s">
        <v>67</v>
      </c>
      <c r="H728" s="13">
        <v>2012</v>
      </c>
      <c r="I728" s="13">
        <v>2009</v>
      </c>
      <c r="J728" s="13" t="s">
        <v>22</v>
      </c>
      <c r="K728" s="13">
        <v>527</v>
      </c>
      <c r="L728" s="13"/>
      <c r="M728" s="13"/>
      <c r="N728" s="13">
        <v>473</v>
      </c>
      <c r="O728" s="13"/>
      <c r="P728" s="13"/>
      <c r="Q728" s="13" t="s">
        <v>294</v>
      </c>
      <c r="S728" t="s">
        <v>282</v>
      </c>
    </row>
    <row r="729" spans="1:20" x14ac:dyDescent="0.45">
      <c r="A729" s="14" t="s">
        <v>18</v>
      </c>
      <c r="B729" s="13" t="s">
        <v>19</v>
      </c>
      <c r="C729" s="13" t="s">
        <v>20</v>
      </c>
      <c r="D729" s="13" t="s">
        <v>444</v>
      </c>
      <c r="E729" s="13"/>
      <c r="F729" s="13" t="s">
        <v>51</v>
      </c>
      <c r="G729" s="13" t="s">
        <v>67</v>
      </c>
      <c r="H729" s="13">
        <v>2012</v>
      </c>
      <c r="I729" s="13">
        <v>2009</v>
      </c>
      <c r="J729" s="13" t="s">
        <v>23</v>
      </c>
      <c r="K729" s="13">
        <v>310</v>
      </c>
      <c r="L729" s="13"/>
      <c r="M729" s="13"/>
      <c r="N729" s="13">
        <v>320</v>
      </c>
      <c r="O729" s="13"/>
      <c r="P729" s="13"/>
      <c r="Q729" s="13" t="s">
        <v>294</v>
      </c>
      <c r="S729" t="s">
        <v>282</v>
      </c>
    </row>
    <row r="730" spans="1:20" x14ac:dyDescent="0.45">
      <c r="A730" s="14" t="s">
        <v>18</v>
      </c>
      <c r="B730" s="13" t="s">
        <v>19</v>
      </c>
      <c r="C730" s="13" t="s">
        <v>20</v>
      </c>
      <c r="D730" s="13" t="s">
        <v>443</v>
      </c>
      <c r="E730" s="13"/>
      <c r="F730" s="13" t="s">
        <v>51</v>
      </c>
      <c r="G730" s="13" t="s">
        <v>67</v>
      </c>
      <c r="H730" s="13">
        <v>2012</v>
      </c>
      <c r="I730" s="13">
        <v>2009</v>
      </c>
      <c r="J730" s="13" t="s">
        <v>24</v>
      </c>
      <c r="K730" s="13">
        <v>135049</v>
      </c>
      <c r="L730" s="13"/>
      <c r="M730" s="13"/>
      <c r="N730" s="13">
        <v>150000</v>
      </c>
      <c r="O730" s="13"/>
      <c r="P730" s="13"/>
      <c r="Q730" s="13" t="s">
        <v>294</v>
      </c>
      <c r="S730" t="s">
        <v>282</v>
      </c>
    </row>
    <row r="731" spans="1:20" x14ac:dyDescent="0.45">
      <c r="A731" s="13" t="s">
        <v>25</v>
      </c>
      <c r="B731" s="13" t="s">
        <v>19</v>
      </c>
      <c r="C731" s="13" t="s">
        <v>20</v>
      </c>
      <c r="D731" s="13" t="s">
        <v>439</v>
      </c>
      <c r="E731" s="13"/>
      <c r="F731" s="13" t="s">
        <v>26</v>
      </c>
      <c r="G731" s="13" t="s">
        <v>67</v>
      </c>
      <c r="H731" s="13">
        <v>2015</v>
      </c>
      <c r="I731" s="13">
        <v>2012</v>
      </c>
      <c r="J731" s="13">
        <v>2012</v>
      </c>
      <c r="K731" s="13">
        <v>391</v>
      </c>
      <c r="L731" s="13"/>
      <c r="M731" s="13"/>
      <c r="N731" s="13">
        <v>364</v>
      </c>
      <c r="O731" s="13"/>
      <c r="P731" s="13"/>
      <c r="Q731" s="13" t="s">
        <v>294</v>
      </c>
      <c r="S731" t="s">
        <v>282</v>
      </c>
    </row>
    <row r="732" spans="1:20" x14ac:dyDescent="0.45">
      <c r="A732" t="s">
        <v>25</v>
      </c>
      <c r="B732" t="s">
        <v>19</v>
      </c>
      <c r="C732" t="s">
        <v>20</v>
      </c>
      <c r="D732" t="s">
        <v>444</v>
      </c>
      <c r="F732" t="s">
        <v>26</v>
      </c>
      <c r="G732" t="s">
        <v>67</v>
      </c>
      <c r="H732">
        <v>2015</v>
      </c>
      <c r="I732">
        <v>1997</v>
      </c>
      <c r="J732">
        <v>1997</v>
      </c>
      <c r="K732">
        <v>102</v>
      </c>
      <c r="N732">
        <v>828</v>
      </c>
      <c r="Q732" t="s">
        <v>294</v>
      </c>
      <c r="S732" t="s">
        <v>282</v>
      </c>
    </row>
    <row r="733" spans="1:20" x14ac:dyDescent="0.45">
      <c r="A733" t="s">
        <v>25</v>
      </c>
      <c r="B733" t="s">
        <v>19</v>
      </c>
      <c r="C733" t="s">
        <v>20</v>
      </c>
      <c r="D733" t="s">
        <v>444</v>
      </c>
      <c r="F733" t="s">
        <v>26</v>
      </c>
      <c r="G733" t="s">
        <v>67</v>
      </c>
      <c r="H733">
        <v>2015</v>
      </c>
      <c r="I733">
        <v>1998</v>
      </c>
      <c r="J733">
        <v>1998</v>
      </c>
      <c r="K733">
        <v>99</v>
      </c>
      <c r="N733">
        <v>676</v>
      </c>
      <c r="Q733" t="s">
        <v>294</v>
      </c>
      <c r="S733" t="s">
        <v>282</v>
      </c>
    </row>
    <row r="734" spans="1:20" x14ac:dyDescent="0.45">
      <c r="A734" t="s">
        <v>25</v>
      </c>
      <c r="B734" t="s">
        <v>19</v>
      </c>
      <c r="C734" t="s">
        <v>20</v>
      </c>
      <c r="D734" t="s">
        <v>444</v>
      </c>
      <c r="F734" t="s">
        <v>26</v>
      </c>
      <c r="G734" t="s">
        <v>67</v>
      </c>
      <c r="H734">
        <v>2015</v>
      </c>
      <c r="I734">
        <v>1999</v>
      </c>
      <c r="J734">
        <v>1999</v>
      </c>
      <c r="K734">
        <v>85</v>
      </c>
      <c r="N734">
        <v>1271</v>
      </c>
      <c r="Q734" t="s">
        <v>294</v>
      </c>
      <c r="S734" t="s">
        <v>282</v>
      </c>
    </row>
    <row r="735" spans="1:20" x14ac:dyDescent="0.45">
      <c r="A735" t="s">
        <v>25</v>
      </c>
      <c r="B735" t="s">
        <v>19</v>
      </c>
      <c r="C735" t="s">
        <v>20</v>
      </c>
      <c r="D735" t="s">
        <v>444</v>
      </c>
      <c r="F735" t="s">
        <v>26</v>
      </c>
      <c r="G735" t="s">
        <v>67</v>
      </c>
      <c r="H735">
        <v>2015</v>
      </c>
      <c r="I735">
        <v>2000</v>
      </c>
      <c r="J735">
        <v>2000</v>
      </c>
      <c r="K735">
        <v>115</v>
      </c>
      <c r="N735">
        <v>815</v>
      </c>
      <c r="Q735" t="s">
        <v>294</v>
      </c>
      <c r="S735" t="s">
        <v>282</v>
      </c>
    </row>
    <row r="736" spans="1:20" x14ac:dyDescent="0.45">
      <c r="A736" t="s">
        <v>25</v>
      </c>
      <c r="B736" t="s">
        <v>19</v>
      </c>
      <c r="C736" t="s">
        <v>20</v>
      </c>
      <c r="D736" t="s">
        <v>444</v>
      </c>
      <c r="F736" t="s">
        <v>26</v>
      </c>
      <c r="G736" t="s">
        <v>67</v>
      </c>
      <c r="H736">
        <v>2015</v>
      </c>
      <c r="I736">
        <v>2001</v>
      </c>
      <c r="J736">
        <v>2001</v>
      </c>
      <c r="K736">
        <v>101</v>
      </c>
      <c r="N736">
        <v>392</v>
      </c>
      <c r="Q736" t="s">
        <v>294</v>
      </c>
      <c r="S736" t="s">
        <v>282</v>
      </c>
    </row>
    <row r="737" spans="1:19" x14ac:dyDescent="0.45">
      <c r="A737" t="s">
        <v>25</v>
      </c>
      <c r="B737" t="s">
        <v>19</v>
      </c>
      <c r="C737" t="s">
        <v>20</v>
      </c>
      <c r="D737" t="s">
        <v>444</v>
      </c>
      <c r="F737" t="s">
        <v>26</v>
      </c>
      <c r="G737" t="s">
        <v>67</v>
      </c>
      <c r="H737">
        <v>2015</v>
      </c>
      <c r="I737">
        <v>2002</v>
      </c>
      <c r="J737">
        <v>2002</v>
      </c>
      <c r="K737">
        <v>100</v>
      </c>
      <c r="N737">
        <v>372</v>
      </c>
      <c r="Q737" t="s">
        <v>294</v>
      </c>
      <c r="S737" t="s">
        <v>282</v>
      </c>
    </row>
    <row r="738" spans="1:19" x14ac:dyDescent="0.45">
      <c r="A738" t="s">
        <v>25</v>
      </c>
      <c r="B738" t="s">
        <v>19</v>
      </c>
      <c r="C738" t="s">
        <v>20</v>
      </c>
      <c r="D738" t="s">
        <v>444</v>
      </c>
      <c r="F738" t="s">
        <v>26</v>
      </c>
      <c r="G738" t="s">
        <v>67</v>
      </c>
      <c r="H738">
        <v>2015</v>
      </c>
      <c r="I738">
        <v>2003</v>
      </c>
      <c r="J738">
        <v>2003</v>
      </c>
      <c r="K738">
        <v>92</v>
      </c>
      <c r="N738">
        <v>571</v>
      </c>
      <c r="Q738" t="s">
        <v>294</v>
      </c>
      <c r="S738" t="s">
        <v>282</v>
      </c>
    </row>
    <row r="739" spans="1:19" x14ac:dyDescent="0.45">
      <c r="A739" t="s">
        <v>25</v>
      </c>
      <c r="B739" t="s">
        <v>19</v>
      </c>
      <c r="C739" t="s">
        <v>20</v>
      </c>
      <c r="D739" t="s">
        <v>444</v>
      </c>
      <c r="F739" t="s">
        <v>26</v>
      </c>
      <c r="G739" t="s">
        <v>67</v>
      </c>
      <c r="H739">
        <v>2015</v>
      </c>
      <c r="I739">
        <v>2004</v>
      </c>
      <c r="J739">
        <v>2004</v>
      </c>
      <c r="K739">
        <v>92</v>
      </c>
      <c r="N739">
        <v>333</v>
      </c>
      <c r="Q739" t="s">
        <v>294</v>
      </c>
      <c r="S739" t="s">
        <v>282</v>
      </c>
    </row>
    <row r="740" spans="1:19" x14ac:dyDescent="0.45">
      <c r="A740" t="s">
        <v>25</v>
      </c>
      <c r="B740" t="s">
        <v>19</v>
      </c>
      <c r="C740" t="s">
        <v>20</v>
      </c>
      <c r="D740" t="s">
        <v>444</v>
      </c>
      <c r="F740" t="s">
        <v>26</v>
      </c>
      <c r="G740" t="s">
        <v>67</v>
      </c>
      <c r="H740">
        <v>2015</v>
      </c>
      <c r="I740">
        <v>2005</v>
      </c>
      <c r="J740">
        <v>2005</v>
      </c>
      <c r="K740">
        <v>96</v>
      </c>
      <c r="N740">
        <v>565</v>
      </c>
      <c r="Q740" t="s">
        <v>294</v>
      </c>
      <c r="S740" t="s">
        <v>282</v>
      </c>
    </row>
    <row r="741" spans="1:19" x14ac:dyDescent="0.45">
      <c r="A741" t="s">
        <v>25</v>
      </c>
      <c r="B741" t="s">
        <v>19</v>
      </c>
      <c r="C741" t="s">
        <v>20</v>
      </c>
      <c r="D741" t="s">
        <v>444</v>
      </c>
      <c r="F741" t="s">
        <v>26</v>
      </c>
      <c r="G741" t="s">
        <v>67</v>
      </c>
      <c r="H741">
        <v>2015</v>
      </c>
      <c r="I741">
        <v>2006</v>
      </c>
      <c r="J741">
        <v>2006</v>
      </c>
      <c r="K741">
        <v>102</v>
      </c>
      <c r="N741">
        <v>602</v>
      </c>
      <c r="Q741" t="s">
        <v>294</v>
      </c>
      <c r="S741" t="s">
        <v>282</v>
      </c>
    </row>
    <row r="742" spans="1:19" x14ac:dyDescent="0.45">
      <c r="A742" t="s">
        <v>25</v>
      </c>
      <c r="B742" t="s">
        <v>19</v>
      </c>
      <c r="C742" t="s">
        <v>20</v>
      </c>
      <c r="D742" t="s">
        <v>444</v>
      </c>
      <c r="F742" t="s">
        <v>26</v>
      </c>
      <c r="G742" t="s">
        <v>67</v>
      </c>
      <c r="H742">
        <v>2015</v>
      </c>
      <c r="I742">
        <v>2007</v>
      </c>
      <c r="J742">
        <v>2007</v>
      </c>
      <c r="K742">
        <v>92</v>
      </c>
      <c r="N742">
        <v>515</v>
      </c>
      <c r="Q742" t="s">
        <v>294</v>
      </c>
      <c r="S742" t="s">
        <v>282</v>
      </c>
    </row>
    <row r="743" spans="1:19" x14ac:dyDescent="0.45">
      <c r="A743" t="s">
        <v>25</v>
      </c>
      <c r="B743" t="s">
        <v>19</v>
      </c>
      <c r="C743" t="s">
        <v>20</v>
      </c>
      <c r="D743" t="s">
        <v>444</v>
      </c>
      <c r="F743" t="s">
        <v>26</v>
      </c>
      <c r="G743" t="s">
        <v>67</v>
      </c>
      <c r="H743">
        <v>2015</v>
      </c>
      <c r="I743">
        <v>2008</v>
      </c>
      <c r="J743">
        <v>2008</v>
      </c>
      <c r="K743">
        <v>101</v>
      </c>
      <c r="N743">
        <v>473</v>
      </c>
      <c r="Q743" t="s">
        <v>294</v>
      </c>
      <c r="S743" t="s">
        <v>282</v>
      </c>
    </row>
    <row r="744" spans="1:19" x14ac:dyDescent="0.45">
      <c r="A744" t="s">
        <v>25</v>
      </c>
      <c r="B744" t="s">
        <v>19</v>
      </c>
      <c r="C744" t="s">
        <v>20</v>
      </c>
      <c r="D744" t="s">
        <v>444</v>
      </c>
      <c r="F744" t="s">
        <v>26</v>
      </c>
      <c r="G744" t="s">
        <v>67</v>
      </c>
      <c r="H744">
        <v>2015</v>
      </c>
      <c r="I744">
        <v>2009</v>
      </c>
      <c r="J744">
        <v>2009</v>
      </c>
      <c r="K744">
        <v>82</v>
      </c>
      <c r="N744">
        <v>320</v>
      </c>
      <c r="Q744" t="s">
        <v>294</v>
      </c>
      <c r="S744" t="s">
        <v>282</v>
      </c>
    </row>
    <row r="745" spans="1:19" x14ac:dyDescent="0.45">
      <c r="A745" t="s">
        <v>25</v>
      </c>
      <c r="B745" t="s">
        <v>19</v>
      </c>
      <c r="C745" t="s">
        <v>20</v>
      </c>
      <c r="D745" t="s">
        <v>444</v>
      </c>
      <c r="F745" t="s">
        <v>26</v>
      </c>
      <c r="G745" t="s">
        <v>67</v>
      </c>
      <c r="H745">
        <v>2015</v>
      </c>
      <c r="I745">
        <v>2010</v>
      </c>
      <c r="J745">
        <v>2010</v>
      </c>
      <c r="K745">
        <v>81</v>
      </c>
      <c r="N745">
        <v>228</v>
      </c>
      <c r="Q745" t="s">
        <v>294</v>
      </c>
      <c r="S745" t="s">
        <v>282</v>
      </c>
    </row>
    <row r="746" spans="1:19" x14ac:dyDescent="0.45">
      <c r="A746" t="s">
        <v>25</v>
      </c>
      <c r="B746" t="s">
        <v>19</v>
      </c>
      <c r="C746" t="s">
        <v>20</v>
      </c>
      <c r="D746" t="s">
        <v>444</v>
      </c>
      <c r="F746" t="s">
        <v>26</v>
      </c>
      <c r="G746" t="s">
        <v>67</v>
      </c>
      <c r="H746">
        <v>2015</v>
      </c>
      <c r="I746">
        <v>2011</v>
      </c>
      <c r="J746">
        <v>2011</v>
      </c>
      <c r="K746">
        <v>74</v>
      </c>
      <c r="N746">
        <v>152</v>
      </c>
      <c r="Q746" t="s">
        <v>294</v>
      </c>
      <c r="S746" t="s">
        <v>282</v>
      </c>
    </row>
    <row r="747" spans="1:19" x14ac:dyDescent="0.45">
      <c r="A747" s="4" t="s">
        <v>25</v>
      </c>
      <c r="B747" s="4" t="s">
        <v>19</v>
      </c>
      <c r="C747" s="4" t="s">
        <v>20</v>
      </c>
      <c r="D747" s="4" t="s">
        <v>444</v>
      </c>
      <c r="E747" s="4"/>
      <c r="F747" s="4" t="s">
        <v>26</v>
      </c>
      <c r="G747" s="4" t="s">
        <v>67</v>
      </c>
      <c r="H747" s="4">
        <v>2015</v>
      </c>
      <c r="I747" s="4">
        <v>2012</v>
      </c>
      <c r="J747" s="4">
        <v>2012</v>
      </c>
      <c r="K747" s="4">
        <v>73</v>
      </c>
      <c r="L747" s="4"/>
      <c r="M747" s="4"/>
      <c r="N747" s="4">
        <v>625</v>
      </c>
      <c r="O747" s="4"/>
      <c r="P747" s="4"/>
      <c r="Q747" s="4" t="s">
        <v>294</v>
      </c>
      <c r="S747" t="s">
        <v>282</v>
      </c>
    </row>
    <row r="748" spans="1:19" x14ac:dyDescent="0.45">
      <c r="A748" s="13" t="s">
        <v>25</v>
      </c>
      <c r="B748" s="13" t="s">
        <v>19</v>
      </c>
      <c r="C748" s="13" t="s">
        <v>20</v>
      </c>
      <c r="D748" s="13" t="s">
        <v>445</v>
      </c>
      <c r="E748" s="13"/>
      <c r="F748" s="13" t="s">
        <v>26</v>
      </c>
      <c r="G748" s="13" t="s">
        <v>67</v>
      </c>
      <c r="H748" s="13">
        <v>2015</v>
      </c>
      <c r="I748" s="13">
        <v>2012</v>
      </c>
      <c r="J748" s="13">
        <v>2012</v>
      </c>
      <c r="K748" s="13">
        <v>49622</v>
      </c>
      <c r="L748" s="13"/>
      <c r="M748" s="13"/>
      <c r="N748" s="13">
        <v>67314</v>
      </c>
      <c r="O748" s="13"/>
      <c r="P748" s="13"/>
      <c r="Q748" s="13" t="s">
        <v>294</v>
      </c>
      <c r="S748" t="s">
        <v>282</v>
      </c>
    </row>
    <row r="749" spans="1:19" x14ac:dyDescent="0.45">
      <c r="A749" t="s">
        <v>25</v>
      </c>
      <c r="B749" t="s">
        <v>19</v>
      </c>
      <c r="C749" t="s">
        <v>20</v>
      </c>
      <c r="D749" t="s">
        <v>443</v>
      </c>
      <c r="E749" t="s">
        <v>162</v>
      </c>
      <c r="F749" t="s">
        <v>26</v>
      </c>
      <c r="G749" t="s">
        <v>67</v>
      </c>
      <c r="H749">
        <v>2015</v>
      </c>
      <c r="I749">
        <v>2009</v>
      </c>
      <c r="J749">
        <v>2009</v>
      </c>
      <c r="K749">
        <v>169666</v>
      </c>
      <c r="N749">
        <v>150000</v>
      </c>
      <c r="Q749" t="s">
        <v>294</v>
      </c>
      <c r="S749" t="s">
        <v>282</v>
      </c>
    </row>
    <row r="750" spans="1:19" x14ac:dyDescent="0.45">
      <c r="A750" s="4" t="s">
        <v>25</v>
      </c>
      <c r="B750" s="4" t="s">
        <v>19</v>
      </c>
      <c r="C750" s="4" t="s">
        <v>20</v>
      </c>
      <c r="D750" s="4" t="s">
        <v>443</v>
      </c>
      <c r="E750" s="4" t="s">
        <v>162</v>
      </c>
      <c r="F750" s="4" t="s">
        <v>26</v>
      </c>
      <c r="G750" s="4" t="s">
        <v>67</v>
      </c>
      <c r="H750" s="4">
        <v>2015</v>
      </c>
      <c r="I750" s="4">
        <v>2012</v>
      </c>
      <c r="J750" s="4">
        <v>2012</v>
      </c>
      <c r="K750" s="4">
        <v>151739</v>
      </c>
      <c r="L750" s="4"/>
      <c r="M750" s="4"/>
      <c r="N750" s="4">
        <v>137000</v>
      </c>
      <c r="O750" s="4"/>
      <c r="P750" s="4"/>
      <c r="Q750" s="4" t="s">
        <v>294</v>
      </c>
      <c r="S750" t="s">
        <v>282</v>
      </c>
    </row>
    <row r="751" spans="1:19" x14ac:dyDescent="0.45">
      <c r="A751" s="13" t="s">
        <v>25</v>
      </c>
      <c r="B751" s="13" t="s">
        <v>19</v>
      </c>
      <c r="C751" s="13" t="s">
        <v>20</v>
      </c>
      <c r="D751" s="13" t="s">
        <v>446</v>
      </c>
      <c r="E751" s="13"/>
      <c r="F751" s="13" t="s">
        <v>26</v>
      </c>
      <c r="G751" s="13" t="s">
        <v>67</v>
      </c>
      <c r="H751" s="13">
        <v>2015</v>
      </c>
      <c r="I751" s="13">
        <v>2012</v>
      </c>
      <c r="J751" s="13">
        <v>2012</v>
      </c>
      <c r="K751" s="13">
        <v>1110</v>
      </c>
      <c r="L751" s="13"/>
      <c r="M751" s="13"/>
      <c r="N751" s="13">
        <v>1411</v>
      </c>
      <c r="O751" s="13"/>
      <c r="P751" s="13"/>
      <c r="Q751" s="13" t="s">
        <v>294</v>
      </c>
      <c r="S751" t="s">
        <v>282</v>
      </c>
    </row>
    <row r="752" spans="1:19" x14ac:dyDescent="0.45">
      <c r="A752" s="13" t="s">
        <v>25</v>
      </c>
      <c r="B752" s="13" t="s">
        <v>19</v>
      </c>
      <c r="C752" s="13" t="s">
        <v>20</v>
      </c>
      <c r="D752" s="13" t="s">
        <v>450</v>
      </c>
      <c r="E752" s="13"/>
      <c r="F752" s="13" t="s">
        <v>26</v>
      </c>
      <c r="G752" s="13" t="s">
        <v>67</v>
      </c>
      <c r="H752" s="13">
        <v>2015</v>
      </c>
      <c r="I752" s="13">
        <v>2012</v>
      </c>
      <c r="J752" s="13">
        <v>2012</v>
      </c>
      <c r="K752" s="13">
        <v>2177</v>
      </c>
      <c r="L752" s="13"/>
      <c r="M752" s="13"/>
      <c r="N752" s="13">
        <v>34</v>
      </c>
      <c r="O752" s="13"/>
      <c r="P752" s="13"/>
      <c r="Q752" s="13" t="s">
        <v>294</v>
      </c>
      <c r="S752" t="s">
        <v>282</v>
      </c>
    </row>
    <row r="753" spans="1:19" x14ac:dyDescent="0.45">
      <c r="A753" s="13" t="s">
        <v>25</v>
      </c>
      <c r="B753" s="13" t="s">
        <v>19</v>
      </c>
      <c r="C753" s="13" t="s">
        <v>20</v>
      </c>
      <c r="D753" s="13" t="s">
        <v>448</v>
      </c>
      <c r="E753" s="13"/>
      <c r="F753" s="13" t="s">
        <v>26</v>
      </c>
      <c r="G753" s="13" t="s">
        <v>67</v>
      </c>
      <c r="H753" s="13">
        <v>2015</v>
      </c>
      <c r="I753" s="13">
        <v>2012</v>
      </c>
      <c r="J753" s="13">
        <v>2012</v>
      </c>
      <c r="K753" s="13">
        <v>444</v>
      </c>
      <c r="L753" s="13"/>
      <c r="M753" s="13"/>
      <c r="N753" s="13">
        <v>168</v>
      </c>
      <c r="O753" s="13"/>
      <c r="P753" s="13"/>
      <c r="Q753" s="13" t="s">
        <v>294</v>
      </c>
      <c r="S753" t="s">
        <v>282</v>
      </c>
    </row>
    <row r="754" spans="1:19" x14ac:dyDescent="0.45">
      <c r="A754" s="13" t="s">
        <v>25</v>
      </c>
      <c r="B754" s="13" t="s">
        <v>19</v>
      </c>
      <c r="C754" s="13" t="s">
        <v>20</v>
      </c>
      <c r="D754" s="13" t="s">
        <v>449</v>
      </c>
      <c r="E754" s="13"/>
      <c r="F754" s="13" t="s">
        <v>26</v>
      </c>
      <c r="G754" s="13" t="s">
        <v>67</v>
      </c>
      <c r="H754" s="13">
        <v>2015</v>
      </c>
      <c r="I754" s="13">
        <v>2012</v>
      </c>
      <c r="J754" s="13">
        <v>2012</v>
      </c>
      <c r="K754" s="13">
        <v>39</v>
      </c>
      <c r="L754" s="13"/>
      <c r="M754" s="13"/>
      <c r="N754" s="13">
        <v>56</v>
      </c>
      <c r="O754" s="13"/>
      <c r="P754" s="13"/>
      <c r="Q754" s="13" t="s">
        <v>294</v>
      </c>
      <c r="S754" t="s">
        <v>282</v>
      </c>
    </row>
    <row r="755" spans="1:19" x14ac:dyDescent="0.45">
      <c r="A755" s="13" t="s">
        <v>25</v>
      </c>
      <c r="B755" s="13" t="s">
        <v>19</v>
      </c>
      <c r="C755" s="13" t="s">
        <v>20</v>
      </c>
      <c r="D755" s="13" t="s">
        <v>441</v>
      </c>
      <c r="E755" s="13"/>
      <c r="F755" s="13" t="s">
        <v>26</v>
      </c>
      <c r="G755" s="13" t="s">
        <v>67</v>
      </c>
      <c r="H755" s="13">
        <v>2015</v>
      </c>
      <c r="I755" s="13">
        <v>2012</v>
      </c>
      <c r="J755" s="13">
        <v>2012</v>
      </c>
      <c r="K755" s="13">
        <v>26519</v>
      </c>
      <c r="L755" s="13"/>
      <c r="M755" s="13"/>
      <c r="N755" s="13">
        <v>8700</v>
      </c>
      <c r="O755" s="13"/>
      <c r="P755" s="13"/>
      <c r="Q755" s="13" t="s">
        <v>294</v>
      </c>
      <c r="S755" t="s">
        <v>282</v>
      </c>
    </row>
    <row r="756" spans="1:19" x14ac:dyDescent="0.45">
      <c r="A756" t="s">
        <v>27</v>
      </c>
      <c r="B756" t="s">
        <v>19</v>
      </c>
      <c r="C756" t="s">
        <v>20</v>
      </c>
      <c r="D756" t="s">
        <v>439</v>
      </c>
      <c r="F756" t="s">
        <v>28</v>
      </c>
      <c r="G756" t="s">
        <v>67</v>
      </c>
      <c r="H756">
        <v>2018</v>
      </c>
      <c r="I756">
        <v>2013</v>
      </c>
      <c r="J756">
        <v>2013</v>
      </c>
      <c r="K756">
        <v>475</v>
      </c>
      <c r="N756">
        <v>1250</v>
      </c>
      <c r="Q756" t="s">
        <v>294</v>
      </c>
      <c r="S756" t="s">
        <v>282</v>
      </c>
    </row>
    <row r="757" spans="1:19" x14ac:dyDescent="0.45">
      <c r="A757" s="4" t="s">
        <v>27</v>
      </c>
      <c r="B757" s="4" t="s">
        <v>19</v>
      </c>
      <c r="C757" s="4" t="s">
        <v>20</v>
      </c>
      <c r="D757" s="4" t="s">
        <v>439</v>
      </c>
      <c r="E757" s="4"/>
      <c r="F757" s="4" t="s">
        <v>28</v>
      </c>
      <c r="G757" s="4" t="s">
        <v>67</v>
      </c>
      <c r="H757" s="4">
        <v>2018</v>
      </c>
      <c r="I757" s="4">
        <v>2015</v>
      </c>
      <c r="J757" s="4">
        <v>2015</v>
      </c>
      <c r="K757" s="4">
        <v>431</v>
      </c>
      <c r="L757" s="4"/>
      <c r="M757" s="4"/>
      <c r="N757" s="4">
        <v>1766</v>
      </c>
      <c r="O757" s="4"/>
      <c r="P757" s="4"/>
      <c r="Q757" s="4" t="s">
        <v>294</v>
      </c>
      <c r="S757" t="s">
        <v>282</v>
      </c>
    </row>
    <row r="758" spans="1:19" x14ac:dyDescent="0.45">
      <c r="A758" t="s">
        <v>27</v>
      </c>
      <c r="B758" t="s">
        <v>19</v>
      </c>
      <c r="C758" t="s">
        <v>20</v>
      </c>
      <c r="D758" t="s">
        <v>444</v>
      </c>
      <c r="F758" t="s">
        <v>28</v>
      </c>
      <c r="G758" t="s">
        <v>67</v>
      </c>
      <c r="H758">
        <v>2018</v>
      </c>
      <c r="I758">
        <v>1996</v>
      </c>
      <c r="J758">
        <v>1996</v>
      </c>
      <c r="K758">
        <v>83</v>
      </c>
      <c r="N758">
        <v>828</v>
      </c>
      <c r="Q758" t="s">
        <v>294</v>
      </c>
      <c r="S758" t="s">
        <v>282</v>
      </c>
    </row>
    <row r="759" spans="1:19" x14ac:dyDescent="0.45">
      <c r="A759" t="s">
        <v>27</v>
      </c>
      <c r="B759" t="s">
        <v>19</v>
      </c>
      <c r="C759" t="s">
        <v>20</v>
      </c>
      <c r="D759" t="s">
        <v>444</v>
      </c>
      <c r="F759" t="s">
        <v>28</v>
      </c>
      <c r="G759" t="s">
        <v>67</v>
      </c>
      <c r="H759">
        <v>2018</v>
      </c>
      <c r="I759">
        <v>1997</v>
      </c>
      <c r="J759">
        <v>1997</v>
      </c>
      <c r="K759">
        <v>113</v>
      </c>
      <c r="N759">
        <v>676</v>
      </c>
      <c r="Q759" t="s">
        <v>294</v>
      </c>
      <c r="S759" t="s">
        <v>282</v>
      </c>
    </row>
    <row r="760" spans="1:19" x14ac:dyDescent="0.45">
      <c r="A760" t="s">
        <v>27</v>
      </c>
      <c r="B760" t="s">
        <v>19</v>
      </c>
      <c r="C760" t="s">
        <v>20</v>
      </c>
      <c r="D760" t="s">
        <v>444</v>
      </c>
      <c r="F760" t="s">
        <v>28</v>
      </c>
      <c r="G760" t="s">
        <v>67</v>
      </c>
      <c r="H760">
        <v>2018</v>
      </c>
      <c r="I760">
        <v>1999</v>
      </c>
      <c r="J760">
        <v>1999</v>
      </c>
      <c r="K760">
        <v>91</v>
      </c>
      <c r="N760">
        <v>1271</v>
      </c>
      <c r="Q760" t="s">
        <v>294</v>
      </c>
      <c r="S760" t="s">
        <v>282</v>
      </c>
    </row>
    <row r="761" spans="1:19" x14ac:dyDescent="0.45">
      <c r="A761" t="s">
        <v>27</v>
      </c>
      <c r="B761" t="s">
        <v>19</v>
      </c>
      <c r="C761" t="s">
        <v>20</v>
      </c>
      <c r="D761" t="s">
        <v>444</v>
      </c>
      <c r="F761" t="s">
        <v>28</v>
      </c>
      <c r="G761" t="s">
        <v>67</v>
      </c>
      <c r="H761">
        <v>2018</v>
      </c>
      <c r="I761">
        <v>2000</v>
      </c>
      <c r="J761">
        <v>2000</v>
      </c>
      <c r="K761">
        <v>136</v>
      </c>
      <c r="N761">
        <v>815</v>
      </c>
      <c r="Q761" t="s">
        <v>294</v>
      </c>
      <c r="S761" t="s">
        <v>282</v>
      </c>
    </row>
    <row r="762" spans="1:19" x14ac:dyDescent="0.45">
      <c r="A762" t="s">
        <v>27</v>
      </c>
      <c r="B762" t="s">
        <v>19</v>
      </c>
      <c r="C762" t="s">
        <v>20</v>
      </c>
      <c r="D762" t="s">
        <v>444</v>
      </c>
      <c r="F762" t="s">
        <v>28</v>
      </c>
      <c r="G762" t="s">
        <v>67</v>
      </c>
      <c r="H762">
        <v>2018</v>
      </c>
      <c r="I762">
        <v>2001</v>
      </c>
      <c r="J762">
        <v>2001</v>
      </c>
      <c r="K762">
        <v>98</v>
      </c>
      <c r="N762">
        <v>392</v>
      </c>
      <c r="Q762" t="s">
        <v>294</v>
      </c>
      <c r="S762" t="s">
        <v>282</v>
      </c>
    </row>
    <row r="763" spans="1:19" x14ac:dyDescent="0.45">
      <c r="A763" t="s">
        <v>27</v>
      </c>
      <c r="B763" t="s">
        <v>19</v>
      </c>
      <c r="C763" t="s">
        <v>20</v>
      </c>
      <c r="D763" t="s">
        <v>444</v>
      </c>
      <c r="F763" t="s">
        <v>28</v>
      </c>
      <c r="G763" t="s">
        <v>67</v>
      </c>
      <c r="H763">
        <v>2018</v>
      </c>
      <c r="I763">
        <v>2002</v>
      </c>
      <c r="J763">
        <v>2002</v>
      </c>
      <c r="K763">
        <v>106</v>
      </c>
      <c r="N763">
        <v>372</v>
      </c>
      <c r="Q763" t="s">
        <v>294</v>
      </c>
      <c r="S763" t="s">
        <v>282</v>
      </c>
    </row>
    <row r="764" spans="1:19" x14ac:dyDescent="0.45">
      <c r="A764" t="s">
        <v>27</v>
      </c>
      <c r="B764" t="s">
        <v>19</v>
      </c>
      <c r="C764" t="s">
        <v>20</v>
      </c>
      <c r="D764" t="s">
        <v>444</v>
      </c>
      <c r="F764" t="s">
        <v>28</v>
      </c>
      <c r="G764" t="s">
        <v>67</v>
      </c>
      <c r="H764">
        <v>2018</v>
      </c>
      <c r="I764">
        <v>2003</v>
      </c>
      <c r="J764">
        <v>2003</v>
      </c>
      <c r="K764">
        <v>98</v>
      </c>
      <c r="N764">
        <v>571</v>
      </c>
      <c r="Q764" t="s">
        <v>294</v>
      </c>
      <c r="S764" t="s">
        <v>282</v>
      </c>
    </row>
    <row r="765" spans="1:19" x14ac:dyDescent="0.45">
      <c r="A765" t="s">
        <v>27</v>
      </c>
      <c r="B765" t="s">
        <v>19</v>
      </c>
      <c r="C765" t="s">
        <v>20</v>
      </c>
      <c r="D765" t="s">
        <v>444</v>
      </c>
      <c r="F765" t="s">
        <v>28</v>
      </c>
      <c r="G765" t="s">
        <v>67</v>
      </c>
      <c r="H765">
        <v>2018</v>
      </c>
      <c r="I765">
        <v>2004</v>
      </c>
      <c r="J765">
        <v>2004</v>
      </c>
      <c r="K765">
        <v>98</v>
      </c>
      <c r="N765">
        <v>333</v>
      </c>
      <c r="Q765" t="s">
        <v>294</v>
      </c>
      <c r="S765" t="s">
        <v>282</v>
      </c>
    </row>
    <row r="766" spans="1:19" x14ac:dyDescent="0.45">
      <c r="A766" t="s">
        <v>27</v>
      </c>
      <c r="B766" t="s">
        <v>19</v>
      </c>
      <c r="C766" t="s">
        <v>20</v>
      </c>
      <c r="D766" t="s">
        <v>444</v>
      </c>
      <c r="F766" t="s">
        <v>28</v>
      </c>
      <c r="G766" t="s">
        <v>67</v>
      </c>
      <c r="H766">
        <v>2018</v>
      </c>
      <c r="I766">
        <v>2005</v>
      </c>
      <c r="J766">
        <v>2005</v>
      </c>
      <c r="K766">
        <v>91</v>
      </c>
      <c r="N766">
        <v>565</v>
      </c>
      <c r="Q766" t="s">
        <v>294</v>
      </c>
      <c r="S766" t="s">
        <v>282</v>
      </c>
    </row>
    <row r="767" spans="1:19" x14ac:dyDescent="0.45">
      <c r="A767" t="s">
        <v>27</v>
      </c>
      <c r="B767" t="s">
        <v>19</v>
      </c>
      <c r="C767" t="s">
        <v>20</v>
      </c>
      <c r="D767" t="s">
        <v>444</v>
      </c>
      <c r="F767" t="s">
        <v>28</v>
      </c>
      <c r="G767" t="s">
        <v>67</v>
      </c>
      <c r="H767">
        <v>2018</v>
      </c>
      <c r="I767">
        <v>2006</v>
      </c>
      <c r="J767">
        <v>2006</v>
      </c>
      <c r="K767">
        <v>98</v>
      </c>
      <c r="N767">
        <v>602</v>
      </c>
      <c r="Q767" t="s">
        <v>294</v>
      </c>
      <c r="S767" t="s">
        <v>282</v>
      </c>
    </row>
    <row r="768" spans="1:19" x14ac:dyDescent="0.45">
      <c r="A768" t="s">
        <v>27</v>
      </c>
      <c r="B768" t="s">
        <v>19</v>
      </c>
      <c r="C768" t="s">
        <v>20</v>
      </c>
      <c r="D768" t="s">
        <v>444</v>
      </c>
      <c r="F768" t="s">
        <v>28</v>
      </c>
      <c r="G768" t="s">
        <v>67</v>
      </c>
      <c r="H768">
        <v>2018</v>
      </c>
      <c r="I768">
        <v>2007</v>
      </c>
      <c r="J768">
        <v>2007</v>
      </c>
      <c r="K768">
        <v>98</v>
      </c>
      <c r="N768">
        <v>515</v>
      </c>
      <c r="Q768" t="s">
        <v>294</v>
      </c>
      <c r="S768" t="s">
        <v>282</v>
      </c>
    </row>
    <row r="769" spans="1:19" x14ac:dyDescent="0.45">
      <c r="A769" t="s">
        <v>27</v>
      </c>
      <c r="B769" t="s">
        <v>19</v>
      </c>
      <c r="C769" t="s">
        <v>20</v>
      </c>
      <c r="D769" t="s">
        <v>444</v>
      </c>
      <c r="F769" t="s">
        <v>28</v>
      </c>
      <c r="G769" t="s">
        <v>67</v>
      </c>
      <c r="H769">
        <v>2018</v>
      </c>
      <c r="I769">
        <v>2008</v>
      </c>
      <c r="J769">
        <v>2008</v>
      </c>
      <c r="K769">
        <v>106</v>
      </c>
      <c r="N769">
        <v>473</v>
      </c>
      <c r="Q769" t="s">
        <v>294</v>
      </c>
      <c r="S769" t="s">
        <v>282</v>
      </c>
    </row>
    <row r="770" spans="1:19" x14ac:dyDescent="0.45">
      <c r="A770" t="s">
        <v>27</v>
      </c>
      <c r="B770" t="s">
        <v>19</v>
      </c>
      <c r="C770" t="s">
        <v>20</v>
      </c>
      <c r="D770" t="s">
        <v>444</v>
      </c>
      <c r="F770" t="s">
        <v>28</v>
      </c>
      <c r="G770" t="s">
        <v>67</v>
      </c>
      <c r="H770">
        <v>2018</v>
      </c>
      <c r="I770">
        <v>2009</v>
      </c>
      <c r="J770">
        <v>2009</v>
      </c>
      <c r="K770">
        <v>83</v>
      </c>
      <c r="N770">
        <v>320</v>
      </c>
      <c r="Q770" t="s">
        <v>294</v>
      </c>
      <c r="S770" t="s">
        <v>282</v>
      </c>
    </row>
    <row r="771" spans="1:19" x14ac:dyDescent="0.45">
      <c r="A771" t="s">
        <v>27</v>
      </c>
      <c r="B771" t="s">
        <v>19</v>
      </c>
      <c r="C771" t="s">
        <v>20</v>
      </c>
      <c r="D771" t="s">
        <v>444</v>
      </c>
      <c r="F771" t="s">
        <v>28</v>
      </c>
      <c r="G771" t="s">
        <v>67</v>
      </c>
      <c r="H771">
        <v>2018</v>
      </c>
      <c r="I771">
        <v>2010</v>
      </c>
      <c r="J771">
        <v>2010</v>
      </c>
      <c r="K771">
        <v>83</v>
      </c>
      <c r="N771">
        <v>228</v>
      </c>
      <c r="Q771" t="s">
        <v>294</v>
      </c>
      <c r="S771" t="s">
        <v>282</v>
      </c>
    </row>
    <row r="772" spans="1:19" x14ac:dyDescent="0.45">
      <c r="A772" t="s">
        <v>27</v>
      </c>
      <c r="B772" t="s">
        <v>19</v>
      </c>
      <c r="C772" t="s">
        <v>20</v>
      </c>
      <c r="D772" t="s">
        <v>444</v>
      </c>
      <c r="F772" t="s">
        <v>28</v>
      </c>
      <c r="G772" t="s">
        <v>67</v>
      </c>
      <c r="H772">
        <v>2018</v>
      </c>
      <c r="I772">
        <v>2011</v>
      </c>
      <c r="J772">
        <v>2011</v>
      </c>
      <c r="K772">
        <v>76</v>
      </c>
      <c r="N772">
        <v>152</v>
      </c>
      <c r="Q772" t="s">
        <v>294</v>
      </c>
      <c r="S772" t="s">
        <v>282</v>
      </c>
    </row>
    <row r="773" spans="1:19" x14ac:dyDescent="0.45">
      <c r="A773" t="s">
        <v>27</v>
      </c>
      <c r="B773" t="s">
        <v>19</v>
      </c>
      <c r="C773" t="s">
        <v>20</v>
      </c>
      <c r="D773" t="s">
        <v>444</v>
      </c>
      <c r="F773" t="s">
        <v>28</v>
      </c>
      <c r="G773" t="s">
        <v>67</v>
      </c>
      <c r="H773">
        <v>2018</v>
      </c>
      <c r="I773">
        <v>2012</v>
      </c>
      <c r="J773">
        <v>2012</v>
      </c>
      <c r="K773">
        <v>68</v>
      </c>
      <c r="N773">
        <v>625</v>
      </c>
      <c r="Q773" t="s">
        <v>294</v>
      </c>
      <c r="S773" t="s">
        <v>282</v>
      </c>
    </row>
    <row r="774" spans="1:19" x14ac:dyDescent="0.45">
      <c r="A774" t="s">
        <v>27</v>
      </c>
      <c r="B774" t="s">
        <v>19</v>
      </c>
      <c r="C774" t="s">
        <v>20</v>
      </c>
      <c r="D774" t="s">
        <v>444</v>
      </c>
      <c r="F774" t="s">
        <v>28</v>
      </c>
      <c r="G774" t="s">
        <v>67</v>
      </c>
      <c r="H774">
        <v>2018</v>
      </c>
      <c r="I774">
        <v>2013</v>
      </c>
      <c r="J774">
        <v>2013</v>
      </c>
      <c r="K774">
        <v>75</v>
      </c>
      <c r="N774">
        <v>238</v>
      </c>
      <c r="Q774" t="s">
        <v>294</v>
      </c>
      <c r="S774" t="s">
        <v>282</v>
      </c>
    </row>
    <row r="775" spans="1:19" x14ac:dyDescent="0.45">
      <c r="A775" t="s">
        <v>27</v>
      </c>
      <c r="B775" t="s">
        <v>19</v>
      </c>
      <c r="C775" t="s">
        <v>20</v>
      </c>
      <c r="D775" t="s">
        <v>444</v>
      </c>
      <c r="F775" t="s">
        <v>28</v>
      </c>
      <c r="G775" t="s">
        <v>67</v>
      </c>
      <c r="H775">
        <v>2018</v>
      </c>
      <c r="I775">
        <v>2014</v>
      </c>
      <c r="J775">
        <v>2014</v>
      </c>
      <c r="K775">
        <v>68</v>
      </c>
      <c r="N775">
        <v>173</v>
      </c>
      <c r="Q775" t="s">
        <v>294</v>
      </c>
      <c r="S775" t="s">
        <v>282</v>
      </c>
    </row>
    <row r="776" spans="1:19" x14ac:dyDescent="0.45">
      <c r="A776" s="4" t="s">
        <v>27</v>
      </c>
      <c r="B776" s="4" t="s">
        <v>19</v>
      </c>
      <c r="C776" s="4" t="s">
        <v>20</v>
      </c>
      <c r="D776" s="4" t="s">
        <v>444</v>
      </c>
      <c r="E776" s="4"/>
      <c r="F776" s="4" t="s">
        <v>28</v>
      </c>
      <c r="G776" s="4" t="s">
        <v>67</v>
      </c>
      <c r="H776" s="4">
        <v>2018</v>
      </c>
      <c r="I776" s="4">
        <v>2015</v>
      </c>
      <c r="J776" s="4">
        <v>2015</v>
      </c>
      <c r="K776" s="4">
        <v>68</v>
      </c>
      <c r="L776" s="4"/>
      <c r="M776" s="4"/>
      <c r="N776" s="4">
        <v>315</v>
      </c>
      <c r="O776" s="4"/>
      <c r="P776" s="4"/>
      <c r="Q776" s="4" t="s">
        <v>294</v>
      </c>
      <c r="S776" t="s">
        <v>282</v>
      </c>
    </row>
    <row r="777" spans="1:19" x14ac:dyDescent="0.45">
      <c r="A777" t="s">
        <v>27</v>
      </c>
      <c r="B777" t="s">
        <v>19</v>
      </c>
      <c r="C777" t="s">
        <v>20</v>
      </c>
      <c r="D777" t="s">
        <v>445</v>
      </c>
      <c r="F777" t="s">
        <v>28</v>
      </c>
      <c r="G777" t="s">
        <v>67</v>
      </c>
      <c r="H777">
        <v>2018</v>
      </c>
      <c r="I777">
        <v>2012</v>
      </c>
      <c r="J777">
        <v>2012</v>
      </c>
      <c r="K777">
        <v>44452</v>
      </c>
      <c r="N777">
        <v>130000</v>
      </c>
      <c r="Q777" t="s">
        <v>294</v>
      </c>
      <c r="S777" t="s">
        <v>282</v>
      </c>
    </row>
    <row r="778" spans="1:19" x14ac:dyDescent="0.45">
      <c r="A778" t="s">
        <v>27</v>
      </c>
      <c r="B778" t="s">
        <v>19</v>
      </c>
      <c r="C778" t="s">
        <v>20</v>
      </c>
      <c r="D778" t="s">
        <v>445</v>
      </c>
      <c r="F778" t="s">
        <v>28</v>
      </c>
      <c r="G778" t="s">
        <v>67</v>
      </c>
      <c r="H778">
        <v>2018</v>
      </c>
      <c r="I778">
        <v>2013</v>
      </c>
      <c r="J778">
        <v>2013</v>
      </c>
      <c r="K778">
        <v>47924</v>
      </c>
      <c r="N778">
        <v>119600</v>
      </c>
      <c r="Q778" t="s">
        <v>294</v>
      </c>
      <c r="S778" t="s">
        <v>282</v>
      </c>
    </row>
    <row r="779" spans="1:19" x14ac:dyDescent="0.45">
      <c r="A779" s="4" t="s">
        <v>27</v>
      </c>
      <c r="B779" s="4" t="s">
        <v>19</v>
      </c>
      <c r="C779" s="4" t="s">
        <v>20</v>
      </c>
      <c r="D779" s="4" t="s">
        <v>445</v>
      </c>
      <c r="E779" s="4"/>
      <c r="F779" s="4" t="s">
        <v>28</v>
      </c>
      <c r="G779" s="4" t="s">
        <v>67</v>
      </c>
      <c r="H779" s="4">
        <v>2018</v>
      </c>
      <c r="I779" s="4">
        <v>2015</v>
      </c>
      <c r="J779" s="4">
        <v>2015</v>
      </c>
      <c r="K779" s="4">
        <v>43635</v>
      </c>
      <c r="L779" s="4"/>
      <c r="M779" s="4"/>
      <c r="N779" s="4">
        <v>114186</v>
      </c>
      <c r="O779" s="4"/>
      <c r="P779" s="4"/>
      <c r="Q779" s="4" t="s">
        <v>294</v>
      </c>
      <c r="S779" t="s">
        <v>282</v>
      </c>
    </row>
    <row r="780" spans="1:19" x14ac:dyDescent="0.45">
      <c r="A780" t="s">
        <v>27</v>
      </c>
      <c r="B780" t="s">
        <v>19</v>
      </c>
      <c r="C780" t="s">
        <v>20</v>
      </c>
      <c r="D780" t="s">
        <v>443</v>
      </c>
      <c r="F780" t="s">
        <v>28</v>
      </c>
      <c r="G780" t="s">
        <v>67</v>
      </c>
      <c r="H780">
        <v>2018</v>
      </c>
      <c r="I780">
        <v>2009</v>
      </c>
      <c r="J780">
        <v>2009</v>
      </c>
      <c r="K780">
        <v>192404</v>
      </c>
      <c r="N780">
        <v>150000</v>
      </c>
      <c r="Q780" t="s">
        <v>294</v>
      </c>
      <c r="S780" t="s">
        <v>282</v>
      </c>
    </row>
    <row r="781" spans="1:19" x14ac:dyDescent="0.45">
      <c r="A781" s="4" t="s">
        <v>27</v>
      </c>
      <c r="B781" s="4" t="s">
        <v>19</v>
      </c>
      <c r="C781" s="4" t="s">
        <v>20</v>
      </c>
      <c r="D781" s="4" t="s">
        <v>443</v>
      </c>
      <c r="E781" s="4"/>
      <c r="F781" s="4" t="s">
        <v>28</v>
      </c>
      <c r="G781" s="4" t="s">
        <v>67</v>
      </c>
      <c r="H781" s="4">
        <v>2018</v>
      </c>
      <c r="I781" s="4">
        <v>2012</v>
      </c>
      <c r="J781" s="4">
        <v>2012</v>
      </c>
      <c r="K781" s="4">
        <v>152792</v>
      </c>
      <c r="L781" s="4"/>
      <c r="M781" s="4"/>
      <c r="N781" s="4">
        <v>137000</v>
      </c>
      <c r="O781" s="4"/>
      <c r="P781" s="4"/>
      <c r="Q781" s="4" t="s">
        <v>294</v>
      </c>
      <c r="S781" t="s">
        <v>282</v>
      </c>
    </row>
    <row r="782" spans="1:19" x14ac:dyDescent="0.45">
      <c r="A782" t="s">
        <v>27</v>
      </c>
      <c r="B782" t="s">
        <v>19</v>
      </c>
      <c r="C782" t="s">
        <v>20</v>
      </c>
      <c r="D782" t="s">
        <v>446</v>
      </c>
      <c r="F782" t="s">
        <v>28</v>
      </c>
      <c r="G782" t="s">
        <v>67</v>
      </c>
      <c r="H782">
        <v>2018</v>
      </c>
      <c r="I782">
        <v>2013</v>
      </c>
      <c r="J782">
        <v>2013</v>
      </c>
      <c r="K782">
        <v>1154</v>
      </c>
      <c r="N782">
        <v>4897</v>
      </c>
      <c r="Q782" t="s">
        <v>294</v>
      </c>
      <c r="S782" t="s">
        <v>282</v>
      </c>
    </row>
    <row r="783" spans="1:19" x14ac:dyDescent="0.45">
      <c r="A783" t="s">
        <v>27</v>
      </c>
      <c r="B783" t="s">
        <v>19</v>
      </c>
      <c r="C783" t="s">
        <v>20</v>
      </c>
      <c r="D783" t="s">
        <v>446</v>
      </c>
      <c r="F783" t="s">
        <v>28</v>
      </c>
      <c r="G783" t="s">
        <v>67</v>
      </c>
      <c r="H783">
        <v>2018</v>
      </c>
      <c r="I783">
        <v>2014</v>
      </c>
      <c r="J783">
        <v>2014</v>
      </c>
      <c r="K783">
        <v>1055</v>
      </c>
      <c r="N783">
        <v>17447</v>
      </c>
      <c r="Q783" t="s">
        <v>294</v>
      </c>
      <c r="S783" t="s">
        <v>282</v>
      </c>
    </row>
    <row r="784" spans="1:19" x14ac:dyDescent="0.45">
      <c r="A784" s="4" t="s">
        <v>27</v>
      </c>
      <c r="B784" s="4" t="s">
        <v>19</v>
      </c>
      <c r="C784" s="4" t="s">
        <v>20</v>
      </c>
      <c r="D784" s="4" t="s">
        <v>446</v>
      </c>
      <c r="E784" s="4"/>
      <c r="F784" s="4" t="s">
        <v>28</v>
      </c>
      <c r="G784" s="4" t="s">
        <v>67</v>
      </c>
      <c r="H784" s="4">
        <v>2018</v>
      </c>
      <c r="I784" s="4">
        <v>2015</v>
      </c>
      <c r="J784" s="4">
        <v>2015</v>
      </c>
      <c r="K784" s="4">
        <v>1049</v>
      </c>
      <c r="L784" s="4"/>
      <c r="M784" s="4"/>
      <c r="N784" s="4">
        <v>10110</v>
      </c>
      <c r="O784" s="4"/>
      <c r="P784" s="4"/>
      <c r="Q784" s="4" t="s">
        <v>294</v>
      </c>
      <c r="S784" t="s">
        <v>282</v>
      </c>
    </row>
    <row r="785" spans="1:19" x14ac:dyDescent="0.45">
      <c r="A785" t="s">
        <v>27</v>
      </c>
      <c r="B785" t="s">
        <v>19</v>
      </c>
      <c r="C785" t="s">
        <v>20</v>
      </c>
      <c r="D785" t="s">
        <v>450</v>
      </c>
      <c r="F785" t="s">
        <v>28</v>
      </c>
      <c r="G785" t="s">
        <v>67</v>
      </c>
      <c r="H785">
        <v>2018</v>
      </c>
      <c r="I785">
        <v>2012</v>
      </c>
      <c r="J785">
        <v>2012</v>
      </c>
      <c r="K785">
        <v>1973</v>
      </c>
      <c r="N785">
        <v>9082</v>
      </c>
      <c r="Q785" t="s">
        <v>294</v>
      </c>
      <c r="S785" t="s">
        <v>282</v>
      </c>
    </row>
    <row r="786" spans="1:19" x14ac:dyDescent="0.45">
      <c r="A786" t="s">
        <v>27</v>
      </c>
      <c r="B786" t="s">
        <v>19</v>
      </c>
      <c r="C786" t="s">
        <v>20</v>
      </c>
      <c r="D786" t="s">
        <v>450</v>
      </c>
      <c r="F786" t="s">
        <v>28</v>
      </c>
      <c r="G786" t="s">
        <v>67</v>
      </c>
      <c r="H786">
        <v>2018</v>
      </c>
      <c r="I786">
        <v>2013</v>
      </c>
      <c r="J786">
        <v>2013</v>
      </c>
      <c r="K786">
        <v>2168</v>
      </c>
      <c r="N786">
        <v>8644</v>
      </c>
      <c r="Q786" t="s">
        <v>294</v>
      </c>
      <c r="S786" t="s">
        <v>282</v>
      </c>
    </row>
    <row r="787" spans="1:19" x14ac:dyDescent="0.45">
      <c r="A787" s="4" t="s">
        <v>27</v>
      </c>
      <c r="B787" s="4" t="s">
        <v>19</v>
      </c>
      <c r="C787" s="4" t="s">
        <v>20</v>
      </c>
      <c r="D787" s="4" t="s">
        <v>450</v>
      </c>
      <c r="E787" s="4"/>
      <c r="F787" s="4" t="s">
        <v>28</v>
      </c>
      <c r="G787" s="4" t="s">
        <v>67</v>
      </c>
      <c r="H787" s="4">
        <v>2018</v>
      </c>
      <c r="I787" s="4">
        <v>2014</v>
      </c>
      <c r="J787" s="4">
        <v>2014</v>
      </c>
      <c r="K787" s="4">
        <v>1984</v>
      </c>
      <c r="L787" s="4"/>
      <c r="M787" s="4"/>
      <c r="N787" s="4">
        <v>5504</v>
      </c>
      <c r="O787" s="4"/>
      <c r="P787" s="4"/>
      <c r="Q787" s="4" t="s">
        <v>294</v>
      </c>
      <c r="S787" t="s">
        <v>282</v>
      </c>
    </row>
    <row r="788" spans="1:19" x14ac:dyDescent="0.45">
      <c r="A788" t="s">
        <v>27</v>
      </c>
      <c r="B788" t="s">
        <v>19</v>
      </c>
      <c r="C788" t="s">
        <v>20</v>
      </c>
      <c r="D788" t="s">
        <v>448</v>
      </c>
      <c r="F788" t="s">
        <v>28</v>
      </c>
      <c r="G788" t="s">
        <v>67</v>
      </c>
      <c r="H788">
        <v>2018</v>
      </c>
      <c r="I788">
        <v>2011</v>
      </c>
      <c r="J788">
        <v>2011</v>
      </c>
      <c r="K788">
        <v>483</v>
      </c>
      <c r="N788">
        <v>2489</v>
      </c>
      <c r="Q788" t="s">
        <v>294</v>
      </c>
      <c r="S788" t="s">
        <v>282</v>
      </c>
    </row>
    <row r="789" spans="1:19" x14ac:dyDescent="0.45">
      <c r="A789" t="s">
        <v>27</v>
      </c>
      <c r="B789" t="s">
        <v>19</v>
      </c>
      <c r="C789" t="s">
        <v>20</v>
      </c>
      <c r="D789" t="s">
        <v>448</v>
      </c>
      <c r="F789" t="s">
        <v>28</v>
      </c>
      <c r="G789" t="s">
        <v>67</v>
      </c>
      <c r="H789">
        <v>2018</v>
      </c>
      <c r="I789">
        <v>2012</v>
      </c>
      <c r="J789">
        <v>2012</v>
      </c>
      <c r="K789">
        <v>411</v>
      </c>
      <c r="N789">
        <v>1842</v>
      </c>
      <c r="Q789" t="s">
        <v>294</v>
      </c>
      <c r="S789" t="s">
        <v>282</v>
      </c>
    </row>
    <row r="790" spans="1:19" x14ac:dyDescent="0.45">
      <c r="A790" t="s">
        <v>27</v>
      </c>
      <c r="B790" t="s">
        <v>19</v>
      </c>
      <c r="C790" t="s">
        <v>20</v>
      </c>
      <c r="D790" t="s">
        <v>448</v>
      </c>
      <c r="F790" t="s">
        <v>28</v>
      </c>
      <c r="G790" t="s">
        <v>67</v>
      </c>
      <c r="H790">
        <v>2018</v>
      </c>
      <c r="I790">
        <v>2013</v>
      </c>
      <c r="J790">
        <v>2013</v>
      </c>
      <c r="K790">
        <v>458</v>
      </c>
      <c r="N790">
        <v>800</v>
      </c>
      <c r="Q790" t="s">
        <v>294</v>
      </c>
      <c r="S790" t="s">
        <v>282</v>
      </c>
    </row>
    <row r="791" spans="1:19" x14ac:dyDescent="0.45">
      <c r="A791" s="4" t="s">
        <v>27</v>
      </c>
      <c r="B791" s="4" t="s">
        <v>19</v>
      </c>
      <c r="C791" s="4" t="s">
        <v>20</v>
      </c>
      <c r="D791" s="4" t="s">
        <v>448</v>
      </c>
      <c r="E791" s="4"/>
      <c r="F791" s="4" t="s">
        <v>28</v>
      </c>
      <c r="G791" s="4" t="s">
        <v>67</v>
      </c>
      <c r="H791" s="4">
        <v>2018</v>
      </c>
      <c r="I791" s="4">
        <v>2014</v>
      </c>
      <c r="J791" s="4">
        <v>2014</v>
      </c>
      <c r="K791" s="4">
        <v>433</v>
      </c>
      <c r="L791" s="4"/>
      <c r="M791" s="4"/>
      <c r="N791" s="4">
        <v>1082</v>
      </c>
      <c r="O791" s="4"/>
      <c r="P791" s="4"/>
      <c r="Q791" s="4" t="s">
        <v>294</v>
      </c>
      <c r="S791" t="s">
        <v>282</v>
      </c>
    </row>
    <row r="792" spans="1:19" x14ac:dyDescent="0.45">
      <c r="A792" t="s">
        <v>27</v>
      </c>
      <c r="B792" t="s">
        <v>19</v>
      </c>
      <c r="C792" t="s">
        <v>20</v>
      </c>
      <c r="D792" t="s">
        <v>449</v>
      </c>
      <c r="F792" t="s">
        <v>28</v>
      </c>
      <c r="G792" t="s">
        <v>67</v>
      </c>
      <c r="H792">
        <v>2018</v>
      </c>
      <c r="I792">
        <v>2013</v>
      </c>
      <c r="J792">
        <v>2013</v>
      </c>
      <c r="K792">
        <v>56</v>
      </c>
      <c r="N792">
        <v>383</v>
      </c>
      <c r="Q792" t="s">
        <v>294</v>
      </c>
      <c r="S792" t="s">
        <v>282</v>
      </c>
    </row>
    <row r="793" spans="1:19" x14ac:dyDescent="0.45">
      <c r="A793" s="4" t="s">
        <v>27</v>
      </c>
      <c r="B793" s="4" t="s">
        <v>19</v>
      </c>
      <c r="C793" s="4" t="s">
        <v>20</v>
      </c>
      <c r="D793" s="4" t="s">
        <v>449</v>
      </c>
      <c r="E793" s="4"/>
      <c r="F793" s="4" t="s">
        <v>28</v>
      </c>
      <c r="G793" s="4" t="s">
        <v>67</v>
      </c>
      <c r="H793" s="4">
        <v>2018</v>
      </c>
      <c r="I793" s="4">
        <v>2014</v>
      </c>
      <c r="J793" s="4">
        <v>2014</v>
      </c>
      <c r="K793" s="4">
        <v>57</v>
      </c>
      <c r="L793" s="4"/>
      <c r="M793" s="4"/>
      <c r="N793" s="4">
        <v>305</v>
      </c>
      <c r="O793" s="4"/>
      <c r="P793" s="4"/>
      <c r="Q793" s="4" t="s">
        <v>294</v>
      </c>
      <c r="S793" t="s">
        <v>282</v>
      </c>
    </row>
    <row r="794" spans="1:19" x14ac:dyDescent="0.45">
      <c r="A794" t="s">
        <v>27</v>
      </c>
      <c r="B794" t="s">
        <v>19</v>
      </c>
      <c r="C794" t="s">
        <v>20</v>
      </c>
      <c r="D794" t="s">
        <v>441</v>
      </c>
      <c r="F794" t="s">
        <v>28</v>
      </c>
      <c r="G794" t="s">
        <v>67</v>
      </c>
      <c r="H794">
        <v>2018</v>
      </c>
      <c r="I794">
        <v>2011</v>
      </c>
      <c r="J794">
        <v>2011</v>
      </c>
      <c r="K794">
        <v>23863</v>
      </c>
      <c r="N794">
        <v>8661</v>
      </c>
      <c r="Q794" t="s">
        <v>294</v>
      </c>
      <c r="S794" t="s">
        <v>282</v>
      </c>
    </row>
    <row r="795" spans="1:19" x14ac:dyDescent="0.45">
      <c r="A795" t="s">
        <v>27</v>
      </c>
      <c r="B795" t="s">
        <v>19</v>
      </c>
      <c r="C795" t="s">
        <v>20</v>
      </c>
      <c r="D795" t="s">
        <v>441</v>
      </c>
      <c r="F795" t="s">
        <v>28</v>
      </c>
      <c r="G795" t="s">
        <v>67</v>
      </c>
      <c r="H795">
        <v>2018</v>
      </c>
      <c r="I795">
        <v>2012</v>
      </c>
      <c r="J795">
        <v>2012</v>
      </c>
      <c r="K795">
        <v>15909</v>
      </c>
      <c r="N795">
        <v>7461</v>
      </c>
      <c r="Q795" t="s">
        <v>294</v>
      </c>
      <c r="S795" t="s">
        <v>282</v>
      </c>
    </row>
    <row r="796" spans="1:19" x14ac:dyDescent="0.45">
      <c r="A796" t="s">
        <v>27</v>
      </c>
      <c r="B796" t="s">
        <v>19</v>
      </c>
      <c r="C796" t="s">
        <v>20</v>
      </c>
      <c r="D796" t="s">
        <v>441</v>
      </c>
      <c r="F796" t="s">
        <v>28</v>
      </c>
      <c r="G796" t="s">
        <v>67</v>
      </c>
      <c r="H796">
        <v>2018</v>
      </c>
      <c r="I796">
        <v>2013</v>
      </c>
      <c r="J796">
        <v>2013</v>
      </c>
      <c r="K796">
        <v>19886</v>
      </c>
      <c r="N796">
        <v>7612</v>
      </c>
      <c r="Q796" t="s">
        <v>294</v>
      </c>
      <c r="S796" t="s">
        <v>282</v>
      </c>
    </row>
    <row r="797" spans="1:19" x14ac:dyDescent="0.45">
      <c r="A797" t="s">
        <v>27</v>
      </c>
      <c r="B797" t="s">
        <v>19</v>
      </c>
      <c r="C797" t="s">
        <v>20</v>
      </c>
      <c r="D797" t="s">
        <v>441</v>
      </c>
      <c r="F797" t="s">
        <v>28</v>
      </c>
      <c r="G797" t="s">
        <v>67</v>
      </c>
      <c r="H797">
        <v>2018</v>
      </c>
      <c r="I797">
        <v>2014</v>
      </c>
      <c r="J797">
        <v>2014</v>
      </c>
      <c r="K797">
        <v>15909</v>
      </c>
      <c r="N797">
        <v>8304</v>
      </c>
      <c r="Q797" t="s">
        <v>294</v>
      </c>
      <c r="S797" t="s">
        <v>282</v>
      </c>
    </row>
    <row r="798" spans="1:19" x14ac:dyDescent="0.45">
      <c r="A798" s="4" t="s">
        <v>27</v>
      </c>
      <c r="B798" s="4" t="s">
        <v>19</v>
      </c>
      <c r="C798" s="4" t="s">
        <v>20</v>
      </c>
      <c r="D798" s="4" t="s">
        <v>441</v>
      </c>
      <c r="E798" s="4"/>
      <c r="F798" s="4" t="s">
        <v>28</v>
      </c>
      <c r="G798" s="4" t="s">
        <v>67</v>
      </c>
      <c r="H798" s="4">
        <v>2018</v>
      </c>
      <c r="I798" s="4">
        <v>2015</v>
      </c>
      <c r="J798" s="4">
        <v>2015</v>
      </c>
      <c r="K798" s="4">
        <v>15909</v>
      </c>
      <c r="L798" s="4"/>
      <c r="M798" s="4"/>
      <c r="N798" s="4">
        <v>9471</v>
      </c>
      <c r="O798" s="4"/>
      <c r="P798" s="4"/>
      <c r="Q798" s="4" t="s">
        <v>294</v>
      </c>
      <c r="S798" t="s">
        <v>282</v>
      </c>
    </row>
    <row r="799" spans="1:19" x14ac:dyDescent="0.45">
      <c r="A799" s="13" t="s">
        <v>286</v>
      </c>
      <c r="B799" s="13" t="s">
        <v>19</v>
      </c>
      <c r="C799" s="13" t="s">
        <v>20</v>
      </c>
      <c r="D799" s="13" t="s">
        <v>451</v>
      </c>
      <c r="E799" s="13"/>
      <c r="F799" s="13" t="s">
        <v>285</v>
      </c>
      <c r="G799" s="13" t="s">
        <v>67</v>
      </c>
      <c r="H799" s="13">
        <v>2022</v>
      </c>
      <c r="I799" s="13">
        <v>2007</v>
      </c>
      <c r="J799" s="13">
        <v>2007</v>
      </c>
      <c r="K799" s="13">
        <v>357574</v>
      </c>
      <c r="L799" s="13"/>
      <c r="M799" s="13"/>
      <c r="N799" s="13">
        <v>1120000</v>
      </c>
      <c r="O799" s="13"/>
      <c r="P799" s="13"/>
      <c r="Q799" s="13" t="s">
        <v>294</v>
      </c>
      <c r="S799" t="s">
        <v>282</v>
      </c>
    </row>
    <row r="800" spans="1:19" x14ac:dyDescent="0.45">
      <c r="A800" s="13" t="s">
        <v>286</v>
      </c>
      <c r="B800" s="13" t="s">
        <v>19</v>
      </c>
      <c r="C800" s="13" t="s">
        <v>20</v>
      </c>
      <c r="D800" s="13" t="s">
        <v>450</v>
      </c>
      <c r="E800" s="13"/>
      <c r="F800" s="13" t="s">
        <v>285</v>
      </c>
      <c r="G800" s="13" t="s">
        <v>67</v>
      </c>
      <c r="H800" s="13">
        <v>2022</v>
      </c>
      <c r="I800" s="13">
        <v>2014</v>
      </c>
      <c r="J800" s="13">
        <v>2014</v>
      </c>
      <c r="K800" s="13">
        <v>12104</v>
      </c>
      <c r="L800" s="13"/>
      <c r="M800" s="13"/>
      <c r="N800" s="13">
        <v>5504</v>
      </c>
      <c r="O800" s="13"/>
      <c r="P800" s="13"/>
      <c r="Q800" s="13" t="s">
        <v>294</v>
      </c>
      <c r="S800" t="s">
        <v>282</v>
      </c>
    </row>
    <row r="801" spans="1:19" x14ac:dyDescent="0.45">
      <c r="A801" s="13" t="s">
        <v>286</v>
      </c>
      <c r="B801" s="13" t="s">
        <v>19</v>
      </c>
      <c r="C801" s="13" t="s">
        <v>20</v>
      </c>
      <c r="D801" s="13" t="s">
        <v>448</v>
      </c>
      <c r="E801" s="13"/>
      <c r="F801" s="13" t="s">
        <v>285</v>
      </c>
      <c r="G801" s="13" t="s">
        <v>67</v>
      </c>
      <c r="H801" s="13">
        <v>2022</v>
      </c>
      <c r="I801" s="13">
        <v>2014</v>
      </c>
      <c r="J801" s="13">
        <v>2014</v>
      </c>
      <c r="K801" s="13">
        <v>2576</v>
      </c>
      <c r="L801" s="13"/>
      <c r="M801" s="13"/>
      <c r="N801" s="13">
        <v>1082</v>
      </c>
      <c r="O801" s="13"/>
      <c r="P801" s="13"/>
      <c r="Q801" s="13" t="s">
        <v>294</v>
      </c>
      <c r="S801" t="s">
        <v>282</v>
      </c>
    </row>
    <row r="802" spans="1:19" x14ac:dyDescent="0.45">
      <c r="A802" s="13" t="s">
        <v>286</v>
      </c>
      <c r="B802" s="13" t="s">
        <v>19</v>
      </c>
      <c r="C802" s="13" t="s">
        <v>20</v>
      </c>
      <c r="D802" s="13" t="s">
        <v>449</v>
      </c>
      <c r="E802" s="13"/>
      <c r="F802" s="13" t="s">
        <v>285</v>
      </c>
      <c r="G802" s="13" t="s">
        <v>67</v>
      </c>
      <c r="H802" s="13">
        <v>2022</v>
      </c>
      <c r="I802" s="13">
        <v>2013</v>
      </c>
      <c r="J802" s="13">
        <v>2013</v>
      </c>
      <c r="K802" s="13">
        <v>570</v>
      </c>
      <c r="L802" s="13"/>
      <c r="M802" s="13"/>
      <c r="N802" s="13">
        <v>383</v>
      </c>
      <c r="O802" s="13"/>
      <c r="P802" s="13"/>
      <c r="Q802" s="13" t="s">
        <v>294</v>
      </c>
      <c r="S802" t="s">
        <v>282</v>
      </c>
    </row>
    <row r="803" spans="1:19" x14ac:dyDescent="0.45">
      <c r="A803" s="13" t="s">
        <v>286</v>
      </c>
      <c r="B803" s="13" t="s">
        <v>19</v>
      </c>
      <c r="C803" s="13" t="s">
        <v>20</v>
      </c>
      <c r="D803" s="13" t="s">
        <v>447</v>
      </c>
      <c r="E803" s="13"/>
      <c r="F803" s="13" t="s">
        <v>285</v>
      </c>
      <c r="G803" s="13" t="s">
        <v>67</v>
      </c>
      <c r="H803" s="13">
        <v>2022</v>
      </c>
      <c r="I803" s="13">
        <v>2009</v>
      </c>
      <c r="J803" s="13">
        <v>2009</v>
      </c>
      <c r="K803" s="13">
        <v>171036</v>
      </c>
      <c r="L803" s="13"/>
      <c r="M803" s="13"/>
      <c r="N803" s="13">
        <v>180000</v>
      </c>
      <c r="O803" s="13"/>
      <c r="P803" s="13"/>
      <c r="Q803" s="13" t="s">
        <v>294</v>
      </c>
      <c r="S803" t="s">
        <v>282</v>
      </c>
    </row>
    <row r="804" spans="1:19" x14ac:dyDescent="0.45">
      <c r="A804" s="13" t="s">
        <v>286</v>
      </c>
      <c r="B804" s="13" t="s">
        <v>19</v>
      </c>
      <c r="C804" s="13" t="s">
        <v>20</v>
      </c>
      <c r="D804" s="13" t="s">
        <v>444</v>
      </c>
      <c r="E804" s="13"/>
      <c r="F804" s="13" t="s">
        <v>285</v>
      </c>
      <c r="G804" s="13" t="s">
        <v>67</v>
      </c>
      <c r="H804" s="13">
        <v>2022</v>
      </c>
      <c r="I804" s="13">
        <v>2015</v>
      </c>
      <c r="J804" s="13">
        <v>2015</v>
      </c>
      <c r="K804" s="13">
        <v>2768</v>
      </c>
      <c r="L804" s="13"/>
      <c r="M804" s="13"/>
      <c r="N804" s="13">
        <v>300</v>
      </c>
      <c r="O804" s="13"/>
      <c r="P804" s="13"/>
      <c r="Q804" s="13" t="s">
        <v>294</v>
      </c>
      <c r="S804" t="s">
        <v>282</v>
      </c>
    </row>
    <row r="805" spans="1:19" x14ac:dyDescent="0.45">
      <c r="A805" s="13" t="s">
        <v>286</v>
      </c>
      <c r="B805" s="13" t="s">
        <v>19</v>
      </c>
      <c r="C805" s="13" t="s">
        <v>20</v>
      </c>
      <c r="D805" s="13" t="s">
        <v>443</v>
      </c>
      <c r="E805" s="13"/>
      <c r="F805" s="13" t="s">
        <v>285</v>
      </c>
      <c r="G805" s="13" t="s">
        <v>67</v>
      </c>
      <c r="H805" s="13">
        <v>2022</v>
      </c>
      <c r="I805" s="13">
        <v>2012</v>
      </c>
      <c r="J805" s="13">
        <v>2012</v>
      </c>
      <c r="K805" s="13">
        <v>345826</v>
      </c>
      <c r="L805" s="13"/>
      <c r="M805" s="13"/>
      <c r="N805" s="13">
        <v>130000</v>
      </c>
      <c r="O805" s="13"/>
      <c r="P805" s="13"/>
      <c r="Q805" s="13" t="s">
        <v>294</v>
      </c>
      <c r="S805" t="s">
        <v>282</v>
      </c>
    </row>
    <row r="806" spans="1:19" x14ac:dyDescent="0.45">
      <c r="A806" s="13" t="s">
        <v>286</v>
      </c>
      <c r="B806" s="13" t="s">
        <v>19</v>
      </c>
      <c r="C806" s="13" t="s">
        <v>20</v>
      </c>
      <c r="D806" s="13" t="s">
        <v>446</v>
      </c>
      <c r="E806" s="13"/>
      <c r="F806" s="13" t="s">
        <v>285</v>
      </c>
      <c r="G806" s="13" t="s">
        <v>67</v>
      </c>
      <c r="H806" s="13">
        <v>2022</v>
      </c>
      <c r="I806" s="13">
        <v>2015</v>
      </c>
      <c r="J806" s="13">
        <v>2015</v>
      </c>
      <c r="K806" s="13">
        <v>5402</v>
      </c>
      <c r="L806" s="13"/>
      <c r="M806" s="13"/>
      <c r="N806" s="13">
        <v>15000</v>
      </c>
      <c r="O806" s="13"/>
      <c r="P806" s="13"/>
      <c r="Q806" s="13" t="s">
        <v>294</v>
      </c>
      <c r="S806" t="s">
        <v>282</v>
      </c>
    </row>
    <row r="807" spans="1:19" x14ac:dyDescent="0.45">
      <c r="A807" s="13" t="s">
        <v>286</v>
      </c>
      <c r="B807" s="13" t="s">
        <v>19</v>
      </c>
      <c r="C807" s="13" t="s">
        <v>20</v>
      </c>
      <c r="D807" s="13" t="s">
        <v>439</v>
      </c>
      <c r="E807" s="13"/>
      <c r="F807" s="13" t="s">
        <v>285</v>
      </c>
      <c r="G807" s="13" t="s">
        <v>67</v>
      </c>
      <c r="H807" s="13">
        <v>2022</v>
      </c>
      <c r="I807" s="13">
        <v>2015</v>
      </c>
      <c r="J807" s="13">
        <v>2015</v>
      </c>
      <c r="K807" s="13">
        <v>3034</v>
      </c>
      <c r="L807" s="13"/>
      <c r="M807" s="13"/>
      <c r="N807" s="13">
        <v>1800</v>
      </c>
      <c r="O807" s="13"/>
      <c r="P807" s="13"/>
      <c r="Q807" s="13" t="s">
        <v>294</v>
      </c>
      <c r="S807" t="s">
        <v>282</v>
      </c>
    </row>
    <row r="808" spans="1:19" x14ac:dyDescent="0.45">
      <c r="A808" s="13" t="s">
        <v>286</v>
      </c>
      <c r="B808" s="13" t="s">
        <v>19</v>
      </c>
      <c r="C808" s="13" t="s">
        <v>20</v>
      </c>
      <c r="D808" s="13" t="s">
        <v>441</v>
      </c>
      <c r="E808" s="13"/>
      <c r="F808" s="13" t="s">
        <v>285</v>
      </c>
      <c r="G808" s="13" t="s">
        <v>67</v>
      </c>
      <c r="H808" s="13">
        <v>2022</v>
      </c>
      <c r="I808" s="13">
        <v>2015</v>
      </c>
      <c r="J808" s="13">
        <v>2015</v>
      </c>
      <c r="K808" s="13">
        <v>46646</v>
      </c>
      <c r="L808" s="13"/>
      <c r="M808" s="13"/>
      <c r="N808" s="13">
        <v>10000</v>
      </c>
      <c r="O808" s="13"/>
      <c r="P808" s="13"/>
      <c r="Q808" s="13" t="s">
        <v>294</v>
      </c>
      <c r="S808" t="s">
        <v>282</v>
      </c>
    </row>
    <row r="809" spans="1:19" x14ac:dyDescent="0.45">
      <c r="A809" s="13" t="s">
        <v>286</v>
      </c>
      <c r="B809" s="13" t="s">
        <v>19</v>
      </c>
      <c r="C809" s="13" t="s">
        <v>20</v>
      </c>
      <c r="D809" s="13" t="s">
        <v>445</v>
      </c>
      <c r="E809" s="13"/>
      <c r="F809" s="13" t="s">
        <v>285</v>
      </c>
      <c r="G809" s="13" t="s">
        <v>67</v>
      </c>
      <c r="H809" s="13">
        <v>2022</v>
      </c>
      <c r="I809" s="13">
        <v>2015</v>
      </c>
      <c r="J809" s="13">
        <v>2015</v>
      </c>
      <c r="K809" s="13">
        <v>219973</v>
      </c>
      <c r="L809" s="13"/>
      <c r="M809" s="13"/>
      <c r="N809" s="13">
        <v>115000</v>
      </c>
      <c r="O809" s="13"/>
      <c r="P809" s="13"/>
      <c r="Q809" s="13" t="s">
        <v>294</v>
      </c>
      <c r="S809" t="s">
        <v>282</v>
      </c>
    </row>
    <row r="810" spans="1:19" x14ac:dyDescent="0.45">
      <c r="A810" s="13" t="s">
        <v>286</v>
      </c>
      <c r="B810" s="13" t="s">
        <v>19</v>
      </c>
      <c r="C810" s="13" t="s">
        <v>20</v>
      </c>
      <c r="D810" s="13" t="s">
        <v>451</v>
      </c>
      <c r="E810" s="13"/>
      <c r="F810" s="13" t="s">
        <v>285</v>
      </c>
      <c r="G810" s="13" t="s">
        <v>67</v>
      </c>
      <c r="H810" s="13">
        <v>2022</v>
      </c>
      <c r="I810" s="13">
        <v>2007</v>
      </c>
      <c r="J810" s="13">
        <v>2007</v>
      </c>
      <c r="K810" s="2">
        <v>447446</v>
      </c>
      <c r="L810" s="13"/>
      <c r="M810" s="13"/>
      <c r="N810" s="13">
        <v>1120000</v>
      </c>
      <c r="O810" s="13"/>
      <c r="P810" s="13"/>
      <c r="Q810" s="13" t="s">
        <v>294</v>
      </c>
      <c r="S810" t="s">
        <v>283</v>
      </c>
    </row>
    <row r="811" spans="1:19" x14ac:dyDescent="0.45">
      <c r="A811" s="13" t="s">
        <v>286</v>
      </c>
      <c r="B811" s="13" t="s">
        <v>19</v>
      </c>
      <c r="C811" s="13" t="s">
        <v>20</v>
      </c>
      <c r="D811" s="13" t="s">
        <v>450</v>
      </c>
      <c r="E811" s="13"/>
      <c r="F811" s="13" t="s">
        <v>285</v>
      </c>
      <c r="G811" s="13" t="s">
        <v>67</v>
      </c>
      <c r="H811" s="13">
        <v>2022</v>
      </c>
      <c r="I811" s="13">
        <v>2014</v>
      </c>
      <c r="J811" s="13">
        <v>2014</v>
      </c>
      <c r="K811" s="2">
        <v>4893</v>
      </c>
      <c r="L811" s="13"/>
      <c r="M811" s="13"/>
      <c r="N811" s="13">
        <v>5504</v>
      </c>
      <c r="O811" s="13"/>
      <c r="P811" s="13"/>
      <c r="Q811" s="13" t="s">
        <v>294</v>
      </c>
      <c r="S811" t="s">
        <v>283</v>
      </c>
    </row>
    <row r="812" spans="1:19" x14ac:dyDescent="0.45">
      <c r="A812" s="13" t="s">
        <v>286</v>
      </c>
      <c r="B812" s="13" t="s">
        <v>19</v>
      </c>
      <c r="C812" s="13" t="s">
        <v>20</v>
      </c>
      <c r="D812" s="13" t="s">
        <v>448</v>
      </c>
      <c r="E812" s="13"/>
      <c r="F812" s="13" t="s">
        <v>285</v>
      </c>
      <c r="G812" s="13" t="s">
        <v>67</v>
      </c>
      <c r="H812" s="13">
        <v>2022</v>
      </c>
      <c r="I812" s="13">
        <v>2014</v>
      </c>
      <c r="J812" s="13">
        <v>2014</v>
      </c>
      <c r="K812" s="13">
        <v>1273</v>
      </c>
      <c r="L812" s="13"/>
      <c r="M812" s="13"/>
      <c r="N812" s="13">
        <v>1082</v>
      </c>
      <c r="O812" s="13"/>
      <c r="P812" s="13"/>
      <c r="Q812" s="13" t="s">
        <v>294</v>
      </c>
      <c r="S812" t="s">
        <v>283</v>
      </c>
    </row>
    <row r="813" spans="1:19" x14ac:dyDescent="0.45">
      <c r="A813" s="13" t="s">
        <v>286</v>
      </c>
      <c r="B813" s="13" t="s">
        <v>19</v>
      </c>
      <c r="C813" s="13" t="s">
        <v>20</v>
      </c>
      <c r="D813" s="13" t="s">
        <v>449</v>
      </c>
      <c r="E813" s="13"/>
      <c r="F813" s="13" t="s">
        <v>285</v>
      </c>
      <c r="G813" s="13" t="s">
        <v>67</v>
      </c>
      <c r="H813" s="13">
        <v>2022</v>
      </c>
      <c r="I813" s="13">
        <v>2013</v>
      </c>
      <c r="J813" s="13">
        <v>2013</v>
      </c>
      <c r="K813" s="13">
        <v>291</v>
      </c>
      <c r="L813" s="13"/>
      <c r="M813" s="13"/>
      <c r="N813" s="13">
        <v>383</v>
      </c>
      <c r="O813" s="13"/>
      <c r="P813" s="13"/>
      <c r="Q813" s="13" t="s">
        <v>294</v>
      </c>
      <c r="S813" t="s">
        <v>283</v>
      </c>
    </row>
    <row r="814" spans="1:19" x14ac:dyDescent="0.45">
      <c r="A814" s="13" t="s">
        <v>286</v>
      </c>
      <c r="B814" s="13" t="s">
        <v>19</v>
      </c>
      <c r="C814" s="13" t="s">
        <v>20</v>
      </c>
      <c r="D814" s="13" t="s">
        <v>447</v>
      </c>
      <c r="E814" s="13"/>
      <c r="F814" s="13" t="s">
        <v>285</v>
      </c>
      <c r="G814" s="13" t="s">
        <v>67</v>
      </c>
      <c r="H814" s="13">
        <v>2022</v>
      </c>
      <c r="I814" s="13">
        <v>2009</v>
      </c>
      <c r="J814" s="13">
        <v>2009</v>
      </c>
      <c r="K814" s="13">
        <v>215306</v>
      </c>
      <c r="L814" s="13"/>
      <c r="M814" s="13"/>
      <c r="N814" s="13">
        <v>180000</v>
      </c>
      <c r="O814" s="13"/>
      <c r="P814" s="13"/>
      <c r="Q814" s="13" t="s">
        <v>294</v>
      </c>
      <c r="S814" t="s">
        <v>283</v>
      </c>
    </row>
    <row r="815" spans="1:19" x14ac:dyDescent="0.45">
      <c r="A815" s="13" t="s">
        <v>286</v>
      </c>
      <c r="B815" s="13" t="s">
        <v>19</v>
      </c>
      <c r="C815" s="13" t="s">
        <v>20</v>
      </c>
      <c r="D815" s="13" t="s">
        <v>444</v>
      </c>
      <c r="E815" s="13"/>
      <c r="F815" s="13" t="s">
        <v>285</v>
      </c>
      <c r="G815" s="13" t="s">
        <v>67</v>
      </c>
      <c r="H815" s="13">
        <v>2022</v>
      </c>
      <c r="I815" s="13">
        <v>2015</v>
      </c>
      <c r="J815" s="13">
        <v>2015</v>
      </c>
      <c r="K815" s="13">
        <v>459</v>
      </c>
      <c r="L815" s="13"/>
      <c r="M815" s="13"/>
      <c r="N815" s="13">
        <v>300</v>
      </c>
      <c r="O815" s="13"/>
      <c r="P815" s="13"/>
      <c r="Q815" s="13" t="s">
        <v>294</v>
      </c>
      <c r="S815" t="s">
        <v>283</v>
      </c>
    </row>
    <row r="816" spans="1:19" x14ac:dyDescent="0.45">
      <c r="A816" s="13" t="s">
        <v>286</v>
      </c>
      <c r="B816" s="13" t="s">
        <v>19</v>
      </c>
      <c r="C816" s="13" t="s">
        <v>20</v>
      </c>
      <c r="D816" s="13" t="s">
        <v>443</v>
      </c>
      <c r="E816" s="13"/>
      <c r="F816" s="13" t="s">
        <v>285</v>
      </c>
      <c r="G816" s="13" t="s">
        <v>67</v>
      </c>
      <c r="H816" s="13">
        <v>2022</v>
      </c>
      <c r="I816" s="13">
        <v>2012</v>
      </c>
      <c r="J816" s="13">
        <v>2012</v>
      </c>
      <c r="K816" s="13">
        <v>136394</v>
      </c>
      <c r="L816" s="13"/>
      <c r="M816" s="13"/>
      <c r="N816" s="13">
        <v>130000</v>
      </c>
      <c r="O816" s="13"/>
      <c r="P816" s="13"/>
      <c r="Q816" s="13" t="s">
        <v>294</v>
      </c>
      <c r="S816" t="s">
        <v>283</v>
      </c>
    </row>
    <row r="817" spans="1:19" x14ac:dyDescent="0.45">
      <c r="A817" s="13" t="s">
        <v>286</v>
      </c>
      <c r="B817" s="13" t="s">
        <v>19</v>
      </c>
      <c r="C817" s="13" t="s">
        <v>20</v>
      </c>
      <c r="D817" s="13" t="s">
        <v>446</v>
      </c>
      <c r="E817" s="13"/>
      <c r="F817" s="13" t="s">
        <v>285</v>
      </c>
      <c r="G817" s="13" t="s">
        <v>67</v>
      </c>
      <c r="H817" s="13">
        <v>2022</v>
      </c>
      <c r="I817" s="13">
        <v>2015</v>
      </c>
      <c r="J817" s="13">
        <v>2015</v>
      </c>
      <c r="K817" s="13">
        <v>2978</v>
      </c>
      <c r="L817" s="13"/>
      <c r="M817" s="13"/>
      <c r="N817" s="13">
        <v>15000</v>
      </c>
      <c r="O817" s="13"/>
      <c r="P817" s="13"/>
      <c r="Q817" s="13" t="s">
        <v>294</v>
      </c>
      <c r="S817" t="s">
        <v>283</v>
      </c>
    </row>
    <row r="818" spans="1:19" x14ac:dyDescent="0.45">
      <c r="A818" s="13" t="s">
        <v>286</v>
      </c>
      <c r="B818" s="13" t="s">
        <v>19</v>
      </c>
      <c r="C818" s="13" t="s">
        <v>20</v>
      </c>
      <c r="D818" s="13" t="s">
        <v>439</v>
      </c>
      <c r="E818" s="13"/>
      <c r="F818" s="13" t="s">
        <v>285</v>
      </c>
      <c r="G818" s="13" t="s">
        <v>67</v>
      </c>
      <c r="H818" s="13">
        <v>2022</v>
      </c>
      <c r="I818" s="13">
        <v>2015</v>
      </c>
      <c r="J818" s="13">
        <v>2015</v>
      </c>
      <c r="K818" s="13">
        <v>1305</v>
      </c>
      <c r="L818" s="13"/>
      <c r="M818" s="13"/>
      <c r="N818" s="13">
        <v>1800</v>
      </c>
      <c r="O818" s="13"/>
      <c r="P818" s="13"/>
      <c r="Q818" s="13" t="s">
        <v>294</v>
      </c>
      <c r="S818" t="s">
        <v>283</v>
      </c>
    </row>
    <row r="819" spans="1:19" x14ac:dyDescent="0.45">
      <c r="A819" s="13" t="s">
        <v>286</v>
      </c>
      <c r="B819" s="13" t="s">
        <v>19</v>
      </c>
      <c r="C819" s="13" t="s">
        <v>20</v>
      </c>
      <c r="D819" s="13" t="s">
        <v>441</v>
      </c>
      <c r="E819" s="13"/>
      <c r="F819" s="13" t="s">
        <v>285</v>
      </c>
      <c r="G819" s="13" t="s">
        <v>67</v>
      </c>
      <c r="H819" s="13">
        <v>2022</v>
      </c>
      <c r="I819" s="13">
        <v>2015</v>
      </c>
      <c r="J819" s="13">
        <v>2015</v>
      </c>
      <c r="K819" s="4">
        <v>9994</v>
      </c>
      <c r="L819" s="13"/>
      <c r="M819" s="13"/>
      <c r="N819" s="13">
        <v>10000</v>
      </c>
      <c r="O819" s="13"/>
      <c r="P819" s="13"/>
      <c r="Q819" s="13" t="s">
        <v>294</v>
      </c>
      <c r="S819" t="s">
        <v>283</v>
      </c>
    </row>
    <row r="820" spans="1:19" x14ac:dyDescent="0.45">
      <c r="A820" s="13" t="s">
        <v>286</v>
      </c>
      <c r="B820" s="13" t="s">
        <v>19</v>
      </c>
      <c r="C820" s="13" t="s">
        <v>20</v>
      </c>
      <c r="D820" s="13" t="s">
        <v>445</v>
      </c>
      <c r="E820" s="13"/>
      <c r="F820" s="13" t="s">
        <v>285</v>
      </c>
      <c r="G820" s="13" t="s">
        <v>67</v>
      </c>
      <c r="H820" s="13">
        <v>2022</v>
      </c>
      <c r="I820" s="13">
        <v>2015</v>
      </c>
      <c r="J820" s="13">
        <v>2015</v>
      </c>
      <c r="K820" s="4">
        <v>87822</v>
      </c>
      <c r="L820" s="13"/>
      <c r="M820" s="13"/>
      <c r="N820" s="13">
        <v>115000</v>
      </c>
      <c r="O820" s="13"/>
      <c r="P820" s="13"/>
      <c r="Q820" s="13" t="s">
        <v>294</v>
      </c>
      <c r="S820" t="s">
        <v>283</v>
      </c>
    </row>
    <row r="821" spans="1:19" x14ac:dyDescent="0.45">
      <c r="A821" t="s">
        <v>29</v>
      </c>
      <c r="B821" t="s">
        <v>30</v>
      </c>
      <c r="C821" t="s">
        <v>7</v>
      </c>
      <c r="D821" t="s">
        <v>452</v>
      </c>
      <c r="F821" t="s">
        <v>88</v>
      </c>
      <c r="G821" t="s">
        <v>323</v>
      </c>
      <c r="H821">
        <v>2014</v>
      </c>
      <c r="I821" t="s">
        <v>31</v>
      </c>
      <c r="J821">
        <v>2008</v>
      </c>
      <c r="K821">
        <v>85700</v>
      </c>
      <c r="N821">
        <v>57333</v>
      </c>
      <c r="Q821" t="s">
        <v>293</v>
      </c>
      <c r="S821" t="s">
        <v>282</v>
      </c>
    </row>
    <row r="822" spans="1:19" x14ac:dyDescent="0.45">
      <c r="A822" t="s">
        <v>29</v>
      </c>
      <c r="B822" t="s">
        <v>30</v>
      </c>
      <c r="C822" t="s">
        <v>7</v>
      </c>
      <c r="D822" t="s">
        <v>452</v>
      </c>
      <c r="F822" t="s">
        <v>88</v>
      </c>
      <c r="G822" t="s">
        <v>323</v>
      </c>
      <c r="H822">
        <v>2014</v>
      </c>
      <c r="I822" t="s">
        <v>31</v>
      </c>
      <c r="J822">
        <v>2009</v>
      </c>
      <c r="K822">
        <v>85700</v>
      </c>
      <c r="N822">
        <v>68584</v>
      </c>
      <c r="Q822" t="s">
        <v>293</v>
      </c>
      <c r="S822" t="s">
        <v>282</v>
      </c>
    </row>
    <row r="823" spans="1:19" x14ac:dyDescent="0.45">
      <c r="A823" t="s">
        <v>29</v>
      </c>
      <c r="B823" t="s">
        <v>30</v>
      </c>
      <c r="C823" t="s">
        <v>7</v>
      </c>
      <c r="D823" t="s">
        <v>452</v>
      </c>
      <c r="F823" t="s">
        <v>88</v>
      </c>
      <c r="G823" t="s">
        <v>323</v>
      </c>
      <c r="H823">
        <v>2014</v>
      </c>
      <c r="I823" t="s">
        <v>31</v>
      </c>
      <c r="J823">
        <v>2010</v>
      </c>
      <c r="K823">
        <v>85700</v>
      </c>
      <c r="N823">
        <v>62723</v>
      </c>
      <c r="Q823" t="s">
        <v>293</v>
      </c>
      <c r="S823" t="s">
        <v>282</v>
      </c>
    </row>
    <row r="824" spans="1:19" x14ac:dyDescent="0.45">
      <c r="A824" t="s">
        <v>29</v>
      </c>
      <c r="B824" s="4" t="s">
        <v>30</v>
      </c>
      <c r="C824" s="4" t="s">
        <v>7</v>
      </c>
      <c r="D824" s="4" t="s">
        <v>452</v>
      </c>
      <c r="E824" s="4"/>
      <c r="F824" s="4" t="s">
        <v>88</v>
      </c>
      <c r="G824" s="4" t="s">
        <v>323</v>
      </c>
      <c r="H824" s="4">
        <v>2014</v>
      </c>
      <c r="I824" s="4" t="s">
        <v>31</v>
      </c>
      <c r="J824" s="4">
        <v>2011</v>
      </c>
      <c r="K824" s="4">
        <v>85700</v>
      </c>
      <c r="L824" s="4"/>
      <c r="M824" s="4"/>
      <c r="N824" s="4">
        <v>61550</v>
      </c>
      <c r="O824" s="4"/>
      <c r="P824" s="4"/>
      <c r="Q824" s="4" t="s">
        <v>293</v>
      </c>
      <c r="S824" t="s">
        <v>282</v>
      </c>
    </row>
    <row r="825" spans="1:19" s="4" customFormat="1" x14ac:dyDescent="0.45">
      <c r="A825" s="13" t="s">
        <v>315</v>
      </c>
      <c r="B825" s="13" t="s">
        <v>321</v>
      </c>
      <c r="C825" s="13" t="s">
        <v>32</v>
      </c>
      <c r="D825" s="13" t="s">
        <v>453</v>
      </c>
      <c r="E825" s="13"/>
      <c r="F825" s="13" t="s">
        <v>87</v>
      </c>
      <c r="G825" s="13" t="s">
        <v>67</v>
      </c>
      <c r="H825" s="13">
        <v>2023</v>
      </c>
      <c r="I825" s="13" t="s">
        <v>64</v>
      </c>
      <c r="J825" s="4" t="s">
        <v>322</v>
      </c>
      <c r="K825" s="13">
        <v>59200</v>
      </c>
      <c r="N825" s="4">
        <v>106100</v>
      </c>
      <c r="Q825" s="4" t="s">
        <v>293</v>
      </c>
      <c r="S825" s="4" t="s">
        <v>282</v>
      </c>
    </row>
    <row r="826" spans="1:19" x14ac:dyDescent="0.45">
      <c r="A826" s="5" t="s">
        <v>53</v>
      </c>
      <c r="B826" t="s">
        <v>52</v>
      </c>
      <c r="C826" t="s">
        <v>54</v>
      </c>
      <c r="D826" t="s">
        <v>456</v>
      </c>
      <c r="F826" t="s">
        <v>6</v>
      </c>
      <c r="G826" t="s">
        <v>66</v>
      </c>
      <c r="H826">
        <v>2012</v>
      </c>
      <c r="I826">
        <v>2009</v>
      </c>
      <c r="J826">
        <v>2009</v>
      </c>
      <c r="K826">
        <v>150.51999999999998</v>
      </c>
      <c r="N826">
        <v>99.64</v>
      </c>
      <c r="Q826" t="s">
        <v>293</v>
      </c>
      <c r="S826" t="s">
        <v>282</v>
      </c>
    </row>
    <row r="827" spans="1:19" x14ac:dyDescent="0.45">
      <c r="A827" s="3" t="s">
        <v>53</v>
      </c>
      <c r="B827" s="4" t="s">
        <v>52</v>
      </c>
      <c r="C827" s="4" t="s">
        <v>54</v>
      </c>
      <c r="D827" s="4" t="s">
        <v>456</v>
      </c>
      <c r="E827" s="4"/>
      <c r="F827" s="4" t="s">
        <v>6</v>
      </c>
      <c r="G827" s="4" t="s">
        <v>66</v>
      </c>
      <c r="H827" s="4">
        <v>2012</v>
      </c>
      <c r="I827" s="4">
        <v>2010</v>
      </c>
      <c r="J827" s="4">
        <v>2010</v>
      </c>
      <c r="K827" s="4">
        <v>142.04000000000002</v>
      </c>
      <c r="L827" s="4"/>
      <c r="M827" s="4"/>
      <c r="N827" s="4">
        <v>50.879999999999995</v>
      </c>
      <c r="O827" s="4"/>
      <c r="P827" s="4"/>
      <c r="Q827" s="4" t="s">
        <v>293</v>
      </c>
      <c r="S827" t="s">
        <v>282</v>
      </c>
    </row>
    <row r="828" spans="1:19" x14ac:dyDescent="0.45">
      <c r="A828" s="14" t="s">
        <v>57</v>
      </c>
      <c r="B828" s="13" t="s">
        <v>58</v>
      </c>
      <c r="C828" s="13" t="s">
        <v>59</v>
      </c>
      <c r="D828" s="13" t="s">
        <v>457</v>
      </c>
      <c r="E828" s="13"/>
      <c r="F828" s="13" t="s">
        <v>60</v>
      </c>
      <c r="G828" s="13" t="s">
        <v>67</v>
      </c>
      <c r="H828" s="13">
        <v>2021</v>
      </c>
      <c r="I828" s="13" t="s">
        <v>64</v>
      </c>
      <c r="J828" s="13">
        <v>2018</v>
      </c>
      <c r="K828" s="13">
        <v>643</v>
      </c>
      <c r="L828" s="13"/>
      <c r="M828" s="13"/>
      <c r="N828" s="13">
        <v>653</v>
      </c>
      <c r="O828" s="13"/>
      <c r="P828" s="13"/>
      <c r="Q828" s="13" t="s">
        <v>293</v>
      </c>
      <c r="S828" t="s">
        <v>282</v>
      </c>
    </row>
    <row r="829" spans="1:19" x14ac:dyDescent="0.45">
      <c r="A829" s="14" t="s">
        <v>61</v>
      </c>
      <c r="B829" s="13" t="s">
        <v>62</v>
      </c>
      <c r="C829" s="13" t="s">
        <v>59</v>
      </c>
      <c r="D829" s="13" t="s">
        <v>457</v>
      </c>
      <c r="E829" s="13"/>
      <c r="F829" s="13" t="s">
        <v>60</v>
      </c>
      <c r="G829" s="13" t="s">
        <v>67</v>
      </c>
      <c r="H829" s="13">
        <v>2021</v>
      </c>
      <c r="I829" s="13" t="s">
        <v>64</v>
      </c>
      <c r="J829" s="13">
        <v>2017</v>
      </c>
      <c r="K829" s="13">
        <v>643</v>
      </c>
      <c r="L829" s="13">
        <v>643</v>
      </c>
      <c r="M829" s="13">
        <v>643</v>
      </c>
      <c r="N829" s="15"/>
      <c r="O829" s="13">
        <v>539</v>
      </c>
      <c r="P829" s="13">
        <v>2695</v>
      </c>
      <c r="Q829" s="13" t="s">
        <v>293</v>
      </c>
      <c r="S829" t="s">
        <v>282</v>
      </c>
    </row>
    <row r="830" spans="1:19" x14ac:dyDescent="0.45">
      <c r="A830" s="14" t="s">
        <v>279</v>
      </c>
      <c r="B830" s="13" t="s">
        <v>30</v>
      </c>
      <c r="C830" s="13" t="s">
        <v>68</v>
      </c>
      <c r="D830" s="13" t="s">
        <v>69</v>
      </c>
      <c r="E830" s="13"/>
      <c r="F830" s="13" t="s">
        <v>280</v>
      </c>
      <c r="G830" s="13" t="s">
        <v>66</v>
      </c>
      <c r="H830" s="13">
        <v>2017</v>
      </c>
      <c r="I830" s="13">
        <v>2012</v>
      </c>
      <c r="J830" s="13">
        <v>2012</v>
      </c>
      <c r="K830" s="13">
        <v>3495</v>
      </c>
      <c r="L830" s="13">
        <v>2991</v>
      </c>
      <c r="M830" s="13">
        <v>4298</v>
      </c>
      <c r="N830" s="13">
        <v>3777.4</v>
      </c>
      <c r="O830" s="13"/>
      <c r="P830" s="13"/>
      <c r="Q830" s="13" t="s">
        <v>293</v>
      </c>
      <c r="R830" s="4">
        <v>8470</v>
      </c>
      <c r="S830" s="4" t="s">
        <v>283</v>
      </c>
    </row>
    <row r="831" spans="1:19" x14ac:dyDescent="0.45">
      <c r="A831" s="14" t="s">
        <v>315</v>
      </c>
      <c r="B831" s="13" t="s">
        <v>19</v>
      </c>
      <c r="C831" s="13" t="s">
        <v>32</v>
      </c>
      <c r="D831" s="13" t="s">
        <v>454</v>
      </c>
      <c r="E831" s="13"/>
      <c r="F831" s="13" t="s">
        <v>87</v>
      </c>
      <c r="G831" s="13" t="s">
        <v>67</v>
      </c>
      <c r="H831" s="13">
        <v>2023</v>
      </c>
      <c r="I831" s="13" t="s">
        <v>317</v>
      </c>
      <c r="J831" s="13" t="s">
        <v>318</v>
      </c>
      <c r="K831" s="13">
        <v>2900</v>
      </c>
      <c r="L831" s="13"/>
      <c r="M831" s="13"/>
      <c r="N831" s="13">
        <v>2700</v>
      </c>
      <c r="O831" s="13"/>
      <c r="P831" s="13"/>
      <c r="Q831" s="13" t="s">
        <v>293</v>
      </c>
      <c r="R831" s="13"/>
      <c r="S831" s="13" t="s">
        <v>282</v>
      </c>
    </row>
    <row r="832" spans="1:19" x14ac:dyDescent="0.45">
      <c r="A832" s="14" t="s">
        <v>315</v>
      </c>
      <c r="B832" s="13" t="s">
        <v>19</v>
      </c>
      <c r="C832" s="13" t="s">
        <v>32</v>
      </c>
      <c r="D832" s="13" t="s">
        <v>455</v>
      </c>
      <c r="E832" s="13"/>
      <c r="F832" s="13" t="s">
        <v>87</v>
      </c>
      <c r="G832" s="13" t="s">
        <v>67</v>
      </c>
      <c r="H832" s="13">
        <v>2023</v>
      </c>
      <c r="I832" s="13" t="s">
        <v>317</v>
      </c>
      <c r="J832" s="13" t="s">
        <v>317</v>
      </c>
      <c r="K832" s="13">
        <v>41700</v>
      </c>
      <c r="L832" s="13"/>
      <c r="M832" s="13"/>
      <c r="N832" s="13">
        <v>9300</v>
      </c>
      <c r="O832" s="13"/>
      <c r="P832" s="13"/>
      <c r="Q832" s="13" t="s">
        <v>293</v>
      </c>
      <c r="R832" s="13"/>
      <c r="S832" s="13" t="s">
        <v>282</v>
      </c>
    </row>
    <row r="833" spans="1:19" x14ac:dyDescent="0.45">
      <c r="A833" s="1" t="s">
        <v>315</v>
      </c>
      <c r="B833" s="2" t="s">
        <v>19</v>
      </c>
      <c r="C833" s="2" t="s">
        <v>32</v>
      </c>
      <c r="D833" s="2" t="s">
        <v>458</v>
      </c>
      <c r="E833" s="2"/>
      <c r="F833" s="2" t="s">
        <v>87</v>
      </c>
      <c r="G833" s="2" t="s">
        <v>67</v>
      </c>
      <c r="H833" s="2">
        <v>2023</v>
      </c>
      <c r="I833" s="2" t="s">
        <v>317</v>
      </c>
      <c r="J833" s="2">
        <v>2019</v>
      </c>
      <c r="K833" s="2">
        <v>11300</v>
      </c>
      <c r="L833" s="2"/>
      <c r="M833" s="2"/>
      <c r="N833" s="2">
        <v>6900</v>
      </c>
      <c r="O833" s="2"/>
      <c r="P833" s="2"/>
      <c r="Q833" s="2" t="s">
        <v>293</v>
      </c>
      <c r="R833" s="2"/>
      <c r="S833" s="2" t="s">
        <v>282</v>
      </c>
    </row>
    <row r="834" spans="1:19" x14ac:dyDescent="0.45">
      <c r="A834" s="3" t="s">
        <v>315</v>
      </c>
      <c r="B834" s="4" t="s">
        <v>19</v>
      </c>
      <c r="C834" s="4" t="s">
        <v>32</v>
      </c>
      <c r="D834" s="4" t="s">
        <v>458</v>
      </c>
      <c r="E834" s="4"/>
      <c r="F834" s="4" t="s">
        <v>87</v>
      </c>
      <c r="G834" s="4" t="s">
        <v>67</v>
      </c>
      <c r="H834" s="4">
        <v>2023</v>
      </c>
      <c r="I834" s="4" t="s">
        <v>317</v>
      </c>
      <c r="J834" s="4">
        <v>2020</v>
      </c>
      <c r="K834" s="4">
        <v>11300</v>
      </c>
      <c r="L834" s="4"/>
      <c r="M834" s="4"/>
      <c r="N834" s="4">
        <v>10400</v>
      </c>
      <c r="O834" s="4"/>
      <c r="P834" s="4"/>
      <c r="Q834" s="4" t="s">
        <v>293</v>
      </c>
      <c r="R834" s="4"/>
      <c r="S834" s="4" t="s">
        <v>282</v>
      </c>
    </row>
  </sheetData>
  <pageMargins left="0.7" right="0.7" top="0.78740157499999996" bottom="0.78740157499999996" header="0.3" footer="0.3"/>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5E1216-1284-484C-844C-25FC2A771912}">
  <dimension ref="A1:J122"/>
  <sheetViews>
    <sheetView workbookViewId="0">
      <selection activeCell="H21" sqref="H21"/>
    </sheetView>
  </sheetViews>
  <sheetFormatPr baseColWidth="10" defaultColWidth="11.3984375" defaultRowHeight="14.25" x14ac:dyDescent="0.45"/>
  <cols>
    <col min="1" max="3" width="15.1328125" customWidth="1"/>
    <col min="4" max="4" width="28.86328125" bestFit="1" customWidth="1"/>
    <col min="5" max="5" width="17.73046875" bestFit="1" customWidth="1"/>
    <col min="6" max="7" width="24.1328125" customWidth="1"/>
    <col min="8" max="8" width="14.86328125" style="16" customWidth="1"/>
  </cols>
  <sheetData>
    <row r="1" spans="1:10" x14ac:dyDescent="0.45">
      <c r="A1" s="9" t="s">
        <v>90</v>
      </c>
      <c r="B1" s="9" t="s">
        <v>33</v>
      </c>
      <c r="C1" s="9" t="s">
        <v>111</v>
      </c>
      <c r="D1" s="9" t="s">
        <v>65</v>
      </c>
      <c r="E1" s="9" t="s">
        <v>89</v>
      </c>
      <c r="F1" s="9" t="s">
        <v>411</v>
      </c>
      <c r="G1" s="9" t="s">
        <v>405</v>
      </c>
      <c r="H1" s="9" t="s">
        <v>339</v>
      </c>
      <c r="I1" s="9" t="s">
        <v>360</v>
      </c>
      <c r="J1" s="9" t="s">
        <v>361</v>
      </c>
    </row>
    <row r="2" spans="1:10" x14ac:dyDescent="0.45">
      <c r="A2" t="s">
        <v>214</v>
      </c>
      <c r="B2" t="s">
        <v>217</v>
      </c>
      <c r="C2" t="s">
        <v>211</v>
      </c>
      <c r="D2" t="s">
        <v>84</v>
      </c>
      <c r="E2" t="s">
        <v>2</v>
      </c>
      <c r="G2" t="s">
        <v>406</v>
      </c>
      <c r="I2" t="str">
        <f>IFERROR(VLOOKUP(C2,EMUs_with_reporting!$A$2:$G$84,7,FALSE),"")</f>
        <v/>
      </c>
    </row>
    <row r="3" spans="1:10" x14ac:dyDescent="0.45">
      <c r="A3" t="s">
        <v>215</v>
      </c>
      <c r="B3" t="s">
        <v>218</v>
      </c>
      <c r="C3" t="s">
        <v>212</v>
      </c>
      <c r="D3" t="s">
        <v>84</v>
      </c>
      <c r="E3" t="s">
        <v>2</v>
      </c>
      <c r="G3" t="s">
        <v>406</v>
      </c>
      <c r="I3" t="str">
        <f>IFERROR(VLOOKUP(C3,EMUs_with_reporting!$A$2:$G$84,7,FALSE),"")</f>
        <v/>
      </c>
    </row>
    <row r="4" spans="1:10" x14ac:dyDescent="0.45">
      <c r="A4" t="s">
        <v>216</v>
      </c>
      <c r="B4" t="s">
        <v>219</v>
      </c>
      <c r="C4" t="s">
        <v>213</v>
      </c>
      <c r="D4" t="s">
        <v>84</v>
      </c>
      <c r="E4" t="s">
        <v>2</v>
      </c>
      <c r="G4" t="s">
        <v>406</v>
      </c>
      <c r="I4" t="str">
        <f>IFERROR(VLOOKUP(C4,EMUs_with_reporting!$A$2:$G$84,7,FALSE),"")</f>
        <v/>
      </c>
    </row>
    <row r="5" spans="1:10" x14ac:dyDescent="0.45">
      <c r="A5" t="s">
        <v>91</v>
      </c>
      <c r="B5" t="s">
        <v>59</v>
      </c>
      <c r="C5" t="s">
        <v>112</v>
      </c>
      <c r="D5" t="s">
        <v>270</v>
      </c>
      <c r="E5" t="s">
        <v>60</v>
      </c>
      <c r="F5" t="s">
        <v>324</v>
      </c>
      <c r="G5" t="s">
        <v>407</v>
      </c>
      <c r="H5" s="16">
        <v>661</v>
      </c>
      <c r="I5" t="str">
        <f>IFERROR(VLOOKUP(C5,EMUs_with_reporting!$A$2:$G$84,7,FALSE),"")</f>
        <v>Y</v>
      </c>
      <c r="J5">
        <f>VLOOKUP(C5,EMUs_with_reporting!$A$2:$K$84,11,FALSE)</f>
        <v>2021</v>
      </c>
    </row>
    <row r="6" spans="1:10" x14ac:dyDescent="0.45">
      <c r="A6" t="s">
        <v>91</v>
      </c>
      <c r="B6" t="s">
        <v>59</v>
      </c>
      <c r="C6" t="s">
        <v>113</v>
      </c>
      <c r="D6" t="s">
        <v>275</v>
      </c>
      <c r="E6" t="s">
        <v>60</v>
      </c>
      <c r="F6" t="s">
        <v>324</v>
      </c>
      <c r="G6" t="s">
        <v>407</v>
      </c>
      <c r="I6" t="str">
        <f>IFERROR(VLOOKUP(C6,EMUs_with_reporting!$A$2:$G$84,7,FALSE),"")</f>
        <v>Y</v>
      </c>
    </row>
    <row r="7" spans="1:10" x14ac:dyDescent="0.45">
      <c r="A7" t="s">
        <v>91</v>
      </c>
      <c r="B7" t="s">
        <v>59</v>
      </c>
      <c r="C7" t="s">
        <v>114</v>
      </c>
      <c r="D7" t="s">
        <v>270</v>
      </c>
      <c r="E7" t="s">
        <v>60</v>
      </c>
      <c r="F7" t="s">
        <v>324</v>
      </c>
      <c r="G7" t="s">
        <v>408</v>
      </c>
      <c r="H7" s="16">
        <v>20525</v>
      </c>
      <c r="I7" t="str">
        <f>IFERROR(VLOOKUP(C7,EMUs_with_reporting!$A$2:$G$84,7,FALSE),"")</f>
        <v>Y</v>
      </c>
      <c r="J7">
        <f>VLOOKUP(C7,EMUs_with_reporting!$A$2:$K$84,11,FALSE)</f>
        <v>2021</v>
      </c>
    </row>
    <row r="8" spans="1:10" x14ac:dyDescent="0.45">
      <c r="A8" t="s">
        <v>91</v>
      </c>
      <c r="B8" t="s">
        <v>59</v>
      </c>
      <c r="C8" t="s">
        <v>115</v>
      </c>
      <c r="D8" t="s">
        <v>275</v>
      </c>
      <c r="E8" t="s">
        <v>60</v>
      </c>
      <c r="F8" t="s">
        <v>324</v>
      </c>
      <c r="G8" t="s">
        <v>407</v>
      </c>
      <c r="I8" t="str">
        <f>IFERROR(VLOOKUP(C8,EMUs_with_reporting!$A$2:$G$84,7,FALSE),"")</f>
        <v>Y</v>
      </c>
    </row>
    <row r="9" spans="1:10" x14ac:dyDescent="0.45">
      <c r="A9" t="s">
        <v>221</v>
      </c>
      <c r="B9" t="s">
        <v>220</v>
      </c>
      <c r="C9" t="s">
        <v>222</v>
      </c>
      <c r="D9" t="s">
        <v>84</v>
      </c>
      <c r="E9" t="s">
        <v>2</v>
      </c>
      <c r="G9" t="s">
        <v>406</v>
      </c>
      <c r="I9" t="str">
        <f>IFERROR(VLOOKUP(C9,EMUs_with_reporting!$A$2:$G$84,7,FALSE),"")</f>
        <v/>
      </c>
    </row>
    <row r="10" spans="1:10" x14ac:dyDescent="0.45">
      <c r="A10" t="s">
        <v>92</v>
      </c>
      <c r="B10" t="s">
        <v>86</v>
      </c>
      <c r="C10" t="s">
        <v>152</v>
      </c>
      <c r="D10" t="s">
        <v>84</v>
      </c>
      <c r="E10" t="s">
        <v>2</v>
      </c>
      <c r="G10" t="s">
        <v>406</v>
      </c>
      <c r="I10" t="str">
        <f>IFERROR(VLOOKUP(C10,EMUs_with_reporting!$A$2:$G$84,7,FALSE),"")</f>
        <v>Y</v>
      </c>
    </row>
    <row r="11" spans="1:10" x14ac:dyDescent="0.45">
      <c r="A11" t="s">
        <v>92</v>
      </c>
      <c r="B11" t="s">
        <v>86</v>
      </c>
      <c r="C11" t="s">
        <v>268</v>
      </c>
      <c r="D11" t="s">
        <v>84</v>
      </c>
      <c r="E11" t="s">
        <v>2</v>
      </c>
      <c r="G11" t="s">
        <v>406</v>
      </c>
      <c r="I11" t="str">
        <f>IFERROR(VLOOKUP(C11,EMUs_with_reporting!$A$2:$G$84,7,FALSE),"")</f>
        <v>Y</v>
      </c>
    </row>
    <row r="12" spans="1:10" x14ac:dyDescent="0.45">
      <c r="A12" t="s">
        <v>93</v>
      </c>
      <c r="B12" t="s">
        <v>10</v>
      </c>
      <c r="C12" t="s">
        <v>167</v>
      </c>
      <c r="D12" t="s">
        <v>66</v>
      </c>
      <c r="E12" t="s">
        <v>3</v>
      </c>
      <c r="F12" t="s">
        <v>325</v>
      </c>
      <c r="G12" t="s">
        <v>407</v>
      </c>
      <c r="H12" s="16">
        <v>407465</v>
      </c>
      <c r="I12" t="str">
        <f>IFERROR(VLOOKUP(C12,EMUs_with_reporting!$A$2:$G$84,7,FALSE),"")</f>
        <v>Y</v>
      </c>
      <c r="J12">
        <f>VLOOKUP(C12,EMUs_with_reporting!$A$2:$K$84,11,FALSE)</f>
        <v>2019</v>
      </c>
    </row>
    <row r="13" spans="1:10" x14ac:dyDescent="0.45">
      <c r="A13" t="s">
        <v>93</v>
      </c>
      <c r="B13" t="s">
        <v>10</v>
      </c>
      <c r="C13" t="s">
        <v>168</v>
      </c>
      <c r="D13" t="s">
        <v>66</v>
      </c>
      <c r="E13" t="s">
        <v>3</v>
      </c>
      <c r="F13" t="s">
        <v>325</v>
      </c>
      <c r="G13" t="s">
        <v>408</v>
      </c>
      <c r="H13" s="16">
        <v>238796</v>
      </c>
      <c r="I13" t="str">
        <f>IFERROR(VLOOKUP(C13,EMUs_with_reporting!$A$2:$G$84,7,FALSE),"")</f>
        <v>Y</v>
      </c>
      <c r="J13">
        <f>VLOOKUP(C13,EMUs_with_reporting!$A$2:$K$84,11,FALSE)</f>
        <v>2019</v>
      </c>
    </row>
    <row r="14" spans="1:10" x14ac:dyDescent="0.45">
      <c r="A14" t="s">
        <v>93</v>
      </c>
      <c r="B14" t="s">
        <v>10</v>
      </c>
      <c r="C14" t="s">
        <v>169</v>
      </c>
      <c r="D14" t="s">
        <v>66</v>
      </c>
      <c r="E14" t="s">
        <v>3</v>
      </c>
      <c r="F14" t="s">
        <v>325</v>
      </c>
      <c r="G14" t="s">
        <v>408</v>
      </c>
      <c r="H14" s="16">
        <v>104866</v>
      </c>
      <c r="I14" t="str">
        <f>IFERROR(VLOOKUP(C14,EMUs_with_reporting!$A$2:$G$84,7,FALSE),"")</f>
        <v>Y</v>
      </c>
      <c r="J14">
        <f>VLOOKUP(C14,EMUs_with_reporting!$A$2:$K$84,11,FALSE)</f>
        <v>2019</v>
      </c>
    </row>
    <row r="15" spans="1:10" x14ac:dyDescent="0.45">
      <c r="A15" t="s">
        <v>93</v>
      </c>
      <c r="B15" t="s">
        <v>10</v>
      </c>
      <c r="C15" t="s">
        <v>170</v>
      </c>
      <c r="D15" t="s">
        <v>66</v>
      </c>
      <c r="E15" t="s">
        <v>3</v>
      </c>
      <c r="F15" t="s">
        <v>325</v>
      </c>
      <c r="G15" t="s">
        <v>407</v>
      </c>
      <c r="H15" s="16">
        <v>123</v>
      </c>
      <c r="I15" t="str">
        <f>IFERROR(VLOOKUP(C15,EMUs_with_reporting!$A$2:$G$84,7,FALSE),"")</f>
        <v>Y</v>
      </c>
      <c r="J15">
        <f>VLOOKUP(C15,EMUs_with_reporting!$A$2:$K$84,11,FALSE)</f>
        <v>2019</v>
      </c>
    </row>
    <row r="16" spans="1:10" x14ac:dyDescent="0.45">
      <c r="A16" t="s">
        <v>93</v>
      </c>
      <c r="B16" t="s">
        <v>10</v>
      </c>
      <c r="C16" t="s">
        <v>171</v>
      </c>
      <c r="D16" t="s">
        <v>66</v>
      </c>
      <c r="E16" t="s">
        <v>3</v>
      </c>
      <c r="F16" t="s">
        <v>325</v>
      </c>
      <c r="G16" t="s">
        <v>407</v>
      </c>
      <c r="H16" s="16">
        <v>94719</v>
      </c>
      <c r="I16" t="str">
        <f>IFERROR(VLOOKUP(C16,EMUs_with_reporting!$A$2:$G$84,7,FALSE),"")</f>
        <v>Y</v>
      </c>
      <c r="J16">
        <f>VLOOKUP(C16,EMUs_with_reporting!$A$2:$K$84,11,FALSE)</f>
        <v>2019</v>
      </c>
    </row>
    <row r="17" spans="1:10" x14ac:dyDescent="0.45">
      <c r="A17" t="s">
        <v>93</v>
      </c>
      <c r="B17" t="s">
        <v>10</v>
      </c>
      <c r="C17" t="s">
        <v>172</v>
      </c>
      <c r="D17" t="s">
        <v>66</v>
      </c>
      <c r="E17" t="s">
        <v>3</v>
      </c>
      <c r="F17" t="s">
        <v>325</v>
      </c>
      <c r="G17" t="s">
        <v>407</v>
      </c>
      <c r="H17" s="16">
        <v>179159</v>
      </c>
      <c r="I17" t="str">
        <f>IFERROR(VLOOKUP(C17,EMUs_with_reporting!$A$2:$G$84,7,FALSE),"")</f>
        <v>Y</v>
      </c>
      <c r="J17">
        <f>VLOOKUP(C17,EMUs_with_reporting!$A$2:$K$84,11,FALSE)</f>
        <v>2019</v>
      </c>
    </row>
    <row r="18" spans="1:10" x14ac:dyDescent="0.45">
      <c r="A18" t="s">
        <v>93</v>
      </c>
      <c r="B18" t="s">
        <v>10</v>
      </c>
      <c r="C18" t="s">
        <v>173</v>
      </c>
      <c r="D18" t="s">
        <v>66</v>
      </c>
      <c r="E18" t="s">
        <v>3</v>
      </c>
      <c r="F18" t="s">
        <v>325</v>
      </c>
      <c r="G18" t="s">
        <v>408</v>
      </c>
      <c r="H18" s="16">
        <v>2201037</v>
      </c>
      <c r="I18" t="str">
        <f>IFERROR(VLOOKUP(C18,EMUs_with_reporting!$A$2:$G$84,7,FALSE),"")</f>
        <v>Y</v>
      </c>
      <c r="J18">
        <f>VLOOKUP(C18,EMUs_with_reporting!$A$2:$K$84,11,FALSE)</f>
        <v>2019</v>
      </c>
    </row>
    <row r="19" spans="1:10" x14ac:dyDescent="0.45">
      <c r="A19" t="s">
        <v>93</v>
      </c>
      <c r="B19" t="s">
        <v>10</v>
      </c>
      <c r="C19" t="s">
        <v>174</v>
      </c>
      <c r="D19" t="s">
        <v>66</v>
      </c>
      <c r="E19" t="s">
        <v>3</v>
      </c>
      <c r="F19" t="s">
        <v>325</v>
      </c>
      <c r="G19" t="s">
        <v>407</v>
      </c>
      <c r="H19" s="16">
        <v>593069</v>
      </c>
      <c r="I19" t="str">
        <f>IFERROR(VLOOKUP(C19,EMUs_with_reporting!$A$2:$G$84,7,FALSE),"")</f>
        <v>Y</v>
      </c>
      <c r="J19">
        <f>VLOOKUP(C19,EMUs_with_reporting!$A$2:$K$84,11,FALSE)</f>
        <v>2019</v>
      </c>
    </row>
    <row r="20" spans="1:10" x14ac:dyDescent="0.45">
      <c r="A20" t="s">
        <v>93</v>
      </c>
      <c r="B20" t="s">
        <v>10</v>
      </c>
      <c r="C20" t="s">
        <v>175</v>
      </c>
      <c r="D20" t="s">
        <v>66</v>
      </c>
      <c r="E20" t="s">
        <v>3</v>
      </c>
      <c r="F20" t="s">
        <v>325</v>
      </c>
      <c r="G20" t="s">
        <v>407</v>
      </c>
      <c r="H20" s="16">
        <v>162176</v>
      </c>
      <c r="I20" t="str">
        <f>IFERROR(VLOOKUP(C20,EMUs_with_reporting!$A$2:$G$84,7,FALSE),"")</f>
        <v>Y</v>
      </c>
      <c r="J20">
        <f>VLOOKUP(C20,EMUs_with_reporting!$A$2:$K$84,11,FALSE)</f>
        <v>2019</v>
      </c>
    </row>
    <row r="21" spans="1:10" x14ac:dyDescent="0.45">
      <c r="A21" t="s">
        <v>103</v>
      </c>
      <c r="B21" t="s">
        <v>71</v>
      </c>
      <c r="C21" t="s">
        <v>153</v>
      </c>
      <c r="D21" t="s">
        <v>271</v>
      </c>
      <c r="E21" t="s">
        <v>2</v>
      </c>
      <c r="G21" t="s">
        <v>406</v>
      </c>
      <c r="H21" s="16">
        <v>122277.055291044</v>
      </c>
      <c r="I21" t="str">
        <f>IFERROR(VLOOKUP(C21,EMUs_with_reporting!$A$2:$G$84,7,FALSE),"")</f>
        <v>Y</v>
      </c>
      <c r="J21">
        <f>VLOOKUP(C21,EMUs_with_reporting!$A$2:$K$84,11,FALSE)</f>
        <v>2020</v>
      </c>
    </row>
    <row r="22" spans="1:10" x14ac:dyDescent="0.45">
      <c r="A22" t="s">
        <v>266</v>
      </c>
      <c r="B22" t="s">
        <v>267</v>
      </c>
      <c r="C22" t="s">
        <v>265</v>
      </c>
      <c r="D22" t="s">
        <v>84</v>
      </c>
      <c r="E22" t="s">
        <v>2</v>
      </c>
      <c r="G22" t="s">
        <v>406</v>
      </c>
      <c r="I22" t="str">
        <f>IFERROR(VLOOKUP(C22,EMUs_with_reporting!$A$2:$G$84,7,FALSE),"")</f>
        <v/>
      </c>
    </row>
    <row r="23" spans="1:10" x14ac:dyDescent="0.45">
      <c r="A23" t="s">
        <v>110</v>
      </c>
      <c r="B23" t="s">
        <v>78</v>
      </c>
      <c r="C23" t="s">
        <v>154</v>
      </c>
      <c r="D23" t="s">
        <v>66</v>
      </c>
      <c r="E23" t="s">
        <v>2</v>
      </c>
      <c r="F23" t="s">
        <v>410</v>
      </c>
      <c r="G23" t="s">
        <v>406</v>
      </c>
      <c r="H23" s="16">
        <v>72014</v>
      </c>
      <c r="I23" t="str">
        <f>IFERROR(VLOOKUP(C23,EMUs_with_reporting!$A$2:$G$84,7,FALSE),"")</f>
        <v>Y</v>
      </c>
      <c r="J23">
        <v>2022</v>
      </c>
    </row>
    <row r="24" spans="1:10" x14ac:dyDescent="0.45">
      <c r="A24" t="s">
        <v>110</v>
      </c>
      <c r="B24" t="s">
        <v>78</v>
      </c>
      <c r="C24" t="s">
        <v>155</v>
      </c>
      <c r="D24" t="s">
        <v>84</v>
      </c>
      <c r="E24" t="s">
        <v>2</v>
      </c>
      <c r="F24" t="s">
        <v>410</v>
      </c>
      <c r="G24" t="s">
        <v>406</v>
      </c>
      <c r="I24" t="str">
        <f>IFERROR(VLOOKUP(C24,EMUs_with_reporting!$A$2:$G$84,7,FALSE),"")</f>
        <v>Y</v>
      </c>
    </row>
    <row r="25" spans="1:10" x14ac:dyDescent="0.45">
      <c r="A25" t="s">
        <v>240</v>
      </c>
      <c r="B25" t="s">
        <v>239</v>
      </c>
      <c r="C25" t="s">
        <v>223</v>
      </c>
      <c r="D25" t="s">
        <v>84</v>
      </c>
      <c r="E25" t="s">
        <v>2</v>
      </c>
      <c r="G25" t="s">
        <v>406</v>
      </c>
      <c r="I25" t="str">
        <f>IFERROR(VLOOKUP(C25,EMUs_with_reporting!$A$2:$G$84,7,FALSE),"")</f>
        <v/>
      </c>
    </row>
    <row r="26" spans="1:10" x14ac:dyDescent="0.45">
      <c r="A26" t="s">
        <v>94</v>
      </c>
      <c r="B26" t="s">
        <v>73</v>
      </c>
      <c r="C26" t="s">
        <v>116</v>
      </c>
      <c r="D26" t="s">
        <v>270</v>
      </c>
      <c r="E26" t="s">
        <v>2</v>
      </c>
      <c r="F26" t="s">
        <v>367</v>
      </c>
      <c r="G26" t="s">
        <v>406</v>
      </c>
      <c r="I26" t="str">
        <f>IFERROR(VLOOKUP(C26,EMUs_with_reporting!$A$2:$G$84,7,FALSE),"")</f>
        <v>Y</v>
      </c>
      <c r="J26">
        <f>VLOOKUP(C26,EMUs_with_reporting!$A$2:$K$84,11,FALSE)</f>
        <v>2017</v>
      </c>
    </row>
    <row r="27" spans="1:10" x14ac:dyDescent="0.45">
      <c r="A27" t="s">
        <v>94</v>
      </c>
      <c r="B27" t="s">
        <v>73</v>
      </c>
      <c r="C27" t="s">
        <v>117</v>
      </c>
      <c r="D27" t="s">
        <v>270</v>
      </c>
      <c r="E27" t="s">
        <v>129</v>
      </c>
      <c r="F27" t="s">
        <v>324</v>
      </c>
      <c r="G27" t="s">
        <v>406</v>
      </c>
      <c r="H27" s="16">
        <v>28595.591933031501</v>
      </c>
      <c r="I27" t="str">
        <f>IFERROR(VLOOKUP(C27,EMUs_with_reporting!$A$2:$G$84,7,FALSE),"")</f>
        <v>Y</v>
      </c>
      <c r="J27">
        <f>VLOOKUP(C27,EMUs_with_reporting!$A$2:$K$84,11,FALSE)</f>
        <v>2020</v>
      </c>
    </row>
    <row r="28" spans="1:10" x14ac:dyDescent="0.45">
      <c r="A28" t="s">
        <v>94</v>
      </c>
      <c r="B28" t="s">
        <v>73</v>
      </c>
      <c r="C28" t="s">
        <v>118</v>
      </c>
      <c r="D28" t="s">
        <v>409</v>
      </c>
      <c r="E28" t="s">
        <v>2</v>
      </c>
      <c r="F28" t="s">
        <v>367</v>
      </c>
      <c r="G28" t="s">
        <v>406</v>
      </c>
      <c r="I28" t="str">
        <f>IFERROR(VLOOKUP(C28,EMUs_with_reporting!$A$2:$G$84,7,FALSE),"")</f>
        <v>Y</v>
      </c>
      <c r="J28">
        <f>VLOOKUP(C28,EMUs_with_reporting!$A$2:$K$84,11,FALSE)</f>
        <v>2017</v>
      </c>
    </row>
    <row r="29" spans="1:10" x14ac:dyDescent="0.45">
      <c r="A29" t="s">
        <v>94</v>
      </c>
      <c r="B29" t="s">
        <v>73</v>
      </c>
      <c r="C29" t="s">
        <v>119</v>
      </c>
      <c r="D29" t="s">
        <v>270</v>
      </c>
      <c r="E29" t="s">
        <v>83</v>
      </c>
      <c r="F29" t="s">
        <v>324</v>
      </c>
      <c r="G29" t="s">
        <v>407</v>
      </c>
      <c r="H29" s="16">
        <v>16705.2591773848</v>
      </c>
      <c r="I29" t="str">
        <f>IFERROR(VLOOKUP(C29,EMUs_with_reporting!$A$2:$G$84,7,FALSE),"")</f>
        <v>Y</v>
      </c>
      <c r="J29">
        <f>VLOOKUP(C29,EMUs_with_reporting!$A$2:$K$84,11,FALSE)</f>
        <v>2020</v>
      </c>
    </row>
    <row r="30" spans="1:10" x14ac:dyDescent="0.45">
      <c r="A30" t="s">
        <v>94</v>
      </c>
      <c r="B30" t="s">
        <v>73</v>
      </c>
      <c r="C30" t="s">
        <v>120</v>
      </c>
      <c r="D30" t="s">
        <v>270</v>
      </c>
      <c r="E30" t="s">
        <v>83</v>
      </c>
      <c r="F30" t="s">
        <v>324</v>
      </c>
      <c r="G30" t="s">
        <v>407</v>
      </c>
      <c r="H30" s="16">
        <v>25141.82804416</v>
      </c>
      <c r="I30" t="str">
        <f>IFERROR(VLOOKUP(C30,EMUs_with_reporting!$A$2:$G$84,7,FALSE),"")</f>
        <v>Y</v>
      </c>
      <c r="J30">
        <f>VLOOKUP(C30,EMUs_with_reporting!$A$2:$K$84,11,FALSE)</f>
        <v>2020</v>
      </c>
    </row>
    <row r="31" spans="1:10" x14ac:dyDescent="0.45">
      <c r="A31" t="s">
        <v>94</v>
      </c>
      <c r="B31" t="s">
        <v>73</v>
      </c>
      <c r="C31" t="s">
        <v>121</v>
      </c>
      <c r="D31" t="s">
        <v>275</v>
      </c>
      <c r="E31" t="s">
        <v>2</v>
      </c>
      <c r="F31" t="s">
        <v>324</v>
      </c>
      <c r="G31" t="s">
        <v>406</v>
      </c>
      <c r="H31" s="16">
        <v>0</v>
      </c>
      <c r="I31" t="str">
        <f>IFERROR(VLOOKUP(C31,EMUs_with_reporting!$A$2:$G$84,7,FALSE),"")</f>
        <v>Y</v>
      </c>
    </row>
    <row r="32" spans="1:10" x14ac:dyDescent="0.45">
      <c r="A32" t="s">
        <v>94</v>
      </c>
      <c r="B32" t="s">
        <v>73</v>
      </c>
      <c r="C32" t="s">
        <v>122</v>
      </c>
      <c r="D32" t="s">
        <v>270</v>
      </c>
      <c r="E32" t="s">
        <v>83</v>
      </c>
      <c r="F32" t="s">
        <v>324</v>
      </c>
      <c r="G32" t="s">
        <v>407</v>
      </c>
      <c r="H32" s="16">
        <v>70075.125698183096</v>
      </c>
      <c r="I32" t="str">
        <f>IFERROR(VLOOKUP(C32,EMUs_with_reporting!$A$2:$G$84,7,FALSE),"")</f>
        <v>Y</v>
      </c>
      <c r="J32">
        <f>VLOOKUP(C32,EMUs_with_reporting!$A$2:$K$84,11,FALSE)</f>
        <v>2020</v>
      </c>
    </row>
    <row r="33" spans="1:10" x14ac:dyDescent="0.45">
      <c r="A33" t="s">
        <v>94</v>
      </c>
      <c r="B33" t="s">
        <v>73</v>
      </c>
      <c r="C33" t="s">
        <v>123</v>
      </c>
      <c r="D33" t="s">
        <v>270</v>
      </c>
      <c r="E33" t="s">
        <v>129</v>
      </c>
      <c r="F33" t="s">
        <v>324</v>
      </c>
      <c r="G33" t="s">
        <v>406</v>
      </c>
      <c r="H33" s="16">
        <v>19583</v>
      </c>
      <c r="I33" t="str">
        <f>IFERROR(VLOOKUP(C33,EMUs_with_reporting!$A$2:$G$84,7,FALSE),"")</f>
        <v>Y</v>
      </c>
      <c r="J33">
        <f>VLOOKUP(C33,EMUs_with_reporting!$A$2:$K$84,11,FALSE)</f>
        <v>2020</v>
      </c>
    </row>
    <row r="34" spans="1:10" x14ac:dyDescent="0.45">
      <c r="A34" t="s">
        <v>94</v>
      </c>
      <c r="B34" t="s">
        <v>73</v>
      </c>
      <c r="C34" t="s">
        <v>124</v>
      </c>
      <c r="D34" t="s">
        <v>275</v>
      </c>
      <c r="E34" t="s">
        <v>2</v>
      </c>
      <c r="F34" t="s">
        <v>324</v>
      </c>
      <c r="G34" t="s">
        <v>406</v>
      </c>
      <c r="H34" s="16">
        <v>0</v>
      </c>
      <c r="I34" t="str">
        <f>IFERROR(VLOOKUP(C34,EMUs_with_reporting!$A$2:$G$84,7,FALSE),"")</f>
        <v>Y</v>
      </c>
    </row>
    <row r="35" spans="1:10" x14ac:dyDescent="0.45">
      <c r="A35" t="s">
        <v>94</v>
      </c>
      <c r="B35" t="s">
        <v>73</v>
      </c>
      <c r="C35" t="s">
        <v>126</v>
      </c>
      <c r="D35" t="s">
        <v>409</v>
      </c>
      <c r="E35" t="s">
        <v>2</v>
      </c>
      <c r="F35" t="s">
        <v>324</v>
      </c>
      <c r="G35" t="s">
        <v>406</v>
      </c>
      <c r="H35" s="16">
        <v>21275.264809600001</v>
      </c>
      <c r="I35" t="str">
        <f>IFERROR(VLOOKUP(C35,EMUs_with_reporting!$A$2:$G$84,7,FALSE),"")</f>
        <v>Y</v>
      </c>
      <c r="J35">
        <f>VLOOKUP(C35,EMUs_with_reporting!$A$2:$K$84,11,FALSE)</f>
        <v>2020</v>
      </c>
    </row>
    <row r="36" spans="1:10" x14ac:dyDescent="0.45">
      <c r="A36" t="s">
        <v>94</v>
      </c>
      <c r="B36" t="s">
        <v>73</v>
      </c>
      <c r="C36" t="s">
        <v>127</v>
      </c>
      <c r="D36" t="s">
        <v>270</v>
      </c>
      <c r="E36" t="s">
        <v>129</v>
      </c>
      <c r="F36" t="s">
        <v>324</v>
      </c>
      <c r="G36" t="s">
        <v>406</v>
      </c>
      <c r="H36" s="16">
        <v>56.804490661846501</v>
      </c>
      <c r="I36" t="str">
        <f>IFERROR(VLOOKUP(C36,EMUs_with_reporting!$A$2:$G$84,7,FALSE),"")</f>
        <v>Y</v>
      </c>
      <c r="J36">
        <f>VLOOKUP(C36,EMUs_with_reporting!$A$2:$K$84,11,FALSE)</f>
        <v>2020</v>
      </c>
    </row>
    <row r="37" spans="1:10" x14ac:dyDescent="0.45">
      <c r="A37" t="s">
        <v>94</v>
      </c>
      <c r="B37" t="s">
        <v>73</v>
      </c>
      <c r="C37" t="s">
        <v>128</v>
      </c>
      <c r="D37" t="s">
        <v>270</v>
      </c>
      <c r="E37" t="s">
        <v>83</v>
      </c>
      <c r="F37" t="s">
        <v>324</v>
      </c>
      <c r="G37" t="s">
        <v>407</v>
      </c>
      <c r="H37" s="16">
        <v>98894.797583245905</v>
      </c>
      <c r="I37" t="str">
        <f>IFERROR(VLOOKUP(C37,EMUs_with_reporting!$A$2:$G$84,7,FALSE),"")</f>
        <v>Y</v>
      </c>
      <c r="J37">
        <f>VLOOKUP(C37,EMUs_with_reporting!$A$2:$K$84,11,FALSE)</f>
        <v>2020</v>
      </c>
    </row>
    <row r="38" spans="1:10" x14ac:dyDescent="0.45">
      <c r="A38" t="s">
        <v>95</v>
      </c>
      <c r="B38" t="s">
        <v>75</v>
      </c>
      <c r="C38" t="s">
        <v>156</v>
      </c>
      <c r="D38" t="s">
        <v>84</v>
      </c>
      <c r="E38" t="s">
        <v>2</v>
      </c>
      <c r="G38" t="s">
        <v>406</v>
      </c>
      <c r="I38" t="str">
        <f>IFERROR(VLOOKUP(C38,EMUs_with_reporting!$A$2:$G$84,7,FALSE),"")</f>
        <v>Y</v>
      </c>
    </row>
    <row r="39" spans="1:10" x14ac:dyDescent="0.45">
      <c r="A39" t="s">
        <v>96</v>
      </c>
      <c r="B39" t="s">
        <v>20</v>
      </c>
      <c r="C39" t="s">
        <v>157</v>
      </c>
      <c r="D39" t="s">
        <v>270</v>
      </c>
      <c r="E39" t="s">
        <v>83</v>
      </c>
      <c r="F39" t="s">
        <v>286</v>
      </c>
      <c r="G39" t="s">
        <v>408</v>
      </c>
      <c r="H39" s="16">
        <v>49120</v>
      </c>
      <c r="I39" t="str">
        <f>IFERROR(VLOOKUP(C39,EMUs_with_reporting!$A$2:$G$84,7,FALSE),"")</f>
        <v>Y</v>
      </c>
      <c r="J39">
        <f>VLOOKUP(C39,EMUs_with_reporting!$A$2:$K$84,11,FALSE)</f>
        <v>2015</v>
      </c>
    </row>
    <row r="40" spans="1:10" x14ac:dyDescent="0.45">
      <c r="A40" t="s">
        <v>96</v>
      </c>
      <c r="B40" t="s">
        <v>20</v>
      </c>
      <c r="C40" t="s">
        <v>158</v>
      </c>
      <c r="D40" t="s">
        <v>270</v>
      </c>
      <c r="E40" t="s">
        <v>83</v>
      </c>
      <c r="F40" t="s">
        <v>286</v>
      </c>
      <c r="G40" t="s">
        <v>408</v>
      </c>
      <c r="H40" s="16">
        <v>13730</v>
      </c>
      <c r="I40" t="str">
        <f>IFERROR(VLOOKUP(C40,EMUs_with_reporting!$A$2:$G$84,7,FALSE),"")</f>
        <v>Y</v>
      </c>
      <c r="J40">
        <f>VLOOKUP(C40,EMUs_with_reporting!$A$2:$K$84,11,FALSE)</f>
        <v>2015</v>
      </c>
    </row>
    <row r="41" spans="1:10" x14ac:dyDescent="0.45">
      <c r="A41" t="s">
        <v>96</v>
      </c>
      <c r="B41" t="s">
        <v>20</v>
      </c>
      <c r="C41" t="s">
        <v>159</v>
      </c>
      <c r="D41" t="s">
        <v>270</v>
      </c>
      <c r="E41" t="s">
        <v>83</v>
      </c>
      <c r="F41" t="s">
        <v>286</v>
      </c>
      <c r="G41" t="s">
        <v>408</v>
      </c>
      <c r="H41" s="16">
        <v>68090</v>
      </c>
      <c r="I41" t="str">
        <f>IFERROR(VLOOKUP(C41,EMUs_with_reporting!$A$2:$G$84,7,FALSE),"")</f>
        <v>Y</v>
      </c>
      <c r="J41">
        <f>VLOOKUP(C41,EMUs_with_reporting!$A$2:$K$84,11,FALSE)</f>
        <v>2015</v>
      </c>
    </row>
    <row r="42" spans="1:10" x14ac:dyDescent="0.45">
      <c r="A42" t="s">
        <v>96</v>
      </c>
      <c r="B42" t="s">
        <v>20</v>
      </c>
      <c r="C42" t="s">
        <v>160</v>
      </c>
      <c r="D42" t="s">
        <v>270</v>
      </c>
      <c r="E42" t="s">
        <v>83</v>
      </c>
      <c r="F42" t="s">
        <v>286</v>
      </c>
      <c r="G42" t="s">
        <v>407</v>
      </c>
      <c r="H42" s="16">
        <v>126840</v>
      </c>
      <c r="I42" t="str">
        <f>IFERROR(VLOOKUP(C42,EMUs_with_reporting!$A$2:$G$84,7,FALSE),"")</f>
        <v>Y</v>
      </c>
      <c r="J42">
        <f>VLOOKUP(C42,EMUs_with_reporting!$A$2:$K$84,11,FALSE)</f>
        <v>2015</v>
      </c>
    </row>
    <row r="43" spans="1:10" x14ac:dyDescent="0.45">
      <c r="A43" t="s">
        <v>96</v>
      </c>
      <c r="B43" t="s">
        <v>20</v>
      </c>
      <c r="C43" t="s">
        <v>161</v>
      </c>
      <c r="D43" t="s">
        <v>270</v>
      </c>
      <c r="E43" t="s">
        <v>83</v>
      </c>
      <c r="F43" t="s">
        <v>286</v>
      </c>
      <c r="G43" t="s">
        <v>408</v>
      </c>
      <c r="H43" s="16">
        <v>126840</v>
      </c>
      <c r="I43" t="str">
        <f>IFERROR(VLOOKUP(C43,EMUs_with_reporting!$A$2:$G$84,7,FALSE),"")</f>
        <v>Y</v>
      </c>
      <c r="J43">
        <f>VLOOKUP(C43,EMUs_with_reporting!$A$2:$K$84,11,FALSE)</f>
        <v>2015</v>
      </c>
    </row>
    <row r="44" spans="1:10" x14ac:dyDescent="0.45">
      <c r="A44" t="s">
        <v>96</v>
      </c>
      <c r="B44" t="s">
        <v>20</v>
      </c>
      <c r="C44" t="s">
        <v>162</v>
      </c>
      <c r="D44" t="s">
        <v>270</v>
      </c>
      <c r="E44" t="s">
        <v>83</v>
      </c>
      <c r="F44" t="s">
        <v>286</v>
      </c>
      <c r="G44" t="s">
        <v>408</v>
      </c>
      <c r="H44" s="16">
        <v>164050</v>
      </c>
      <c r="I44" t="str">
        <f>IFERROR(VLOOKUP(C44,EMUs_with_reporting!$A$2:$G$84,7,FALSE),"")</f>
        <v>Y</v>
      </c>
      <c r="J44">
        <f>VLOOKUP(C44,EMUs_with_reporting!$A$2:$K$84,11,FALSE)</f>
        <v>2015</v>
      </c>
    </row>
    <row r="45" spans="1:10" x14ac:dyDescent="0.45">
      <c r="A45" t="s">
        <v>96</v>
      </c>
      <c r="B45" t="s">
        <v>20</v>
      </c>
      <c r="C45" t="s">
        <v>163</v>
      </c>
      <c r="D45" t="s">
        <v>270</v>
      </c>
      <c r="E45" t="s">
        <v>83</v>
      </c>
      <c r="F45" t="s">
        <v>286</v>
      </c>
      <c r="G45" t="s">
        <v>407</v>
      </c>
      <c r="H45" s="16">
        <v>50</v>
      </c>
      <c r="I45" t="str">
        <f>IFERROR(VLOOKUP(C45,EMUs_with_reporting!$A$2:$G$84,7,FALSE),"")</f>
        <v>Y</v>
      </c>
      <c r="J45">
        <f>VLOOKUP(C45,EMUs_with_reporting!$A$2:$K$84,11,FALSE)</f>
        <v>2015</v>
      </c>
    </row>
    <row r="46" spans="1:10" x14ac:dyDescent="0.45">
      <c r="A46" t="s">
        <v>96</v>
      </c>
      <c r="B46" t="s">
        <v>20</v>
      </c>
      <c r="C46" t="s">
        <v>164</v>
      </c>
      <c r="D46" t="s">
        <v>270</v>
      </c>
      <c r="E46" t="s">
        <v>83</v>
      </c>
      <c r="F46" t="s">
        <v>286</v>
      </c>
      <c r="G46" t="s">
        <v>407</v>
      </c>
      <c r="H46" s="16">
        <v>930</v>
      </c>
      <c r="I46" t="str">
        <f>IFERROR(VLOOKUP(C46,EMUs_with_reporting!$A$2:$G$84,7,FALSE),"")</f>
        <v>Y</v>
      </c>
      <c r="J46">
        <f>VLOOKUP(C46,EMUs_with_reporting!$A$2:$K$84,11,FALSE)</f>
        <v>2015</v>
      </c>
    </row>
    <row r="47" spans="1:10" x14ac:dyDescent="0.45">
      <c r="A47" t="s">
        <v>96</v>
      </c>
      <c r="B47" t="s">
        <v>20</v>
      </c>
      <c r="C47" t="s">
        <v>165</v>
      </c>
      <c r="D47" t="s">
        <v>270</v>
      </c>
      <c r="E47" t="s">
        <v>83</v>
      </c>
      <c r="F47" t="s">
        <v>286</v>
      </c>
      <c r="G47" t="s">
        <v>408</v>
      </c>
      <c r="H47" s="16">
        <v>1033420</v>
      </c>
      <c r="I47" t="str">
        <f>IFERROR(VLOOKUP(C47,EMUs_with_reporting!$A$2:$G$84,7,FALSE),"")</f>
        <v>Y</v>
      </c>
      <c r="J47">
        <f>VLOOKUP(C47,EMUs_with_reporting!$A$2:$K$84,11,FALSE)</f>
        <v>2015</v>
      </c>
    </row>
    <row r="48" spans="1:10" x14ac:dyDescent="0.45">
      <c r="A48" t="s">
        <v>96</v>
      </c>
      <c r="B48" t="s">
        <v>20</v>
      </c>
      <c r="C48" t="s">
        <v>166</v>
      </c>
      <c r="D48" t="s">
        <v>270</v>
      </c>
      <c r="E48" t="s">
        <v>83</v>
      </c>
      <c r="F48" t="s">
        <v>286</v>
      </c>
      <c r="G48" t="s">
        <v>407</v>
      </c>
      <c r="H48" s="16">
        <v>66120</v>
      </c>
      <c r="I48" t="str">
        <f>IFERROR(VLOOKUP(C48,EMUs_with_reporting!$A$2:$G$84,7,FALSE),"")</f>
        <v>Y</v>
      </c>
      <c r="J48">
        <f>VLOOKUP(C48,EMUs_with_reporting!$A$2:$K$84,11,FALSE)</f>
        <v>2015</v>
      </c>
    </row>
    <row r="49" spans="1:10" x14ac:dyDescent="0.45">
      <c r="A49" t="s">
        <v>133</v>
      </c>
      <c r="B49" t="s">
        <v>132</v>
      </c>
      <c r="C49" t="s">
        <v>131</v>
      </c>
      <c r="D49" t="s">
        <v>66</v>
      </c>
      <c r="E49" t="s">
        <v>6</v>
      </c>
      <c r="F49" t="s">
        <v>326</v>
      </c>
      <c r="G49" t="s">
        <v>407</v>
      </c>
      <c r="H49" s="16">
        <v>22034.839905183799</v>
      </c>
      <c r="I49" t="str">
        <f>IFERROR(VLOOKUP(C49,EMUs_with_reporting!$A$2:$G$84,7,FALSE),"")</f>
        <v/>
      </c>
      <c r="J49">
        <v>2019</v>
      </c>
    </row>
    <row r="50" spans="1:10" x14ac:dyDescent="0.45">
      <c r="A50" t="s">
        <v>133</v>
      </c>
      <c r="B50" t="s">
        <v>132</v>
      </c>
      <c r="C50" t="s">
        <v>269</v>
      </c>
      <c r="D50" t="s">
        <v>66</v>
      </c>
      <c r="E50" t="s">
        <v>6</v>
      </c>
      <c r="F50" t="s">
        <v>326</v>
      </c>
      <c r="G50" t="s">
        <v>407</v>
      </c>
      <c r="H50" s="16">
        <v>9753.9762846453705</v>
      </c>
      <c r="I50" t="str">
        <f>IFERROR(VLOOKUP(C50,EMUs_with_reporting!$A$2:$G$84,7,FALSE),"")</f>
        <v/>
      </c>
      <c r="J50">
        <v>2019</v>
      </c>
    </row>
    <row r="51" spans="1:10" x14ac:dyDescent="0.45">
      <c r="A51" t="s">
        <v>133</v>
      </c>
      <c r="B51" t="s">
        <v>132</v>
      </c>
      <c r="C51" t="s">
        <v>134</v>
      </c>
      <c r="D51" t="s">
        <v>66</v>
      </c>
      <c r="E51" t="s">
        <v>6</v>
      </c>
      <c r="F51" t="s">
        <v>326</v>
      </c>
      <c r="G51" t="s">
        <v>407</v>
      </c>
      <c r="H51" s="16">
        <v>3775.19987021927</v>
      </c>
      <c r="I51" t="str">
        <f>IFERROR(VLOOKUP(C51,EMUs_with_reporting!$A$2:$G$84,7,FALSE),"")</f>
        <v/>
      </c>
      <c r="J51">
        <v>2019</v>
      </c>
    </row>
    <row r="52" spans="1:10" x14ac:dyDescent="0.45">
      <c r="A52" t="s">
        <v>133</v>
      </c>
      <c r="B52" t="s">
        <v>132</v>
      </c>
      <c r="C52" t="s">
        <v>135</v>
      </c>
      <c r="D52" t="s">
        <v>409</v>
      </c>
      <c r="E52" t="s">
        <v>2</v>
      </c>
      <c r="F52" t="s">
        <v>324</v>
      </c>
      <c r="G52" t="s">
        <v>406</v>
      </c>
      <c r="H52" s="16">
        <v>198900</v>
      </c>
      <c r="I52" t="str">
        <f>IFERROR(VLOOKUP(C52,EMUs_with_reporting!$A$2:$G$84,7,FALSE),"")</f>
        <v/>
      </c>
      <c r="J52">
        <v>2020</v>
      </c>
    </row>
    <row r="53" spans="1:10" x14ac:dyDescent="0.45">
      <c r="A53" t="s">
        <v>133</v>
      </c>
      <c r="B53" t="s">
        <v>132</v>
      </c>
      <c r="C53" t="s">
        <v>136</v>
      </c>
      <c r="D53" t="s">
        <v>84</v>
      </c>
      <c r="E53" t="s">
        <v>2</v>
      </c>
      <c r="F53" t="s">
        <v>324</v>
      </c>
      <c r="G53" t="s">
        <v>406</v>
      </c>
      <c r="H53" s="16">
        <v>539</v>
      </c>
      <c r="I53" t="str">
        <f>IFERROR(VLOOKUP(C53,EMUs_with_reporting!$A$2:$G$84,7,FALSE),"")</f>
        <v/>
      </c>
      <c r="J53">
        <v>2019</v>
      </c>
    </row>
    <row r="54" spans="1:10" x14ac:dyDescent="0.45">
      <c r="A54" t="s">
        <v>133</v>
      </c>
      <c r="B54" t="s">
        <v>132</v>
      </c>
      <c r="C54" t="s">
        <v>137</v>
      </c>
      <c r="D54" t="s">
        <v>66</v>
      </c>
      <c r="E54" t="s">
        <v>6</v>
      </c>
      <c r="F54" t="s">
        <v>326</v>
      </c>
      <c r="G54" t="s">
        <v>407</v>
      </c>
      <c r="H54" s="16">
        <v>7665.1666249755599</v>
      </c>
      <c r="I54" t="str">
        <f>IFERROR(VLOOKUP(C54,EMUs_with_reporting!$A$2:$G$84,7,FALSE),"")</f>
        <v/>
      </c>
      <c r="J54">
        <v>2019</v>
      </c>
    </row>
    <row r="55" spans="1:10" x14ac:dyDescent="0.45">
      <c r="A55" t="s">
        <v>133</v>
      </c>
      <c r="B55" t="s">
        <v>132</v>
      </c>
      <c r="C55" t="s">
        <v>138</v>
      </c>
      <c r="D55" t="s">
        <v>66</v>
      </c>
      <c r="E55" t="s">
        <v>6</v>
      </c>
      <c r="F55" t="s">
        <v>326</v>
      </c>
      <c r="G55" t="s">
        <v>407</v>
      </c>
      <c r="H55" s="16">
        <v>19770.209512967202</v>
      </c>
      <c r="I55" t="str">
        <f>IFERROR(VLOOKUP(C55,EMUs_with_reporting!$A$2:$G$84,7,FALSE),"")</f>
        <v/>
      </c>
      <c r="J55">
        <v>2019</v>
      </c>
    </row>
    <row r="56" spans="1:10" x14ac:dyDescent="0.45">
      <c r="A56" t="s">
        <v>133</v>
      </c>
      <c r="B56" t="s">
        <v>132</v>
      </c>
      <c r="C56" t="s">
        <v>139</v>
      </c>
      <c r="D56" t="s">
        <v>271</v>
      </c>
      <c r="E56" t="s">
        <v>2</v>
      </c>
      <c r="F56" t="s">
        <v>324</v>
      </c>
      <c r="G56" t="s">
        <v>406</v>
      </c>
      <c r="H56" s="16">
        <v>164395</v>
      </c>
      <c r="I56" t="str">
        <f>IFERROR(VLOOKUP(C56,EMUs_with_reporting!$A$2:$G$84,7,FALSE),"")</f>
        <v/>
      </c>
      <c r="J56">
        <v>2020</v>
      </c>
    </row>
    <row r="57" spans="1:10" x14ac:dyDescent="0.45">
      <c r="A57" t="s">
        <v>133</v>
      </c>
      <c r="B57" t="s">
        <v>132</v>
      </c>
      <c r="C57" t="s">
        <v>140</v>
      </c>
      <c r="D57" t="s">
        <v>66</v>
      </c>
      <c r="E57" t="s">
        <v>6</v>
      </c>
      <c r="F57" t="s">
        <v>326</v>
      </c>
      <c r="G57" t="s">
        <v>408</v>
      </c>
      <c r="H57" s="16">
        <v>20092.9141340604</v>
      </c>
      <c r="I57" t="str">
        <f>IFERROR(VLOOKUP(C57,EMUs_with_reporting!$A$2:$G$84,7,FALSE),"")</f>
        <v/>
      </c>
      <c r="J57">
        <v>2019</v>
      </c>
    </row>
    <row r="58" spans="1:10" x14ac:dyDescent="0.45">
      <c r="A58" t="s">
        <v>133</v>
      </c>
      <c r="B58" t="s">
        <v>132</v>
      </c>
      <c r="C58" t="s">
        <v>141</v>
      </c>
      <c r="D58" t="s">
        <v>66</v>
      </c>
      <c r="E58" t="s">
        <v>6</v>
      </c>
      <c r="F58" t="s">
        <v>326</v>
      </c>
      <c r="G58" t="s">
        <v>407</v>
      </c>
      <c r="H58" s="16">
        <v>85611.346852084098</v>
      </c>
      <c r="I58" t="str">
        <f>IFERROR(VLOOKUP(C58,EMUs_with_reporting!$A$2:$G$84,7,FALSE),"")</f>
        <v/>
      </c>
      <c r="J58">
        <v>2019</v>
      </c>
    </row>
    <row r="59" spans="1:10" x14ac:dyDescent="0.45">
      <c r="A59" t="s">
        <v>133</v>
      </c>
      <c r="B59" t="s">
        <v>132</v>
      </c>
      <c r="C59" t="s">
        <v>142</v>
      </c>
      <c r="D59" t="s">
        <v>66</v>
      </c>
      <c r="E59" t="s">
        <v>6</v>
      </c>
      <c r="F59" t="s">
        <v>326</v>
      </c>
      <c r="G59" t="s">
        <v>407</v>
      </c>
      <c r="H59" s="16">
        <v>23524.330563792999</v>
      </c>
      <c r="I59" t="str">
        <f>IFERROR(VLOOKUP(C59,EMUs_with_reporting!$A$2:$G$84,7,FALSE),"")</f>
        <v/>
      </c>
      <c r="J59">
        <v>2019</v>
      </c>
    </row>
    <row r="60" spans="1:10" x14ac:dyDescent="0.45">
      <c r="A60" t="s">
        <v>133</v>
      </c>
      <c r="B60" t="s">
        <v>132</v>
      </c>
      <c r="C60" t="s">
        <v>143</v>
      </c>
      <c r="D60" t="s">
        <v>66</v>
      </c>
      <c r="E60" t="s">
        <v>6</v>
      </c>
      <c r="F60" t="s">
        <v>326</v>
      </c>
      <c r="G60" t="s">
        <v>407</v>
      </c>
      <c r="H60" s="16">
        <v>5370.0814617386504</v>
      </c>
      <c r="I60" t="str">
        <f>IFERROR(VLOOKUP(C60,EMUs_with_reporting!$A$2:$G$84,7,FALSE),"")</f>
        <v/>
      </c>
      <c r="J60">
        <v>2019</v>
      </c>
    </row>
    <row r="61" spans="1:10" x14ac:dyDescent="0.45">
      <c r="A61" t="s">
        <v>133</v>
      </c>
      <c r="B61" t="s">
        <v>132</v>
      </c>
      <c r="C61" t="s">
        <v>144</v>
      </c>
      <c r="D61" t="s">
        <v>66</v>
      </c>
      <c r="E61" t="s">
        <v>6</v>
      </c>
      <c r="F61" t="s">
        <v>326</v>
      </c>
      <c r="G61" t="s">
        <v>407</v>
      </c>
      <c r="H61" s="16">
        <v>56957.9623580146</v>
      </c>
      <c r="I61" t="str">
        <f>IFERROR(VLOOKUP(C61,EMUs_with_reporting!$A$2:$G$84,7,FALSE),"")</f>
        <v/>
      </c>
      <c r="J61">
        <v>2019</v>
      </c>
    </row>
    <row r="62" spans="1:10" x14ac:dyDescent="0.45">
      <c r="A62" t="s">
        <v>133</v>
      </c>
      <c r="B62" t="s">
        <v>132</v>
      </c>
      <c r="C62" t="s">
        <v>145</v>
      </c>
      <c r="D62" t="s">
        <v>66</v>
      </c>
      <c r="E62" t="s">
        <v>6</v>
      </c>
      <c r="F62" t="s">
        <v>326</v>
      </c>
      <c r="G62" t="s">
        <v>407</v>
      </c>
      <c r="H62" s="16">
        <v>11770.2524242331</v>
      </c>
      <c r="I62" t="str">
        <f>IFERROR(VLOOKUP(C62,EMUs_with_reporting!$A$2:$G$84,7,FALSE),"")</f>
        <v/>
      </c>
      <c r="J62">
        <v>2019</v>
      </c>
    </row>
    <row r="63" spans="1:10" x14ac:dyDescent="0.45">
      <c r="A63" t="s">
        <v>97</v>
      </c>
      <c r="B63" t="s">
        <v>79</v>
      </c>
      <c r="C63" t="s">
        <v>176</v>
      </c>
      <c r="D63" t="s">
        <v>84</v>
      </c>
      <c r="E63" t="s">
        <v>2</v>
      </c>
      <c r="F63" t="s">
        <v>412</v>
      </c>
      <c r="G63" t="s">
        <v>406</v>
      </c>
      <c r="I63" t="str">
        <f>IFERROR(VLOOKUP(C63,EMUs_with_reporting!$A$2:$G$84,7,FALSE),"")</f>
        <v>Y</v>
      </c>
    </row>
    <row r="64" spans="1:10" x14ac:dyDescent="0.45">
      <c r="A64" t="s">
        <v>97</v>
      </c>
      <c r="B64" t="s">
        <v>79</v>
      </c>
      <c r="C64" t="s">
        <v>177</v>
      </c>
      <c r="D64" t="s">
        <v>409</v>
      </c>
      <c r="E64" t="s">
        <v>2</v>
      </c>
      <c r="F64" t="s">
        <v>412</v>
      </c>
      <c r="G64" t="s">
        <v>406</v>
      </c>
      <c r="H64" s="16">
        <v>1940</v>
      </c>
      <c r="I64" t="str">
        <f>IFERROR(VLOOKUP(C64,EMUs_with_reporting!$A$2:$G$84,7,FALSE),"")</f>
        <v>Y</v>
      </c>
      <c r="J64">
        <v>2021</v>
      </c>
    </row>
    <row r="65" spans="1:10" x14ac:dyDescent="0.45">
      <c r="A65" t="s">
        <v>97</v>
      </c>
      <c r="B65" t="s">
        <v>79</v>
      </c>
      <c r="C65" t="s">
        <v>178</v>
      </c>
      <c r="D65" t="s">
        <v>409</v>
      </c>
      <c r="E65" t="s">
        <v>2</v>
      </c>
      <c r="F65" t="s">
        <v>412</v>
      </c>
      <c r="G65" t="s">
        <v>406</v>
      </c>
      <c r="H65" s="16">
        <v>14165</v>
      </c>
      <c r="I65" t="str">
        <f>IFERROR(VLOOKUP(C65,EMUs_with_reporting!$A$2:$G$84,7,FALSE),"")</f>
        <v>Y</v>
      </c>
      <c r="J65">
        <v>2021</v>
      </c>
    </row>
    <row r="66" spans="1:10" x14ac:dyDescent="0.45">
      <c r="A66" t="s">
        <v>97</v>
      </c>
      <c r="B66" t="s">
        <v>79</v>
      </c>
      <c r="C66" t="s">
        <v>179</v>
      </c>
      <c r="D66" t="s">
        <v>409</v>
      </c>
      <c r="E66" t="s">
        <v>2</v>
      </c>
      <c r="F66" t="s">
        <v>412</v>
      </c>
      <c r="G66" t="s">
        <v>406</v>
      </c>
      <c r="H66" s="16">
        <v>778</v>
      </c>
      <c r="I66" t="str">
        <f>IFERROR(VLOOKUP(C66,EMUs_with_reporting!$A$2:$G$84,7,FALSE),"")</f>
        <v>Y</v>
      </c>
      <c r="J66">
        <f>VLOOKUP(C66,EMUs_with_reporting!$A$2:$K$84,11,FALSE)</f>
        <v>2021</v>
      </c>
    </row>
    <row r="67" spans="1:10" x14ac:dyDescent="0.45">
      <c r="A67" t="s">
        <v>104</v>
      </c>
      <c r="B67" t="s">
        <v>80</v>
      </c>
      <c r="C67" t="s">
        <v>149</v>
      </c>
      <c r="D67" t="s">
        <v>84</v>
      </c>
      <c r="E67" t="s">
        <v>2</v>
      </c>
      <c r="G67" t="s">
        <v>406</v>
      </c>
      <c r="I67" t="str">
        <f>IFERROR(VLOOKUP(C67,EMUs_with_reporting!$A$2:$G$84,7,FALSE),"")</f>
        <v/>
      </c>
    </row>
    <row r="68" spans="1:10" x14ac:dyDescent="0.45">
      <c r="A68" t="s">
        <v>109</v>
      </c>
      <c r="B68" t="s">
        <v>7</v>
      </c>
      <c r="C68" t="s">
        <v>180</v>
      </c>
      <c r="D68" t="s">
        <v>271</v>
      </c>
      <c r="E68" t="s">
        <v>88</v>
      </c>
      <c r="F68" t="s">
        <v>327</v>
      </c>
      <c r="G68" t="s">
        <v>407</v>
      </c>
      <c r="H68" s="16">
        <v>15937.97</v>
      </c>
      <c r="I68" t="str">
        <f>IFERROR(VLOOKUP(C68,EMUs_with_reporting!$A$2:$G$84,7,FALSE),"")</f>
        <v>Y</v>
      </c>
      <c r="J68">
        <f>VLOOKUP(C68,EMUs_with_reporting!$A$2:$K$84,11,FALSE)</f>
        <v>2020</v>
      </c>
    </row>
    <row r="69" spans="1:10" x14ac:dyDescent="0.45">
      <c r="A69" t="s">
        <v>109</v>
      </c>
      <c r="B69" t="s">
        <v>7</v>
      </c>
      <c r="C69" t="s">
        <v>181</v>
      </c>
      <c r="D69" t="s">
        <v>271</v>
      </c>
      <c r="E69" t="s">
        <v>88</v>
      </c>
      <c r="F69" t="s">
        <v>327</v>
      </c>
      <c r="G69" t="s">
        <v>407</v>
      </c>
      <c r="H69" s="16">
        <v>89610.9</v>
      </c>
      <c r="I69" t="str">
        <f>IFERROR(VLOOKUP(C69,EMUs_with_reporting!$A$2:$G$84,7,FALSE),"")</f>
        <v>Y</v>
      </c>
      <c r="J69">
        <f>VLOOKUP(C69,EMUs_with_reporting!$A$2:$K$84,11,FALSE)</f>
        <v>2020</v>
      </c>
    </row>
    <row r="70" spans="1:10" x14ac:dyDescent="0.45">
      <c r="A70" t="s">
        <v>109</v>
      </c>
      <c r="B70" t="s">
        <v>7</v>
      </c>
      <c r="C70" t="s">
        <v>182</v>
      </c>
      <c r="D70" t="s">
        <v>271</v>
      </c>
      <c r="E70" t="s">
        <v>88</v>
      </c>
      <c r="F70" t="s">
        <v>327</v>
      </c>
      <c r="G70" t="s">
        <v>408</v>
      </c>
      <c r="H70" s="16">
        <v>90745.2</v>
      </c>
      <c r="I70" t="str">
        <f>IFERROR(VLOOKUP(C70,EMUs_with_reporting!$A$2:$G$84,7,FALSE),"")</f>
        <v>Y</v>
      </c>
      <c r="J70">
        <f>VLOOKUP(C70,EMUs_with_reporting!$A$2:$K$84,11,FALSE)</f>
        <v>2020</v>
      </c>
    </row>
    <row r="71" spans="1:10" x14ac:dyDescent="0.45">
      <c r="A71" t="s">
        <v>109</v>
      </c>
      <c r="B71" t="s">
        <v>7</v>
      </c>
      <c r="C71" t="s">
        <v>183</v>
      </c>
      <c r="D71" t="s">
        <v>271</v>
      </c>
      <c r="E71" t="s">
        <v>88</v>
      </c>
      <c r="F71" t="s">
        <v>327</v>
      </c>
      <c r="G71" t="s">
        <v>407</v>
      </c>
      <c r="H71" s="16">
        <v>30446.275003679999</v>
      </c>
      <c r="I71" t="str">
        <f>IFERROR(VLOOKUP(C71,EMUs_with_reporting!$A$2:$G$84,7,FALSE),"")</f>
        <v>Y</v>
      </c>
      <c r="J71">
        <f>VLOOKUP(C71,EMUs_with_reporting!$A$2:$K$84,11,FALSE)</f>
        <v>2020</v>
      </c>
    </row>
    <row r="72" spans="1:10" x14ac:dyDescent="0.45">
      <c r="A72" t="s">
        <v>109</v>
      </c>
      <c r="B72" t="s">
        <v>7</v>
      </c>
      <c r="C72" t="s">
        <v>184</v>
      </c>
      <c r="D72" t="s">
        <v>271</v>
      </c>
      <c r="E72" t="s">
        <v>88</v>
      </c>
      <c r="F72" t="s">
        <v>327</v>
      </c>
      <c r="G72" t="s">
        <v>407</v>
      </c>
      <c r="H72" s="16">
        <v>24265.0578546</v>
      </c>
      <c r="I72" t="str">
        <f>IFERROR(VLOOKUP(C72,EMUs_with_reporting!$A$2:$G$84,7,FALSE),"")</f>
        <v>Y</v>
      </c>
      <c r="J72">
        <f>VLOOKUP(C72,EMUs_with_reporting!$A$2:$K$84,11,FALSE)</f>
        <v>2020</v>
      </c>
    </row>
    <row r="73" spans="1:10" x14ac:dyDescent="0.45">
      <c r="A73" t="s">
        <v>109</v>
      </c>
      <c r="B73" t="s">
        <v>7</v>
      </c>
      <c r="C73" t="s">
        <v>185</v>
      </c>
      <c r="D73" t="s">
        <v>271</v>
      </c>
      <c r="E73" t="s">
        <v>88</v>
      </c>
      <c r="F73" t="s">
        <v>327</v>
      </c>
      <c r="G73" t="s">
        <v>407</v>
      </c>
      <c r="H73" s="16">
        <v>130582.39999999999</v>
      </c>
      <c r="I73" t="str">
        <f>IFERROR(VLOOKUP(C73,EMUs_with_reporting!$A$2:$G$84,7,FALSE),"")</f>
        <v>Y</v>
      </c>
      <c r="J73">
        <f>VLOOKUP(C73,EMUs_with_reporting!$A$2:$K$84,11,FALSE)</f>
        <v>2020</v>
      </c>
    </row>
    <row r="74" spans="1:10" x14ac:dyDescent="0.45">
      <c r="A74" t="s">
        <v>241</v>
      </c>
      <c r="B74" t="s">
        <v>253</v>
      </c>
      <c r="C74" t="s">
        <v>224</v>
      </c>
      <c r="D74" t="s">
        <v>84</v>
      </c>
      <c r="E74" t="s">
        <v>2</v>
      </c>
      <c r="G74" t="s">
        <v>406</v>
      </c>
      <c r="I74" t="str">
        <f>IFERROR(VLOOKUP(C74,EMUs_with_reporting!$A$2:$G$84,7,FALSE),"")</f>
        <v/>
      </c>
    </row>
    <row r="75" spans="1:10" x14ac:dyDescent="0.45">
      <c r="A75" t="s">
        <v>242</v>
      </c>
      <c r="B75" t="s">
        <v>254</v>
      </c>
      <c r="C75" t="s">
        <v>225</v>
      </c>
      <c r="D75" t="s">
        <v>84</v>
      </c>
      <c r="E75" t="s">
        <v>2</v>
      </c>
      <c r="G75" t="s">
        <v>406</v>
      </c>
      <c r="I75" t="str">
        <f>IFERROR(VLOOKUP(C75,EMUs_with_reporting!$A$2:$G$84,7,FALSE),"")</f>
        <v/>
      </c>
    </row>
    <row r="76" spans="1:10" x14ac:dyDescent="0.45">
      <c r="A76" t="s">
        <v>98</v>
      </c>
      <c r="B76" t="s">
        <v>68</v>
      </c>
      <c r="C76" t="s">
        <v>186</v>
      </c>
      <c r="D76" t="s">
        <v>66</v>
      </c>
      <c r="E76" t="s">
        <v>278</v>
      </c>
      <c r="F76" t="s">
        <v>324</v>
      </c>
      <c r="G76" t="s">
        <v>407</v>
      </c>
      <c r="H76" s="16">
        <v>406.47607932937706</v>
      </c>
      <c r="I76" t="str">
        <f>IFERROR(VLOOKUP(C76,EMUs_with_reporting!$A$2:$G$84,7,FALSE),"")</f>
        <v>Y</v>
      </c>
      <c r="J76">
        <f>VLOOKUP(C76,EMUs_with_reporting!$A$2:$K$84,11,FALSE)</f>
        <v>2017</v>
      </c>
    </row>
    <row r="77" spans="1:10" x14ac:dyDescent="0.45">
      <c r="A77" t="s">
        <v>98</v>
      </c>
      <c r="B77" t="s">
        <v>68</v>
      </c>
      <c r="C77" t="s">
        <v>187</v>
      </c>
      <c r="D77" t="s">
        <v>66</v>
      </c>
      <c r="E77" t="s">
        <v>278</v>
      </c>
      <c r="F77" t="s">
        <v>324</v>
      </c>
      <c r="G77" t="s">
        <v>407</v>
      </c>
      <c r="H77" s="16">
        <v>557.38217561692795</v>
      </c>
      <c r="I77" t="str">
        <f>IFERROR(VLOOKUP(C77,EMUs_with_reporting!$A$2:$G$84,7,FALSE),"")</f>
        <v>Y</v>
      </c>
      <c r="J77">
        <f>VLOOKUP(C77,EMUs_with_reporting!$A$2:$K$84,11,FALSE)</f>
        <v>2017</v>
      </c>
    </row>
    <row r="78" spans="1:10" x14ac:dyDescent="0.45">
      <c r="A78" t="s">
        <v>98</v>
      </c>
      <c r="B78" t="s">
        <v>68</v>
      </c>
      <c r="C78" t="s">
        <v>188</v>
      </c>
      <c r="D78" t="s">
        <v>66</v>
      </c>
      <c r="E78" t="s">
        <v>278</v>
      </c>
      <c r="F78" t="s">
        <v>324</v>
      </c>
      <c r="G78" t="s">
        <v>407</v>
      </c>
      <c r="H78" s="16">
        <v>388.609007796176</v>
      </c>
      <c r="I78" t="str">
        <f>IFERROR(VLOOKUP(C78,EMUs_with_reporting!$A$2:$G$84,7,FALSE),"")</f>
        <v>Y</v>
      </c>
      <c r="J78">
        <f>VLOOKUP(C78,EMUs_with_reporting!$A$2:$K$84,11,FALSE)</f>
        <v>2017</v>
      </c>
    </row>
    <row r="79" spans="1:10" x14ac:dyDescent="0.45">
      <c r="A79" t="s">
        <v>98</v>
      </c>
      <c r="B79" t="s">
        <v>68</v>
      </c>
      <c r="C79" t="s">
        <v>189</v>
      </c>
      <c r="D79" t="s">
        <v>66</v>
      </c>
      <c r="E79" t="s">
        <v>278</v>
      </c>
      <c r="F79" t="s">
        <v>324</v>
      </c>
      <c r="G79" t="s">
        <v>407</v>
      </c>
      <c r="H79" s="16">
        <v>5552.6116173768132</v>
      </c>
      <c r="I79" t="str">
        <f>IFERROR(VLOOKUP(C79,EMUs_with_reporting!$A$2:$G$84,7,FALSE),"")</f>
        <v>Y</v>
      </c>
      <c r="J79">
        <f>VLOOKUP(C79,EMUs_with_reporting!$A$2:$K$84,11,FALSE)</f>
        <v>2017</v>
      </c>
    </row>
    <row r="80" spans="1:10" x14ac:dyDescent="0.45">
      <c r="A80" t="s">
        <v>98</v>
      </c>
      <c r="B80" t="s">
        <v>68</v>
      </c>
      <c r="C80" t="s">
        <v>190</v>
      </c>
      <c r="D80" t="s">
        <v>66</v>
      </c>
      <c r="E80" t="s">
        <v>278</v>
      </c>
      <c r="F80" t="s">
        <v>324</v>
      </c>
      <c r="G80" t="s">
        <v>407</v>
      </c>
      <c r="H80" s="16">
        <v>83358.74819064101</v>
      </c>
      <c r="I80" t="str">
        <f>IFERROR(VLOOKUP(C80,EMUs_with_reporting!$A$2:$G$84,7,FALSE),"")</f>
        <v>Y</v>
      </c>
      <c r="J80">
        <f>VLOOKUP(C80,EMUs_with_reporting!$A$2:$K$84,11,FALSE)</f>
        <v>2017</v>
      </c>
    </row>
    <row r="81" spans="1:10" x14ac:dyDescent="0.45">
      <c r="A81" t="s">
        <v>98</v>
      </c>
      <c r="B81" t="s">
        <v>68</v>
      </c>
      <c r="C81" t="s">
        <v>191</v>
      </c>
      <c r="D81" t="s">
        <v>66</v>
      </c>
      <c r="E81" t="s">
        <v>278</v>
      </c>
      <c r="F81" t="s">
        <v>324</v>
      </c>
      <c r="G81" t="s">
        <v>407</v>
      </c>
      <c r="H81" s="16">
        <v>71479.171369127027</v>
      </c>
      <c r="I81" t="str">
        <f>IFERROR(VLOOKUP(C81,EMUs_with_reporting!$A$2:$G$84,7,FALSE),"")</f>
        <v>Y</v>
      </c>
      <c r="J81">
        <f>VLOOKUP(C81,EMUs_with_reporting!$A$2:$K$84,11,FALSE)</f>
        <v>2017</v>
      </c>
    </row>
    <row r="82" spans="1:10" x14ac:dyDescent="0.45">
      <c r="A82" t="s">
        <v>98</v>
      </c>
      <c r="B82" t="s">
        <v>68</v>
      </c>
      <c r="C82" t="s">
        <v>192</v>
      </c>
      <c r="D82" t="s">
        <v>66</v>
      </c>
      <c r="E82" t="s">
        <v>278</v>
      </c>
      <c r="F82" t="s">
        <v>324</v>
      </c>
      <c r="G82" t="s">
        <v>407</v>
      </c>
      <c r="H82" s="16">
        <v>14128.958065200941</v>
      </c>
      <c r="I82" t="str">
        <f>IFERROR(VLOOKUP(C82,EMUs_with_reporting!$A$2:$G$84,7,FALSE),"")</f>
        <v>Y</v>
      </c>
      <c r="J82">
        <f>VLOOKUP(C82,EMUs_with_reporting!$A$2:$K$84,11,FALSE)</f>
        <v>2017</v>
      </c>
    </row>
    <row r="83" spans="1:10" x14ac:dyDescent="0.45">
      <c r="A83" t="s">
        <v>98</v>
      </c>
      <c r="B83" t="s">
        <v>68</v>
      </c>
      <c r="C83" t="s">
        <v>193</v>
      </c>
      <c r="D83" t="s">
        <v>66</v>
      </c>
      <c r="E83" t="s">
        <v>278</v>
      </c>
      <c r="F83" t="s">
        <v>324</v>
      </c>
      <c r="G83" t="s">
        <v>407</v>
      </c>
      <c r="H83" s="16">
        <v>627.57986990860581</v>
      </c>
      <c r="I83" t="str">
        <f>IFERROR(VLOOKUP(C83,EMUs_with_reporting!$A$2:$G$84,7,FALSE),"")</f>
        <v>Y</v>
      </c>
      <c r="J83">
        <f>VLOOKUP(C83,EMUs_with_reporting!$A$2:$K$84,11,FALSE)</f>
        <v>2017</v>
      </c>
    </row>
    <row r="84" spans="1:10" x14ac:dyDescent="0.45">
      <c r="A84" t="s">
        <v>98</v>
      </c>
      <c r="B84" t="s">
        <v>68</v>
      </c>
      <c r="C84" t="s">
        <v>194</v>
      </c>
      <c r="D84" t="s">
        <v>66</v>
      </c>
      <c r="E84" t="s">
        <v>278</v>
      </c>
      <c r="F84" t="s">
        <v>324</v>
      </c>
      <c r="G84" t="s">
        <v>407</v>
      </c>
      <c r="H84" s="16">
        <v>6673.2018623254326</v>
      </c>
      <c r="I84" t="str">
        <f>IFERROR(VLOOKUP(C84,EMUs_with_reporting!$A$2:$G$84,7,FALSE),"")</f>
        <v>Y</v>
      </c>
      <c r="J84">
        <f>VLOOKUP(C84,EMUs_with_reporting!$A$2:$K$84,11,FALSE)</f>
        <v>2017</v>
      </c>
    </row>
    <row r="85" spans="1:10" x14ac:dyDescent="0.45">
      <c r="A85" t="s">
        <v>98</v>
      </c>
      <c r="B85" t="s">
        <v>68</v>
      </c>
      <c r="C85" t="s">
        <v>195</v>
      </c>
      <c r="D85" t="s">
        <v>66</v>
      </c>
      <c r="E85" t="s">
        <v>278</v>
      </c>
      <c r="F85" t="s">
        <v>324</v>
      </c>
      <c r="G85" t="s">
        <v>407</v>
      </c>
      <c r="H85" s="16">
        <v>622.99413112927152</v>
      </c>
      <c r="I85" t="str">
        <f>IFERROR(VLOOKUP(C85,EMUs_with_reporting!$A$2:$G$84,7,FALSE),"")</f>
        <v>Y</v>
      </c>
      <c r="J85">
        <f>VLOOKUP(C85,EMUs_with_reporting!$A$2:$K$84,11,FALSE)</f>
        <v>2017</v>
      </c>
    </row>
    <row r="86" spans="1:10" x14ac:dyDescent="0.45">
      <c r="A86" t="s">
        <v>98</v>
      </c>
      <c r="B86" t="s">
        <v>68</v>
      </c>
      <c r="C86" t="s">
        <v>196</v>
      </c>
      <c r="D86" t="s">
        <v>66</v>
      </c>
      <c r="E86" t="s">
        <v>278</v>
      </c>
      <c r="F86" t="s">
        <v>324</v>
      </c>
      <c r="G86" t="s">
        <v>407</v>
      </c>
      <c r="H86" s="16">
        <v>206.37394571924321</v>
      </c>
      <c r="I86" t="str">
        <f>IFERROR(VLOOKUP(C86,EMUs_with_reporting!$A$2:$G$84,7,FALSE),"")</f>
        <v>Y</v>
      </c>
      <c r="J86">
        <f>VLOOKUP(C86,EMUs_with_reporting!$A$2:$K$84,11,FALSE)</f>
        <v>2017</v>
      </c>
    </row>
    <row r="87" spans="1:10" x14ac:dyDescent="0.45">
      <c r="A87" t="s">
        <v>98</v>
      </c>
      <c r="B87" t="s">
        <v>68</v>
      </c>
      <c r="C87" t="s">
        <v>197</v>
      </c>
      <c r="D87" t="s">
        <v>66</v>
      </c>
      <c r="E87" t="s">
        <v>278</v>
      </c>
      <c r="F87" t="s">
        <v>324</v>
      </c>
      <c r="G87" t="s">
        <v>407</v>
      </c>
      <c r="H87" s="16">
        <v>575.24650688583665</v>
      </c>
      <c r="I87" t="str">
        <f>IFERROR(VLOOKUP(C87,EMUs_with_reporting!$A$2:$G$84,7,FALSE),"")</f>
        <v>Y</v>
      </c>
      <c r="J87">
        <f>VLOOKUP(C87,EMUs_with_reporting!$A$2:$K$84,11,FALSE)</f>
        <v>2017</v>
      </c>
    </row>
    <row r="88" spans="1:10" x14ac:dyDescent="0.45">
      <c r="A88" t="s">
        <v>98</v>
      </c>
      <c r="B88" t="s">
        <v>68</v>
      </c>
      <c r="C88" t="s">
        <v>198</v>
      </c>
      <c r="D88" t="s">
        <v>66</v>
      </c>
      <c r="E88" t="s">
        <v>278</v>
      </c>
      <c r="F88" t="s">
        <v>324</v>
      </c>
      <c r="G88" t="s">
        <v>407</v>
      </c>
      <c r="H88" s="16">
        <v>110137.27108405584</v>
      </c>
      <c r="I88" t="str">
        <f>IFERROR(VLOOKUP(C88,EMUs_with_reporting!$A$2:$G$84,7,FALSE),"")</f>
        <v>Y</v>
      </c>
      <c r="J88">
        <f>VLOOKUP(C88,EMUs_with_reporting!$A$2:$K$84,11,FALSE)</f>
        <v>2017</v>
      </c>
    </row>
    <row r="89" spans="1:10" x14ac:dyDescent="0.45">
      <c r="A89" t="s">
        <v>98</v>
      </c>
      <c r="B89" t="s">
        <v>68</v>
      </c>
      <c r="C89" t="s">
        <v>199</v>
      </c>
      <c r="D89" t="s">
        <v>66</v>
      </c>
      <c r="E89" t="s">
        <v>278</v>
      </c>
      <c r="F89" t="s">
        <v>324</v>
      </c>
      <c r="G89" t="s">
        <v>407</v>
      </c>
      <c r="H89" s="16">
        <v>28077.364360463234</v>
      </c>
      <c r="I89" t="str">
        <f>IFERROR(VLOOKUP(C89,EMUs_with_reporting!$A$2:$G$84,7,FALSE),"")</f>
        <v>Y</v>
      </c>
      <c r="J89">
        <f>VLOOKUP(C89,EMUs_with_reporting!$A$2:$K$84,11,FALSE)</f>
        <v>2017</v>
      </c>
    </row>
    <row r="90" spans="1:10" x14ac:dyDescent="0.45">
      <c r="A90" t="s">
        <v>98</v>
      </c>
      <c r="B90" t="s">
        <v>68</v>
      </c>
      <c r="C90" t="s">
        <v>200</v>
      </c>
      <c r="D90" t="s">
        <v>66</v>
      </c>
      <c r="E90" t="s">
        <v>278</v>
      </c>
      <c r="F90" t="s">
        <v>324</v>
      </c>
      <c r="G90" t="s">
        <v>407</v>
      </c>
      <c r="H90" s="16">
        <v>2936.1662949690485</v>
      </c>
      <c r="I90" t="str">
        <f>IFERROR(VLOOKUP(C90,EMUs_with_reporting!$A$2:$G$84,7,FALSE),"")</f>
        <v>Y</v>
      </c>
      <c r="J90">
        <f>VLOOKUP(C90,EMUs_with_reporting!$A$2:$K$84,11,FALSE)</f>
        <v>2017</v>
      </c>
    </row>
    <row r="91" spans="1:10" x14ac:dyDescent="0.45">
      <c r="A91" t="s">
        <v>98</v>
      </c>
      <c r="B91" t="s">
        <v>68</v>
      </c>
      <c r="C91" t="s">
        <v>201</v>
      </c>
      <c r="D91" t="s">
        <v>66</v>
      </c>
      <c r="E91" t="s">
        <v>278</v>
      </c>
      <c r="F91" t="s">
        <v>324</v>
      </c>
      <c r="G91" t="s">
        <v>407</v>
      </c>
      <c r="H91" s="16">
        <v>4705.694770960391</v>
      </c>
      <c r="I91" t="str">
        <f>IFERROR(VLOOKUP(C91,EMUs_with_reporting!$A$2:$G$84,7,FALSE),"")</f>
        <v>Y</v>
      </c>
      <c r="J91">
        <f>VLOOKUP(C91,EMUs_with_reporting!$A$2:$K$84,11,FALSE)</f>
        <v>2017</v>
      </c>
    </row>
    <row r="92" spans="1:10" x14ac:dyDescent="0.45">
      <c r="A92" t="s">
        <v>98</v>
      </c>
      <c r="B92" t="s">
        <v>68</v>
      </c>
      <c r="C92" t="s">
        <v>202</v>
      </c>
      <c r="D92" t="s">
        <v>66</v>
      </c>
      <c r="E92" t="s">
        <v>278</v>
      </c>
      <c r="F92" t="s">
        <v>324</v>
      </c>
      <c r="G92" t="s">
        <v>407</v>
      </c>
      <c r="H92" s="16">
        <v>105.38198990497541</v>
      </c>
      <c r="I92" t="str">
        <f>IFERROR(VLOOKUP(C92,EMUs_with_reporting!$A$2:$G$84,7,FALSE),"")</f>
        <v>Y</v>
      </c>
      <c r="J92">
        <f>VLOOKUP(C92,EMUs_with_reporting!$A$2:$K$84,11,FALSE)</f>
        <v>2017</v>
      </c>
    </row>
    <row r="93" spans="1:10" x14ac:dyDescent="0.45">
      <c r="A93" t="s">
        <v>98</v>
      </c>
      <c r="B93" t="s">
        <v>68</v>
      </c>
      <c r="C93" t="s">
        <v>203</v>
      </c>
      <c r="D93" t="s">
        <v>66</v>
      </c>
      <c r="E93" t="s">
        <v>278</v>
      </c>
      <c r="F93" t="s">
        <v>324</v>
      </c>
      <c r="G93" t="s">
        <v>407</v>
      </c>
      <c r="H93" s="16">
        <v>0</v>
      </c>
      <c r="I93" t="str">
        <f>IFERROR(VLOOKUP(C93,EMUs_with_reporting!$A$2:$G$84,7,FALSE),"")</f>
        <v>Y</v>
      </c>
      <c r="J93">
        <f>VLOOKUP(C93,EMUs_with_reporting!$A$2:$K$84,11,FALSE)</f>
        <v>2017</v>
      </c>
    </row>
    <row r="94" spans="1:10" x14ac:dyDescent="0.45">
      <c r="A94" t="s">
        <v>98</v>
      </c>
      <c r="B94" t="s">
        <v>68</v>
      </c>
      <c r="C94" t="s">
        <v>204</v>
      </c>
      <c r="D94" t="s">
        <v>66</v>
      </c>
      <c r="E94" t="s">
        <v>278</v>
      </c>
      <c r="F94" t="s">
        <v>324</v>
      </c>
      <c r="G94" t="s">
        <v>407</v>
      </c>
      <c r="H94" s="16">
        <v>0</v>
      </c>
      <c r="I94" t="str">
        <f>IFERROR(VLOOKUP(C94,EMUs_with_reporting!$A$2:$G$84,7,FALSE),"")</f>
        <v>Y</v>
      </c>
      <c r="J94">
        <f>VLOOKUP(C94,EMUs_with_reporting!$A$2:$K$84,11,FALSE)</f>
        <v>2017</v>
      </c>
    </row>
    <row r="95" spans="1:10" x14ac:dyDescent="0.45">
      <c r="A95" t="s">
        <v>98</v>
      </c>
      <c r="B95" t="s">
        <v>68</v>
      </c>
      <c r="C95" t="s">
        <v>205</v>
      </c>
      <c r="D95" t="s">
        <v>66</v>
      </c>
      <c r="E95" t="s">
        <v>278</v>
      </c>
      <c r="F95" t="s">
        <v>324</v>
      </c>
      <c r="G95" t="s">
        <v>407</v>
      </c>
      <c r="H95" s="16">
        <v>388710.88694124133</v>
      </c>
      <c r="I95" t="str">
        <f>IFERROR(VLOOKUP(C95,EMUs_with_reporting!$A$2:$G$84,7,FALSE),"")</f>
        <v>Y</v>
      </c>
      <c r="J95">
        <f>VLOOKUP(C95,EMUs_with_reporting!$A$2:$K$84,11,FALSE)</f>
        <v>2017</v>
      </c>
    </row>
    <row r="96" spans="1:10" x14ac:dyDescent="0.45">
      <c r="A96" t="s">
        <v>243</v>
      </c>
      <c r="B96" t="s">
        <v>255</v>
      </c>
      <c r="C96" t="s">
        <v>226</v>
      </c>
      <c r="D96" t="s">
        <v>84</v>
      </c>
      <c r="E96" t="s">
        <v>2</v>
      </c>
      <c r="G96" t="s">
        <v>406</v>
      </c>
      <c r="I96" t="str">
        <f>IFERROR(VLOOKUP(C96,EMUs_with_reporting!$A$2:$G$84,7,FALSE),"")</f>
        <v/>
      </c>
    </row>
    <row r="97" spans="1:10" x14ac:dyDescent="0.45">
      <c r="A97" t="s">
        <v>107</v>
      </c>
      <c r="B97" t="s">
        <v>77</v>
      </c>
      <c r="C97" t="s">
        <v>207</v>
      </c>
      <c r="D97" t="s">
        <v>66</v>
      </c>
      <c r="E97" t="s">
        <v>2</v>
      </c>
      <c r="F97" t="s">
        <v>324</v>
      </c>
      <c r="G97" t="s">
        <v>406</v>
      </c>
      <c r="H97" s="16">
        <v>1224</v>
      </c>
      <c r="I97" t="str">
        <f>IFERROR(VLOOKUP(C97,EMUs_with_reporting!$A$2:$G$84,7,FALSE),"")</f>
        <v>Y</v>
      </c>
      <c r="J97">
        <f>VLOOKUP(C97,EMUs_with_reporting!$A$2:$K$84,11,FALSE)</f>
        <v>2021</v>
      </c>
    </row>
    <row r="98" spans="1:10" x14ac:dyDescent="0.45">
      <c r="A98" t="s">
        <v>244</v>
      </c>
      <c r="B98" t="s">
        <v>256</v>
      </c>
      <c r="C98" t="s">
        <v>227</v>
      </c>
      <c r="D98" t="s">
        <v>84</v>
      </c>
      <c r="E98" t="s">
        <v>2</v>
      </c>
      <c r="G98" t="s">
        <v>406</v>
      </c>
      <c r="I98" t="str">
        <f>IFERROR(VLOOKUP(C98,EMUs_with_reporting!$A$2:$G$84,7,FALSE),"")</f>
        <v>Y</v>
      </c>
    </row>
    <row r="99" spans="1:10" x14ac:dyDescent="0.45">
      <c r="A99" t="s">
        <v>108</v>
      </c>
      <c r="B99" t="s">
        <v>76</v>
      </c>
      <c r="C99" t="s">
        <v>206</v>
      </c>
      <c r="D99" t="s">
        <v>271</v>
      </c>
      <c r="E99" t="s">
        <v>2</v>
      </c>
      <c r="F99" t="s">
        <v>277</v>
      </c>
      <c r="G99" t="s">
        <v>406</v>
      </c>
      <c r="H99" s="16">
        <v>5989</v>
      </c>
      <c r="I99" t="str">
        <f>IFERROR(VLOOKUP(C99,EMUs_with_reporting!$A$2:$G$84,7,FALSE),"")</f>
        <v>Y</v>
      </c>
      <c r="J99">
        <f>VLOOKUP(C99,EMUs_with_reporting!$A$2:$K$84,11,FALSE)</f>
        <v>2021</v>
      </c>
    </row>
    <row r="100" spans="1:10" x14ac:dyDescent="0.45">
      <c r="A100" t="s">
        <v>245</v>
      </c>
      <c r="B100" t="s">
        <v>257</v>
      </c>
      <c r="C100" t="s">
        <v>228</v>
      </c>
      <c r="D100" t="s">
        <v>84</v>
      </c>
      <c r="E100" t="s">
        <v>2</v>
      </c>
      <c r="G100" t="s">
        <v>406</v>
      </c>
      <c r="I100" t="str">
        <f>IFERROR(VLOOKUP(C100,EMUs_with_reporting!$A$2:$G$84,7,FALSE),"")</f>
        <v/>
      </c>
    </row>
    <row r="101" spans="1:10" x14ac:dyDescent="0.45">
      <c r="A101" t="s">
        <v>246</v>
      </c>
      <c r="B101" t="s">
        <v>258</v>
      </c>
      <c r="C101" t="s">
        <v>229</v>
      </c>
      <c r="D101" t="s">
        <v>84</v>
      </c>
      <c r="E101" t="s">
        <v>2</v>
      </c>
      <c r="G101" t="s">
        <v>406</v>
      </c>
      <c r="I101" t="str">
        <f>IFERROR(VLOOKUP(C101,EMUs_with_reporting!$A$2:$G$84,7,FALSE),"")</f>
        <v/>
      </c>
    </row>
    <row r="102" spans="1:10" x14ac:dyDescent="0.45">
      <c r="A102" t="s">
        <v>247</v>
      </c>
      <c r="B102" t="s">
        <v>259</v>
      </c>
      <c r="C102" t="s">
        <v>230</v>
      </c>
      <c r="D102" t="s">
        <v>84</v>
      </c>
      <c r="E102" t="s">
        <v>2</v>
      </c>
      <c r="G102" t="s">
        <v>406</v>
      </c>
      <c r="I102" t="str">
        <f>IFERROR(VLOOKUP(C102,EMUs_with_reporting!$A$2:$G$84,7,FALSE),"")</f>
        <v/>
      </c>
    </row>
    <row r="103" spans="1:10" x14ac:dyDescent="0.45">
      <c r="A103" t="s">
        <v>248</v>
      </c>
      <c r="B103" t="s">
        <v>260</v>
      </c>
      <c r="C103" t="s">
        <v>231</v>
      </c>
      <c r="D103" t="s">
        <v>84</v>
      </c>
      <c r="E103" t="s">
        <v>2</v>
      </c>
      <c r="G103" t="s">
        <v>406</v>
      </c>
      <c r="I103" t="str">
        <f>IFERROR(VLOOKUP(C103,EMUs_with_reporting!$A$2:$G$84,7,FALSE),"")</f>
        <v/>
      </c>
    </row>
    <row r="104" spans="1:10" x14ac:dyDescent="0.45">
      <c r="A104" t="s">
        <v>106</v>
      </c>
      <c r="B104" t="s">
        <v>32</v>
      </c>
      <c r="C104" t="s">
        <v>130</v>
      </c>
      <c r="D104" t="s">
        <v>270</v>
      </c>
      <c r="E104" t="s">
        <v>87</v>
      </c>
      <c r="F104" t="s">
        <v>325</v>
      </c>
      <c r="G104" t="s">
        <v>408</v>
      </c>
      <c r="H104" s="16">
        <v>974000</v>
      </c>
      <c r="I104" t="str">
        <f>IFERROR(VLOOKUP(C104,EMUs_with_reporting!$A$2:$G$84,7,FALSE),"")</f>
        <v>Y</v>
      </c>
      <c r="J104">
        <f>VLOOKUP(C104,EMUs_with_reporting!$A$2:$K$84,11,FALSE)</f>
        <v>2020</v>
      </c>
    </row>
    <row r="105" spans="1:10" x14ac:dyDescent="0.45">
      <c r="A105" t="s">
        <v>106</v>
      </c>
      <c r="B105" t="s">
        <v>32</v>
      </c>
      <c r="C105" t="s">
        <v>276</v>
      </c>
      <c r="D105" t="s">
        <v>66</v>
      </c>
      <c r="E105" t="s">
        <v>87</v>
      </c>
      <c r="F105" t="s">
        <v>325</v>
      </c>
      <c r="G105" t="s">
        <v>406</v>
      </c>
      <c r="I105" t="str">
        <f>IFERROR(VLOOKUP(C105,EMUs_with_reporting!$A$2:$G$84,7,FALSE),"")</f>
        <v/>
      </c>
    </row>
    <row r="106" spans="1:10" x14ac:dyDescent="0.45">
      <c r="A106" t="s">
        <v>99</v>
      </c>
      <c r="B106" t="s">
        <v>82</v>
      </c>
      <c r="C106" t="s">
        <v>150</v>
      </c>
      <c r="D106" t="s">
        <v>271</v>
      </c>
      <c r="E106" t="s">
        <v>2</v>
      </c>
      <c r="G106" t="s">
        <v>406</v>
      </c>
      <c r="H106" s="16">
        <v>50225</v>
      </c>
      <c r="I106" t="str">
        <f>IFERROR(VLOOKUP(C106,EMUs_with_reporting!$A$2:$G$84,7,FALSE),"")</f>
        <v/>
      </c>
      <c r="J106">
        <v>2020</v>
      </c>
    </row>
    <row r="107" spans="1:10" x14ac:dyDescent="0.45">
      <c r="A107" t="s">
        <v>100</v>
      </c>
      <c r="B107" t="s">
        <v>70</v>
      </c>
      <c r="C107" t="s">
        <v>208</v>
      </c>
      <c r="D107" t="s">
        <v>66</v>
      </c>
      <c r="E107" t="s">
        <v>81</v>
      </c>
      <c r="F107" t="s">
        <v>325</v>
      </c>
      <c r="G107" t="s">
        <v>406</v>
      </c>
      <c r="H107" s="16">
        <v>28000</v>
      </c>
      <c r="I107" t="str">
        <f>IFERROR(VLOOKUP(C107,EMUs_with_reporting!$A$2:$G$84,7,FALSE),"")</f>
        <v>Y</v>
      </c>
      <c r="J107">
        <f>VLOOKUP(C107,EMUs_with_reporting!$A$2:$K$84,11,FALSE)</f>
        <v>2020</v>
      </c>
    </row>
    <row r="108" spans="1:10" x14ac:dyDescent="0.45">
      <c r="A108" t="s">
        <v>100</v>
      </c>
      <c r="B108" t="s">
        <v>70</v>
      </c>
      <c r="C108" t="s">
        <v>209</v>
      </c>
      <c r="D108" t="s">
        <v>66</v>
      </c>
      <c r="E108" t="s">
        <v>81</v>
      </c>
      <c r="F108" t="s">
        <v>325</v>
      </c>
      <c r="G108" t="s">
        <v>406</v>
      </c>
      <c r="H108" s="16">
        <v>48000</v>
      </c>
      <c r="I108" t="str">
        <f>IFERROR(VLOOKUP(C108,EMUs_with_reporting!$A$2:$G$84,7,FALSE),"")</f>
        <v>Y</v>
      </c>
      <c r="J108">
        <f>VLOOKUP(C108,EMUs_with_reporting!$A$2:$K$84,11,FALSE)</f>
        <v>2020</v>
      </c>
    </row>
    <row r="109" spans="1:10" x14ac:dyDescent="0.45">
      <c r="A109" t="s">
        <v>102</v>
      </c>
      <c r="B109" t="s">
        <v>72</v>
      </c>
      <c r="C109" t="s">
        <v>210</v>
      </c>
      <c r="D109" t="s">
        <v>271</v>
      </c>
      <c r="E109" t="s">
        <v>2</v>
      </c>
      <c r="F109" t="s">
        <v>324</v>
      </c>
      <c r="G109" t="s">
        <v>406</v>
      </c>
      <c r="H109" s="16">
        <v>856344</v>
      </c>
      <c r="I109" t="str">
        <f>IFERROR(VLOOKUP(C109,EMUs_with_reporting!$A$2:$G$84,7,FALSE),"")</f>
        <v>Y</v>
      </c>
      <c r="J109">
        <f>VLOOKUP(C109,EMUs_with_reporting!$A$2:$K$84,11,FALSE)</f>
        <v>2020</v>
      </c>
    </row>
    <row r="110" spans="1:10" x14ac:dyDescent="0.45">
      <c r="A110" t="s">
        <v>102</v>
      </c>
      <c r="B110" t="s">
        <v>72</v>
      </c>
      <c r="C110" t="s">
        <v>125</v>
      </c>
      <c r="D110" t="s">
        <v>270</v>
      </c>
      <c r="E110" t="s">
        <v>129</v>
      </c>
      <c r="F110" t="s">
        <v>324</v>
      </c>
      <c r="G110" t="s">
        <v>406</v>
      </c>
      <c r="H110" s="16">
        <v>5008</v>
      </c>
      <c r="I110" t="str">
        <f>IFERROR(VLOOKUP(C110,EMUs_with_reporting!$A$2:$G$84,7,FALSE),"")</f>
        <v>Y</v>
      </c>
      <c r="J110">
        <f>VLOOKUP(C110,EMUs_with_reporting!$A$2:$K$84,11,FALSE)</f>
        <v>2020</v>
      </c>
    </row>
    <row r="111" spans="1:10" x14ac:dyDescent="0.45">
      <c r="A111" t="s">
        <v>249</v>
      </c>
      <c r="B111" t="s">
        <v>261</v>
      </c>
      <c r="C111" t="s">
        <v>232</v>
      </c>
      <c r="D111" t="s">
        <v>84</v>
      </c>
      <c r="E111" t="s">
        <v>2</v>
      </c>
      <c r="G111" t="s">
        <v>406</v>
      </c>
      <c r="I111" t="str">
        <f>IFERROR(VLOOKUP(C111,EMUs_with_reporting!$A$2:$G$84,7,FALSE),"")</f>
        <v/>
      </c>
    </row>
    <row r="112" spans="1:10" x14ac:dyDescent="0.45">
      <c r="A112" t="s">
        <v>101</v>
      </c>
      <c r="B112" t="s">
        <v>74</v>
      </c>
      <c r="C112" t="s">
        <v>146</v>
      </c>
      <c r="D112" t="s">
        <v>409</v>
      </c>
      <c r="E112" t="s">
        <v>274</v>
      </c>
      <c r="F112" t="s">
        <v>325</v>
      </c>
      <c r="G112" t="s">
        <v>406</v>
      </c>
      <c r="H112" s="16">
        <v>3670000</v>
      </c>
      <c r="I112" t="str">
        <f>IFERROR(VLOOKUP(C112,EMUs_with_reporting!$A$2:$G$84,7,FALSE),"")</f>
        <v>Y</v>
      </c>
      <c r="J112">
        <f>VLOOKUP(C112,EMUs_with_reporting!$A$2:$K$84,11,FALSE)</f>
        <v>2020</v>
      </c>
    </row>
    <row r="113" spans="1:10" x14ac:dyDescent="0.45">
      <c r="A113" t="s">
        <v>101</v>
      </c>
      <c r="B113" t="s">
        <v>74</v>
      </c>
      <c r="C113" t="s">
        <v>147</v>
      </c>
      <c r="D113" t="s">
        <v>66</v>
      </c>
      <c r="E113" t="s">
        <v>2</v>
      </c>
      <c r="F113" t="s">
        <v>325</v>
      </c>
      <c r="G113" t="s">
        <v>406</v>
      </c>
      <c r="H113" s="16">
        <v>72000</v>
      </c>
      <c r="I113" t="str">
        <f>IFERROR(VLOOKUP(C113,EMUs_with_reporting!$A$2:$G$84,7,FALSE),"")</f>
        <v>Y</v>
      </c>
      <c r="J113">
        <f>VLOOKUP(C113,EMUs_with_reporting!$A$2:$K$84,11,FALSE)</f>
        <v>2020</v>
      </c>
    </row>
    <row r="114" spans="1:10" x14ac:dyDescent="0.45">
      <c r="A114" t="s">
        <v>101</v>
      </c>
      <c r="B114" t="s">
        <v>74</v>
      </c>
      <c r="C114" t="s">
        <v>148</v>
      </c>
      <c r="D114" t="s">
        <v>84</v>
      </c>
      <c r="E114" t="s">
        <v>2</v>
      </c>
      <c r="G114" t="s">
        <v>406</v>
      </c>
      <c r="I114" t="str">
        <f>IFERROR(VLOOKUP(C114,EMUs_with_reporting!$A$2:$G$84,7,FALSE),"")</f>
        <v>Y</v>
      </c>
    </row>
    <row r="115" spans="1:10" x14ac:dyDescent="0.45">
      <c r="A115" t="s">
        <v>105</v>
      </c>
      <c r="B115" t="s">
        <v>85</v>
      </c>
      <c r="C115" t="s">
        <v>151</v>
      </c>
      <c r="D115" t="s">
        <v>84</v>
      </c>
      <c r="E115" t="s">
        <v>2</v>
      </c>
      <c r="G115" t="s">
        <v>406</v>
      </c>
      <c r="I115" t="str">
        <f>IFERROR(VLOOKUP(C115,EMUs_with_reporting!$A$2:$G$84,7,FALSE),"")</f>
        <v>Y</v>
      </c>
    </row>
    <row r="116" spans="1:10" x14ac:dyDescent="0.45">
      <c r="A116" t="s">
        <v>250</v>
      </c>
      <c r="B116" t="s">
        <v>262</v>
      </c>
      <c r="C116" t="s">
        <v>233</v>
      </c>
      <c r="D116" t="s">
        <v>84</v>
      </c>
      <c r="E116" t="s">
        <v>2</v>
      </c>
      <c r="G116" t="s">
        <v>406</v>
      </c>
      <c r="I116" t="str">
        <f>IFERROR(VLOOKUP(C116,EMUs_with_reporting!$A$2:$G$84,7,FALSE),"")</f>
        <v/>
      </c>
    </row>
    <row r="117" spans="1:10" x14ac:dyDescent="0.45">
      <c r="A117" t="s">
        <v>251</v>
      </c>
      <c r="B117" t="s">
        <v>263</v>
      </c>
      <c r="C117" t="s">
        <v>234</v>
      </c>
      <c r="D117" t="s">
        <v>84</v>
      </c>
      <c r="E117" t="s">
        <v>2</v>
      </c>
      <c r="G117" t="s">
        <v>406</v>
      </c>
      <c r="I117" t="str">
        <f>IFERROR(VLOOKUP(C117,EMUs_with_reporting!$A$2:$G$84,7,FALSE),"")</f>
        <v/>
      </c>
    </row>
    <row r="118" spans="1:10" x14ac:dyDescent="0.45">
      <c r="A118" t="s">
        <v>251</v>
      </c>
      <c r="B118" t="s">
        <v>263</v>
      </c>
      <c r="C118" t="s">
        <v>235</v>
      </c>
      <c r="D118" t="s">
        <v>84</v>
      </c>
      <c r="E118" t="s">
        <v>2</v>
      </c>
      <c r="G118" t="s">
        <v>406</v>
      </c>
      <c r="I118" t="str">
        <f>IFERROR(VLOOKUP(C118,EMUs_with_reporting!$A$2:$G$84,7,FALSE),"")</f>
        <v/>
      </c>
    </row>
    <row r="119" spans="1:10" x14ac:dyDescent="0.45">
      <c r="A119" t="s">
        <v>251</v>
      </c>
      <c r="B119" t="s">
        <v>263</v>
      </c>
      <c r="C119" t="s">
        <v>236</v>
      </c>
      <c r="D119" t="s">
        <v>84</v>
      </c>
      <c r="E119" t="s">
        <v>2</v>
      </c>
      <c r="G119" t="s">
        <v>406</v>
      </c>
      <c r="I119" t="str">
        <f>IFERROR(VLOOKUP(C119,EMUs_with_reporting!$A$2:$G$84,7,FALSE),"")</f>
        <v/>
      </c>
    </row>
    <row r="120" spans="1:10" x14ac:dyDescent="0.45">
      <c r="A120" t="s">
        <v>251</v>
      </c>
      <c r="B120" t="s">
        <v>263</v>
      </c>
      <c r="C120" t="s">
        <v>237</v>
      </c>
      <c r="D120" t="s">
        <v>84</v>
      </c>
      <c r="E120" t="s">
        <v>2</v>
      </c>
      <c r="G120" t="s">
        <v>406</v>
      </c>
      <c r="I120" t="str">
        <f>IFERROR(VLOOKUP(C120,EMUs_with_reporting!$A$2:$G$84,7,FALSE),"")</f>
        <v/>
      </c>
    </row>
    <row r="121" spans="1:10" x14ac:dyDescent="0.45">
      <c r="A121" t="s">
        <v>251</v>
      </c>
      <c r="B121" t="s">
        <v>263</v>
      </c>
      <c r="C121" t="s">
        <v>368</v>
      </c>
      <c r="D121" t="s">
        <v>275</v>
      </c>
      <c r="E121" t="s">
        <v>2</v>
      </c>
      <c r="G121" t="s">
        <v>406</v>
      </c>
      <c r="I121" t="str">
        <f>IFERROR(VLOOKUP(C121,EMUs_with_reporting!$A$2:$G$84,7,FALSE),"")</f>
        <v/>
      </c>
    </row>
    <row r="122" spans="1:10" x14ac:dyDescent="0.45">
      <c r="A122" t="s">
        <v>252</v>
      </c>
      <c r="B122" t="s">
        <v>264</v>
      </c>
      <c r="C122" t="s">
        <v>238</v>
      </c>
      <c r="D122" t="s">
        <v>84</v>
      </c>
      <c r="E122" t="s">
        <v>2</v>
      </c>
      <c r="G122" t="s">
        <v>406</v>
      </c>
      <c r="I122" t="str">
        <f>IFERROR(VLOOKUP(C122,EMUs_with_reporting!$A$2:$G$84,7,FALSE),"")</f>
        <v/>
      </c>
    </row>
  </sheetData>
  <autoFilter ref="A1:J122" xr:uid="{B15E1216-1284-484C-844C-25FC2A771912}"/>
  <sortState xmlns:xlrd2="http://schemas.microsoft.com/office/spreadsheetml/2017/richdata2" ref="A2:E122">
    <sortCondition ref="A1"/>
  </sortState>
  <phoneticPr fontId="4" type="noConversion"/>
  <pageMargins left="0.7" right="0.7" top="0.78740157499999996" bottom="0.78740157499999996"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8C02BC-9A9C-4747-AAEE-D0391663B73D}">
  <dimension ref="A1:Z80"/>
  <sheetViews>
    <sheetView topLeftCell="A18" workbookViewId="0">
      <selection activeCell="S23" sqref="S23"/>
    </sheetView>
  </sheetViews>
  <sheetFormatPr baseColWidth="10" defaultColWidth="11.3984375" defaultRowHeight="14.25" x14ac:dyDescent="0.45"/>
  <cols>
    <col min="1" max="1" width="6" customWidth="1"/>
    <col min="2" max="2" width="8.59765625" bestFit="1" customWidth="1"/>
    <col min="3" max="3" width="8.59765625" style="36" bestFit="1" customWidth="1"/>
    <col min="4" max="4" width="4.59765625" bestFit="1" customWidth="1"/>
    <col min="5" max="5" width="8.86328125" customWidth="1"/>
    <col min="6" max="8" width="13.59765625" bestFit="1" customWidth="1"/>
    <col min="9" max="9" width="11.265625" bestFit="1" customWidth="1"/>
    <col min="10" max="10" width="7.1328125" style="36" customWidth="1"/>
    <col min="11" max="11" width="10.86328125"/>
    <col min="14" max="14" width="2.3984375" customWidth="1"/>
    <col min="15" max="15" width="15" bestFit="1" customWidth="1"/>
    <col min="17" max="17" width="19.59765625" bestFit="1" customWidth="1"/>
    <col min="18" max="18" width="11.59765625" bestFit="1" customWidth="1"/>
    <col min="21" max="21" width="1.73046875" customWidth="1"/>
    <col min="22" max="22" width="19.59765625" bestFit="1" customWidth="1"/>
  </cols>
  <sheetData>
    <row r="1" spans="1:26" x14ac:dyDescent="0.45">
      <c r="E1" s="57" t="s">
        <v>345</v>
      </c>
      <c r="F1" s="57"/>
      <c r="G1" s="57"/>
      <c r="H1" s="57"/>
      <c r="I1" s="57"/>
      <c r="O1" s="45" t="s">
        <v>348</v>
      </c>
      <c r="Q1" s="9" t="s">
        <v>392</v>
      </c>
      <c r="V1" s="9" t="s">
        <v>393</v>
      </c>
    </row>
    <row r="2" spans="1:26" ht="15.75" x14ac:dyDescent="0.55000000000000004">
      <c r="A2" s="17" t="s">
        <v>342</v>
      </c>
      <c r="B2" s="18" t="s">
        <v>338</v>
      </c>
      <c r="C2" s="37" t="s">
        <v>371</v>
      </c>
      <c r="D2" s="18" t="s">
        <v>369</v>
      </c>
      <c r="E2" s="18" t="s">
        <v>341</v>
      </c>
      <c r="F2" s="18">
        <v>2012</v>
      </c>
      <c r="G2" s="18">
        <v>2015</v>
      </c>
      <c r="H2" s="18">
        <v>2018</v>
      </c>
      <c r="I2" s="19">
        <v>2021</v>
      </c>
      <c r="J2" s="38" t="s">
        <v>362</v>
      </c>
      <c r="K2" s="52" t="s">
        <v>347</v>
      </c>
      <c r="L2" s="53"/>
      <c r="M2" s="53"/>
      <c r="N2" s="35"/>
      <c r="O2" s="46" t="s">
        <v>342</v>
      </c>
      <c r="P2" s="46" t="s">
        <v>377</v>
      </c>
      <c r="Q2" s="46" t="s">
        <v>375</v>
      </c>
      <c r="R2" s="46" t="s">
        <v>376</v>
      </c>
      <c r="S2" s="46" t="s">
        <v>388</v>
      </c>
      <c r="T2" s="46" t="s">
        <v>389</v>
      </c>
      <c r="V2" s="46" t="s">
        <v>375</v>
      </c>
      <c r="W2" s="46" t="s">
        <v>376</v>
      </c>
      <c r="X2" s="46" t="s">
        <v>388</v>
      </c>
      <c r="Y2" s="46" t="s">
        <v>389</v>
      </c>
    </row>
    <row r="3" spans="1:26" x14ac:dyDescent="0.45">
      <c r="A3" s="56" t="s">
        <v>60</v>
      </c>
      <c r="B3" s="27" t="s">
        <v>112</v>
      </c>
      <c r="C3" s="27">
        <v>531</v>
      </c>
      <c r="D3" s="20">
        <v>2021</v>
      </c>
      <c r="E3" s="29" t="s">
        <v>60</v>
      </c>
      <c r="F3" s="29" t="s">
        <v>60</v>
      </c>
      <c r="G3" s="29" t="s">
        <v>60</v>
      </c>
      <c r="H3" s="29" t="s">
        <v>60</v>
      </c>
      <c r="I3" s="24" t="s">
        <v>60</v>
      </c>
      <c r="J3" s="39">
        <f>C3</f>
        <v>531</v>
      </c>
      <c r="K3" s="5"/>
      <c r="M3" s="31"/>
      <c r="N3" s="31"/>
      <c r="O3" s="1" t="s">
        <v>60</v>
      </c>
      <c r="P3" s="36">
        <f>SUM(J3:J6)</f>
        <v>19181</v>
      </c>
      <c r="Q3" s="48" t="s">
        <v>390</v>
      </c>
      <c r="R3" s="36">
        <f>P3/LEFT(Q3,4)</f>
        <v>23391.463414634149</v>
      </c>
      <c r="S3" s="36">
        <f>P3/MID(Q3,SEARCH("[",Q3)+1,4)</f>
        <v>45669.047619047618</v>
      </c>
      <c r="T3" s="36">
        <f>P3/MID(Q3,SEARCH(";",Q3)+2,SEARCH("]",Q3)-(SEARCH(";",Q3)+2))</f>
        <v>11988.125</v>
      </c>
      <c r="V3" s="48" t="s">
        <v>394</v>
      </c>
      <c r="W3" s="36">
        <f>P3/LEFT(V3,4)</f>
        <v>22834.523809523809</v>
      </c>
      <c r="X3" s="36">
        <f>P3/MID(V3,SEARCH("[",V3)+1,4)</f>
        <v>54802.857142857145</v>
      </c>
      <c r="Y3" s="36">
        <f>P3/MID(V3,SEARCH(";",V3)+2,SEARCH("]",V3)-(SEARCH(";",V3)+2))</f>
        <v>9736.5482233502535</v>
      </c>
    </row>
    <row r="4" spans="1:26" x14ac:dyDescent="0.45">
      <c r="A4" s="54"/>
      <c r="B4" s="27" t="s">
        <v>113</v>
      </c>
      <c r="C4" s="27">
        <f>VLOOKUP(B4,OverviewStatisticsModelTypes!$C$2:$H$122,6,FALSE)</f>
        <v>0</v>
      </c>
      <c r="D4" s="20">
        <v>2021</v>
      </c>
      <c r="E4" s="29" t="s">
        <v>60</v>
      </c>
      <c r="F4" s="29" t="s">
        <v>60</v>
      </c>
      <c r="G4" s="29" t="s">
        <v>60</v>
      </c>
      <c r="H4" s="29" t="s">
        <v>60</v>
      </c>
      <c r="I4" s="24" t="s">
        <v>60</v>
      </c>
      <c r="J4" s="39">
        <f t="shared" ref="J4:J6" si="0">C4</f>
        <v>0</v>
      </c>
      <c r="K4" s="5"/>
      <c r="M4" s="31"/>
      <c r="N4" s="31"/>
      <c r="O4" s="5" t="s">
        <v>3</v>
      </c>
      <c r="P4" s="36">
        <f>SUM(K7,J8,J9,J10,J11,J12,K13,J14,J15)</f>
        <v>2938009.2</v>
      </c>
      <c r="Q4" s="49" t="s">
        <v>378</v>
      </c>
      <c r="R4" s="36">
        <f t="shared" ref="R4:R13" si="1">P4/LEFT(Q4,4)</f>
        <v>982611.77257525083</v>
      </c>
      <c r="S4" s="36">
        <f t="shared" ref="S4:S13" si="2">P4/MID(Q4,SEARCH("[",Q4)+1,4)</f>
        <v>1738466.9822485209</v>
      </c>
      <c r="T4" s="36">
        <f t="shared" ref="T4:T13" si="3">P4/MID(Q4,SEARCH(";",Q4)+2,SEARCH("]",Q4)-(SEARCH(";",Q4)+2))</f>
        <v>555389.2627599244</v>
      </c>
      <c r="V4" s="49" t="s">
        <v>395</v>
      </c>
      <c r="W4" s="36">
        <f t="shared" ref="W4:W13" si="4">P4/LEFT(V4,4)</f>
        <v>1554502.2222222225</v>
      </c>
      <c r="X4" s="36">
        <f t="shared" ref="X4:X13" si="5">P4/MID(V4,SEARCH("[",V4)+1,4)</f>
        <v>3125541.7021276602</v>
      </c>
      <c r="Y4" s="36">
        <f t="shared" ref="Y4:Y13" si="6">P4/MID(V4,SEARCH(";",V4)+2,SEARCH("]",V4)-(SEARCH(";",V4)+2))</f>
        <v>775200.31662269135</v>
      </c>
    </row>
    <row r="5" spans="1:26" x14ac:dyDescent="0.45">
      <c r="A5" s="54"/>
      <c r="B5" s="27" t="s">
        <v>114</v>
      </c>
      <c r="C5" s="27">
        <v>18650</v>
      </c>
      <c r="D5" s="20">
        <v>2021</v>
      </c>
      <c r="E5" s="29" t="s">
        <v>60</v>
      </c>
      <c r="F5" s="29" t="s">
        <v>60</v>
      </c>
      <c r="G5" s="29" t="s">
        <v>60</v>
      </c>
      <c r="H5" s="29" t="s">
        <v>60</v>
      </c>
      <c r="I5" s="24" t="s">
        <v>60</v>
      </c>
      <c r="J5" s="39">
        <f t="shared" si="0"/>
        <v>18650</v>
      </c>
      <c r="K5" s="5"/>
      <c r="M5" s="31"/>
      <c r="N5" s="31"/>
      <c r="O5" s="5" t="s">
        <v>364</v>
      </c>
      <c r="P5" s="36">
        <f>SUM(L7,L13)</f>
        <v>1043400.8</v>
      </c>
      <c r="Q5" s="49" t="s">
        <v>379</v>
      </c>
      <c r="R5" s="36">
        <f t="shared" si="1"/>
        <v>18698.939068100361</v>
      </c>
      <c r="S5" s="36">
        <f t="shared" si="2"/>
        <v>36229.194444444445</v>
      </c>
      <c r="T5" s="36">
        <f t="shared" si="3"/>
        <v>9643.260628465805</v>
      </c>
      <c r="V5" s="49" t="s">
        <v>396</v>
      </c>
      <c r="W5" s="36">
        <f t="shared" si="4"/>
        <v>18698.939068100361</v>
      </c>
      <c r="X5" s="36">
        <f t="shared" si="5"/>
        <v>44025.350210970464</v>
      </c>
      <c r="Y5" s="36">
        <f t="shared" si="6"/>
        <v>7946.6930693069307</v>
      </c>
    </row>
    <row r="6" spans="1:26" x14ac:dyDescent="0.45">
      <c r="A6" s="55"/>
      <c r="B6" s="28" t="s">
        <v>115</v>
      </c>
      <c r="C6" s="28">
        <f>VLOOKUP(B6,OverviewStatisticsModelTypes!$C$2:$H$122,6,FALSE)</f>
        <v>0</v>
      </c>
      <c r="D6" s="21">
        <v>2021</v>
      </c>
      <c r="E6" s="30" t="s">
        <v>60</v>
      </c>
      <c r="F6" s="30" t="s">
        <v>60</v>
      </c>
      <c r="G6" s="30" t="s">
        <v>60</v>
      </c>
      <c r="H6" s="30" t="s">
        <v>60</v>
      </c>
      <c r="I6" s="25" t="s">
        <v>60</v>
      </c>
      <c r="J6" s="40">
        <f t="shared" si="0"/>
        <v>0</v>
      </c>
      <c r="K6" s="5" t="s">
        <v>3</v>
      </c>
      <c r="L6" t="s">
        <v>364</v>
      </c>
      <c r="M6" s="31"/>
      <c r="N6" s="31"/>
      <c r="O6" s="5" t="s">
        <v>51</v>
      </c>
      <c r="P6" s="36">
        <f>SUM(K29:K38)</f>
        <v>611340</v>
      </c>
      <c r="Q6" s="49" t="s">
        <v>380</v>
      </c>
      <c r="R6" s="36">
        <f t="shared" si="1"/>
        <v>671802.19780219777</v>
      </c>
      <c r="S6" s="36">
        <f t="shared" si="2"/>
        <v>1153471.6981132075</v>
      </c>
      <c r="T6" s="36">
        <f t="shared" si="3"/>
        <v>391884.61538461538</v>
      </c>
      <c r="V6" s="49" t="s">
        <v>397</v>
      </c>
      <c r="W6" s="36">
        <f t="shared" si="4"/>
        <v>545839.28571428568</v>
      </c>
      <c r="X6" s="36">
        <f t="shared" si="5"/>
        <v>1036169.4915254238</v>
      </c>
      <c r="Y6" s="36">
        <f t="shared" si="6"/>
        <v>285672.89719626168</v>
      </c>
    </row>
    <row r="7" spans="1:26" x14ac:dyDescent="0.45">
      <c r="A7" s="56" t="s">
        <v>346</v>
      </c>
      <c r="B7" s="27" t="s">
        <v>167</v>
      </c>
      <c r="C7" s="27">
        <f>VLOOKUP(B7,OverviewStatisticsModelTypes!$C$2:$H$122,6,FALSE)</f>
        <v>407465</v>
      </c>
      <c r="D7" s="20">
        <v>2019</v>
      </c>
      <c r="E7" s="20" t="s">
        <v>364</v>
      </c>
      <c r="F7" s="20" t="s">
        <v>364</v>
      </c>
      <c r="G7" s="29" t="s">
        <v>3</v>
      </c>
      <c r="H7" s="29" t="s">
        <v>3</v>
      </c>
      <c r="I7" s="24" t="s">
        <v>3</v>
      </c>
      <c r="J7" s="39" t="s">
        <v>365</v>
      </c>
      <c r="K7" s="34">
        <f>(3/5)*C7</f>
        <v>244479</v>
      </c>
      <c r="L7">
        <f>(2/5)*C7</f>
        <v>162986</v>
      </c>
      <c r="M7" s="31"/>
      <c r="N7" s="31"/>
      <c r="O7" s="5" t="s">
        <v>26</v>
      </c>
      <c r="P7" s="36">
        <f>SUM(L29:L38)</f>
        <v>305670</v>
      </c>
      <c r="Q7" s="49" t="s">
        <v>381</v>
      </c>
      <c r="R7" s="36">
        <f t="shared" si="1"/>
        <v>280431.19266055041</v>
      </c>
      <c r="S7" s="36">
        <f t="shared" si="2"/>
        <v>470261.53846153844</v>
      </c>
      <c r="T7" s="36">
        <f t="shared" si="3"/>
        <v>167032.78688524591</v>
      </c>
      <c r="V7" s="49" t="s">
        <v>398</v>
      </c>
      <c r="W7" s="36">
        <f t="shared" si="4"/>
        <v>250549.18032786885</v>
      </c>
      <c r="X7" s="36">
        <f t="shared" si="5"/>
        <v>443000.00000000006</v>
      </c>
      <c r="Y7" s="36">
        <f t="shared" si="6"/>
        <v>141513.88888888888</v>
      </c>
    </row>
    <row r="8" spans="1:26" x14ac:dyDescent="0.45">
      <c r="A8" s="54"/>
      <c r="B8" s="27" t="s">
        <v>168</v>
      </c>
      <c r="C8" s="27">
        <f>VLOOKUP(B8,OverviewStatisticsModelTypes!$C$2:$H$122,6,FALSE)</f>
        <v>238796</v>
      </c>
      <c r="D8" s="20">
        <v>2019</v>
      </c>
      <c r="E8" s="29" t="s">
        <v>3</v>
      </c>
      <c r="F8" s="29" t="s">
        <v>3</v>
      </c>
      <c r="G8" s="29" t="s">
        <v>3</v>
      </c>
      <c r="H8" s="29" t="s">
        <v>3</v>
      </c>
      <c r="I8" s="24" t="s">
        <v>3</v>
      </c>
      <c r="J8" s="41">
        <v>238796</v>
      </c>
      <c r="K8" s="5"/>
      <c r="M8" s="31"/>
      <c r="N8" s="31"/>
      <c r="O8" s="5" t="s">
        <v>28</v>
      </c>
      <c r="P8" s="36">
        <f>SUM(M29:M38)</f>
        <v>305670</v>
      </c>
      <c r="Q8" s="49" t="s">
        <v>382</v>
      </c>
      <c r="R8" s="36">
        <f t="shared" si="1"/>
        <v>536263.15789473685</v>
      </c>
      <c r="S8" s="36">
        <f t="shared" si="2"/>
        <v>899029.41176470579</v>
      </c>
      <c r="T8" s="36">
        <f t="shared" si="3"/>
        <v>321757.89473684214</v>
      </c>
      <c r="V8" s="49" t="s">
        <v>399</v>
      </c>
      <c r="W8" s="36">
        <f t="shared" si="4"/>
        <v>623816.32653061231</v>
      </c>
      <c r="X8" s="36">
        <f t="shared" si="5"/>
        <v>1091678.5714285714</v>
      </c>
      <c r="Y8" s="36">
        <f t="shared" si="6"/>
        <v>359611.76470588235</v>
      </c>
    </row>
    <row r="9" spans="1:26" x14ac:dyDescent="0.45">
      <c r="A9" s="54"/>
      <c r="B9" s="27" t="s">
        <v>169</v>
      </c>
      <c r="C9" s="27">
        <f>VLOOKUP(B9,OverviewStatisticsModelTypes!$C$2:$H$122,6,FALSE)</f>
        <v>104866</v>
      </c>
      <c r="D9" s="20">
        <v>2019</v>
      </c>
      <c r="E9" s="29" t="s">
        <v>3</v>
      </c>
      <c r="F9" s="29" t="s">
        <v>3</v>
      </c>
      <c r="G9" s="29" t="s">
        <v>3</v>
      </c>
      <c r="H9" s="29" t="s">
        <v>3</v>
      </c>
      <c r="I9" s="24" t="s">
        <v>3</v>
      </c>
      <c r="J9" s="41">
        <v>104866</v>
      </c>
      <c r="K9" s="5"/>
      <c r="M9" s="31"/>
      <c r="N9" s="31"/>
      <c r="O9" s="5" t="s">
        <v>285</v>
      </c>
      <c r="P9" s="36">
        <f>SUM(J19,J20,J22,J28)</f>
        <v>42163.402100594758</v>
      </c>
      <c r="Q9" s="49" t="s">
        <v>387</v>
      </c>
      <c r="R9" s="36">
        <f t="shared" si="1"/>
        <v>52053.582840240437</v>
      </c>
      <c r="S9" s="36">
        <f t="shared" si="2"/>
        <v>84326.804201189516</v>
      </c>
      <c r="T9" s="36">
        <f t="shared" si="3"/>
        <v>31701.806090672748</v>
      </c>
      <c r="V9" s="49" t="s">
        <v>400</v>
      </c>
      <c r="W9" s="36">
        <f t="shared" si="4"/>
        <v>51418.783049505808</v>
      </c>
      <c r="X9" s="36">
        <f t="shared" si="5"/>
        <v>87840.421042905742</v>
      </c>
      <c r="Y9" s="36">
        <f t="shared" si="6"/>
        <v>30116.715786139113</v>
      </c>
    </row>
    <row r="10" spans="1:26" x14ac:dyDescent="0.45">
      <c r="A10" s="54"/>
      <c r="B10" s="27" t="s">
        <v>170</v>
      </c>
      <c r="C10" s="27">
        <f>VLOOKUP(B10,OverviewStatisticsModelTypes!$C$2:$H$122,6,FALSE)</f>
        <v>123</v>
      </c>
      <c r="D10" s="20">
        <v>2019</v>
      </c>
      <c r="E10" s="29" t="s">
        <v>3</v>
      </c>
      <c r="F10" s="29" t="s">
        <v>3</v>
      </c>
      <c r="G10" s="29" t="s">
        <v>3</v>
      </c>
      <c r="H10" s="29" t="s">
        <v>3</v>
      </c>
      <c r="I10" s="24" t="s">
        <v>3</v>
      </c>
      <c r="J10" s="41">
        <v>123</v>
      </c>
      <c r="K10" s="5"/>
      <c r="M10" s="31"/>
      <c r="N10" s="31"/>
      <c r="O10" s="5" t="s">
        <v>6</v>
      </c>
      <c r="P10" s="36">
        <f>SUM(J39:J41,J43:J45,J47:J52)</f>
        <v>213492.22399353207</v>
      </c>
      <c r="Q10" s="49" t="s">
        <v>383</v>
      </c>
      <c r="R10" s="36">
        <f t="shared" si="1"/>
        <v>90462.806776920377</v>
      </c>
      <c r="S10" s="36">
        <f t="shared" si="2"/>
        <v>166790.79999494692</v>
      </c>
      <c r="T10" s="36">
        <f t="shared" si="3"/>
        <v>49078.672182421171</v>
      </c>
      <c r="V10" s="49" t="s">
        <v>401</v>
      </c>
      <c r="W10" s="36">
        <f t="shared" si="4"/>
        <v>197677.98517919634</v>
      </c>
      <c r="X10" s="36">
        <f t="shared" si="5"/>
        <v>435698.41631333076</v>
      </c>
      <c r="Y10" s="36">
        <f t="shared" si="6"/>
        <v>90081.107170266696</v>
      </c>
    </row>
    <row r="11" spans="1:26" x14ac:dyDescent="0.45">
      <c r="A11" s="54"/>
      <c r="B11" s="27" t="s">
        <v>171</v>
      </c>
      <c r="C11" s="27">
        <f>VLOOKUP(B11,OverviewStatisticsModelTypes!$C$2:$H$122,6,FALSE)</f>
        <v>94719</v>
      </c>
      <c r="D11" s="20">
        <v>2019</v>
      </c>
      <c r="E11" s="29" t="s">
        <v>3</v>
      </c>
      <c r="F11" s="29" t="s">
        <v>3</v>
      </c>
      <c r="G11" s="29" t="s">
        <v>3</v>
      </c>
      <c r="H11" s="29" t="s">
        <v>3</v>
      </c>
      <c r="I11" s="24" t="s">
        <v>3</v>
      </c>
      <c r="J11" s="41">
        <v>94719</v>
      </c>
      <c r="K11" s="5"/>
      <c r="M11" s="31"/>
      <c r="N11" s="31"/>
      <c r="O11" s="5" t="s">
        <v>88</v>
      </c>
      <c r="P11" s="36">
        <f>SUM(J53:J58)</f>
        <v>381587.80285828002</v>
      </c>
      <c r="Q11" s="49" t="s">
        <v>384</v>
      </c>
      <c r="R11" s="36">
        <f t="shared" si="1"/>
        <v>278531.24296224816</v>
      </c>
      <c r="S11" s="36">
        <f t="shared" si="2"/>
        <v>537447.60965954931</v>
      </c>
      <c r="T11" s="36">
        <f t="shared" si="3"/>
        <v>143454.0612249173</v>
      </c>
      <c r="V11" s="49" t="s">
        <v>402</v>
      </c>
      <c r="W11" s="36">
        <f t="shared" si="4"/>
        <v>278531.24296224816</v>
      </c>
      <c r="X11" s="36">
        <f t="shared" si="5"/>
        <v>657910.00492806907</v>
      </c>
      <c r="Y11" s="36">
        <f t="shared" si="6"/>
        <v>118138.63865581425</v>
      </c>
    </row>
    <row r="12" spans="1:26" x14ac:dyDescent="0.45">
      <c r="A12" s="54"/>
      <c r="B12" s="27" t="s">
        <v>172</v>
      </c>
      <c r="C12" s="27">
        <f>VLOOKUP(B12,OverviewStatisticsModelTypes!$C$2:$H$122,6,FALSE)</f>
        <v>179159</v>
      </c>
      <c r="D12" s="20">
        <v>2019</v>
      </c>
      <c r="E12" s="29" t="s">
        <v>3</v>
      </c>
      <c r="F12" s="29" t="s">
        <v>3</v>
      </c>
      <c r="G12" s="29" t="s">
        <v>3</v>
      </c>
      <c r="H12" s="29" t="s">
        <v>3</v>
      </c>
      <c r="I12" s="24" t="s">
        <v>3</v>
      </c>
      <c r="J12" s="41">
        <v>179159</v>
      </c>
      <c r="K12" s="5"/>
      <c r="M12" s="31"/>
      <c r="N12" s="31"/>
      <c r="O12" s="5" t="s">
        <v>278</v>
      </c>
      <c r="P12" s="36">
        <f>SUM(J59:J78)</f>
        <v>431550.07095759094</v>
      </c>
      <c r="Q12" s="49" t="s">
        <v>391</v>
      </c>
      <c r="R12" s="36">
        <f t="shared" si="1"/>
        <v>165980.79652215037</v>
      </c>
      <c r="S12" s="36">
        <f t="shared" si="2"/>
        <v>312717.44272289204</v>
      </c>
      <c r="T12" s="36">
        <f t="shared" si="3"/>
        <v>88071.443052569579</v>
      </c>
      <c r="V12" s="49" t="s">
        <v>403</v>
      </c>
      <c r="W12" s="36">
        <f t="shared" si="4"/>
        <v>276634.66087025061</v>
      </c>
      <c r="X12" s="36">
        <f t="shared" si="5"/>
        <v>644104.58351879241</v>
      </c>
      <c r="Y12" s="36">
        <f t="shared" si="6"/>
        <v>117909.85545289369</v>
      </c>
    </row>
    <row r="13" spans="1:26" ht="14.65" thickBot="1" x14ac:dyDescent="0.5">
      <c r="A13" s="54"/>
      <c r="B13" s="27" t="s">
        <v>173</v>
      </c>
      <c r="C13" s="27">
        <f>VLOOKUP(B13,OverviewStatisticsModelTypes!$C$2:$H$122,6,FALSE)</f>
        <v>2201037</v>
      </c>
      <c r="D13" s="20">
        <v>2019</v>
      </c>
      <c r="E13" s="20" t="s">
        <v>364</v>
      </c>
      <c r="F13" s="20" t="s">
        <v>364</v>
      </c>
      <c r="G13" s="29" t="s">
        <v>3</v>
      </c>
      <c r="H13" s="29" t="s">
        <v>3</v>
      </c>
      <c r="I13" s="24" t="s">
        <v>3</v>
      </c>
      <c r="J13" s="39" t="s">
        <v>366</v>
      </c>
      <c r="K13" s="34">
        <f>(3/5)*C13</f>
        <v>1320622.2</v>
      </c>
      <c r="L13">
        <f>(2/5)*C13</f>
        <v>880414.8</v>
      </c>
      <c r="M13" s="31"/>
      <c r="N13" s="31"/>
      <c r="O13" s="3" t="s">
        <v>87</v>
      </c>
      <c r="P13" s="47">
        <f>SUM(J79:J80)</f>
        <v>679296</v>
      </c>
      <c r="Q13" s="50" t="s">
        <v>385</v>
      </c>
      <c r="R13" s="47">
        <f t="shared" si="1"/>
        <v>707600</v>
      </c>
      <c r="S13" s="47">
        <f t="shared" si="2"/>
        <v>1281690.5660377357</v>
      </c>
      <c r="T13" s="47">
        <f t="shared" si="3"/>
        <v>390400</v>
      </c>
      <c r="V13" s="50" t="s">
        <v>404</v>
      </c>
      <c r="W13" s="47">
        <f t="shared" si="4"/>
        <v>634856.0747663551</v>
      </c>
      <c r="X13" s="47">
        <f t="shared" si="5"/>
        <v>1281690.5660377357</v>
      </c>
      <c r="Y13" s="47">
        <f t="shared" si="6"/>
        <v>311603.66972477065</v>
      </c>
    </row>
    <row r="14" spans="1:26" x14ac:dyDescent="0.45">
      <c r="A14" s="54"/>
      <c r="B14" s="27" t="s">
        <v>174</v>
      </c>
      <c r="C14" s="27">
        <f>VLOOKUP(B14,OverviewStatisticsModelTypes!$C$2:$H$122,6,FALSE)</f>
        <v>593069</v>
      </c>
      <c r="D14" s="20">
        <v>2019</v>
      </c>
      <c r="E14" s="29" t="s">
        <v>3</v>
      </c>
      <c r="F14" s="29" t="s">
        <v>3</v>
      </c>
      <c r="G14" s="29" t="s">
        <v>3</v>
      </c>
      <c r="H14" s="29" t="s">
        <v>3</v>
      </c>
      <c r="I14" s="24" t="s">
        <v>3</v>
      </c>
      <c r="J14" s="41">
        <v>593069</v>
      </c>
      <c r="K14" s="5"/>
      <c r="M14" s="31"/>
      <c r="O14" s="2" t="s">
        <v>349</v>
      </c>
      <c r="P14" s="36">
        <f>SUM(P3:P13)</f>
        <v>6971360.4999099979</v>
      </c>
      <c r="Q14" s="36"/>
      <c r="R14" s="36">
        <f t="shared" ref="R14:T14" si="7">SUM(R3:R13)</f>
        <v>3807827.1525170295</v>
      </c>
      <c r="S14" s="36">
        <f t="shared" si="7"/>
        <v>6726101.0952677792</v>
      </c>
      <c r="T14" s="36">
        <f t="shared" si="7"/>
        <v>2160401.9279456744</v>
      </c>
      <c r="V14" s="36"/>
      <c r="W14" s="36">
        <f t="shared" ref="W14:Y14" si="8">SUM(W3:W13)</f>
        <v>4455359.22450017</v>
      </c>
      <c r="X14" s="36">
        <f t="shared" si="8"/>
        <v>8902461.9642763175</v>
      </c>
      <c r="Y14" s="36">
        <f t="shared" si="8"/>
        <v>2247532.0954962661</v>
      </c>
      <c r="Z14" s="36"/>
    </row>
    <row r="15" spans="1:26" x14ac:dyDescent="0.45">
      <c r="A15" s="55"/>
      <c r="B15" s="28" t="s">
        <v>175</v>
      </c>
      <c r="C15" s="28">
        <f>VLOOKUP(B15,OverviewStatisticsModelTypes!$C$2:$H$122,6,FALSE)</f>
        <v>162176</v>
      </c>
      <c r="D15" s="21">
        <v>2019</v>
      </c>
      <c r="E15" s="30" t="s">
        <v>3</v>
      </c>
      <c r="F15" s="30" t="s">
        <v>3</v>
      </c>
      <c r="G15" s="30" t="s">
        <v>3</v>
      </c>
      <c r="H15" s="30" t="s">
        <v>3</v>
      </c>
      <c r="I15" s="25" t="s">
        <v>3</v>
      </c>
      <c r="J15" s="42">
        <v>162176</v>
      </c>
      <c r="K15" s="5"/>
      <c r="M15" s="31"/>
    </row>
    <row r="16" spans="1:26" x14ac:dyDescent="0.45">
      <c r="A16" s="56" t="s">
        <v>83</v>
      </c>
      <c r="B16" s="27" t="s">
        <v>116</v>
      </c>
      <c r="C16" s="27">
        <v>128457</v>
      </c>
      <c r="D16" s="20">
        <v>2017</v>
      </c>
      <c r="E16" s="20" t="s">
        <v>363</v>
      </c>
      <c r="F16" s="20" t="s">
        <v>363</v>
      </c>
      <c r="G16" s="20" t="s">
        <v>372</v>
      </c>
      <c r="H16" s="20" t="s">
        <v>372</v>
      </c>
      <c r="I16" s="26" t="s">
        <v>370</v>
      </c>
      <c r="J16" s="39"/>
      <c r="K16" s="5"/>
      <c r="M16" s="31"/>
    </row>
    <row r="17" spans="1:16" x14ac:dyDescent="0.45">
      <c r="A17" s="54"/>
      <c r="B17" s="27" t="s">
        <v>117</v>
      </c>
      <c r="C17" s="27">
        <f>VLOOKUP(B17,OverviewStatisticsModelTypes!$C$2:$H$122,6,FALSE)</f>
        <v>28595.591933031501</v>
      </c>
      <c r="D17" s="20">
        <v>2020</v>
      </c>
      <c r="E17" s="20" t="s">
        <v>363</v>
      </c>
      <c r="F17" s="20" t="s">
        <v>363</v>
      </c>
      <c r="G17" s="20" t="s">
        <v>363</v>
      </c>
      <c r="H17" s="20" t="s">
        <v>363</v>
      </c>
      <c r="I17" s="22" t="s">
        <v>363</v>
      </c>
      <c r="J17" s="39"/>
      <c r="K17" s="5"/>
      <c r="M17" s="31"/>
      <c r="O17" s="9" t="s">
        <v>431</v>
      </c>
    </row>
    <row r="18" spans="1:16" x14ac:dyDescent="0.45">
      <c r="A18" s="54"/>
      <c r="B18" s="27" t="s">
        <v>118</v>
      </c>
      <c r="C18" s="27">
        <v>138586</v>
      </c>
      <c r="D18" s="20">
        <v>2017</v>
      </c>
      <c r="E18" s="20" t="s">
        <v>363</v>
      </c>
      <c r="F18" s="20" t="s">
        <v>363</v>
      </c>
      <c r="G18" s="20" t="s">
        <v>344</v>
      </c>
      <c r="H18" s="20" t="s">
        <v>363</v>
      </c>
      <c r="I18" s="22" t="s">
        <v>370</v>
      </c>
      <c r="J18" s="39"/>
      <c r="K18" s="5"/>
      <c r="M18" s="31"/>
      <c r="O18" t="s">
        <v>432</v>
      </c>
      <c r="P18" t="s">
        <v>339</v>
      </c>
    </row>
    <row r="19" spans="1:16" x14ac:dyDescent="0.45">
      <c r="A19" s="54"/>
      <c r="B19" s="27" t="s">
        <v>119</v>
      </c>
      <c r="C19" s="27">
        <f>VLOOKUP(B19,OverviewStatisticsModelTypes!$C$2:$H$122,6,FALSE)</f>
        <v>16705.2591773848</v>
      </c>
      <c r="D19" s="20">
        <v>2020</v>
      </c>
      <c r="E19" s="20" t="s">
        <v>363</v>
      </c>
      <c r="F19" s="20" t="s">
        <v>363</v>
      </c>
      <c r="G19" s="20" t="s">
        <v>363</v>
      </c>
      <c r="H19" s="20" t="s">
        <v>363</v>
      </c>
      <c r="I19" s="24" t="s">
        <v>285</v>
      </c>
      <c r="J19" s="39">
        <v>3341.0518354769602</v>
      </c>
      <c r="K19" s="5"/>
      <c r="M19" s="31"/>
      <c r="O19" t="s">
        <v>60</v>
      </c>
      <c r="P19" s="51">
        <f>P3</f>
        <v>19181</v>
      </c>
    </row>
    <row r="20" spans="1:16" x14ac:dyDescent="0.45">
      <c r="A20" s="54"/>
      <c r="B20" s="27" t="s">
        <v>120</v>
      </c>
      <c r="C20" s="27">
        <f>VLOOKUP(B20,OverviewStatisticsModelTypes!$C$2:$H$122,6,FALSE)</f>
        <v>25141.82804416</v>
      </c>
      <c r="D20" s="20">
        <v>2020</v>
      </c>
      <c r="E20" s="20" t="s">
        <v>363</v>
      </c>
      <c r="F20" s="20" t="s">
        <v>363</v>
      </c>
      <c r="G20" s="20" t="s">
        <v>363</v>
      </c>
      <c r="H20" s="20" t="s">
        <v>363</v>
      </c>
      <c r="I20" s="24" t="s">
        <v>285</v>
      </c>
      <c r="J20" s="39">
        <v>5028.3656088320004</v>
      </c>
      <c r="K20" s="5"/>
      <c r="M20" s="31"/>
      <c r="O20" t="s">
        <v>3</v>
      </c>
      <c r="P20" s="51">
        <f t="shared" ref="P20:P29" si="9">P4</f>
        <v>2938009.2</v>
      </c>
    </row>
    <row r="21" spans="1:16" x14ac:dyDescent="0.45">
      <c r="A21" s="54"/>
      <c r="B21" s="27" t="s">
        <v>121</v>
      </c>
      <c r="C21" s="27">
        <f>VLOOKUP(B21,OverviewStatisticsModelTypes!$C$2:$H$122,6,FALSE)</f>
        <v>0</v>
      </c>
      <c r="D21" s="20"/>
      <c r="E21" s="20" t="s">
        <v>374</v>
      </c>
      <c r="F21" s="20" t="s">
        <v>374</v>
      </c>
      <c r="G21" s="20" t="s">
        <v>374</v>
      </c>
      <c r="H21" s="20" t="s">
        <v>374</v>
      </c>
      <c r="I21" s="22" t="s">
        <v>374</v>
      </c>
      <c r="J21" s="39"/>
      <c r="K21" s="5"/>
      <c r="M21" s="31"/>
      <c r="O21" t="s">
        <v>364</v>
      </c>
      <c r="P21" s="51">
        <f t="shared" si="9"/>
        <v>1043400.8</v>
      </c>
    </row>
    <row r="22" spans="1:16" x14ac:dyDescent="0.45">
      <c r="A22" s="54"/>
      <c r="B22" s="27" t="s">
        <v>122</v>
      </c>
      <c r="C22" s="27">
        <f>VLOOKUP(B22,OverviewStatisticsModelTypes!$C$2:$H$122,6,FALSE)</f>
        <v>70075.125698183096</v>
      </c>
      <c r="D22" s="20">
        <v>2020</v>
      </c>
      <c r="E22" s="20" t="s">
        <v>363</v>
      </c>
      <c r="F22" s="20" t="s">
        <v>363</v>
      </c>
      <c r="G22" s="20" t="s">
        <v>363</v>
      </c>
      <c r="H22" s="20" t="s">
        <v>363</v>
      </c>
      <c r="I22" s="24" t="s">
        <v>285</v>
      </c>
      <c r="J22" s="39">
        <v>14015.02513963662</v>
      </c>
      <c r="K22" s="5"/>
      <c r="M22" s="31"/>
      <c r="O22" t="s">
        <v>51</v>
      </c>
      <c r="P22" s="51">
        <f t="shared" si="9"/>
        <v>611340</v>
      </c>
    </row>
    <row r="23" spans="1:16" x14ac:dyDescent="0.45">
      <c r="A23" s="54"/>
      <c r="B23" s="27" t="s">
        <v>123</v>
      </c>
      <c r="C23" s="27">
        <f>VLOOKUP(B23,OverviewStatisticsModelTypes!$C$2:$H$122,6,FALSE)</f>
        <v>19583</v>
      </c>
      <c r="D23" s="20">
        <v>2020</v>
      </c>
      <c r="E23" s="20" t="s">
        <v>363</v>
      </c>
      <c r="F23" s="20" t="s">
        <v>363</v>
      </c>
      <c r="G23" s="20" t="s">
        <v>363</v>
      </c>
      <c r="H23" s="20" t="s">
        <v>363</v>
      </c>
      <c r="I23" s="22" t="s">
        <v>363</v>
      </c>
      <c r="J23" s="39"/>
      <c r="K23" s="5"/>
      <c r="M23" s="31"/>
      <c r="O23" t="s">
        <v>26</v>
      </c>
      <c r="P23" s="51">
        <f t="shared" si="9"/>
        <v>305670</v>
      </c>
    </row>
    <row r="24" spans="1:16" x14ac:dyDescent="0.45">
      <c r="A24" s="54"/>
      <c r="B24" s="27" t="s">
        <v>124</v>
      </c>
      <c r="C24" s="27">
        <f>VLOOKUP(B24,OverviewStatisticsModelTypes!$C$2:$H$122,6,FALSE)</f>
        <v>0</v>
      </c>
      <c r="D24" s="20"/>
      <c r="E24" s="20" t="s">
        <v>374</v>
      </c>
      <c r="F24" s="20" t="s">
        <v>374</v>
      </c>
      <c r="G24" s="20" t="s">
        <v>374</v>
      </c>
      <c r="H24" s="20" t="s">
        <v>374</v>
      </c>
      <c r="I24" s="22" t="s">
        <v>374</v>
      </c>
      <c r="J24" s="39"/>
      <c r="K24" s="5"/>
      <c r="M24" s="31"/>
      <c r="O24" t="s">
        <v>28</v>
      </c>
      <c r="P24" s="51">
        <f t="shared" si="9"/>
        <v>305670</v>
      </c>
    </row>
    <row r="25" spans="1:16" x14ac:dyDescent="0.45">
      <c r="A25" s="54"/>
      <c r="B25" s="27" t="s">
        <v>125</v>
      </c>
      <c r="C25" s="27">
        <f>VLOOKUP(B25,OverviewStatisticsModelTypes!$C$2:$H$122,6,FALSE)</f>
        <v>5008</v>
      </c>
      <c r="D25" s="20">
        <v>2020</v>
      </c>
      <c r="E25" s="20" t="s">
        <v>363</v>
      </c>
      <c r="F25" s="20" t="s">
        <v>363</v>
      </c>
      <c r="G25" s="20" t="s">
        <v>363</v>
      </c>
      <c r="H25" s="20" t="s">
        <v>363</v>
      </c>
      <c r="I25" s="22" t="s">
        <v>363</v>
      </c>
      <c r="J25" s="39"/>
      <c r="K25" s="5"/>
      <c r="M25" s="31"/>
      <c r="O25" t="s">
        <v>285</v>
      </c>
      <c r="P25" s="51">
        <f t="shared" si="9"/>
        <v>42163.402100594758</v>
      </c>
    </row>
    <row r="26" spans="1:16" x14ac:dyDescent="0.45">
      <c r="A26" s="54"/>
      <c r="B26" s="27" t="s">
        <v>126</v>
      </c>
      <c r="C26" s="27">
        <f>VLOOKUP(B26,OverviewStatisticsModelTypes!$C$2:$H$122,6,FALSE)</f>
        <v>21275.264809600001</v>
      </c>
      <c r="D26" s="20">
        <v>2020</v>
      </c>
      <c r="E26" s="20" t="s">
        <v>363</v>
      </c>
      <c r="F26" s="20" t="s">
        <v>363</v>
      </c>
      <c r="G26" s="20" t="s">
        <v>363</v>
      </c>
      <c r="H26" s="20" t="s">
        <v>363</v>
      </c>
      <c r="I26" s="22" t="s">
        <v>363</v>
      </c>
      <c r="J26" s="39"/>
      <c r="K26" s="5"/>
      <c r="M26" s="31"/>
      <c r="O26" t="s">
        <v>6</v>
      </c>
      <c r="P26" s="51">
        <f t="shared" si="9"/>
        <v>213492.22399353207</v>
      </c>
    </row>
    <row r="27" spans="1:16" x14ac:dyDescent="0.45">
      <c r="A27" s="54"/>
      <c r="B27" s="27" t="s">
        <v>127</v>
      </c>
      <c r="C27" s="27">
        <f>VLOOKUP(B27,OverviewStatisticsModelTypes!$C$2:$H$122,6,FALSE)</f>
        <v>56.804490661846501</v>
      </c>
      <c r="D27" s="20">
        <v>2020</v>
      </c>
      <c r="E27" s="20" t="s">
        <v>363</v>
      </c>
      <c r="F27" s="20" t="s">
        <v>363</v>
      </c>
      <c r="G27" s="20" t="s">
        <v>363</v>
      </c>
      <c r="H27" s="20" t="s">
        <v>363</v>
      </c>
      <c r="I27" s="22" t="s">
        <v>363</v>
      </c>
      <c r="J27" s="39"/>
      <c r="K27" s="5"/>
      <c r="M27" s="31"/>
      <c r="O27" t="s">
        <v>88</v>
      </c>
      <c r="P27" s="51">
        <f t="shared" si="9"/>
        <v>381587.80285828002</v>
      </c>
    </row>
    <row r="28" spans="1:16" x14ac:dyDescent="0.45">
      <c r="A28" s="54"/>
      <c r="B28" s="27" t="s">
        <v>128</v>
      </c>
      <c r="C28" s="27">
        <f>VLOOKUP(B28,OverviewStatisticsModelTypes!$C$2:$H$122,6,FALSE)</f>
        <v>98894.797583245905</v>
      </c>
      <c r="D28" s="20">
        <v>2020</v>
      </c>
      <c r="E28" s="20" t="s">
        <v>363</v>
      </c>
      <c r="F28" s="20" t="s">
        <v>363</v>
      </c>
      <c r="G28" s="20" t="s">
        <v>363</v>
      </c>
      <c r="H28" s="20" t="s">
        <v>363</v>
      </c>
      <c r="I28" s="24" t="s">
        <v>285</v>
      </c>
      <c r="J28" s="39">
        <v>19778.959516649182</v>
      </c>
      <c r="K28" s="5" t="s">
        <v>51</v>
      </c>
      <c r="L28" t="s">
        <v>26</v>
      </c>
      <c r="M28" s="31" t="s">
        <v>28</v>
      </c>
      <c r="O28" t="s">
        <v>278</v>
      </c>
      <c r="P28" s="51">
        <f t="shared" si="9"/>
        <v>431550.07095759094</v>
      </c>
    </row>
    <row r="29" spans="1:16" x14ac:dyDescent="0.45">
      <c r="A29" s="54"/>
      <c r="B29" s="27" t="s">
        <v>157</v>
      </c>
      <c r="C29" s="27">
        <v>49120</v>
      </c>
      <c r="D29" s="20">
        <v>2015</v>
      </c>
      <c r="E29" s="29" t="s">
        <v>51</v>
      </c>
      <c r="F29" s="29" t="s">
        <v>51</v>
      </c>
      <c r="G29" s="29" t="s">
        <v>26</v>
      </c>
      <c r="H29" s="29" t="s">
        <v>28</v>
      </c>
      <c r="I29" s="22" t="s">
        <v>370</v>
      </c>
      <c r="J29" s="39">
        <v>39296</v>
      </c>
      <c r="K29" s="5">
        <f>(2/5)*C29</f>
        <v>19648</v>
      </c>
      <c r="L29">
        <f>(1/5)*C29</f>
        <v>9824</v>
      </c>
      <c r="M29" s="31">
        <f>(1/5)*C29</f>
        <v>9824</v>
      </c>
      <c r="O29" t="s">
        <v>87</v>
      </c>
      <c r="P29" s="51">
        <f t="shared" si="9"/>
        <v>679296</v>
      </c>
    </row>
    <row r="30" spans="1:16" x14ac:dyDescent="0.45">
      <c r="A30" s="54"/>
      <c r="B30" s="27" t="s">
        <v>158</v>
      </c>
      <c r="C30" s="27">
        <v>13730</v>
      </c>
      <c r="D30" s="20">
        <v>2015</v>
      </c>
      <c r="E30" s="29" t="s">
        <v>51</v>
      </c>
      <c r="F30" s="29" t="s">
        <v>51</v>
      </c>
      <c r="G30" s="29" t="s">
        <v>26</v>
      </c>
      <c r="H30" s="29" t="s">
        <v>28</v>
      </c>
      <c r="I30" s="22" t="s">
        <v>370</v>
      </c>
      <c r="J30" s="39">
        <v>10984</v>
      </c>
      <c r="K30" s="5">
        <f t="shared" ref="K30:K38" si="10">(2/5)*C30</f>
        <v>5492</v>
      </c>
      <c r="L30">
        <f t="shared" ref="L30:L38" si="11">(1/5)*C30</f>
        <v>2746</v>
      </c>
      <c r="M30" s="31">
        <f t="shared" ref="M30:M38" si="12">(1/5)*C30</f>
        <v>2746</v>
      </c>
    </row>
    <row r="31" spans="1:16" x14ac:dyDescent="0.45">
      <c r="A31" s="54"/>
      <c r="B31" s="27" t="s">
        <v>159</v>
      </c>
      <c r="C31" s="27">
        <v>68090</v>
      </c>
      <c r="D31" s="20">
        <v>2015</v>
      </c>
      <c r="E31" s="29" t="s">
        <v>51</v>
      </c>
      <c r="F31" s="29" t="s">
        <v>51</v>
      </c>
      <c r="G31" s="29" t="s">
        <v>26</v>
      </c>
      <c r="H31" s="29" t="s">
        <v>28</v>
      </c>
      <c r="I31" s="22" t="s">
        <v>370</v>
      </c>
      <c r="J31" s="39">
        <v>54472</v>
      </c>
      <c r="K31" s="5">
        <f t="shared" si="10"/>
        <v>27236</v>
      </c>
      <c r="L31">
        <f t="shared" si="11"/>
        <v>13618</v>
      </c>
      <c r="M31" s="31">
        <f t="shared" si="12"/>
        <v>13618</v>
      </c>
    </row>
    <row r="32" spans="1:16" x14ac:dyDescent="0.45">
      <c r="A32" s="54"/>
      <c r="B32" s="27" t="s">
        <v>160</v>
      </c>
      <c r="C32" s="27">
        <v>6000</v>
      </c>
      <c r="D32" s="20">
        <v>2015</v>
      </c>
      <c r="E32" s="29" t="s">
        <v>51</v>
      </c>
      <c r="F32" s="29" t="s">
        <v>51</v>
      </c>
      <c r="G32" s="29" t="s">
        <v>26</v>
      </c>
      <c r="H32" s="29" t="s">
        <v>28</v>
      </c>
      <c r="I32" s="22" t="s">
        <v>370</v>
      </c>
      <c r="J32" s="39"/>
      <c r="K32" s="5">
        <f t="shared" si="10"/>
        <v>2400</v>
      </c>
      <c r="L32">
        <f t="shared" si="11"/>
        <v>1200</v>
      </c>
      <c r="M32" s="31">
        <f t="shared" si="12"/>
        <v>1200</v>
      </c>
    </row>
    <row r="33" spans="1:13" x14ac:dyDescent="0.45">
      <c r="A33" s="54"/>
      <c r="B33" s="27" t="s">
        <v>161</v>
      </c>
      <c r="C33" s="27">
        <v>126840</v>
      </c>
      <c r="D33" s="20">
        <v>2015</v>
      </c>
      <c r="E33" s="29" t="s">
        <v>51</v>
      </c>
      <c r="F33" s="29" t="s">
        <v>51</v>
      </c>
      <c r="G33" s="29" t="s">
        <v>26</v>
      </c>
      <c r="H33" s="29" t="s">
        <v>28</v>
      </c>
      <c r="I33" s="22" t="s">
        <v>370</v>
      </c>
      <c r="J33" s="39">
        <v>101472</v>
      </c>
      <c r="K33" s="5">
        <f t="shared" si="10"/>
        <v>50736</v>
      </c>
      <c r="L33">
        <f t="shared" si="11"/>
        <v>25368</v>
      </c>
      <c r="M33" s="31">
        <f t="shared" si="12"/>
        <v>25368</v>
      </c>
    </row>
    <row r="34" spans="1:13" x14ac:dyDescent="0.45">
      <c r="A34" s="54"/>
      <c r="B34" s="27" t="s">
        <v>162</v>
      </c>
      <c r="C34" s="27">
        <v>164050</v>
      </c>
      <c r="D34" s="20">
        <v>2015</v>
      </c>
      <c r="E34" s="29" t="s">
        <v>51</v>
      </c>
      <c r="F34" s="29" t="s">
        <v>51</v>
      </c>
      <c r="G34" s="29" t="s">
        <v>26</v>
      </c>
      <c r="H34" s="29" t="s">
        <v>28</v>
      </c>
      <c r="I34" s="22" t="s">
        <v>370</v>
      </c>
      <c r="J34" s="39">
        <v>131240</v>
      </c>
      <c r="K34" s="5">
        <f t="shared" si="10"/>
        <v>65620</v>
      </c>
      <c r="L34">
        <f t="shared" si="11"/>
        <v>32810</v>
      </c>
      <c r="M34" s="31">
        <f t="shared" si="12"/>
        <v>32810</v>
      </c>
    </row>
    <row r="35" spans="1:13" x14ac:dyDescent="0.45">
      <c r="A35" s="54"/>
      <c r="B35" s="27" t="s">
        <v>163</v>
      </c>
      <c r="C35" s="27">
        <v>50</v>
      </c>
      <c r="D35" s="20">
        <v>2015</v>
      </c>
      <c r="E35" s="29" t="s">
        <v>51</v>
      </c>
      <c r="F35" s="29" t="s">
        <v>51</v>
      </c>
      <c r="G35" s="29" t="s">
        <v>26</v>
      </c>
      <c r="H35" s="29" t="s">
        <v>28</v>
      </c>
      <c r="I35" s="22" t="s">
        <v>370</v>
      </c>
      <c r="J35" s="39">
        <v>40</v>
      </c>
      <c r="K35" s="5">
        <f t="shared" si="10"/>
        <v>20</v>
      </c>
      <c r="L35">
        <f t="shared" si="11"/>
        <v>10</v>
      </c>
      <c r="M35" s="31">
        <f t="shared" si="12"/>
        <v>10</v>
      </c>
    </row>
    <row r="36" spans="1:13" x14ac:dyDescent="0.45">
      <c r="A36" s="54"/>
      <c r="B36" s="27" t="s">
        <v>164</v>
      </c>
      <c r="C36" s="27">
        <v>930</v>
      </c>
      <c r="D36" s="20">
        <v>2015</v>
      </c>
      <c r="E36" s="29" t="s">
        <v>51</v>
      </c>
      <c r="F36" s="29" t="s">
        <v>51</v>
      </c>
      <c r="G36" s="29" t="s">
        <v>26</v>
      </c>
      <c r="H36" s="29" t="s">
        <v>28</v>
      </c>
      <c r="I36" s="22" t="s">
        <v>370</v>
      </c>
      <c r="J36" s="39">
        <v>744</v>
      </c>
      <c r="K36" s="5">
        <f t="shared" si="10"/>
        <v>372</v>
      </c>
      <c r="L36">
        <f t="shared" si="11"/>
        <v>186</v>
      </c>
      <c r="M36" s="31">
        <f t="shared" si="12"/>
        <v>186</v>
      </c>
    </row>
    <row r="37" spans="1:13" x14ac:dyDescent="0.45">
      <c r="A37" s="54"/>
      <c r="B37" s="27" t="s">
        <v>165</v>
      </c>
      <c r="C37" s="27">
        <v>1033420</v>
      </c>
      <c r="D37" s="20">
        <v>2015</v>
      </c>
      <c r="E37" s="29" t="s">
        <v>51</v>
      </c>
      <c r="F37" s="29" t="s">
        <v>51</v>
      </c>
      <c r="G37" s="29" t="s">
        <v>26</v>
      </c>
      <c r="H37" s="29" t="s">
        <v>28</v>
      </c>
      <c r="I37" s="22" t="s">
        <v>370</v>
      </c>
      <c r="J37" s="39">
        <v>826736</v>
      </c>
      <c r="K37" s="5">
        <f t="shared" si="10"/>
        <v>413368</v>
      </c>
      <c r="L37">
        <f t="shared" si="11"/>
        <v>206684</v>
      </c>
      <c r="M37" s="31">
        <f t="shared" si="12"/>
        <v>206684</v>
      </c>
    </row>
    <row r="38" spans="1:13" x14ac:dyDescent="0.45">
      <c r="A38" s="55"/>
      <c r="B38" s="28" t="s">
        <v>166</v>
      </c>
      <c r="C38" s="28">
        <v>66120</v>
      </c>
      <c r="D38" s="21">
        <v>2015</v>
      </c>
      <c r="E38" s="30" t="s">
        <v>51</v>
      </c>
      <c r="F38" s="30" t="s">
        <v>51</v>
      </c>
      <c r="G38" s="30" t="s">
        <v>26</v>
      </c>
      <c r="H38" s="30" t="s">
        <v>28</v>
      </c>
      <c r="I38" s="23" t="s">
        <v>370</v>
      </c>
      <c r="J38" s="43">
        <v>52896</v>
      </c>
      <c r="K38" s="5">
        <f t="shared" si="10"/>
        <v>26448</v>
      </c>
      <c r="L38">
        <f t="shared" si="11"/>
        <v>13224</v>
      </c>
      <c r="M38" s="31">
        <f t="shared" si="12"/>
        <v>13224</v>
      </c>
    </row>
    <row r="39" spans="1:13" x14ac:dyDescent="0.45">
      <c r="A39" s="56" t="s">
        <v>6</v>
      </c>
      <c r="B39" s="27" t="s">
        <v>131</v>
      </c>
      <c r="C39" s="27">
        <f>VLOOKUP(B39,OverviewStatisticsModelTypes!$C$2:$H$122,6,FALSE)</f>
        <v>22034.839905183799</v>
      </c>
      <c r="D39" s="20">
        <v>2019</v>
      </c>
      <c r="E39" s="20" t="s">
        <v>343</v>
      </c>
      <c r="F39" s="29" t="s">
        <v>6</v>
      </c>
      <c r="G39" s="29" t="s">
        <v>6</v>
      </c>
      <c r="H39" s="29" t="s">
        <v>6</v>
      </c>
      <c r="I39" s="24" t="s">
        <v>6</v>
      </c>
      <c r="J39" s="39">
        <v>17627.871924147039</v>
      </c>
      <c r="K39" s="5">
        <f>(4/5)*C39</f>
        <v>17627.871924147039</v>
      </c>
      <c r="M39" s="31"/>
    </row>
    <row r="40" spans="1:13" x14ac:dyDescent="0.45">
      <c r="A40" s="54"/>
      <c r="B40" s="27" t="s">
        <v>269</v>
      </c>
      <c r="C40" s="27">
        <f>VLOOKUP(B40,OverviewStatisticsModelTypes!$C$2:$H$122,6,FALSE)</f>
        <v>9753.9762846453705</v>
      </c>
      <c r="D40" s="20">
        <v>2019</v>
      </c>
      <c r="E40" s="20" t="s">
        <v>343</v>
      </c>
      <c r="F40" s="29" t="s">
        <v>6</v>
      </c>
      <c r="G40" s="29" t="s">
        <v>6</v>
      </c>
      <c r="H40" s="29" t="s">
        <v>6</v>
      </c>
      <c r="I40" s="24" t="s">
        <v>6</v>
      </c>
      <c r="J40" s="39">
        <v>7803.1810277162967</v>
      </c>
      <c r="K40" s="5">
        <f t="shared" ref="K40:K52" si="13">(4/5)*C40</f>
        <v>7803.1810277162967</v>
      </c>
      <c r="M40" s="31"/>
    </row>
    <row r="41" spans="1:13" x14ac:dyDescent="0.45">
      <c r="A41" s="54"/>
      <c r="B41" s="27" t="s">
        <v>134</v>
      </c>
      <c r="C41" s="27">
        <f>VLOOKUP(B41,OverviewStatisticsModelTypes!$C$2:$H$122,6,FALSE)</f>
        <v>3775.19987021927</v>
      </c>
      <c r="D41" s="20">
        <v>2019</v>
      </c>
      <c r="E41" s="20" t="s">
        <v>343</v>
      </c>
      <c r="F41" s="29" t="s">
        <v>6</v>
      </c>
      <c r="G41" s="29" t="s">
        <v>6</v>
      </c>
      <c r="H41" s="29" t="s">
        <v>6</v>
      </c>
      <c r="I41" s="24" t="s">
        <v>6</v>
      </c>
      <c r="J41" s="39">
        <v>3020.1598961754162</v>
      </c>
      <c r="K41" s="5">
        <f t="shared" si="13"/>
        <v>3020.1598961754162</v>
      </c>
      <c r="M41" s="31"/>
    </row>
    <row r="42" spans="1:13" x14ac:dyDescent="0.45">
      <c r="A42" s="54"/>
      <c r="B42" s="27" t="s">
        <v>135</v>
      </c>
      <c r="C42" s="27">
        <f>VLOOKUP(B42,OverviewStatisticsModelTypes!$C$2:$H$122,6,FALSE)</f>
        <v>198900</v>
      </c>
      <c r="D42" s="20">
        <v>2020</v>
      </c>
      <c r="E42" s="20" t="s">
        <v>344</v>
      </c>
      <c r="F42" s="20" t="s">
        <v>344</v>
      </c>
      <c r="G42" s="20" t="s">
        <v>344</v>
      </c>
      <c r="H42" s="20" t="s">
        <v>344</v>
      </c>
      <c r="I42" s="22" t="s">
        <v>344</v>
      </c>
      <c r="J42" s="39"/>
      <c r="K42" s="5"/>
      <c r="M42" s="31"/>
    </row>
    <row r="43" spans="1:13" x14ac:dyDescent="0.45">
      <c r="A43" s="54"/>
      <c r="B43" s="27" t="s">
        <v>136</v>
      </c>
      <c r="C43" s="27">
        <f>VLOOKUP(B43,OverviewStatisticsModelTypes!$C$2:$H$122,6,FALSE)</f>
        <v>539</v>
      </c>
      <c r="D43" s="20">
        <v>2019</v>
      </c>
      <c r="E43" s="20" t="s">
        <v>343</v>
      </c>
      <c r="F43" s="29" t="s">
        <v>6</v>
      </c>
      <c r="G43" s="29" t="s">
        <v>6</v>
      </c>
      <c r="H43" s="29" t="s">
        <v>6</v>
      </c>
      <c r="I43" s="24" t="s">
        <v>6</v>
      </c>
      <c r="J43" s="39">
        <v>431.20000000000005</v>
      </c>
      <c r="K43" s="5">
        <f t="shared" si="13"/>
        <v>431.20000000000005</v>
      </c>
      <c r="M43" s="31"/>
    </row>
    <row r="44" spans="1:13" x14ac:dyDescent="0.45">
      <c r="A44" s="54"/>
      <c r="B44" s="27" t="s">
        <v>137</v>
      </c>
      <c r="C44" s="27">
        <f>VLOOKUP(B44,OverviewStatisticsModelTypes!$C$2:$H$122,6,FALSE)</f>
        <v>7665.1666249755599</v>
      </c>
      <c r="D44" s="20">
        <v>2019</v>
      </c>
      <c r="E44" s="20" t="s">
        <v>343</v>
      </c>
      <c r="F44" s="29" t="s">
        <v>6</v>
      </c>
      <c r="G44" s="29" t="s">
        <v>6</v>
      </c>
      <c r="H44" s="29" t="s">
        <v>6</v>
      </c>
      <c r="I44" s="24" t="s">
        <v>6</v>
      </c>
      <c r="J44" s="39">
        <v>6132.1332999804481</v>
      </c>
      <c r="K44" s="5">
        <f t="shared" si="13"/>
        <v>6132.1332999804481</v>
      </c>
      <c r="M44" s="31"/>
    </row>
    <row r="45" spans="1:13" x14ac:dyDescent="0.45">
      <c r="A45" s="54"/>
      <c r="B45" s="27" t="s">
        <v>138</v>
      </c>
      <c r="C45" s="27">
        <f>VLOOKUP(B45,OverviewStatisticsModelTypes!$C$2:$H$122,6,FALSE)</f>
        <v>19770.209512967202</v>
      </c>
      <c r="D45" s="20">
        <v>2019</v>
      </c>
      <c r="E45" s="20" t="s">
        <v>343</v>
      </c>
      <c r="F45" s="29" t="s">
        <v>6</v>
      </c>
      <c r="G45" s="29" t="s">
        <v>6</v>
      </c>
      <c r="H45" s="29" t="s">
        <v>6</v>
      </c>
      <c r="I45" s="24" t="s">
        <v>6</v>
      </c>
      <c r="J45" s="39">
        <v>15816.167610373763</v>
      </c>
      <c r="K45" s="5">
        <f t="shared" si="13"/>
        <v>15816.167610373763</v>
      </c>
      <c r="M45" s="31"/>
    </row>
    <row r="46" spans="1:13" x14ac:dyDescent="0.45">
      <c r="A46" s="54"/>
      <c r="B46" s="27" t="s">
        <v>139</v>
      </c>
      <c r="C46" s="27">
        <f>VLOOKUP(B46,OverviewStatisticsModelTypes!$C$2:$H$122,6,FALSE)</f>
        <v>164395</v>
      </c>
      <c r="D46" s="20">
        <v>2020</v>
      </c>
      <c r="E46" s="20" t="s">
        <v>373</v>
      </c>
      <c r="F46" s="20" t="s">
        <v>373</v>
      </c>
      <c r="G46" s="20" t="s">
        <v>373</v>
      </c>
      <c r="H46" s="20" t="s">
        <v>373</v>
      </c>
      <c r="I46" s="22" t="s">
        <v>373</v>
      </c>
      <c r="J46" s="39"/>
      <c r="K46" s="5"/>
      <c r="M46" s="31"/>
    </row>
    <row r="47" spans="1:13" x14ac:dyDescent="0.45">
      <c r="A47" s="54"/>
      <c r="B47" s="27" t="s">
        <v>140</v>
      </c>
      <c r="C47" s="27">
        <f>VLOOKUP(B47,OverviewStatisticsModelTypes!$C$2:$H$122,6,FALSE)</f>
        <v>20092.9141340604</v>
      </c>
      <c r="D47" s="20">
        <v>2019</v>
      </c>
      <c r="E47" s="20" t="s">
        <v>343</v>
      </c>
      <c r="F47" s="29" t="s">
        <v>6</v>
      </c>
      <c r="G47" s="29" t="s">
        <v>6</v>
      </c>
      <c r="H47" s="29" t="s">
        <v>6</v>
      </c>
      <c r="I47" s="24" t="s">
        <v>6</v>
      </c>
      <c r="J47" s="39">
        <v>16074.331307248322</v>
      </c>
      <c r="K47" s="5">
        <f t="shared" si="13"/>
        <v>16074.331307248322</v>
      </c>
      <c r="M47" s="31"/>
    </row>
    <row r="48" spans="1:13" x14ac:dyDescent="0.45">
      <c r="A48" s="54"/>
      <c r="B48" s="27" t="s">
        <v>141</v>
      </c>
      <c r="C48" s="27">
        <f>VLOOKUP(B48,OverviewStatisticsModelTypes!$C$2:$H$122,6,FALSE)</f>
        <v>85611.346852084098</v>
      </c>
      <c r="D48" s="20">
        <v>2019</v>
      </c>
      <c r="E48" s="20" t="s">
        <v>343</v>
      </c>
      <c r="F48" s="29" t="s">
        <v>6</v>
      </c>
      <c r="G48" s="29" t="s">
        <v>6</v>
      </c>
      <c r="H48" s="29" t="s">
        <v>6</v>
      </c>
      <c r="I48" s="24" t="s">
        <v>6</v>
      </c>
      <c r="J48" s="39">
        <v>68489.077481667278</v>
      </c>
      <c r="K48" s="5">
        <f t="shared" si="13"/>
        <v>68489.077481667278</v>
      </c>
      <c r="M48" s="31"/>
    </row>
    <row r="49" spans="1:13" x14ac:dyDescent="0.45">
      <c r="A49" s="54"/>
      <c r="B49" s="27" t="s">
        <v>142</v>
      </c>
      <c r="C49" s="27">
        <f>VLOOKUP(B49,OverviewStatisticsModelTypes!$C$2:$H$122,6,FALSE)</f>
        <v>23524.330563792999</v>
      </c>
      <c r="D49" s="20">
        <v>2019</v>
      </c>
      <c r="E49" s="20" t="s">
        <v>343</v>
      </c>
      <c r="F49" s="29" t="s">
        <v>6</v>
      </c>
      <c r="G49" s="29" t="s">
        <v>6</v>
      </c>
      <c r="H49" s="29" t="s">
        <v>6</v>
      </c>
      <c r="I49" s="24" t="s">
        <v>6</v>
      </c>
      <c r="J49" s="39">
        <v>18819.464451034401</v>
      </c>
      <c r="K49" s="5">
        <f t="shared" si="13"/>
        <v>18819.464451034401</v>
      </c>
      <c r="M49" s="31"/>
    </row>
    <row r="50" spans="1:13" x14ac:dyDescent="0.45">
      <c r="A50" s="54"/>
      <c r="B50" s="27" t="s">
        <v>143</v>
      </c>
      <c r="C50" s="27">
        <f>VLOOKUP(B50,OverviewStatisticsModelTypes!$C$2:$H$122,6,FALSE)</f>
        <v>5370.0814617386504</v>
      </c>
      <c r="D50" s="20">
        <v>2019</v>
      </c>
      <c r="E50" s="20" t="s">
        <v>343</v>
      </c>
      <c r="F50" s="29" t="s">
        <v>6</v>
      </c>
      <c r="G50" s="29" t="s">
        <v>6</v>
      </c>
      <c r="H50" s="29" t="s">
        <v>6</v>
      </c>
      <c r="I50" s="24" t="s">
        <v>6</v>
      </c>
      <c r="J50" s="39">
        <v>4296.0651693909203</v>
      </c>
      <c r="K50" s="5">
        <f t="shared" si="13"/>
        <v>4296.0651693909203</v>
      </c>
      <c r="M50" s="31"/>
    </row>
    <row r="51" spans="1:13" x14ac:dyDescent="0.45">
      <c r="A51" s="54"/>
      <c r="B51" s="27" t="s">
        <v>144</v>
      </c>
      <c r="C51" s="27">
        <f>VLOOKUP(B51,OverviewStatisticsModelTypes!$C$2:$H$122,6,FALSE)</f>
        <v>56957.9623580146</v>
      </c>
      <c r="D51" s="20">
        <v>2019</v>
      </c>
      <c r="E51" s="20" t="s">
        <v>343</v>
      </c>
      <c r="F51" s="29" t="s">
        <v>6</v>
      </c>
      <c r="G51" s="29" t="s">
        <v>6</v>
      </c>
      <c r="H51" s="29" t="s">
        <v>6</v>
      </c>
      <c r="I51" s="24" t="s">
        <v>6</v>
      </c>
      <c r="J51" s="39">
        <v>45566.369886411681</v>
      </c>
      <c r="K51" s="5">
        <f t="shared" si="13"/>
        <v>45566.369886411681</v>
      </c>
      <c r="M51" s="31"/>
    </row>
    <row r="52" spans="1:13" x14ac:dyDescent="0.45">
      <c r="A52" s="55"/>
      <c r="B52" s="28" t="s">
        <v>145</v>
      </c>
      <c r="C52" s="28">
        <f>VLOOKUP(B52,OverviewStatisticsModelTypes!$C$2:$H$122,6,FALSE)</f>
        <v>11770.2524242331</v>
      </c>
      <c r="D52" s="21">
        <v>2019</v>
      </c>
      <c r="E52" s="21" t="s">
        <v>343</v>
      </c>
      <c r="F52" s="30" t="s">
        <v>6</v>
      </c>
      <c r="G52" s="30" t="s">
        <v>6</v>
      </c>
      <c r="H52" s="30" t="s">
        <v>6</v>
      </c>
      <c r="I52" s="25" t="s">
        <v>6</v>
      </c>
      <c r="J52" s="43">
        <v>9416.2019393864812</v>
      </c>
      <c r="K52" s="5">
        <f t="shared" si="13"/>
        <v>9416.2019393864812</v>
      </c>
      <c r="M52" s="31"/>
    </row>
    <row r="53" spans="1:13" x14ac:dyDescent="0.45">
      <c r="A53" s="56" t="s">
        <v>88</v>
      </c>
      <c r="B53" s="27" t="s">
        <v>180</v>
      </c>
      <c r="C53" s="27">
        <f>VLOOKUP(B53,OverviewStatisticsModelTypes!$C$2:$H$122,6,FALSE)</f>
        <v>15937.97</v>
      </c>
      <c r="D53" s="20">
        <v>2020</v>
      </c>
      <c r="E53" s="29" t="s">
        <v>88</v>
      </c>
      <c r="F53" s="29" t="s">
        <v>88</v>
      </c>
      <c r="G53" s="29" t="s">
        <v>88</v>
      </c>
      <c r="H53" s="29" t="s">
        <v>88</v>
      </c>
      <c r="I53" s="24" t="s">
        <v>88</v>
      </c>
      <c r="J53" s="39">
        <v>15937.97</v>
      </c>
      <c r="K53" s="5"/>
      <c r="M53" s="31"/>
    </row>
    <row r="54" spans="1:13" x14ac:dyDescent="0.45">
      <c r="A54" s="54"/>
      <c r="B54" s="27" t="s">
        <v>181</v>
      </c>
      <c r="C54" s="27">
        <f>VLOOKUP(B54,OverviewStatisticsModelTypes!$C$2:$H$122,6,FALSE)</f>
        <v>89610.9</v>
      </c>
      <c r="D54" s="20">
        <v>2020</v>
      </c>
      <c r="E54" s="29" t="s">
        <v>88</v>
      </c>
      <c r="F54" s="29" t="s">
        <v>88</v>
      </c>
      <c r="G54" s="29" t="s">
        <v>88</v>
      </c>
      <c r="H54" s="29" t="s">
        <v>88</v>
      </c>
      <c r="I54" s="24" t="s">
        <v>88</v>
      </c>
      <c r="J54" s="39">
        <v>89610.9</v>
      </c>
      <c r="K54" s="5"/>
      <c r="M54" s="31"/>
    </row>
    <row r="55" spans="1:13" x14ac:dyDescent="0.45">
      <c r="A55" s="54"/>
      <c r="B55" s="27" t="s">
        <v>182</v>
      </c>
      <c r="C55" s="27">
        <f>VLOOKUP(B55,OverviewStatisticsModelTypes!$C$2:$H$122,6,FALSE)</f>
        <v>90745.2</v>
      </c>
      <c r="D55" s="20">
        <v>2020</v>
      </c>
      <c r="E55" s="29" t="s">
        <v>88</v>
      </c>
      <c r="F55" s="29" t="s">
        <v>88</v>
      </c>
      <c r="G55" s="29" t="s">
        <v>88</v>
      </c>
      <c r="H55" s="29" t="s">
        <v>88</v>
      </c>
      <c r="I55" s="24" t="s">
        <v>88</v>
      </c>
      <c r="J55" s="39">
        <v>90745.2</v>
      </c>
      <c r="K55" s="5"/>
      <c r="M55" s="31"/>
    </row>
    <row r="56" spans="1:13" x14ac:dyDescent="0.45">
      <c r="A56" s="54"/>
      <c r="B56" s="27" t="s">
        <v>183</v>
      </c>
      <c r="C56" s="27">
        <f>VLOOKUP(B56,OverviewStatisticsModelTypes!$C$2:$H$122,6,FALSE)</f>
        <v>30446.275003679999</v>
      </c>
      <c r="D56" s="20">
        <v>2020</v>
      </c>
      <c r="E56" s="29" t="s">
        <v>88</v>
      </c>
      <c r="F56" s="29" t="s">
        <v>88</v>
      </c>
      <c r="G56" s="29" t="s">
        <v>88</v>
      </c>
      <c r="H56" s="29" t="s">
        <v>88</v>
      </c>
      <c r="I56" s="24" t="s">
        <v>88</v>
      </c>
      <c r="J56" s="39">
        <v>30446.275003679999</v>
      </c>
      <c r="K56" s="5"/>
      <c r="M56" s="31"/>
    </row>
    <row r="57" spans="1:13" x14ac:dyDescent="0.45">
      <c r="A57" s="54"/>
      <c r="B57" s="27" t="s">
        <v>184</v>
      </c>
      <c r="C57" s="27">
        <f>VLOOKUP(B57,OverviewStatisticsModelTypes!$C$2:$H$122,6,FALSE)</f>
        <v>24265.0578546</v>
      </c>
      <c r="D57" s="20">
        <v>2020</v>
      </c>
      <c r="E57" s="29" t="s">
        <v>88</v>
      </c>
      <c r="F57" s="29" t="s">
        <v>88</v>
      </c>
      <c r="G57" s="29" t="s">
        <v>88</v>
      </c>
      <c r="H57" s="29" t="s">
        <v>88</v>
      </c>
      <c r="I57" s="24" t="s">
        <v>88</v>
      </c>
      <c r="J57" s="39">
        <v>24265.0578546</v>
      </c>
      <c r="K57" s="5"/>
      <c r="M57" s="31"/>
    </row>
    <row r="58" spans="1:13" x14ac:dyDescent="0.45">
      <c r="A58" s="55"/>
      <c r="B58" s="28" t="s">
        <v>185</v>
      </c>
      <c r="C58" s="28">
        <f>VLOOKUP(B58,OverviewStatisticsModelTypes!$C$2:$H$122,6,FALSE)</f>
        <v>130582.39999999999</v>
      </c>
      <c r="D58" s="21">
        <v>2020</v>
      </c>
      <c r="E58" s="30" t="s">
        <v>88</v>
      </c>
      <c r="F58" s="30" t="s">
        <v>88</v>
      </c>
      <c r="G58" s="30" t="s">
        <v>88</v>
      </c>
      <c r="H58" s="30" t="s">
        <v>88</v>
      </c>
      <c r="I58" s="25" t="s">
        <v>88</v>
      </c>
      <c r="J58" s="43">
        <v>130582.39999999999</v>
      </c>
      <c r="K58" s="5"/>
      <c r="M58" s="31"/>
    </row>
    <row r="59" spans="1:13" x14ac:dyDescent="0.45">
      <c r="A59" s="56" t="s">
        <v>278</v>
      </c>
      <c r="B59" s="27" t="s">
        <v>186</v>
      </c>
      <c r="C59" s="27">
        <v>406.47607932937706</v>
      </c>
      <c r="D59" s="20">
        <v>2017</v>
      </c>
      <c r="E59" s="20" t="s">
        <v>370</v>
      </c>
      <c r="F59" s="29" t="s">
        <v>278</v>
      </c>
      <c r="G59" s="29" t="s">
        <v>278</v>
      </c>
      <c r="H59" s="29" t="s">
        <v>278</v>
      </c>
      <c r="I59" s="26" t="s">
        <v>370</v>
      </c>
      <c r="J59" s="39">
        <v>243.88564759762622</v>
      </c>
      <c r="K59" s="5">
        <f>(3/5)*C59</f>
        <v>243.88564759762622</v>
      </c>
      <c r="M59" s="31"/>
    </row>
    <row r="60" spans="1:13" x14ac:dyDescent="0.45">
      <c r="A60" s="54"/>
      <c r="B60" s="27" t="s">
        <v>187</v>
      </c>
      <c r="C60" s="27">
        <v>557.38217561692795</v>
      </c>
      <c r="D60" s="20">
        <v>2017</v>
      </c>
      <c r="E60" s="20" t="s">
        <v>370</v>
      </c>
      <c r="F60" s="29" t="s">
        <v>278</v>
      </c>
      <c r="G60" s="29" t="s">
        <v>278</v>
      </c>
      <c r="H60" s="29" t="s">
        <v>278</v>
      </c>
      <c r="I60" s="22" t="s">
        <v>370</v>
      </c>
      <c r="J60" s="39">
        <v>334.42930537015678</v>
      </c>
      <c r="K60" s="5">
        <f t="shared" ref="K60:K78" si="14">(3/5)*C60</f>
        <v>334.42930537015678</v>
      </c>
      <c r="M60" s="31"/>
    </row>
    <row r="61" spans="1:13" x14ac:dyDescent="0.45">
      <c r="A61" s="54"/>
      <c r="B61" s="27" t="s">
        <v>188</v>
      </c>
      <c r="C61" s="27">
        <v>388.609007796176</v>
      </c>
      <c r="D61" s="20">
        <v>2017</v>
      </c>
      <c r="E61" s="20" t="s">
        <v>370</v>
      </c>
      <c r="F61" s="29" t="s">
        <v>278</v>
      </c>
      <c r="G61" s="29" t="s">
        <v>278</v>
      </c>
      <c r="H61" s="29" t="s">
        <v>278</v>
      </c>
      <c r="I61" s="22" t="s">
        <v>370</v>
      </c>
      <c r="J61" s="39">
        <v>233.1654046777056</v>
      </c>
      <c r="K61" s="5">
        <f t="shared" si="14"/>
        <v>233.1654046777056</v>
      </c>
      <c r="M61" s="31"/>
    </row>
    <row r="62" spans="1:13" x14ac:dyDescent="0.45">
      <c r="A62" s="54"/>
      <c r="B62" s="27" t="s">
        <v>189</v>
      </c>
      <c r="C62" s="27">
        <v>5552.6116173768132</v>
      </c>
      <c r="D62" s="20">
        <v>2017</v>
      </c>
      <c r="E62" s="20" t="s">
        <v>370</v>
      </c>
      <c r="F62" s="29" t="s">
        <v>278</v>
      </c>
      <c r="G62" s="29" t="s">
        <v>278</v>
      </c>
      <c r="H62" s="29" t="s">
        <v>278</v>
      </c>
      <c r="I62" s="22" t="s">
        <v>370</v>
      </c>
      <c r="J62" s="39">
        <v>3331.5669704260877</v>
      </c>
      <c r="K62" s="5">
        <f t="shared" si="14"/>
        <v>3331.5669704260877</v>
      </c>
      <c r="M62" s="31"/>
    </row>
    <row r="63" spans="1:13" x14ac:dyDescent="0.45">
      <c r="A63" s="54"/>
      <c r="B63" s="27" t="s">
        <v>190</v>
      </c>
      <c r="C63" s="27">
        <v>83358.74819064101</v>
      </c>
      <c r="D63" s="20">
        <v>2017</v>
      </c>
      <c r="E63" s="20" t="s">
        <v>370</v>
      </c>
      <c r="F63" s="29" t="s">
        <v>278</v>
      </c>
      <c r="G63" s="29" t="s">
        <v>278</v>
      </c>
      <c r="H63" s="29" t="s">
        <v>278</v>
      </c>
      <c r="I63" s="22" t="s">
        <v>370</v>
      </c>
      <c r="J63" s="39">
        <v>50015.248914384603</v>
      </c>
      <c r="K63" s="5">
        <f t="shared" si="14"/>
        <v>50015.248914384603</v>
      </c>
      <c r="M63" s="31"/>
    </row>
    <row r="64" spans="1:13" x14ac:dyDescent="0.45">
      <c r="A64" s="54"/>
      <c r="B64" s="27" t="s">
        <v>191</v>
      </c>
      <c r="C64" s="27">
        <v>71479.171369127027</v>
      </c>
      <c r="D64" s="20">
        <v>2017</v>
      </c>
      <c r="E64" s="20" t="s">
        <v>370</v>
      </c>
      <c r="F64" s="29" t="s">
        <v>278</v>
      </c>
      <c r="G64" s="29" t="s">
        <v>278</v>
      </c>
      <c r="H64" s="29" t="s">
        <v>278</v>
      </c>
      <c r="I64" s="22" t="s">
        <v>370</v>
      </c>
      <c r="J64" s="39">
        <v>42887.502821476213</v>
      </c>
      <c r="K64" s="5">
        <f t="shared" si="14"/>
        <v>42887.502821476213</v>
      </c>
      <c r="M64" s="31"/>
    </row>
    <row r="65" spans="1:13" x14ac:dyDescent="0.45">
      <c r="A65" s="54"/>
      <c r="B65" s="27" t="s">
        <v>192</v>
      </c>
      <c r="C65" s="27">
        <v>14128.958065200941</v>
      </c>
      <c r="D65" s="20">
        <v>2017</v>
      </c>
      <c r="E65" s="20" t="s">
        <v>370</v>
      </c>
      <c r="F65" s="29" t="s">
        <v>278</v>
      </c>
      <c r="G65" s="29" t="s">
        <v>278</v>
      </c>
      <c r="H65" s="29" t="s">
        <v>278</v>
      </c>
      <c r="I65" s="22" t="s">
        <v>370</v>
      </c>
      <c r="J65" s="39">
        <v>8477.3748391205645</v>
      </c>
      <c r="K65" s="5">
        <f t="shared" si="14"/>
        <v>8477.3748391205645</v>
      </c>
      <c r="M65" s="31"/>
    </row>
    <row r="66" spans="1:13" x14ac:dyDescent="0.45">
      <c r="A66" s="54"/>
      <c r="B66" s="27" t="s">
        <v>193</v>
      </c>
      <c r="C66" s="27">
        <v>627.57986990860581</v>
      </c>
      <c r="D66" s="20">
        <v>2017</v>
      </c>
      <c r="E66" s="20" t="s">
        <v>370</v>
      </c>
      <c r="F66" s="29" t="s">
        <v>278</v>
      </c>
      <c r="G66" s="29" t="s">
        <v>278</v>
      </c>
      <c r="H66" s="29" t="s">
        <v>278</v>
      </c>
      <c r="I66" s="22" t="s">
        <v>370</v>
      </c>
      <c r="J66" s="39">
        <v>376.54792194516347</v>
      </c>
      <c r="K66" s="5">
        <f t="shared" si="14"/>
        <v>376.54792194516347</v>
      </c>
      <c r="M66" s="31"/>
    </row>
    <row r="67" spans="1:13" x14ac:dyDescent="0.45">
      <c r="A67" s="54"/>
      <c r="B67" s="27" t="s">
        <v>194</v>
      </c>
      <c r="C67" s="27">
        <v>6673.2018623254326</v>
      </c>
      <c r="D67" s="20">
        <v>2017</v>
      </c>
      <c r="E67" s="20" t="s">
        <v>370</v>
      </c>
      <c r="F67" s="29" t="s">
        <v>278</v>
      </c>
      <c r="G67" s="29" t="s">
        <v>278</v>
      </c>
      <c r="H67" s="29" t="s">
        <v>278</v>
      </c>
      <c r="I67" s="22" t="s">
        <v>370</v>
      </c>
      <c r="J67" s="39">
        <v>4003.9211173952594</v>
      </c>
      <c r="K67" s="5">
        <f t="shared" si="14"/>
        <v>4003.9211173952594</v>
      </c>
      <c r="M67" s="31"/>
    </row>
    <row r="68" spans="1:13" x14ac:dyDescent="0.45">
      <c r="A68" s="54"/>
      <c r="B68" s="27" t="s">
        <v>195</v>
      </c>
      <c r="C68" s="27">
        <v>622.99413112927152</v>
      </c>
      <c r="D68" s="20">
        <v>2017</v>
      </c>
      <c r="E68" s="20" t="s">
        <v>370</v>
      </c>
      <c r="F68" s="29" t="s">
        <v>278</v>
      </c>
      <c r="G68" s="29" t="s">
        <v>278</v>
      </c>
      <c r="H68" s="29" t="s">
        <v>278</v>
      </c>
      <c r="I68" s="22" t="s">
        <v>370</v>
      </c>
      <c r="J68" s="39">
        <v>373.7964786775629</v>
      </c>
      <c r="K68" s="5">
        <f t="shared" si="14"/>
        <v>373.7964786775629</v>
      </c>
      <c r="M68" s="31"/>
    </row>
    <row r="69" spans="1:13" x14ac:dyDescent="0.45">
      <c r="A69" s="54"/>
      <c r="B69" s="27" t="s">
        <v>196</v>
      </c>
      <c r="C69" s="27">
        <v>206.37394571924321</v>
      </c>
      <c r="D69" s="20">
        <v>2017</v>
      </c>
      <c r="E69" s="20" t="s">
        <v>370</v>
      </c>
      <c r="F69" s="29" t="s">
        <v>278</v>
      </c>
      <c r="G69" s="29" t="s">
        <v>278</v>
      </c>
      <c r="H69" s="29" t="s">
        <v>278</v>
      </c>
      <c r="I69" s="22" t="s">
        <v>370</v>
      </c>
      <c r="J69" s="39">
        <v>123.82436743154592</v>
      </c>
      <c r="K69" s="5">
        <f t="shared" si="14"/>
        <v>123.82436743154592</v>
      </c>
      <c r="M69" s="31"/>
    </row>
    <row r="70" spans="1:13" x14ac:dyDescent="0.45">
      <c r="A70" s="54"/>
      <c r="B70" s="27" t="s">
        <v>197</v>
      </c>
      <c r="C70" s="27">
        <v>575.24650688583665</v>
      </c>
      <c r="D70" s="20">
        <v>2017</v>
      </c>
      <c r="E70" s="20" t="s">
        <v>370</v>
      </c>
      <c r="F70" s="29" t="s">
        <v>278</v>
      </c>
      <c r="G70" s="29" t="s">
        <v>278</v>
      </c>
      <c r="H70" s="29" t="s">
        <v>278</v>
      </c>
      <c r="I70" s="22" t="s">
        <v>370</v>
      </c>
      <c r="J70" s="39">
        <v>345.147904131502</v>
      </c>
      <c r="K70" s="5">
        <f t="shared" si="14"/>
        <v>345.147904131502</v>
      </c>
      <c r="M70" s="31"/>
    </row>
    <row r="71" spans="1:13" x14ac:dyDescent="0.45">
      <c r="A71" s="54"/>
      <c r="B71" s="27" t="s">
        <v>198</v>
      </c>
      <c r="C71" s="27">
        <v>110137.27108405584</v>
      </c>
      <c r="D71" s="20">
        <v>2017</v>
      </c>
      <c r="E71" s="20" t="s">
        <v>370</v>
      </c>
      <c r="F71" s="29" t="s">
        <v>278</v>
      </c>
      <c r="G71" s="29" t="s">
        <v>278</v>
      </c>
      <c r="H71" s="29" t="s">
        <v>278</v>
      </c>
      <c r="I71" s="22" t="s">
        <v>370</v>
      </c>
      <c r="J71" s="39">
        <v>66082.362650433497</v>
      </c>
      <c r="K71" s="5">
        <f t="shared" si="14"/>
        <v>66082.362650433497</v>
      </c>
      <c r="M71" s="31"/>
    </row>
    <row r="72" spans="1:13" x14ac:dyDescent="0.45">
      <c r="A72" s="54"/>
      <c r="B72" s="27" t="s">
        <v>199</v>
      </c>
      <c r="C72" s="27">
        <v>28077.364360463234</v>
      </c>
      <c r="D72" s="20">
        <v>2017</v>
      </c>
      <c r="E72" s="20" t="s">
        <v>370</v>
      </c>
      <c r="F72" s="29" t="s">
        <v>278</v>
      </c>
      <c r="G72" s="29" t="s">
        <v>278</v>
      </c>
      <c r="H72" s="29" t="s">
        <v>278</v>
      </c>
      <c r="I72" s="22" t="s">
        <v>370</v>
      </c>
      <c r="J72" s="39">
        <v>16846.418616277941</v>
      </c>
      <c r="K72" s="5">
        <f t="shared" si="14"/>
        <v>16846.418616277941</v>
      </c>
      <c r="M72" s="31"/>
    </row>
    <row r="73" spans="1:13" x14ac:dyDescent="0.45">
      <c r="A73" s="54"/>
      <c r="B73" s="27" t="s">
        <v>200</v>
      </c>
      <c r="C73" s="27">
        <v>2936.1662949690485</v>
      </c>
      <c r="D73" s="20">
        <v>2017</v>
      </c>
      <c r="E73" s="20" t="s">
        <v>370</v>
      </c>
      <c r="F73" s="29" t="s">
        <v>278</v>
      </c>
      <c r="G73" s="29" t="s">
        <v>278</v>
      </c>
      <c r="H73" s="29" t="s">
        <v>278</v>
      </c>
      <c r="I73" s="22" t="s">
        <v>370</v>
      </c>
      <c r="J73" s="39">
        <v>1761.6997769814291</v>
      </c>
      <c r="K73" s="5">
        <f t="shared" si="14"/>
        <v>1761.6997769814291</v>
      </c>
      <c r="M73" s="31"/>
    </row>
    <row r="74" spans="1:13" x14ac:dyDescent="0.45">
      <c r="A74" s="54"/>
      <c r="B74" s="27" t="s">
        <v>201</v>
      </c>
      <c r="C74" s="27">
        <v>4705.694770960391</v>
      </c>
      <c r="D74" s="20">
        <v>2017</v>
      </c>
      <c r="E74" s="20" t="s">
        <v>370</v>
      </c>
      <c r="F74" s="29" t="s">
        <v>278</v>
      </c>
      <c r="G74" s="29" t="s">
        <v>278</v>
      </c>
      <c r="H74" s="29" t="s">
        <v>278</v>
      </c>
      <c r="I74" s="22" t="s">
        <v>370</v>
      </c>
      <c r="J74" s="39">
        <v>2823.4168625762345</v>
      </c>
      <c r="K74" s="5">
        <f t="shared" si="14"/>
        <v>2823.4168625762345</v>
      </c>
      <c r="M74" s="31"/>
    </row>
    <row r="75" spans="1:13" x14ac:dyDescent="0.45">
      <c r="A75" s="54"/>
      <c r="B75" s="27" t="s">
        <v>202</v>
      </c>
      <c r="C75" s="27">
        <v>105.38198990497541</v>
      </c>
      <c r="D75" s="20">
        <v>2017</v>
      </c>
      <c r="E75" s="20" t="s">
        <v>370</v>
      </c>
      <c r="F75" s="29" t="s">
        <v>278</v>
      </c>
      <c r="G75" s="29" t="s">
        <v>278</v>
      </c>
      <c r="H75" s="29" t="s">
        <v>278</v>
      </c>
      <c r="I75" s="22" t="s">
        <v>370</v>
      </c>
      <c r="J75" s="39">
        <v>63.229193942985248</v>
      </c>
      <c r="K75" s="5">
        <f t="shared" si="14"/>
        <v>63.229193942985248</v>
      </c>
      <c r="M75" s="31"/>
    </row>
    <row r="76" spans="1:13" x14ac:dyDescent="0.45">
      <c r="A76" s="54"/>
      <c r="B76" s="27" t="s">
        <v>203</v>
      </c>
      <c r="C76" s="27">
        <v>0</v>
      </c>
      <c r="D76" s="20">
        <v>2017</v>
      </c>
      <c r="E76" s="20" t="s">
        <v>370</v>
      </c>
      <c r="F76" s="29" t="s">
        <v>278</v>
      </c>
      <c r="G76" s="29" t="s">
        <v>278</v>
      </c>
      <c r="H76" s="29" t="s">
        <v>278</v>
      </c>
      <c r="I76" s="22" t="s">
        <v>370</v>
      </c>
      <c r="J76" s="39">
        <v>0</v>
      </c>
      <c r="K76" s="5">
        <f t="shared" si="14"/>
        <v>0</v>
      </c>
      <c r="M76" s="31"/>
    </row>
    <row r="77" spans="1:13" x14ac:dyDescent="0.45">
      <c r="A77" s="54"/>
      <c r="B77" s="27" t="s">
        <v>204</v>
      </c>
      <c r="C77" s="27">
        <v>0</v>
      </c>
      <c r="D77" s="20">
        <v>2017</v>
      </c>
      <c r="E77" s="20" t="s">
        <v>370</v>
      </c>
      <c r="F77" s="29" t="s">
        <v>278</v>
      </c>
      <c r="G77" s="29" t="s">
        <v>278</v>
      </c>
      <c r="H77" s="29" t="s">
        <v>278</v>
      </c>
      <c r="I77" s="22" t="s">
        <v>370</v>
      </c>
      <c r="J77" s="39">
        <v>0</v>
      </c>
      <c r="K77" s="5">
        <f t="shared" si="14"/>
        <v>0</v>
      </c>
      <c r="M77" s="31"/>
    </row>
    <row r="78" spans="1:13" x14ac:dyDescent="0.45">
      <c r="A78" s="55"/>
      <c r="B78" s="28" t="s">
        <v>205</v>
      </c>
      <c r="C78" s="28">
        <v>388710.88694124133</v>
      </c>
      <c r="D78" s="21">
        <v>2017</v>
      </c>
      <c r="E78" s="21" t="s">
        <v>370</v>
      </c>
      <c r="F78" s="30" t="s">
        <v>278</v>
      </c>
      <c r="G78" s="30" t="s">
        <v>278</v>
      </c>
      <c r="H78" s="30" t="s">
        <v>278</v>
      </c>
      <c r="I78" s="23" t="s">
        <v>370</v>
      </c>
      <c r="J78" s="43">
        <v>233226.5321647448</v>
      </c>
      <c r="K78" s="5">
        <f t="shared" si="14"/>
        <v>233226.5321647448</v>
      </c>
      <c r="M78" s="31"/>
    </row>
    <row r="79" spans="1:13" x14ac:dyDescent="0.45">
      <c r="A79" s="54" t="s">
        <v>87</v>
      </c>
      <c r="B79" s="27" t="s">
        <v>130</v>
      </c>
      <c r="C79" s="27">
        <v>849120</v>
      </c>
      <c r="D79" s="20">
        <v>2020</v>
      </c>
      <c r="E79" s="20" t="s">
        <v>370</v>
      </c>
      <c r="F79" s="29" t="s">
        <v>87</v>
      </c>
      <c r="G79" s="29" t="s">
        <v>87</v>
      </c>
      <c r="H79" s="29" t="s">
        <v>87</v>
      </c>
      <c r="I79" s="32" t="s">
        <v>87</v>
      </c>
      <c r="J79" s="44">
        <f>(4/5)*849120</f>
        <v>679296</v>
      </c>
      <c r="K79" s="5"/>
      <c r="M79" s="31"/>
    </row>
    <row r="80" spans="1:13" x14ac:dyDescent="0.45">
      <c r="A80" s="55"/>
      <c r="B80" s="28" t="s">
        <v>276</v>
      </c>
      <c r="C80" s="28">
        <v>124880</v>
      </c>
      <c r="D80" s="21">
        <v>2020</v>
      </c>
      <c r="E80" s="21" t="s">
        <v>370</v>
      </c>
      <c r="F80" s="21" t="s">
        <v>66</v>
      </c>
      <c r="G80" s="21" t="s">
        <v>66</v>
      </c>
      <c r="H80" s="21" t="s">
        <v>66</v>
      </c>
      <c r="I80" s="23" t="s">
        <v>66</v>
      </c>
      <c r="J80" s="43">
        <v>0</v>
      </c>
      <c r="K80" s="3"/>
      <c r="L80" s="4"/>
      <c r="M80" s="33"/>
    </row>
  </sheetData>
  <mergeCells count="9">
    <mergeCell ref="K2:M2"/>
    <mergeCell ref="A79:A80"/>
    <mergeCell ref="A53:A58"/>
    <mergeCell ref="A59:A78"/>
    <mergeCell ref="E1:I1"/>
    <mergeCell ref="A3:A6"/>
    <mergeCell ref="A7:A15"/>
    <mergeCell ref="A16:A38"/>
    <mergeCell ref="A39:A52"/>
  </mergeCells>
  <pageMargins left="0.7" right="0.7" top="0.78740157499999996" bottom="0.78740157499999996" header="0.3" footer="0.3"/>
  <pageSetup paperSize="9" orientation="portrait"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D118E7-ADDF-4AAF-BE8A-80ACFE3AB528}">
  <dimension ref="A1:K84"/>
  <sheetViews>
    <sheetView workbookViewId="0">
      <selection activeCell="K19" sqref="K19"/>
    </sheetView>
  </sheetViews>
  <sheetFormatPr baseColWidth="10" defaultColWidth="11.3984375" defaultRowHeight="14.25" x14ac:dyDescent="0.45"/>
  <sheetData>
    <row r="1" spans="1:11" x14ac:dyDescent="0.45">
      <c r="A1" t="s">
        <v>338</v>
      </c>
      <c r="B1" t="s">
        <v>354</v>
      </c>
      <c r="C1" t="s">
        <v>33</v>
      </c>
      <c r="D1" t="s">
        <v>355</v>
      </c>
      <c r="E1" t="s">
        <v>350</v>
      </c>
      <c r="F1" t="s">
        <v>341</v>
      </c>
      <c r="G1" t="s">
        <v>356</v>
      </c>
      <c r="H1" t="s">
        <v>357</v>
      </c>
      <c r="I1" t="s">
        <v>65</v>
      </c>
      <c r="J1" t="s">
        <v>358</v>
      </c>
      <c r="K1" t="s">
        <v>359</v>
      </c>
    </row>
    <row r="2" spans="1:11" x14ac:dyDescent="0.45">
      <c r="A2" t="s">
        <v>112</v>
      </c>
      <c r="B2" t="s">
        <v>91</v>
      </c>
      <c r="C2" t="s">
        <v>59</v>
      </c>
      <c r="D2" t="s">
        <v>351</v>
      </c>
      <c r="E2" t="s">
        <v>273</v>
      </c>
      <c r="F2" t="s">
        <v>273</v>
      </c>
      <c r="G2" t="s">
        <v>273</v>
      </c>
      <c r="H2" t="s">
        <v>273</v>
      </c>
      <c r="I2" t="str">
        <f>VLOOKUP(A2,OverviewStatisticsModelTypes!$C$2:$D$122,2,FALSE)</f>
        <v>Transect survey extrapolation</v>
      </c>
      <c r="J2" t="s">
        <v>273</v>
      </c>
      <c r="K2">
        <v>2021</v>
      </c>
    </row>
    <row r="3" spans="1:11" x14ac:dyDescent="0.45">
      <c r="A3" t="s">
        <v>113</v>
      </c>
      <c r="B3" t="s">
        <v>91</v>
      </c>
      <c r="C3" t="s">
        <v>59</v>
      </c>
      <c r="D3" t="s">
        <v>351</v>
      </c>
      <c r="E3" t="s">
        <v>273</v>
      </c>
      <c r="F3" t="s">
        <v>273</v>
      </c>
      <c r="G3" t="s">
        <v>273</v>
      </c>
      <c r="H3" t="s">
        <v>273</v>
      </c>
      <c r="I3" t="s">
        <v>275</v>
      </c>
    </row>
    <row r="4" spans="1:11" x14ac:dyDescent="0.45">
      <c r="A4" t="s">
        <v>114</v>
      </c>
      <c r="B4" t="s">
        <v>91</v>
      </c>
      <c r="C4" t="s">
        <v>59</v>
      </c>
      <c r="D4" t="s">
        <v>351</v>
      </c>
      <c r="E4" t="s">
        <v>273</v>
      </c>
      <c r="F4" t="s">
        <v>273</v>
      </c>
      <c r="G4" t="s">
        <v>273</v>
      </c>
      <c r="H4" t="s">
        <v>273</v>
      </c>
      <c r="I4" t="str">
        <f>VLOOKUP(A4,OverviewStatisticsModelTypes!$C$2:$D$122,2,FALSE)</f>
        <v>Transect survey extrapolation</v>
      </c>
      <c r="J4" t="s">
        <v>273</v>
      </c>
      <c r="K4">
        <v>2021</v>
      </c>
    </row>
    <row r="5" spans="1:11" x14ac:dyDescent="0.45">
      <c r="A5" t="s">
        <v>115</v>
      </c>
      <c r="B5" t="s">
        <v>91</v>
      </c>
      <c r="C5" t="s">
        <v>59</v>
      </c>
      <c r="D5" t="s">
        <v>351</v>
      </c>
      <c r="E5" t="s">
        <v>273</v>
      </c>
      <c r="F5" t="s">
        <v>273</v>
      </c>
      <c r="G5" t="s">
        <v>273</v>
      </c>
      <c r="H5" t="s">
        <v>273</v>
      </c>
      <c r="I5" t="s">
        <v>275</v>
      </c>
    </row>
    <row r="6" spans="1:11" x14ac:dyDescent="0.45">
      <c r="A6" t="s">
        <v>152</v>
      </c>
      <c r="B6" t="s">
        <v>92</v>
      </c>
      <c r="C6" t="s">
        <v>353</v>
      </c>
      <c r="D6" t="s">
        <v>351</v>
      </c>
      <c r="E6" t="s">
        <v>273</v>
      </c>
      <c r="F6" t="s">
        <v>273</v>
      </c>
      <c r="G6" t="s">
        <v>273</v>
      </c>
      <c r="H6" t="s">
        <v>273</v>
      </c>
      <c r="I6" t="str">
        <f>VLOOKUP(A6,OverviewStatisticsModelTypes!$C$2:$D$122,2,FALSE)</f>
        <v>No Assessment</v>
      </c>
    </row>
    <row r="7" spans="1:11" x14ac:dyDescent="0.45">
      <c r="A7" t="s">
        <v>268</v>
      </c>
      <c r="B7" t="s">
        <v>92</v>
      </c>
      <c r="C7" t="s">
        <v>353</v>
      </c>
      <c r="D7" t="s">
        <v>351</v>
      </c>
      <c r="E7" t="s">
        <v>273</v>
      </c>
      <c r="F7" t="s">
        <v>273</v>
      </c>
      <c r="G7" t="s">
        <v>273</v>
      </c>
      <c r="H7" t="s">
        <v>273</v>
      </c>
      <c r="I7" t="str">
        <f>VLOOKUP(A7,OverviewStatisticsModelTypes!$C$2:$D$122,2,FALSE)</f>
        <v>No Assessment</v>
      </c>
    </row>
    <row r="8" spans="1:11" x14ac:dyDescent="0.45">
      <c r="A8" t="s">
        <v>167</v>
      </c>
      <c r="B8" t="s">
        <v>93</v>
      </c>
      <c r="C8" t="s">
        <v>10</v>
      </c>
      <c r="D8" t="s">
        <v>351</v>
      </c>
      <c r="E8" t="s">
        <v>273</v>
      </c>
      <c r="F8" t="s">
        <v>273</v>
      </c>
      <c r="G8" t="s">
        <v>273</v>
      </c>
      <c r="H8" t="s">
        <v>273</v>
      </c>
      <c r="I8" t="str">
        <f>VLOOKUP(A8,OverviewStatisticsModelTypes!$C$2:$D$122,2,FALSE)</f>
        <v>Demographic</v>
      </c>
      <c r="J8" t="s">
        <v>273</v>
      </c>
      <c r="K8">
        <v>2019</v>
      </c>
    </row>
    <row r="9" spans="1:11" x14ac:dyDescent="0.45">
      <c r="A9" t="s">
        <v>168</v>
      </c>
      <c r="B9" t="s">
        <v>93</v>
      </c>
      <c r="C9" t="s">
        <v>10</v>
      </c>
      <c r="D9" t="s">
        <v>351</v>
      </c>
      <c r="E9" t="s">
        <v>273</v>
      </c>
      <c r="F9" t="s">
        <v>273</v>
      </c>
      <c r="G9" t="s">
        <v>273</v>
      </c>
      <c r="H9" t="s">
        <v>273</v>
      </c>
      <c r="I9" t="str">
        <f>VLOOKUP(A9,OverviewStatisticsModelTypes!$C$2:$D$122,2,FALSE)</f>
        <v>Demographic</v>
      </c>
      <c r="J9" t="s">
        <v>273</v>
      </c>
      <c r="K9">
        <v>2019</v>
      </c>
    </row>
    <row r="10" spans="1:11" x14ac:dyDescent="0.45">
      <c r="A10" t="s">
        <v>169</v>
      </c>
      <c r="B10" t="s">
        <v>93</v>
      </c>
      <c r="C10" t="s">
        <v>10</v>
      </c>
      <c r="D10" t="s">
        <v>351</v>
      </c>
      <c r="E10" t="s">
        <v>273</v>
      </c>
      <c r="F10" t="s">
        <v>273</v>
      </c>
      <c r="G10" t="s">
        <v>273</v>
      </c>
      <c r="H10" t="s">
        <v>273</v>
      </c>
      <c r="I10" t="str">
        <f>VLOOKUP(A10,OverviewStatisticsModelTypes!$C$2:$D$122,2,FALSE)</f>
        <v>Demographic</v>
      </c>
      <c r="J10" t="s">
        <v>273</v>
      </c>
      <c r="K10">
        <v>2019</v>
      </c>
    </row>
    <row r="11" spans="1:11" x14ac:dyDescent="0.45">
      <c r="A11" t="s">
        <v>170</v>
      </c>
      <c r="B11" t="s">
        <v>93</v>
      </c>
      <c r="C11" t="s">
        <v>10</v>
      </c>
      <c r="D11" t="s">
        <v>351</v>
      </c>
      <c r="E11" t="s">
        <v>273</v>
      </c>
      <c r="F11" t="s">
        <v>273</v>
      </c>
      <c r="G11" t="s">
        <v>273</v>
      </c>
      <c r="H11" t="s">
        <v>273</v>
      </c>
      <c r="I11" t="str">
        <f>VLOOKUP(A11,OverviewStatisticsModelTypes!$C$2:$D$122,2,FALSE)</f>
        <v>Demographic</v>
      </c>
      <c r="J11" t="s">
        <v>273</v>
      </c>
      <c r="K11">
        <v>2019</v>
      </c>
    </row>
    <row r="12" spans="1:11" x14ac:dyDescent="0.45">
      <c r="A12" t="s">
        <v>171</v>
      </c>
      <c r="B12" t="s">
        <v>93</v>
      </c>
      <c r="C12" t="s">
        <v>10</v>
      </c>
      <c r="D12" t="s">
        <v>351</v>
      </c>
      <c r="E12" t="s">
        <v>273</v>
      </c>
      <c r="F12" t="s">
        <v>273</v>
      </c>
      <c r="G12" t="s">
        <v>273</v>
      </c>
      <c r="H12" t="s">
        <v>273</v>
      </c>
      <c r="I12" t="str">
        <f>VLOOKUP(A12,OverviewStatisticsModelTypes!$C$2:$D$122,2,FALSE)</f>
        <v>Demographic</v>
      </c>
      <c r="J12" t="s">
        <v>273</v>
      </c>
      <c r="K12">
        <v>2019</v>
      </c>
    </row>
    <row r="13" spans="1:11" x14ac:dyDescent="0.45">
      <c r="A13" t="s">
        <v>172</v>
      </c>
      <c r="B13" t="s">
        <v>93</v>
      </c>
      <c r="C13" t="s">
        <v>10</v>
      </c>
      <c r="D13" t="s">
        <v>351</v>
      </c>
      <c r="E13" t="s">
        <v>273</v>
      </c>
      <c r="F13" t="s">
        <v>273</v>
      </c>
      <c r="G13" t="s">
        <v>273</v>
      </c>
      <c r="H13" t="s">
        <v>273</v>
      </c>
      <c r="I13" t="str">
        <f>VLOOKUP(A13,OverviewStatisticsModelTypes!$C$2:$D$122,2,FALSE)</f>
        <v>Demographic</v>
      </c>
      <c r="J13" t="s">
        <v>273</v>
      </c>
      <c r="K13">
        <v>2019</v>
      </c>
    </row>
    <row r="14" spans="1:11" x14ac:dyDescent="0.45">
      <c r="A14" t="s">
        <v>173</v>
      </c>
      <c r="B14" t="s">
        <v>93</v>
      </c>
      <c r="C14" t="s">
        <v>10</v>
      </c>
      <c r="D14" t="s">
        <v>351</v>
      </c>
      <c r="E14" t="s">
        <v>273</v>
      </c>
      <c r="F14" t="s">
        <v>273</v>
      </c>
      <c r="G14" t="s">
        <v>273</v>
      </c>
      <c r="H14" t="s">
        <v>273</v>
      </c>
      <c r="I14" t="str">
        <f>VLOOKUP(A14,OverviewStatisticsModelTypes!$C$2:$D$122,2,FALSE)</f>
        <v>Demographic</v>
      </c>
      <c r="J14" t="s">
        <v>273</v>
      </c>
      <c r="K14">
        <v>2019</v>
      </c>
    </row>
    <row r="15" spans="1:11" x14ac:dyDescent="0.45">
      <c r="A15" t="s">
        <v>174</v>
      </c>
      <c r="B15" t="s">
        <v>93</v>
      </c>
      <c r="C15" t="s">
        <v>10</v>
      </c>
      <c r="D15" t="s">
        <v>351</v>
      </c>
      <c r="E15" t="s">
        <v>273</v>
      </c>
      <c r="F15" t="s">
        <v>273</v>
      </c>
      <c r="G15" t="s">
        <v>273</v>
      </c>
      <c r="H15" t="s">
        <v>273</v>
      </c>
      <c r="I15" t="str">
        <f>VLOOKUP(A15,OverviewStatisticsModelTypes!$C$2:$D$122,2,FALSE)</f>
        <v>Demographic</v>
      </c>
      <c r="J15" t="s">
        <v>273</v>
      </c>
      <c r="K15">
        <v>2019</v>
      </c>
    </row>
    <row r="16" spans="1:11" x14ac:dyDescent="0.45">
      <c r="A16" t="s">
        <v>175</v>
      </c>
      <c r="B16" t="s">
        <v>93</v>
      </c>
      <c r="C16" t="s">
        <v>10</v>
      </c>
      <c r="D16" t="s">
        <v>351</v>
      </c>
      <c r="E16" t="s">
        <v>273</v>
      </c>
      <c r="F16" t="s">
        <v>273</v>
      </c>
      <c r="G16" t="s">
        <v>273</v>
      </c>
      <c r="H16" t="s">
        <v>273</v>
      </c>
      <c r="I16" t="str">
        <f>VLOOKUP(A16,OverviewStatisticsModelTypes!$C$2:$D$122,2,FALSE)</f>
        <v>Demographic</v>
      </c>
      <c r="J16" t="s">
        <v>273</v>
      </c>
      <c r="K16">
        <v>2019</v>
      </c>
    </row>
    <row r="17" spans="1:11" x14ac:dyDescent="0.45">
      <c r="A17" t="s">
        <v>153</v>
      </c>
      <c r="B17" t="s">
        <v>103</v>
      </c>
      <c r="C17" t="s">
        <v>71</v>
      </c>
      <c r="D17" t="s">
        <v>351</v>
      </c>
      <c r="E17" t="s">
        <v>273</v>
      </c>
      <c r="F17" t="s">
        <v>273</v>
      </c>
      <c r="G17" t="s">
        <v>273</v>
      </c>
      <c r="H17" t="s">
        <v>273</v>
      </c>
      <c r="I17" t="str">
        <f>VLOOKUP(A17,OverviewStatisticsModelTypes!$C$2:$D$122,2,FALSE)</f>
        <v>Index site extrapolation</v>
      </c>
      <c r="J17" t="s">
        <v>294</v>
      </c>
      <c r="K17">
        <v>2020</v>
      </c>
    </row>
    <row r="18" spans="1:11" x14ac:dyDescent="0.45">
      <c r="A18" t="s">
        <v>154</v>
      </c>
      <c r="B18" t="s">
        <v>110</v>
      </c>
      <c r="C18" t="s">
        <v>78</v>
      </c>
      <c r="D18" t="s">
        <v>351</v>
      </c>
      <c r="E18" t="s">
        <v>273</v>
      </c>
      <c r="F18" t="s">
        <v>273</v>
      </c>
      <c r="G18" t="s">
        <v>273</v>
      </c>
      <c r="H18" t="s">
        <v>273</v>
      </c>
      <c r="I18" t="str">
        <f>VLOOKUP(A18,OverviewStatisticsModelTypes!$C$2:$D$122,2,FALSE)</f>
        <v>Demographic</v>
      </c>
      <c r="J18" t="s">
        <v>294</v>
      </c>
      <c r="K18">
        <v>2022</v>
      </c>
    </row>
    <row r="19" spans="1:11" x14ac:dyDescent="0.45">
      <c r="A19" t="s">
        <v>155</v>
      </c>
      <c r="B19" t="s">
        <v>110</v>
      </c>
      <c r="C19" t="s">
        <v>78</v>
      </c>
      <c r="D19" t="s">
        <v>351</v>
      </c>
      <c r="E19" t="s">
        <v>273</v>
      </c>
      <c r="F19" t="s">
        <v>273</v>
      </c>
      <c r="G19" t="s">
        <v>273</v>
      </c>
      <c r="H19" t="s">
        <v>273</v>
      </c>
      <c r="I19" t="str">
        <f>VLOOKUP(A19,OverviewStatisticsModelTypes!$C$2:$D$122,2,FALSE)</f>
        <v>No Assessment</v>
      </c>
    </row>
    <row r="20" spans="1:11" x14ac:dyDescent="0.45">
      <c r="A20" t="s">
        <v>116</v>
      </c>
      <c r="B20" t="s">
        <v>94</v>
      </c>
      <c r="C20" t="s">
        <v>73</v>
      </c>
      <c r="D20" t="s">
        <v>351</v>
      </c>
      <c r="E20" t="s">
        <v>273</v>
      </c>
      <c r="F20" t="s">
        <v>273</v>
      </c>
      <c r="G20" t="s">
        <v>273</v>
      </c>
      <c r="H20" t="s">
        <v>273</v>
      </c>
      <c r="I20" t="str">
        <f>VLOOKUP(A20,OverviewStatisticsModelTypes!$C$2:$D$122,2,FALSE)</f>
        <v>Transect survey extrapolation</v>
      </c>
      <c r="K20">
        <v>2017</v>
      </c>
    </row>
    <row r="21" spans="1:11" x14ac:dyDescent="0.45">
      <c r="A21" t="s">
        <v>117</v>
      </c>
      <c r="B21" t="s">
        <v>94</v>
      </c>
      <c r="C21" t="s">
        <v>73</v>
      </c>
      <c r="D21" t="s">
        <v>351</v>
      </c>
      <c r="E21" t="s">
        <v>273</v>
      </c>
      <c r="F21" t="s">
        <v>273</v>
      </c>
      <c r="G21" t="s">
        <v>273</v>
      </c>
      <c r="H21" t="s">
        <v>273</v>
      </c>
      <c r="I21" t="str">
        <f>VLOOKUP(A21,OverviewStatisticsModelTypes!$C$2:$D$122,2,FALSE)</f>
        <v>Transect survey extrapolation</v>
      </c>
      <c r="J21" t="s">
        <v>294</v>
      </c>
      <c r="K21">
        <v>2020</v>
      </c>
    </row>
    <row r="22" spans="1:11" x14ac:dyDescent="0.45">
      <c r="A22" t="s">
        <v>118</v>
      </c>
      <c r="B22" t="s">
        <v>94</v>
      </c>
      <c r="C22" t="s">
        <v>73</v>
      </c>
      <c r="D22" t="s">
        <v>351</v>
      </c>
      <c r="E22" t="s">
        <v>273</v>
      </c>
      <c r="F22" t="s">
        <v>273</v>
      </c>
      <c r="G22" t="s">
        <v>273</v>
      </c>
      <c r="H22" t="s">
        <v>273</v>
      </c>
      <c r="I22" t="str">
        <f>VLOOKUP(A22,OverviewStatisticsModelTypes!$C$2:$D$122,2,FALSE)</f>
        <v>Quantitative monitoring</v>
      </c>
      <c r="K22">
        <v>2017</v>
      </c>
    </row>
    <row r="23" spans="1:11" x14ac:dyDescent="0.45">
      <c r="A23" t="s">
        <v>119</v>
      </c>
      <c r="B23" t="s">
        <v>94</v>
      </c>
      <c r="C23" t="s">
        <v>73</v>
      </c>
      <c r="D23" t="s">
        <v>351</v>
      </c>
      <c r="E23" t="s">
        <v>273</v>
      </c>
      <c r="F23" t="s">
        <v>273</v>
      </c>
      <c r="G23" t="s">
        <v>273</v>
      </c>
      <c r="H23" t="s">
        <v>273</v>
      </c>
      <c r="I23" t="str">
        <f>VLOOKUP(A23,OverviewStatisticsModelTypes!$C$2:$D$122,2,FALSE)</f>
        <v>Transect survey extrapolation</v>
      </c>
      <c r="J23" t="s">
        <v>273</v>
      </c>
      <c r="K23">
        <v>2020</v>
      </c>
    </row>
    <row r="24" spans="1:11" x14ac:dyDescent="0.45">
      <c r="A24" t="s">
        <v>120</v>
      </c>
      <c r="B24" t="s">
        <v>94</v>
      </c>
      <c r="C24" t="s">
        <v>73</v>
      </c>
      <c r="D24" t="s">
        <v>351</v>
      </c>
      <c r="E24" t="s">
        <v>273</v>
      </c>
      <c r="F24" t="s">
        <v>273</v>
      </c>
      <c r="G24" t="s">
        <v>273</v>
      </c>
      <c r="H24" t="s">
        <v>273</v>
      </c>
      <c r="I24" t="str">
        <f>VLOOKUP(A24,OverviewStatisticsModelTypes!$C$2:$D$122,2,FALSE)</f>
        <v>Transect survey extrapolation</v>
      </c>
      <c r="J24" t="s">
        <v>273</v>
      </c>
      <c r="K24">
        <v>2020</v>
      </c>
    </row>
    <row r="25" spans="1:11" x14ac:dyDescent="0.45">
      <c r="A25" t="s">
        <v>121</v>
      </c>
      <c r="B25" t="s">
        <v>94</v>
      </c>
      <c r="C25" t="s">
        <v>73</v>
      </c>
      <c r="D25" t="s">
        <v>351</v>
      </c>
      <c r="E25" t="s">
        <v>273</v>
      </c>
      <c r="F25" t="s">
        <v>273</v>
      </c>
      <c r="G25" t="s">
        <v>273</v>
      </c>
      <c r="H25" t="s">
        <v>273</v>
      </c>
      <c r="I25" t="str">
        <f>VLOOKUP(A25,OverviewStatisticsModelTypes!$C$2:$D$122,2,FALSE)</f>
        <v>Not pertinent</v>
      </c>
    </row>
    <row r="26" spans="1:11" x14ac:dyDescent="0.45">
      <c r="A26" t="s">
        <v>122</v>
      </c>
      <c r="B26" t="s">
        <v>94</v>
      </c>
      <c r="C26" t="s">
        <v>73</v>
      </c>
      <c r="D26" t="s">
        <v>351</v>
      </c>
      <c r="E26" t="s">
        <v>273</v>
      </c>
      <c r="F26" t="s">
        <v>273</v>
      </c>
      <c r="G26" t="s">
        <v>273</v>
      </c>
      <c r="H26" t="s">
        <v>273</v>
      </c>
      <c r="I26" t="str">
        <f>VLOOKUP(A26,OverviewStatisticsModelTypes!$C$2:$D$122,2,FALSE)</f>
        <v>Transect survey extrapolation</v>
      </c>
      <c r="J26" t="s">
        <v>273</v>
      </c>
      <c r="K26">
        <v>2020</v>
      </c>
    </row>
    <row r="27" spans="1:11" x14ac:dyDescent="0.45">
      <c r="A27" t="s">
        <v>123</v>
      </c>
      <c r="B27" t="s">
        <v>94</v>
      </c>
      <c r="C27" t="s">
        <v>73</v>
      </c>
      <c r="D27" t="s">
        <v>351</v>
      </c>
      <c r="E27" t="s">
        <v>273</v>
      </c>
      <c r="F27" t="s">
        <v>273</v>
      </c>
      <c r="G27" t="s">
        <v>273</v>
      </c>
      <c r="H27" t="s">
        <v>273</v>
      </c>
      <c r="I27" t="str">
        <f>VLOOKUP(A27,OverviewStatisticsModelTypes!$C$2:$D$122,2,FALSE)</f>
        <v>Transect survey extrapolation</v>
      </c>
      <c r="J27" t="s">
        <v>294</v>
      </c>
      <c r="K27">
        <v>2020</v>
      </c>
    </row>
    <row r="28" spans="1:11" x14ac:dyDescent="0.45">
      <c r="A28" t="s">
        <v>124</v>
      </c>
      <c r="B28" t="s">
        <v>94</v>
      </c>
      <c r="C28" t="s">
        <v>73</v>
      </c>
      <c r="D28" t="s">
        <v>351</v>
      </c>
      <c r="E28" t="s">
        <v>273</v>
      </c>
      <c r="F28" t="s">
        <v>273</v>
      </c>
      <c r="G28" t="s">
        <v>273</v>
      </c>
      <c r="H28" t="s">
        <v>273</v>
      </c>
      <c r="I28" t="str">
        <f>VLOOKUP(A28,OverviewStatisticsModelTypes!$C$2:$D$122,2,FALSE)</f>
        <v>Not pertinent</v>
      </c>
    </row>
    <row r="29" spans="1:11" x14ac:dyDescent="0.45">
      <c r="A29" t="s">
        <v>125</v>
      </c>
      <c r="B29" t="s">
        <v>102</v>
      </c>
      <c r="C29" t="s">
        <v>72</v>
      </c>
      <c r="D29" t="s">
        <v>351</v>
      </c>
      <c r="E29" t="s">
        <v>273</v>
      </c>
      <c r="F29" t="s">
        <v>273</v>
      </c>
      <c r="G29" t="s">
        <v>273</v>
      </c>
      <c r="H29" t="s">
        <v>273</v>
      </c>
      <c r="I29" t="str">
        <f>VLOOKUP(A29,OverviewStatisticsModelTypes!$C$2:$D$122,2,FALSE)</f>
        <v>Transect survey extrapolation</v>
      </c>
      <c r="J29" t="s">
        <v>273</v>
      </c>
      <c r="K29">
        <v>2020</v>
      </c>
    </row>
    <row r="30" spans="1:11" x14ac:dyDescent="0.45">
      <c r="A30" t="s">
        <v>126</v>
      </c>
      <c r="B30" t="s">
        <v>94</v>
      </c>
      <c r="C30" t="s">
        <v>73</v>
      </c>
      <c r="D30" t="s">
        <v>351</v>
      </c>
      <c r="E30" t="s">
        <v>273</v>
      </c>
      <c r="F30" t="s">
        <v>273</v>
      </c>
      <c r="G30" t="s">
        <v>273</v>
      </c>
      <c r="H30" t="s">
        <v>273</v>
      </c>
      <c r="I30" t="str">
        <f>VLOOKUP(A30,OverviewStatisticsModelTypes!$C$2:$D$122,2,FALSE)</f>
        <v>Quantitative monitoring</v>
      </c>
      <c r="K30">
        <v>2020</v>
      </c>
    </row>
    <row r="31" spans="1:11" x14ac:dyDescent="0.45">
      <c r="A31" t="s">
        <v>127</v>
      </c>
      <c r="B31" t="s">
        <v>94</v>
      </c>
      <c r="C31" t="s">
        <v>73</v>
      </c>
      <c r="D31" t="s">
        <v>351</v>
      </c>
      <c r="E31" t="s">
        <v>273</v>
      </c>
      <c r="F31" t="s">
        <v>273</v>
      </c>
      <c r="G31" t="s">
        <v>273</v>
      </c>
      <c r="H31" t="s">
        <v>273</v>
      </c>
      <c r="I31" t="str">
        <f>VLOOKUP(A31,OverviewStatisticsModelTypes!$C$2:$D$122,2,FALSE)</f>
        <v>Transect survey extrapolation</v>
      </c>
      <c r="J31" t="s">
        <v>294</v>
      </c>
      <c r="K31">
        <v>2020</v>
      </c>
    </row>
    <row r="32" spans="1:11" x14ac:dyDescent="0.45">
      <c r="A32" t="s">
        <v>128</v>
      </c>
      <c r="B32" t="s">
        <v>94</v>
      </c>
      <c r="C32" t="s">
        <v>73</v>
      </c>
      <c r="D32" t="s">
        <v>351</v>
      </c>
      <c r="E32" t="s">
        <v>273</v>
      </c>
      <c r="F32" t="s">
        <v>273</v>
      </c>
      <c r="G32" t="s">
        <v>273</v>
      </c>
      <c r="H32" t="s">
        <v>273</v>
      </c>
      <c r="I32" t="str">
        <f>VLOOKUP(A32,OverviewStatisticsModelTypes!$C$2:$D$122,2,FALSE)</f>
        <v>Transect survey extrapolation</v>
      </c>
      <c r="J32" t="s">
        <v>273</v>
      </c>
      <c r="K32">
        <v>2020</v>
      </c>
    </row>
    <row r="33" spans="1:11" x14ac:dyDescent="0.45">
      <c r="A33" t="s">
        <v>156</v>
      </c>
      <c r="B33" t="s">
        <v>95</v>
      </c>
      <c r="C33" t="s">
        <v>75</v>
      </c>
      <c r="D33" t="s">
        <v>351</v>
      </c>
      <c r="E33" t="s">
        <v>273</v>
      </c>
      <c r="F33" t="s">
        <v>273</v>
      </c>
      <c r="G33" t="s">
        <v>273</v>
      </c>
      <c r="H33" t="s">
        <v>273</v>
      </c>
      <c r="I33" t="str">
        <f>VLOOKUP(A33,OverviewStatisticsModelTypes!$C$2:$D$122,2,FALSE)</f>
        <v>No Assessment</v>
      </c>
    </row>
    <row r="34" spans="1:11" x14ac:dyDescent="0.45">
      <c r="A34" t="s">
        <v>157</v>
      </c>
      <c r="B34" t="s">
        <v>96</v>
      </c>
      <c r="C34" t="s">
        <v>20</v>
      </c>
      <c r="D34" t="s">
        <v>351</v>
      </c>
      <c r="E34" t="s">
        <v>273</v>
      </c>
      <c r="F34" t="s">
        <v>273</v>
      </c>
      <c r="G34" t="s">
        <v>273</v>
      </c>
      <c r="H34" t="s">
        <v>273</v>
      </c>
      <c r="I34" t="str">
        <f>VLOOKUP(A34,OverviewStatisticsModelTypes!$C$2:$D$122,2,FALSE)</f>
        <v>Transect survey extrapolation</v>
      </c>
      <c r="J34" t="s">
        <v>273</v>
      </c>
      <c r="K34">
        <v>2015</v>
      </c>
    </row>
    <row r="35" spans="1:11" x14ac:dyDescent="0.45">
      <c r="A35" t="s">
        <v>158</v>
      </c>
      <c r="B35" t="s">
        <v>96</v>
      </c>
      <c r="C35" t="s">
        <v>20</v>
      </c>
      <c r="D35" t="s">
        <v>351</v>
      </c>
      <c r="E35" t="s">
        <v>273</v>
      </c>
      <c r="F35" t="s">
        <v>273</v>
      </c>
      <c r="G35" t="s">
        <v>273</v>
      </c>
      <c r="H35" t="s">
        <v>273</v>
      </c>
      <c r="I35" t="str">
        <f>VLOOKUP(A35,OverviewStatisticsModelTypes!$C$2:$D$122,2,FALSE)</f>
        <v>Transect survey extrapolation</v>
      </c>
      <c r="J35" t="s">
        <v>273</v>
      </c>
      <c r="K35">
        <v>2015</v>
      </c>
    </row>
    <row r="36" spans="1:11" x14ac:dyDescent="0.45">
      <c r="A36" t="s">
        <v>159</v>
      </c>
      <c r="B36" t="s">
        <v>96</v>
      </c>
      <c r="C36" t="s">
        <v>20</v>
      </c>
      <c r="D36" t="s">
        <v>351</v>
      </c>
      <c r="E36" t="s">
        <v>273</v>
      </c>
      <c r="F36" t="s">
        <v>273</v>
      </c>
      <c r="G36" t="s">
        <v>273</v>
      </c>
      <c r="H36" t="s">
        <v>273</v>
      </c>
      <c r="I36" t="str">
        <f>VLOOKUP(A36,OverviewStatisticsModelTypes!$C$2:$D$122,2,FALSE)</f>
        <v>Transect survey extrapolation</v>
      </c>
      <c r="J36" t="s">
        <v>273</v>
      </c>
      <c r="K36">
        <v>2015</v>
      </c>
    </row>
    <row r="37" spans="1:11" x14ac:dyDescent="0.45">
      <c r="A37" t="s">
        <v>160</v>
      </c>
      <c r="B37" t="s">
        <v>96</v>
      </c>
      <c r="C37" t="s">
        <v>20</v>
      </c>
      <c r="D37" t="s">
        <v>351</v>
      </c>
      <c r="E37" t="s">
        <v>273</v>
      </c>
      <c r="F37" t="s">
        <v>273</v>
      </c>
      <c r="G37" t="s">
        <v>273</v>
      </c>
      <c r="H37" t="s">
        <v>273</v>
      </c>
      <c r="I37" t="str">
        <f>VLOOKUP(A37,OverviewStatisticsModelTypes!$C$2:$D$122,2,FALSE)</f>
        <v>Transect survey extrapolation</v>
      </c>
      <c r="J37" t="s">
        <v>273</v>
      </c>
      <c r="K37">
        <v>2015</v>
      </c>
    </row>
    <row r="38" spans="1:11" x14ac:dyDescent="0.45">
      <c r="A38" t="s">
        <v>161</v>
      </c>
      <c r="B38" t="s">
        <v>96</v>
      </c>
      <c r="C38" t="s">
        <v>20</v>
      </c>
      <c r="D38" t="s">
        <v>351</v>
      </c>
      <c r="E38" t="s">
        <v>273</v>
      </c>
      <c r="F38" t="s">
        <v>273</v>
      </c>
      <c r="G38" t="s">
        <v>273</v>
      </c>
      <c r="H38" t="s">
        <v>273</v>
      </c>
      <c r="I38" t="str">
        <f>VLOOKUP(A38,OverviewStatisticsModelTypes!$C$2:$D$122,2,FALSE)</f>
        <v>Transect survey extrapolation</v>
      </c>
      <c r="J38" t="s">
        <v>273</v>
      </c>
      <c r="K38">
        <v>2015</v>
      </c>
    </row>
    <row r="39" spans="1:11" x14ac:dyDescent="0.45">
      <c r="A39" t="s">
        <v>162</v>
      </c>
      <c r="B39" t="s">
        <v>96</v>
      </c>
      <c r="C39" t="s">
        <v>20</v>
      </c>
      <c r="D39" t="s">
        <v>351</v>
      </c>
      <c r="E39" t="s">
        <v>273</v>
      </c>
      <c r="F39" t="s">
        <v>273</v>
      </c>
      <c r="G39" t="s">
        <v>273</v>
      </c>
      <c r="H39" t="s">
        <v>273</v>
      </c>
      <c r="I39" t="str">
        <f>VLOOKUP(A39,OverviewStatisticsModelTypes!$C$2:$D$122,2,FALSE)</f>
        <v>Transect survey extrapolation</v>
      </c>
      <c r="J39" t="s">
        <v>273</v>
      </c>
      <c r="K39">
        <v>2015</v>
      </c>
    </row>
    <row r="40" spans="1:11" x14ac:dyDescent="0.45">
      <c r="A40" t="s">
        <v>163</v>
      </c>
      <c r="B40" t="s">
        <v>96</v>
      </c>
      <c r="C40" t="s">
        <v>20</v>
      </c>
      <c r="D40" t="s">
        <v>351</v>
      </c>
      <c r="E40" t="s">
        <v>273</v>
      </c>
      <c r="F40" t="s">
        <v>273</v>
      </c>
      <c r="G40" t="s">
        <v>273</v>
      </c>
      <c r="H40" t="s">
        <v>273</v>
      </c>
      <c r="I40" t="str">
        <f>VLOOKUP(A40,OverviewStatisticsModelTypes!$C$2:$D$122,2,FALSE)</f>
        <v>Transect survey extrapolation</v>
      </c>
      <c r="J40" t="s">
        <v>273</v>
      </c>
      <c r="K40">
        <v>2015</v>
      </c>
    </row>
    <row r="41" spans="1:11" x14ac:dyDescent="0.45">
      <c r="A41" t="s">
        <v>164</v>
      </c>
      <c r="B41" t="s">
        <v>96</v>
      </c>
      <c r="C41" t="s">
        <v>20</v>
      </c>
      <c r="D41" t="s">
        <v>351</v>
      </c>
      <c r="E41" t="s">
        <v>273</v>
      </c>
      <c r="F41" t="s">
        <v>273</v>
      </c>
      <c r="G41" t="s">
        <v>273</v>
      </c>
      <c r="H41" t="s">
        <v>273</v>
      </c>
      <c r="I41" t="str">
        <f>VLOOKUP(A41,OverviewStatisticsModelTypes!$C$2:$D$122,2,FALSE)</f>
        <v>Transect survey extrapolation</v>
      </c>
      <c r="J41" t="s">
        <v>273</v>
      </c>
      <c r="K41">
        <v>2015</v>
      </c>
    </row>
    <row r="42" spans="1:11" x14ac:dyDescent="0.45">
      <c r="A42" t="s">
        <v>165</v>
      </c>
      <c r="B42" t="s">
        <v>96</v>
      </c>
      <c r="C42" t="s">
        <v>20</v>
      </c>
      <c r="D42" t="s">
        <v>351</v>
      </c>
      <c r="E42" t="s">
        <v>273</v>
      </c>
      <c r="F42" t="s">
        <v>273</v>
      </c>
      <c r="G42" t="s">
        <v>273</v>
      </c>
      <c r="H42" t="s">
        <v>273</v>
      </c>
      <c r="I42" t="str">
        <f>VLOOKUP(A42,OverviewStatisticsModelTypes!$C$2:$D$122,2,FALSE)</f>
        <v>Transect survey extrapolation</v>
      </c>
      <c r="J42" t="s">
        <v>273</v>
      </c>
      <c r="K42">
        <v>2015</v>
      </c>
    </row>
    <row r="43" spans="1:11" x14ac:dyDescent="0.45">
      <c r="A43" t="s">
        <v>166</v>
      </c>
      <c r="B43" t="s">
        <v>96</v>
      </c>
      <c r="C43" t="s">
        <v>20</v>
      </c>
      <c r="D43" t="s">
        <v>351</v>
      </c>
      <c r="E43" t="s">
        <v>273</v>
      </c>
      <c r="F43" t="s">
        <v>273</v>
      </c>
      <c r="G43" t="s">
        <v>273</v>
      </c>
      <c r="H43" t="s">
        <v>273</v>
      </c>
      <c r="I43" t="str">
        <f>VLOOKUP(A43,OverviewStatisticsModelTypes!$C$2:$D$122,2,FALSE)</f>
        <v>Transect survey extrapolation</v>
      </c>
      <c r="J43" t="s">
        <v>273</v>
      </c>
      <c r="K43">
        <v>2015</v>
      </c>
    </row>
    <row r="44" spans="1:11" x14ac:dyDescent="0.45">
      <c r="A44" t="s">
        <v>176</v>
      </c>
      <c r="B44" t="s">
        <v>97</v>
      </c>
      <c r="C44" t="s">
        <v>79</v>
      </c>
      <c r="D44" t="s">
        <v>351</v>
      </c>
      <c r="E44" t="s">
        <v>273</v>
      </c>
      <c r="F44" t="s">
        <v>273</v>
      </c>
      <c r="G44" t="s">
        <v>273</v>
      </c>
      <c r="H44" t="s">
        <v>273</v>
      </c>
      <c r="I44" t="str">
        <f>VLOOKUP(A44,OverviewStatisticsModelTypes!$C$2:$D$122,2,FALSE)</f>
        <v>No Assessment</v>
      </c>
      <c r="K44">
        <v>2021</v>
      </c>
    </row>
    <row r="45" spans="1:11" x14ac:dyDescent="0.45">
      <c r="A45" t="s">
        <v>177</v>
      </c>
      <c r="B45" t="s">
        <v>97</v>
      </c>
      <c r="C45" t="s">
        <v>79</v>
      </c>
      <c r="D45" t="s">
        <v>351</v>
      </c>
      <c r="E45" t="s">
        <v>273</v>
      </c>
      <c r="F45" t="s">
        <v>273</v>
      </c>
      <c r="G45" t="s">
        <v>273</v>
      </c>
      <c r="H45" t="s">
        <v>273</v>
      </c>
      <c r="I45" t="str">
        <f>VLOOKUP(A45,OverviewStatisticsModelTypes!$C$2:$D$122,2,FALSE)</f>
        <v>Quantitative monitoring</v>
      </c>
      <c r="K45">
        <v>2021</v>
      </c>
    </row>
    <row r="46" spans="1:11" x14ac:dyDescent="0.45">
      <c r="A46" t="s">
        <v>178</v>
      </c>
      <c r="B46" t="s">
        <v>97</v>
      </c>
      <c r="C46" t="s">
        <v>79</v>
      </c>
      <c r="D46" t="s">
        <v>351</v>
      </c>
      <c r="E46" t="s">
        <v>273</v>
      </c>
      <c r="F46" t="s">
        <v>273</v>
      </c>
      <c r="G46" t="s">
        <v>273</v>
      </c>
      <c r="H46" t="s">
        <v>273</v>
      </c>
      <c r="I46" t="str">
        <f>VLOOKUP(A46,OverviewStatisticsModelTypes!$C$2:$D$122,2,FALSE)</f>
        <v>Quantitative monitoring</v>
      </c>
      <c r="K46">
        <v>2021</v>
      </c>
    </row>
    <row r="47" spans="1:11" x14ac:dyDescent="0.45">
      <c r="A47" t="s">
        <v>179</v>
      </c>
      <c r="B47" t="s">
        <v>97</v>
      </c>
      <c r="C47" t="s">
        <v>79</v>
      </c>
      <c r="D47" t="s">
        <v>351</v>
      </c>
      <c r="E47" t="s">
        <v>273</v>
      </c>
      <c r="F47" t="s">
        <v>273</v>
      </c>
      <c r="G47" t="s">
        <v>273</v>
      </c>
      <c r="H47" t="s">
        <v>273</v>
      </c>
      <c r="I47" t="str">
        <f>VLOOKUP(A47,OverviewStatisticsModelTypes!$C$2:$D$122,2,FALSE)</f>
        <v>Quantitative monitoring</v>
      </c>
      <c r="K47">
        <v>2021</v>
      </c>
    </row>
    <row r="48" spans="1:11" x14ac:dyDescent="0.45">
      <c r="A48" t="s">
        <v>180</v>
      </c>
      <c r="B48" t="s">
        <v>109</v>
      </c>
      <c r="C48" t="s">
        <v>7</v>
      </c>
      <c r="D48" t="s">
        <v>351</v>
      </c>
      <c r="E48" t="s">
        <v>273</v>
      </c>
      <c r="F48" t="s">
        <v>273</v>
      </c>
      <c r="G48" t="s">
        <v>273</v>
      </c>
      <c r="H48" t="s">
        <v>273</v>
      </c>
      <c r="I48" t="str">
        <f>VLOOKUP(A48,OverviewStatisticsModelTypes!$C$2:$D$122,2,FALSE)</f>
        <v>Index site extrapolation</v>
      </c>
      <c r="J48" t="s">
        <v>273</v>
      </c>
      <c r="K48">
        <v>2020</v>
      </c>
    </row>
    <row r="49" spans="1:11" x14ac:dyDescent="0.45">
      <c r="A49" t="s">
        <v>181</v>
      </c>
      <c r="B49" t="s">
        <v>109</v>
      </c>
      <c r="C49" t="s">
        <v>7</v>
      </c>
      <c r="D49" t="s">
        <v>351</v>
      </c>
      <c r="E49" t="s">
        <v>273</v>
      </c>
      <c r="F49" t="s">
        <v>273</v>
      </c>
      <c r="G49" t="s">
        <v>273</v>
      </c>
      <c r="H49" t="s">
        <v>273</v>
      </c>
      <c r="I49" t="str">
        <f>VLOOKUP(A49,OverviewStatisticsModelTypes!$C$2:$D$122,2,FALSE)</f>
        <v>Index site extrapolation</v>
      </c>
      <c r="J49" t="s">
        <v>273</v>
      </c>
      <c r="K49">
        <v>2020</v>
      </c>
    </row>
    <row r="50" spans="1:11" x14ac:dyDescent="0.45">
      <c r="A50" t="s">
        <v>182</v>
      </c>
      <c r="B50" t="s">
        <v>109</v>
      </c>
      <c r="C50" t="s">
        <v>7</v>
      </c>
      <c r="D50" t="s">
        <v>351</v>
      </c>
      <c r="E50" t="s">
        <v>273</v>
      </c>
      <c r="F50" t="s">
        <v>273</v>
      </c>
      <c r="G50" t="s">
        <v>273</v>
      </c>
      <c r="H50" t="s">
        <v>273</v>
      </c>
      <c r="I50" t="str">
        <f>VLOOKUP(A50,OverviewStatisticsModelTypes!$C$2:$D$122,2,FALSE)</f>
        <v>Index site extrapolation</v>
      </c>
      <c r="J50" t="s">
        <v>273</v>
      </c>
      <c r="K50">
        <v>2020</v>
      </c>
    </row>
    <row r="51" spans="1:11" x14ac:dyDescent="0.45">
      <c r="A51" t="s">
        <v>183</v>
      </c>
      <c r="B51" t="s">
        <v>109</v>
      </c>
      <c r="C51" t="s">
        <v>7</v>
      </c>
      <c r="D51" t="s">
        <v>351</v>
      </c>
      <c r="E51" t="s">
        <v>273</v>
      </c>
      <c r="F51" t="s">
        <v>273</v>
      </c>
      <c r="G51" t="s">
        <v>273</v>
      </c>
      <c r="H51" t="s">
        <v>273</v>
      </c>
      <c r="I51" t="str">
        <f>VLOOKUP(A51,OverviewStatisticsModelTypes!$C$2:$D$122,2,FALSE)</f>
        <v>Index site extrapolation</v>
      </c>
      <c r="J51" t="s">
        <v>273</v>
      </c>
      <c r="K51">
        <v>2020</v>
      </c>
    </row>
    <row r="52" spans="1:11" x14ac:dyDescent="0.45">
      <c r="A52" t="s">
        <v>184</v>
      </c>
      <c r="B52" t="s">
        <v>109</v>
      </c>
      <c r="C52" t="s">
        <v>7</v>
      </c>
      <c r="D52" t="s">
        <v>351</v>
      </c>
      <c r="E52" t="s">
        <v>273</v>
      </c>
      <c r="F52" t="s">
        <v>273</v>
      </c>
      <c r="G52" t="s">
        <v>273</v>
      </c>
      <c r="H52" t="s">
        <v>273</v>
      </c>
      <c r="I52" t="str">
        <f>VLOOKUP(A52,OverviewStatisticsModelTypes!$C$2:$D$122,2,FALSE)</f>
        <v>Index site extrapolation</v>
      </c>
      <c r="J52" t="s">
        <v>273</v>
      </c>
      <c r="K52">
        <v>2020</v>
      </c>
    </row>
    <row r="53" spans="1:11" x14ac:dyDescent="0.45">
      <c r="A53" t="s">
        <v>185</v>
      </c>
      <c r="B53" t="s">
        <v>109</v>
      </c>
      <c r="C53" t="s">
        <v>7</v>
      </c>
      <c r="D53" t="s">
        <v>351</v>
      </c>
      <c r="E53" t="s">
        <v>273</v>
      </c>
      <c r="F53" t="s">
        <v>273</v>
      </c>
      <c r="G53" t="s">
        <v>273</v>
      </c>
      <c r="H53" t="s">
        <v>273</v>
      </c>
      <c r="I53" t="str">
        <f>VLOOKUP(A53,OverviewStatisticsModelTypes!$C$2:$D$122,2,FALSE)</f>
        <v>Index site extrapolation</v>
      </c>
      <c r="J53" t="s">
        <v>273</v>
      </c>
      <c r="K53">
        <v>2020</v>
      </c>
    </row>
    <row r="54" spans="1:11" x14ac:dyDescent="0.45">
      <c r="A54" t="s">
        <v>186</v>
      </c>
      <c r="B54" t="s">
        <v>98</v>
      </c>
      <c r="C54" t="s">
        <v>68</v>
      </c>
      <c r="D54" t="s">
        <v>351</v>
      </c>
      <c r="E54" t="s">
        <v>273</v>
      </c>
      <c r="F54" t="s">
        <v>273</v>
      </c>
      <c r="G54" t="s">
        <v>273</v>
      </c>
      <c r="H54" t="s">
        <v>273</v>
      </c>
      <c r="I54" t="str">
        <f>VLOOKUP(A54,OverviewStatisticsModelTypes!$C$2:$D$122,2,FALSE)</f>
        <v>Demographic</v>
      </c>
      <c r="J54" t="s">
        <v>273</v>
      </c>
      <c r="K54">
        <v>2017</v>
      </c>
    </row>
    <row r="55" spans="1:11" x14ac:dyDescent="0.45">
      <c r="A55" t="s">
        <v>187</v>
      </c>
      <c r="B55" t="s">
        <v>98</v>
      </c>
      <c r="C55" t="s">
        <v>68</v>
      </c>
      <c r="D55" t="s">
        <v>351</v>
      </c>
      <c r="E55" t="s">
        <v>273</v>
      </c>
      <c r="F55" t="s">
        <v>273</v>
      </c>
      <c r="G55" t="s">
        <v>273</v>
      </c>
      <c r="H55" t="s">
        <v>273</v>
      </c>
      <c r="I55" t="str">
        <f>VLOOKUP(A55,OverviewStatisticsModelTypes!$C$2:$D$122,2,FALSE)</f>
        <v>Demographic</v>
      </c>
      <c r="J55" t="s">
        <v>273</v>
      </c>
      <c r="K55">
        <v>2017</v>
      </c>
    </row>
    <row r="56" spans="1:11" x14ac:dyDescent="0.45">
      <c r="A56" t="s">
        <v>188</v>
      </c>
      <c r="B56" t="s">
        <v>98</v>
      </c>
      <c r="C56" t="s">
        <v>68</v>
      </c>
      <c r="D56" t="s">
        <v>351</v>
      </c>
      <c r="E56" t="s">
        <v>273</v>
      </c>
      <c r="F56" t="s">
        <v>273</v>
      </c>
      <c r="G56" t="s">
        <v>273</v>
      </c>
      <c r="H56" t="s">
        <v>273</v>
      </c>
      <c r="I56" t="str">
        <f>VLOOKUP(A56,OverviewStatisticsModelTypes!$C$2:$D$122,2,FALSE)</f>
        <v>Demographic</v>
      </c>
      <c r="J56" t="s">
        <v>273</v>
      </c>
      <c r="K56">
        <v>2017</v>
      </c>
    </row>
    <row r="57" spans="1:11" x14ac:dyDescent="0.45">
      <c r="A57" t="s">
        <v>189</v>
      </c>
      <c r="B57" t="s">
        <v>98</v>
      </c>
      <c r="C57" t="s">
        <v>68</v>
      </c>
      <c r="D57" t="s">
        <v>351</v>
      </c>
      <c r="E57" t="s">
        <v>273</v>
      </c>
      <c r="F57" t="s">
        <v>273</v>
      </c>
      <c r="G57" t="s">
        <v>273</v>
      </c>
      <c r="H57" t="s">
        <v>273</v>
      </c>
      <c r="I57" t="str">
        <f>VLOOKUP(A57,OverviewStatisticsModelTypes!$C$2:$D$122,2,FALSE)</f>
        <v>Demographic</v>
      </c>
      <c r="J57" t="s">
        <v>273</v>
      </c>
      <c r="K57">
        <v>2017</v>
      </c>
    </row>
    <row r="58" spans="1:11" x14ac:dyDescent="0.45">
      <c r="A58" t="s">
        <v>190</v>
      </c>
      <c r="B58" t="s">
        <v>98</v>
      </c>
      <c r="C58" t="s">
        <v>68</v>
      </c>
      <c r="D58" t="s">
        <v>351</v>
      </c>
      <c r="E58" t="s">
        <v>273</v>
      </c>
      <c r="F58" t="s">
        <v>273</v>
      </c>
      <c r="G58" t="s">
        <v>273</v>
      </c>
      <c r="H58" t="s">
        <v>273</v>
      </c>
      <c r="I58" t="str">
        <f>VLOOKUP(A58,OverviewStatisticsModelTypes!$C$2:$D$122,2,FALSE)</f>
        <v>Demographic</v>
      </c>
      <c r="J58" t="s">
        <v>273</v>
      </c>
      <c r="K58">
        <v>2017</v>
      </c>
    </row>
    <row r="59" spans="1:11" x14ac:dyDescent="0.45">
      <c r="A59" t="s">
        <v>191</v>
      </c>
      <c r="B59" t="s">
        <v>98</v>
      </c>
      <c r="C59" t="s">
        <v>68</v>
      </c>
      <c r="D59" t="s">
        <v>351</v>
      </c>
      <c r="E59" t="s">
        <v>273</v>
      </c>
      <c r="F59" t="s">
        <v>273</v>
      </c>
      <c r="G59" t="s">
        <v>273</v>
      </c>
      <c r="H59" t="s">
        <v>273</v>
      </c>
      <c r="I59" t="str">
        <f>VLOOKUP(A59,OverviewStatisticsModelTypes!$C$2:$D$122,2,FALSE)</f>
        <v>Demographic</v>
      </c>
      <c r="J59" t="s">
        <v>273</v>
      </c>
      <c r="K59">
        <v>2017</v>
      </c>
    </row>
    <row r="60" spans="1:11" x14ac:dyDescent="0.45">
      <c r="A60" t="s">
        <v>192</v>
      </c>
      <c r="B60" t="s">
        <v>98</v>
      </c>
      <c r="C60" t="s">
        <v>68</v>
      </c>
      <c r="D60" t="s">
        <v>351</v>
      </c>
      <c r="E60" t="s">
        <v>273</v>
      </c>
      <c r="F60" t="s">
        <v>273</v>
      </c>
      <c r="G60" t="s">
        <v>273</v>
      </c>
      <c r="H60" t="s">
        <v>273</v>
      </c>
      <c r="I60" t="str">
        <f>VLOOKUP(A60,OverviewStatisticsModelTypes!$C$2:$D$122,2,FALSE)</f>
        <v>Demographic</v>
      </c>
      <c r="J60" t="s">
        <v>273</v>
      </c>
      <c r="K60">
        <v>2017</v>
      </c>
    </row>
    <row r="61" spans="1:11" x14ac:dyDescent="0.45">
      <c r="A61" t="s">
        <v>193</v>
      </c>
      <c r="B61" t="s">
        <v>98</v>
      </c>
      <c r="C61" t="s">
        <v>68</v>
      </c>
      <c r="D61" t="s">
        <v>351</v>
      </c>
      <c r="E61" t="s">
        <v>273</v>
      </c>
      <c r="F61" t="s">
        <v>273</v>
      </c>
      <c r="G61" t="s">
        <v>273</v>
      </c>
      <c r="H61" t="s">
        <v>273</v>
      </c>
      <c r="I61" t="str">
        <f>VLOOKUP(A61,OverviewStatisticsModelTypes!$C$2:$D$122,2,FALSE)</f>
        <v>Demographic</v>
      </c>
      <c r="J61" t="s">
        <v>273</v>
      </c>
      <c r="K61">
        <v>2017</v>
      </c>
    </row>
    <row r="62" spans="1:11" x14ac:dyDescent="0.45">
      <c r="A62" t="s">
        <v>194</v>
      </c>
      <c r="B62" t="s">
        <v>98</v>
      </c>
      <c r="C62" t="s">
        <v>68</v>
      </c>
      <c r="D62" t="s">
        <v>351</v>
      </c>
      <c r="E62" t="s">
        <v>273</v>
      </c>
      <c r="F62" t="s">
        <v>273</v>
      </c>
      <c r="G62" t="s">
        <v>273</v>
      </c>
      <c r="H62" t="s">
        <v>273</v>
      </c>
      <c r="I62" t="str">
        <f>VLOOKUP(A62,OverviewStatisticsModelTypes!$C$2:$D$122,2,FALSE)</f>
        <v>Demographic</v>
      </c>
      <c r="J62" t="s">
        <v>273</v>
      </c>
      <c r="K62">
        <v>2017</v>
      </c>
    </row>
    <row r="63" spans="1:11" x14ac:dyDescent="0.45">
      <c r="A63" t="s">
        <v>195</v>
      </c>
      <c r="B63" t="s">
        <v>98</v>
      </c>
      <c r="C63" t="s">
        <v>68</v>
      </c>
      <c r="D63" t="s">
        <v>351</v>
      </c>
      <c r="E63" t="s">
        <v>273</v>
      </c>
      <c r="F63" t="s">
        <v>273</v>
      </c>
      <c r="G63" t="s">
        <v>273</v>
      </c>
      <c r="H63" t="s">
        <v>273</v>
      </c>
      <c r="I63" t="str">
        <f>VLOOKUP(A63,OverviewStatisticsModelTypes!$C$2:$D$122,2,FALSE)</f>
        <v>Demographic</v>
      </c>
      <c r="J63" t="s">
        <v>273</v>
      </c>
      <c r="K63">
        <v>2017</v>
      </c>
    </row>
    <row r="64" spans="1:11" x14ac:dyDescent="0.45">
      <c r="A64" t="s">
        <v>196</v>
      </c>
      <c r="B64" t="s">
        <v>98</v>
      </c>
      <c r="C64" t="s">
        <v>68</v>
      </c>
      <c r="D64" t="s">
        <v>351</v>
      </c>
      <c r="E64" t="s">
        <v>273</v>
      </c>
      <c r="F64" t="s">
        <v>273</v>
      </c>
      <c r="G64" t="s">
        <v>273</v>
      </c>
      <c r="H64" t="s">
        <v>273</v>
      </c>
      <c r="I64" t="str">
        <f>VLOOKUP(A64,OverviewStatisticsModelTypes!$C$2:$D$122,2,FALSE)</f>
        <v>Demographic</v>
      </c>
      <c r="J64" t="s">
        <v>273</v>
      </c>
      <c r="K64">
        <v>2017</v>
      </c>
    </row>
    <row r="65" spans="1:11" x14ac:dyDescent="0.45">
      <c r="A65" t="s">
        <v>197</v>
      </c>
      <c r="B65" t="s">
        <v>98</v>
      </c>
      <c r="C65" t="s">
        <v>68</v>
      </c>
      <c r="D65" t="s">
        <v>351</v>
      </c>
      <c r="E65" t="s">
        <v>273</v>
      </c>
      <c r="F65" t="s">
        <v>273</v>
      </c>
      <c r="G65" t="s">
        <v>273</v>
      </c>
      <c r="H65" t="s">
        <v>273</v>
      </c>
      <c r="I65" t="str">
        <f>VLOOKUP(A65,OverviewStatisticsModelTypes!$C$2:$D$122,2,FALSE)</f>
        <v>Demographic</v>
      </c>
      <c r="J65" t="s">
        <v>273</v>
      </c>
      <c r="K65">
        <v>2017</v>
      </c>
    </row>
    <row r="66" spans="1:11" x14ac:dyDescent="0.45">
      <c r="A66" t="s">
        <v>198</v>
      </c>
      <c r="B66" t="s">
        <v>98</v>
      </c>
      <c r="C66" t="s">
        <v>68</v>
      </c>
      <c r="D66" t="s">
        <v>351</v>
      </c>
      <c r="E66" t="s">
        <v>273</v>
      </c>
      <c r="F66" t="s">
        <v>273</v>
      </c>
      <c r="G66" t="s">
        <v>273</v>
      </c>
      <c r="H66" t="s">
        <v>273</v>
      </c>
      <c r="I66" t="str">
        <f>VLOOKUP(A66,OverviewStatisticsModelTypes!$C$2:$D$122,2,FALSE)</f>
        <v>Demographic</v>
      </c>
      <c r="J66" t="s">
        <v>273</v>
      </c>
      <c r="K66">
        <v>2017</v>
      </c>
    </row>
    <row r="67" spans="1:11" x14ac:dyDescent="0.45">
      <c r="A67" t="s">
        <v>199</v>
      </c>
      <c r="B67" t="s">
        <v>98</v>
      </c>
      <c r="C67" t="s">
        <v>68</v>
      </c>
      <c r="D67" t="s">
        <v>351</v>
      </c>
      <c r="E67" t="s">
        <v>273</v>
      </c>
      <c r="F67" t="s">
        <v>273</v>
      </c>
      <c r="G67" t="s">
        <v>273</v>
      </c>
      <c r="H67" t="s">
        <v>273</v>
      </c>
      <c r="I67" t="str">
        <f>VLOOKUP(A67,OverviewStatisticsModelTypes!$C$2:$D$122,2,FALSE)</f>
        <v>Demographic</v>
      </c>
      <c r="J67" t="s">
        <v>273</v>
      </c>
      <c r="K67">
        <v>2017</v>
      </c>
    </row>
    <row r="68" spans="1:11" x14ac:dyDescent="0.45">
      <c r="A68" t="s">
        <v>200</v>
      </c>
      <c r="B68" t="s">
        <v>98</v>
      </c>
      <c r="C68" t="s">
        <v>68</v>
      </c>
      <c r="D68" t="s">
        <v>351</v>
      </c>
      <c r="E68" t="s">
        <v>273</v>
      </c>
      <c r="F68" t="s">
        <v>273</v>
      </c>
      <c r="G68" t="s">
        <v>273</v>
      </c>
      <c r="H68" t="s">
        <v>273</v>
      </c>
      <c r="I68" t="str">
        <f>VLOOKUP(A68,OverviewStatisticsModelTypes!$C$2:$D$122,2,FALSE)</f>
        <v>Demographic</v>
      </c>
      <c r="J68" t="s">
        <v>273</v>
      </c>
      <c r="K68">
        <v>2017</v>
      </c>
    </row>
    <row r="69" spans="1:11" x14ac:dyDescent="0.45">
      <c r="A69" t="s">
        <v>201</v>
      </c>
      <c r="B69" t="s">
        <v>98</v>
      </c>
      <c r="C69" t="s">
        <v>68</v>
      </c>
      <c r="D69" t="s">
        <v>351</v>
      </c>
      <c r="E69" t="s">
        <v>273</v>
      </c>
      <c r="F69" t="s">
        <v>273</v>
      </c>
      <c r="G69" t="s">
        <v>273</v>
      </c>
      <c r="H69" t="s">
        <v>273</v>
      </c>
      <c r="I69" t="str">
        <f>VLOOKUP(A69,OverviewStatisticsModelTypes!$C$2:$D$122,2,FALSE)</f>
        <v>Demographic</v>
      </c>
      <c r="J69" t="s">
        <v>273</v>
      </c>
      <c r="K69">
        <v>2017</v>
      </c>
    </row>
    <row r="70" spans="1:11" x14ac:dyDescent="0.45">
      <c r="A70" t="s">
        <v>202</v>
      </c>
      <c r="B70" t="s">
        <v>98</v>
      </c>
      <c r="C70" t="s">
        <v>68</v>
      </c>
      <c r="D70" t="s">
        <v>351</v>
      </c>
      <c r="E70" t="s">
        <v>273</v>
      </c>
      <c r="F70" t="s">
        <v>273</v>
      </c>
      <c r="G70" t="s">
        <v>273</v>
      </c>
      <c r="H70" t="s">
        <v>273</v>
      </c>
      <c r="I70" t="str">
        <f>VLOOKUP(A70,OverviewStatisticsModelTypes!$C$2:$D$122,2,FALSE)</f>
        <v>Demographic</v>
      </c>
      <c r="J70" t="s">
        <v>273</v>
      </c>
      <c r="K70">
        <v>2017</v>
      </c>
    </row>
    <row r="71" spans="1:11" x14ac:dyDescent="0.45">
      <c r="A71" t="s">
        <v>203</v>
      </c>
      <c r="B71" t="s">
        <v>98</v>
      </c>
      <c r="C71" t="s">
        <v>68</v>
      </c>
      <c r="D71" t="s">
        <v>351</v>
      </c>
      <c r="E71" t="s">
        <v>273</v>
      </c>
      <c r="F71" t="s">
        <v>273</v>
      </c>
      <c r="G71" t="s">
        <v>273</v>
      </c>
      <c r="H71" t="s">
        <v>273</v>
      </c>
      <c r="I71" t="str">
        <f>VLOOKUP(A71,OverviewStatisticsModelTypes!$C$2:$D$122,2,FALSE)</f>
        <v>Demographic</v>
      </c>
      <c r="J71" t="s">
        <v>273</v>
      </c>
      <c r="K71">
        <v>2017</v>
      </c>
    </row>
    <row r="72" spans="1:11" x14ac:dyDescent="0.45">
      <c r="A72" t="s">
        <v>204</v>
      </c>
      <c r="B72" t="s">
        <v>98</v>
      </c>
      <c r="C72" t="s">
        <v>68</v>
      </c>
      <c r="D72" t="s">
        <v>351</v>
      </c>
      <c r="E72" t="s">
        <v>273</v>
      </c>
      <c r="F72" t="s">
        <v>273</v>
      </c>
      <c r="G72" t="s">
        <v>273</v>
      </c>
      <c r="H72" t="s">
        <v>273</v>
      </c>
      <c r="I72" t="str">
        <f>VLOOKUP(A72,OverviewStatisticsModelTypes!$C$2:$D$122,2,FALSE)</f>
        <v>Demographic</v>
      </c>
      <c r="J72" t="s">
        <v>273</v>
      </c>
      <c r="K72">
        <v>2017</v>
      </c>
    </row>
    <row r="73" spans="1:11" x14ac:dyDescent="0.45">
      <c r="A73" t="s">
        <v>205</v>
      </c>
      <c r="B73" t="s">
        <v>98</v>
      </c>
      <c r="C73" t="s">
        <v>68</v>
      </c>
      <c r="D73" t="s">
        <v>351</v>
      </c>
      <c r="E73" t="s">
        <v>273</v>
      </c>
      <c r="F73" t="s">
        <v>273</v>
      </c>
      <c r="G73" t="s">
        <v>273</v>
      </c>
      <c r="H73" t="s">
        <v>273</v>
      </c>
      <c r="I73" t="str">
        <f>VLOOKUP(A73,OverviewStatisticsModelTypes!$C$2:$D$122,2,FALSE)</f>
        <v>Demographic</v>
      </c>
      <c r="J73" t="s">
        <v>273</v>
      </c>
      <c r="K73">
        <v>2017</v>
      </c>
    </row>
    <row r="74" spans="1:11" x14ac:dyDescent="0.45">
      <c r="A74" t="s">
        <v>207</v>
      </c>
      <c r="B74" t="s">
        <v>107</v>
      </c>
      <c r="C74" t="s">
        <v>77</v>
      </c>
      <c r="D74" t="s">
        <v>351</v>
      </c>
      <c r="E74" t="s">
        <v>273</v>
      </c>
      <c r="F74" t="s">
        <v>273</v>
      </c>
      <c r="G74" t="s">
        <v>273</v>
      </c>
      <c r="H74" t="s">
        <v>273</v>
      </c>
      <c r="I74" t="str">
        <f>VLOOKUP(A74,OverviewStatisticsModelTypes!$C$2:$D$122,2,FALSE)</f>
        <v>Demographic</v>
      </c>
      <c r="J74" t="s">
        <v>294</v>
      </c>
      <c r="K74">
        <v>2021</v>
      </c>
    </row>
    <row r="75" spans="1:11" x14ac:dyDescent="0.45">
      <c r="A75" t="s">
        <v>227</v>
      </c>
      <c r="B75" t="s">
        <v>244</v>
      </c>
      <c r="C75" t="s">
        <v>256</v>
      </c>
      <c r="D75" t="s">
        <v>351</v>
      </c>
      <c r="E75" t="s">
        <v>273</v>
      </c>
      <c r="F75" t="s">
        <v>273</v>
      </c>
      <c r="G75" t="s">
        <v>273</v>
      </c>
      <c r="H75" t="s">
        <v>273</v>
      </c>
      <c r="I75" t="str">
        <f>VLOOKUP(A75,OverviewStatisticsModelTypes!$C$2:$D$122,2,FALSE)</f>
        <v>No Assessment</v>
      </c>
    </row>
    <row r="76" spans="1:11" x14ac:dyDescent="0.45">
      <c r="A76" t="s">
        <v>206</v>
      </c>
      <c r="B76" t="s">
        <v>108</v>
      </c>
      <c r="C76" t="s">
        <v>76</v>
      </c>
      <c r="D76" t="s">
        <v>351</v>
      </c>
      <c r="E76" t="s">
        <v>273</v>
      </c>
      <c r="F76" t="s">
        <v>273</v>
      </c>
      <c r="G76" t="s">
        <v>273</v>
      </c>
      <c r="H76" t="s">
        <v>273</v>
      </c>
      <c r="I76" t="str">
        <f>VLOOKUP(A76,OverviewStatisticsModelTypes!$C$2:$D$122,2,FALSE)</f>
        <v>Index site extrapolation</v>
      </c>
      <c r="J76" t="s">
        <v>294</v>
      </c>
      <c r="K76">
        <v>2021</v>
      </c>
    </row>
    <row r="77" spans="1:11" x14ac:dyDescent="0.45">
      <c r="A77" t="s">
        <v>130</v>
      </c>
      <c r="B77" t="s">
        <v>106</v>
      </c>
      <c r="C77" t="s">
        <v>32</v>
      </c>
      <c r="D77" t="s">
        <v>352</v>
      </c>
      <c r="E77" t="s">
        <v>273</v>
      </c>
      <c r="F77" t="s">
        <v>273</v>
      </c>
      <c r="G77" t="s">
        <v>273</v>
      </c>
      <c r="H77" t="s">
        <v>273</v>
      </c>
      <c r="I77" t="str">
        <f>VLOOKUP(A77,OverviewStatisticsModelTypes!$C$2:$D$122,2,FALSE)</f>
        <v>Transect survey extrapolation</v>
      </c>
      <c r="J77" t="s">
        <v>273</v>
      </c>
      <c r="K77">
        <v>2020</v>
      </c>
    </row>
    <row r="78" spans="1:11" x14ac:dyDescent="0.45">
      <c r="A78" t="s">
        <v>208</v>
      </c>
      <c r="B78" t="s">
        <v>100</v>
      </c>
      <c r="C78" t="s">
        <v>70</v>
      </c>
      <c r="D78" t="s">
        <v>351</v>
      </c>
      <c r="E78" t="s">
        <v>273</v>
      </c>
      <c r="F78" t="s">
        <v>273</v>
      </c>
      <c r="G78" t="s">
        <v>273</v>
      </c>
      <c r="H78" t="s">
        <v>273</v>
      </c>
      <c r="I78" t="str">
        <f>VLOOKUP(A78,OverviewStatisticsModelTypes!$C$2:$D$122,2,FALSE)</f>
        <v>Demographic</v>
      </c>
      <c r="J78" t="s">
        <v>294</v>
      </c>
      <c r="K78">
        <v>2020</v>
      </c>
    </row>
    <row r="79" spans="1:11" x14ac:dyDescent="0.45">
      <c r="A79" t="s">
        <v>209</v>
      </c>
      <c r="B79" t="s">
        <v>100</v>
      </c>
      <c r="C79" t="s">
        <v>70</v>
      </c>
      <c r="D79" t="s">
        <v>351</v>
      </c>
      <c r="E79" t="s">
        <v>273</v>
      </c>
      <c r="F79" t="s">
        <v>273</v>
      </c>
      <c r="G79" t="s">
        <v>273</v>
      </c>
      <c r="H79" t="s">
        <v>273</v>
      </c>
      <c r="I79" t="str">
        <f>VLOOKUP(A79,OverviewStatisticsModelTypes!$C$2:$D$122,2,FALSE)</f>
        <v>Demographic</v>
      </c>
      <c r="J79" t="s">
        <v>294</v>
      </c>
      <c r="K79">
        <v>2020</v>
      </c>
    </row>
    <row r="80" spans="1:11" x14ac:dyDescent="0.45">
      <c r="A80" t="s">
        <v>210</v>
      </c>
      <c r="B80" t="s">
        <v>102</v>
      </c>
      <c r="C80" t="s">
        <v>72</v>
      </c>
      <c r="D80" t="s">
        <v>351</v>
      </c>
      <c r="E80" t="s">
        <v>273</v>
      </c>
      <c r="F80" t="s">
        <v>273</v>
      </c>
      <c r="G80" t="s">
        <v>273</v>
      </c>
      <c r="H80" t="s">
        <v>273</v>
      </c>
      <c r="I80" t="str">
        <f>VLOOKUP(A80,OverviewStatisticsModelTypes!$C$2:$D$122,2,FALSE)</f>
        <v>Index site extrapolation</v>
      </c>
      <c r="J80" t="s">
        <v>294</v>
      </c>
      <c r="K80">
        <v>2020</v>
      </c>
    </row>
    <row r="81" spans="1:11" x14ac:dyDescent="0.45">
      <c r="A81" t="s">
        <v>146</v>
      </c>
      <c r="B81" t="s">
        <v>101</v>
      </c>
      <c r="C81" t="s">
        <v>74</v>
      </c>
      <c r="D81" t="s">
        <v>351</v>
      </c>
      <c r="E81" t="s">
        <v>273</v>
      </c>
      <c r="F81" t="s">
        <v>273</v>
      </c>
      <c r="G81" t="s">
        <v>273</v>
      </c>
      <c r="H81" t="s">
        <v>273</v>
      </c>
      <c r="I81" t="str">
        <f>VLOOKUP(A81,OverviewStatisticsModelTypes!$C$2:$D$122,2,FALSE)</f>
        <v>Quantitative monitoring</v>
      </c>
      <c r="K81">
        <v>2020</v>
      </c>
    </row>
    <row r="82" spans="1:11" x14ac:dyDescent="0.45">
      <c r="A82" t="s">
        <v>147</v>
      </c>
      <c r="B82" t="s">
        <v>101</v>
      </c>
      <c r="C82" t="s">
        <v>74</v>
      </c>
      <c r="D82" t="s">
        <v>351</v>
      </c>
      <c r="E82" t="s">
        <v>273</v>
      </c>
      <c r="F82" t="s">
        <v>273</v>
      </c>
      <c r="G82" t="s">
        <v>273</v>
      </c>
      <c r="H82" t="s">
        <v>273</v>
      </c>
      <c r="I82" t="str">
        <f>VLOOKUP(A82,OverviewStatisticsModelTypes!$C$2:$D$122,2,FALSE)</f>
        <v>Demographic</v>
      </c>
      <c r="J82" t="s">
        <v>294</v>
      </c>
      <c r="K82">
        <v>2020</v>
      </c>
    </row>
    <row r="83" spans="1:11" x14ac:dyDescent="0.45">
      <c r="A83" t="s">
        <v>148</v>
      </c>
      <c r="B83" t="s">
        <v>101</v>
      </c>
      <c r="C83" t="s">
        <v>74</v>
      </c>
      <c r="D83" t="s">
        <v>351</v>
      </c>
      <c r="E83" t="s">
        <v>273</v>
      </c>
      <c r="F83" t="s">
        <v>273</v>
      </c>
      <c r="G83" t="s">
        <v>273</v>
      </c>
      <c r="H83" t="s">
        <v>273</v>
      </c>
      <c r="I83" t="str">
        <f>VLOOKUP(A83,OverviewStatisticsModelTypes!$C$2:$D$122,2,FALSE)</f>
        <v>No Assessment</v>
      </c>
    </row>
    <row r="84" spans="1:11" x14ac:dyDescent="0.45">
      <c r="A84" t="s">
        <v>151</v>
      </c>
      <c r="B84" t="s">
        <v>105</v>
      </c>
      <c r="C84" t="s">
        <v>85</v>
      </c>
      <c r="D84" t="s">
        <v>352</v>
      </c>
      <c r="E84" t="s">
        <v>273</v>
      </c>
      <c r="F84" t="s">
        <v>294</v>
      </c>
      <c r="G84" t="s">
        <v>273</v>
      </c>
      <c r="H84" t="s">
        <v>294</v>
      </c>
      <c r="I84" t="str">
        <f>VLOOKUP(A84,OverviewStatisticsModelTypes!$C$2:$D$122,2,FALSE)</f>
        <v>No Assessment</v>
      </c>
    </row>
  </sheetData>
  <autoFilter ref="A1:K84" xr:uid="{D0D118E7-ADDF-4AAF-BE8A-80ACFE3AB528}"/>
  <pageMargins left="0.7" right="0.7" top="0.78740157499999996" bottom="0.78740157499999996" header="0.3" footer="0.3"/>
  <legacy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5</vt:i4>
      </vt:variant>
    </vt:vector>
  </HeadingPairs>
  <TitlesOfParts>
    <vt:vector size="5" baseType="lpstr">
      <vt:lpstr>ModelValidationStudies</vt:lpstr>
      <vt:lpstr>ModelValidationStudiesMeta</vt:lpstr>
      <vt:lpstr>OverviewStatisticsModelTypes</vt:lpstr>
      <vt:lpstr>Weighting_Matrix</vt:lpstr>
      <vt:lpstr>EMUs_with_reporting</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Leander Höhne</dc:creator>
  <cp:lastModifiedBy>Leander Höhne</cp:lastModifiedBy>
  <dcterms:created xsi:type="dcterms:W3CDTF">2022-07-15T13:34:45Z</dcterms:created>
  <dcterms:modified xsi:type="dcterms:W3CDTF">2024-05-01T17:48:28Z</dcterms:modified>
</cp:coreProperties>
</file>