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7254982\Documents\AV\Thesis Project\Thesis Project\PhD_Thesis_2020-2022\Experimental Data\"/>
    </mc:Choice>
  </mc:AlternateContent>
  <xr:revisionPtr revIDLastSave="0" documentId="13_ncr:1_{C3F93F9C-BF86-4422-AC67-C5CC6A1FCD86}" xr6:coauthVersionLast="36" xr6:coauthVersionMax="36" xr10:uidLastSave="{00000000-0000-0000-0000-000000000000}"/>
  <bookViews>
    <workbookView xWindow="0" yWindow="0" windowWidth="20490" windowHeight="7545" firstSheet="15" activeTab="18" xr2:uid="{7C60921A-7AFC-4585-8EE5-89BA7B4AE32F}"/>
  </bookViews>
  <sheets>
    <sheet name="L-Kyn 24 hours" sheetId="15" r:id="rId1"/>
    <sheet name="L-Kyn 48 hours" sheetId="16" r:id="rId2"/>
    <sheet name="L-Kyn 72 hours" sheetId="17" r:id="rId3"/>
    <sheet name="L-Kyn" sheetId="1" r:id="rId4"/>
    <sheet name="QUIN" sheetId="2" r:id="rId5"/>
    <sheet name="KA" sheetId="3" r:id="rId6"/>
    <sheet name="CTCE-9908" sheetId="4" r:id="rId7"/>
    <sheet name="Combination Treatment" sheetId="5" r:id="rId8"/>
    <sheet name="Calculated IC50's" sheetId="6" r:id="rId9"/>
    <sheet name="NOC 24 hours" sheetId="10" r:id="rId10"/>
    <sheet name="NOC 48 hours" sheetId="11" r:id="rId11"/>
    <sheet name="EGCG 24 hours" sheetId="22" r:id="rId12"/>
    <sheet name="EGCG 48 hours" sheetId="23" r:id="rId13"/>
    <sheet name="EGCG 72 hours" sheetId="24" r:id="rId14"/>
    <sheet name="MAZ-51 24 hours" sheetId="12" r:id="rId15"/>
    <sheet name="24 hrs Raw data MAZ-51" sheetId="18" r:id="rId16"/>
    <sheet name="MAZ-51 48 hours" sheetId="13" r:id="rId17"/>
    <sheet name="48 hrs Raw data MAZ-51" sheetId="19" r:id="rId18"/>
    <sheet name="MAZ-51 72 hours" sheetId="14" r:id="rId19"/>
    <sheet name="72 hrs Raw data MAZ-51" sheetId="20" r:id="rId20"/>
  </sheets>
  <externalReferences>
    <externalReference r:id="rId21"/>
    <externalReference r:id="rId22"/>
    <externalReference r:id="rId23"/>
    <externalReference r:id="rId24"/>
    <externalReference r:id="rId25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1" l="1"/>
  <c r="E8" i="11"/>
  <c r="F8" i="11"/>
  <c r="G8" i="11"/>
  <c r="C8" i="11"/>
  <c r="D8" i="10"/>
  <c r="E8" i="10"/>
  <c r="F8" i="10"/>
  <c r="G8" i="10"/>
  <c r="C8" i="10"/>
  <c r="N14" i="14" l="1"/>
  <c r="M14" i="14"/>
  <c r="L14" i="14"/>
  <c r="K14" i="14"/>
  <c r="J14" i="14"/>
  <c r="E14" i="14"/>
  <c r="N14" i="13"/>
  <c r="M14" i="13"/>
  <c r="L14" i="13"/>
  <c r="K14" i="13"/>
  <c r="J14" i="13"/>
  <c r="E14" i="13"/>
  <c r="N14" i="12"/>
  <c r="M14" i="12"/>
  <c r="L14" i="12"/>
  <c r="K14" i="12"/>
  <c r="J14" i="12"/>
  <c r="E14" i="12"/>
  <c r="H21" i="4" l="1"/>
  <c r="G21" i="4"/>
  <c r="F21" i="4"/>
  <c r="E21" i="4"/>
  <c r="D21" i="4"/>
  <c r="C21" i="4"/>
  <c r="H17" i="4"/>
  <c r="G17" i="4"/>
  <c r="F17" i="4"/>
  <c r="E17" i="4"/>
  <c r="D17" i="4"/>
  <c r="C17" i="4"/>
</calcChain>
</file>

<file path=xl/sharedStrings.xml><?xml version="1.0" encoding="utf-8"?>
<sst xmlns="http://schemas.openxmlformats.org/spreadsheetml/2006/main" count="490" uniqueCount="127">
  <si>
    <t>Average</t>
  </si>
  <si>
    <t>Control</t>
  </si>
  <si>
    <t>Stdev</t>
  </si>
  <si>
    <t>SEM</t>
  </si>
  <si>
    <t>COMBO (L-Kyn/CTCE-9908)</t>
  </si>
  <si>
    <t>B-16 graph</t>
  </si>
  <si>
    <t>NOC 1,297</t>
  </si>
  <si>
    <t>average:</t>
  </si>
  <si>
    <t>STDEV</t>
  </si>
  <si>
    <t>48H</t>
  </si>
  <si>
    <t>Standard error of mean</t>
  </si>
  <si>
    <t>Quin</t>
  </si>
  <si>
    <t>Average % cell viability</t>
  </si>
  <si>
    <t>VC</t>
  </si>
  <si>
    <t>24h</t>
  </si>
  <si>
    <t>48h</t>
  </si>
  <si>
    <t>72h</t>
  </si>
  <si>
    <t>QUIN 0,25 mM</t>
  </si>
  <si>
    <t>QUIN 0,5 mM</t>
  </si>
  <si>
    <t>QUIN 0,75 mM</t>
  </si>
  <si>
    <t>QUIN 1 mM</t>
  </si>
  <si>
    <t>NOC 1,297 mM</t>
  </si>
  <si>
    <t>24H</t>
  </si>
  <si>
    <t>72H</t>
  </si>
  <si>
    <t>L-kyn</t>
  </si>
  <si>
    <t>L-KYN 1 mM</t>
  </si>
  <si>
    <t>L-KYN 2 mM</t>
  </si>
  <si>
    <t>L-KYN 3 mM</t>
  </si>
  <si>
    <t>L-KYN 4 mM</t>
  </si>
  <si>
    <t>KA 0,25 mM</t>
  </si>
  <si>
    <t>KA 0,5 mM</t>
  </si>
  <si>
    <t>KA 0,75 mM</t>
  </si>
  <si>
    <t>KA 1 mM</t>
  </si>
  <si>
    <t>KA</t>
  </si>
  <si>
    <t>CTCE 0,525 mM</t>
  </si>
  <si>
    <t>L-KYN 1,739mM</t>
  </si>
  <si>
    <t>mg/ml</t>
  </si>
  <si>
    <t>Mm</t>
  </si>
  <si>
    <t>CTCE-9908</t>
  </si>
  <si>
    <t>QUIN</t>
  </si>
  <si>
    <t>L-Kyn</t>
  </si>
  <si>
    <t xml:space="preserve">0.525 </t>
  </si>
  <si>
    <t>1.03</t>
  </si>
  <si>
    <r>
      <rPr>
        <b/>
        <sz val="11"/>
        <color theme="1"/>
        <rFont val="Calibri"/>
        <family val="2"/>
        <scheme val="minor"/>
      </rPr>
      <t>48 hours IC</t>
    </r>
    <r>
      <rPr>
        <b/>
        <vertAlign val="subscript"/>
        <sz val="11"/>
        <color theme="1"/>
        <rFont val="Calibri"/>
        <family val="2"/>
        <scheme val="minor"/>
      </rPr>
      <t>50</t>
    </r>
  </si>
  <si>
    <t>21.52</t>
  </si>
  <si>
    <t>8.229</t>
  </si>
  <si>
    <t>1.739</t>
  </si>
  <si>
    <t>0,103mM</t>
  </si>
  <si>
    <t>0,051mM</t>
  </si>
  <si>
    <t>0,026mM</t>
  </si>
  <si>
    <t>NOC 1,297mM</t>
  </si>
  <si>
    <t>NOC 1.297mM</t>
  </si>
  <si>
    <t>0,25mM</t>
  </si>
  <si>
    <t>0,5mM</t>
  </si>
  <si>
    <t>0,75mM</t>
  </si>
  <si>
    <t>1mM</t>
  </si>
  <si>
    <t xml:space="preserve">NOC 1,297mM </t>
  </si>
  <si>
    <t>0,5 mg/mL</t>
  </si>
  <si>
    <t>1 mg/mL</t>
  </si>
  <si>
    <t>2 mg/mL</t>
  </si>
  <si>
    <t>6 mg/mL</t>
  </si>
  <si>
    <t xml:space="preserve"> 6mg/mL</t>
  </si>
  <si>
    <t>0,31mM</t>
  </si>
  <si>
    <t>Noc 1,297mM</t>
  </si>
  <si>
    <t>EGCG</t>
  </si>
  <si>
    <t>NOC</t>
  </si>
  <si>
    <t xml:space="preserve">Average </t>
  </si>
  <si>
    <t>24hr</t>
  </si>
  <si>
    <t>NOC 1</t>
  </si>
  <si>
    <t>NOC 2</t>
  </si>
  <si>
    <t>NOC 3</t>
  </si>
  <si>
    <t>NOC 4</t>
  </si>
  <si>
    <t>PRISM IC50</t>
  </si>
  <si>
    <t>48hr</t>
  </si>
  <si>
    <t xml:space="preserve">Treatment </t>
  </si>
  <si>
    <t>Vehicle control</t>
  </si>
  <si>
    <t xml:space="preserve">MAZ-51 </t>
  </si>
  <si>
    <t xml:space="preserve">Concentration (μg/mg)  </t>
  </si>
  <si>
    <t>12.6</t>
  </si>
  <si>
    <t xml:space="preserve">Percentage cell viabilty (%)  </t>
  </si>
  <si>
    <t xml:space="preserve">Concentration (μM)  </t>
  </si>
  <si>
    <t>AVERAGE</t>
  </si>
  <si>
    <t xml:space="preserve">24 hour Analysis of MAZ-51 on B16F10 Melanoma cells </t>
  </si>
  <si>
    <t xml:space="preserve">48 hour Analysis of EGCG and MAZ-51 on B16F10 Melanoma cells </t>
  </si>
  <si>
    <t xml:space="preserve">72 hour Analysis of EGCG and MAZ-51 on B16F10 Melanoma cells </t>
  </si>
  <si>
    <t>Raw Data (570)</t>
  </si>
  <si>
    <t>L-KYN</t>
  </si>
  <si>
    <t>1 mM</t>
  </si>
  <si>
    <t>2 mM</t>
  </si>
  <si>
    <t>3 mM</t>
  </si>
  <si>
    <t>4 mM</t>
  </si>
  <si>
    <t>A</t>
  </si>
  <si>
    <t>B</t>
  </si>
  <si>
    <t>C</t>
  </si>
  <si>
    <t>D</t>
  </si>
  <si>
    <t>NOC 4ug/ml</t>
  </si>
  <si>
    <t>B-16 p6</t>
  </si>
  <si>
    <t>B-16 p11</t>
  </si>
  <si>
    <t>B-16 P5</t>
  </si>
  <si>
    <t xml:space="preserve">MAZ-51 COMPOUND </t>
  </si>
  <si>
    <t>Experiment 1</t>
  </si>
  <si>
    <r>
      <t>Concentration (</t>
    </r>
    <r>
      <rPr>
        <b/>
        <sz val="11"/>
        <color theme="1"/>
        <rFont val="Calibri"/>
        <family val="2"/>
      </rPr>
      <t>μg/mL)</t>
    </r>
  </si>
  <si>
    <r>
      <t>Concentration (</t>
    </r>
    <r>
      <rPr>
        <b/>
        <sz val="11"/>
        <color theme="1"/>
        <rFont val="Calibri"/>
        <family val="2"/>
      </rPr>
      <t>μM)</t>
    </r>
  </si>
  <si>
    <t>Experiment 2</t>
  </si>
  <si>
    <t>Experiment 3</t>
  </si>
  <si>
    <t>Blank</t>
  </si>
  <si>
    <t>% viable cells</t>
  </si>
  <si>
    <t>B-16 P6</t>
  </si>
  <si>
    <t>B-16 P10</t>
  </si>
  <si>
    <t xml:space="preserve">EGCG Compound </t>
  </si>
  <si>
    <t>9.2</t>
  </si>
  <si>
    <t>22.9</t>
  </si>
  <si>
    <t>Expereiment 4</t>
  </si>
  <si>
    <t>Experiment 5</t>
  </si>
  <si>
    <t>Experiment 6</t>
  </si>
  <si>
    <t>Experiment 4</t>
  </si>
  <si>
    <t>Experiemnt 5</t>
  </si>
  <si>
    <t>Experimnt 6</t>
  </si>
  <si>
    <t>Expereiment 1</t>
  </si>
  <si>
    <t>Exp 1</t>
  </si>
  <si>
    <t>Exp 2</t>
  </si>
  <si>
    <t>Exp 3</t>
  </si>
  <si>
    <t>Exp 4</t>
  </si>
  <si>
    <t>Exp 5</t>
  </si>
  <si>
    <t>Exp 6</t>
  </si>
  <si>
    <t xml:space="preserve">48 hour Analysis of MAZ-51 on B16F10 Melanoma cells </t>
  </si>
  <si>
    <t xml:space="preserve">72 hour Analysis of MAZ-51 on B16F10 Melanoma cells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</si>
</sst>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name val="Arial Narrow"/>
      <family val="2"/>
    </font>
    <font>
      <sz val="11"/>
      <color theme="8" tint="0.79998168889431442"/>
      <name val="Arial Narrow"/>
      <family val="2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color theme="5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theme="1"/>
      <name val="Calibri"/>
      <family val="2"/>
    </font>
    <font>
      <b/>
      <sz val="14"/>
      <color theme="1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2" borderId="0" xfId="0" applyFill="1"/>
    <xf numFmtId="16" fontId="0" fillId="3" borderId="0" xfId="0" applyNumberFormat="1" applyFill="1"/>
    <xf numFmtId="2" fontId="0" fillId="0" borderId="0" xfId="0" applyNumberFormat="1"/>
    <xf numFmtId="0" fontId="1" fillId="0" borderId="0" xfId="0" applyFont="1"/>
    <xf numFmtId="0" fontId="1" fillId="2" borderId="0" xfId="0" applyFont="1" applyFill="1"/>
    <xf numFmtId="2" fontId="1" fillId="0" borderId="0" xfId="0" applyNumberFormat="1" applyFont="1"/>
    <xf numFmtId="0" fontId="0" fillId="0" borderId="1" xfId="0" applyBorder="1"/>
    <xf numFmtId="0" fontId="1" fillId="0" borderId="1" xfId="0" applyFont="1" applyBorder="1"/>
    <xf numFmtId="0" fontId="0" fillId="4" borderId="0" xfId="0" applyFill="1"/>
    <xf numFmtId="0" fontId="1" fillId="4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15" fontId="0" fillId="0" borderId="0" xfId="0" applyNumberFormat="1"/>
    <xf numFmtId="0" fontId="0" fillId="13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7" fillId="0" borderId="0" xfId="0" applyFont="1"/>
    <xf numFmtId="0" fontId="0" fillId="0" borderId="0" xfId="0" applyFill="1"/>
    <xf numFmtId="0" fontId="0" fillId="15" borderId="0" xfId="0" applyFill="1"/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8" fillId="0" borderId="6" xfId="0" applyFont="1" applyBorder="1"/>
    <xf numFmtId="0" fontId="8" fillId="0" borderId="1" xfId="0" applyFont="1" applyBorder="1"/>
    <xf numFmtId="16" fontId="0" fillId="16" borderId="0" xfId="0" applyNumberFormat="1" applyFont="1" applyFill="1"/>
    <xf numFmtId="0" fontId="1" fillId="0" borderId="0" xfId="0" applyFont="1" applyAlignment="1">
      <alignment horizontal="center"/>
    </xf>
    <xf numFmtId="0" fontId="0" fillId="0" borderId="8" xfId="0" applyFont="1" applyBorder="1" applyAlignment="1">
      <alignment horizontal="right"/>
    </xf>
    <xf numFmtId="0" fontId="0" fillId="0" borderId="9" xfId="0" applyFont="1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0" fillId="0" borderId="8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0" xfId="0" applyFont="1"/>
    <xf numFmtId="0" fontId="0" fillId="2" borderId="0" xfId="0" applyFont="1" applyFill="1"/>
    <xf numFmtId="0" fontId="0" fillId="0" borderId="0" xfId="0" applyFont="1" applyAlignment="1">
      <alignment horizontal="center"/>
    </xf>
    <xf numFmtId="0" fontId="0" fillId="0" borderId="9" xfId="0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17" borderId="0" xfId="0" applyFont="1" applyFill="1"/>
    <xf numFmtId="0" fontId="0" fillId="17" borderId="0" xfId="0" applyFont="1" applyFill="1" applyAlignment="1">
      <alignment horizontal="right"/>
    </xf>
    <xf numFmtId="0" fontId="0" fillId="17" borderId="0" xfId="0" applyFill="1"/>
    <xf numFmtId="0" fontId="0" fillId="17" borderId="0" xfId="0" applyFill="1" applyAlignment="1">
      <alignment horizontal="right"/>
    </xf>
    <xf numFmtId="0" fontId="0" fillId="18" borderId="0" xfId="0" applyFill="1"/>
    <xf numFmtId="0" fontId="0" fillId="18" borderId="0" xfId="0" applyFill="1" applyAlignment="1">
      <alignment horizontal="right"/>
    </xf>
    <xf numFmtId="0" fontId="0" fillId="19" borderId="0" xfId="0" applyFont="1" applyFill="1"/>
    <xf numFmtId="0" fontId="0" fillId="19" borderId="0" xfId="0" applyFont="1" applyFill="1" applyAlignment="1">
      <alignment horizontal="right"/>
    </xf>
    <xf numFmtId="0" fontId="0" fillId="19" borderId="0" xfId="0" applyFill="1"/>
    <xf numFmtId="0" fontId="0" fillId="19" borderId="0" xfId="0" applyFill="1" applyAlignment="1">
      <alignment horizontal="right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20" borderId="0" xfId="0" applyFill="1"/>
    <xf numFmtId="0" fontId="0" fillId="20" borderId="9" xfId="0" applyFont="1" applyFill="1" applyBorder="1" applyAlignment="1">
      <alignment horizontal="right"/>
    </xf>
    <xf numFmtId="0" fontId="0" fillId="20" borderId="0" xfId="0" applyFont="1" applyFill="1" applyAlignment="1">
      <alignment horizontal="right"/>
    </xf>
    <xf numFmtId="0" fontId="0" fillId="20" borderId="0" xfId="0" applyFont="1" applyFill="1"/>
    <xf numFmtId="0" fontId="0" fillId="12" borderId="0" xfId="0" applyFill="1" applyAlignment="1">
      <alignment horizontal="right"/>
    </xf>
    <xf numFmtId="0" fontId="0" fillId="12" borderId="0" xfId="0" applyFill="1"/>
    <xf numFmtId="0" fontId="0" fillId="12" borderId="0" xfId="0" applyFont="1" applyFill="1" applyAlignment="1">
      <alignment horizontal="right"/>
    </xf>
    <xf numFmtId="0" fontId="0" fillId="12" borderId="0" xfId="0" applyFont="1" applyFill="1"/>
    <xf numFmtId="0" fontId="0" fillId="21" borderId="0" xfId="0" applyFill="1"/>
    <xf numFmtId="0" fontId="0" fillId="21" borderId="0" xfId="0" applyFill="1" applyAlignment="1">
      <alignment horizontal="right"/>
    </xf>
    <xf numFmtId="0" fontId="0" fillId="21" borderId="0" xfId="0" applyFont="1" applyFill="1" applyAlignment="1">
      <alignment horizontal="right"/>
    </xf>
    <xf numFmtId="0" fontId="0" fillId="22" borderId="9" xfId="0" applyFill="1" applyBorder="1" applyAlignment="1">
      <alignment horizontal="right"/>
    </xf>
    <xf numFmtId="0" fontId="0" fillId="14" borderId="9" xfId="0" applyFill="1" applyBorder="1" applyAlignment="1">
      <alignment horizontal="right"/>
    </xf>
    <xf numFmtId="0" fontId="0" fillId="22" borderId="0" xfId="0" applyFill="1" applyBorder="1" applyAlignment="1">
      <alignment horizontal="right"/>
    </xf>
    <xf numFmtId="0" fontId="0" fillId="14" borderId="0" xfId="0" applyFill="1" applyBorder="1" applyAlignment="1">
      <alignment horizontal="right"/>
    </xf>
    <xf numFmtId="0" fontId="0" fillId="22" borderId="13" xfId="0" applyFill="1" applyBorder="1" applyAlignment="1">
      <alignment horizontal="right"/>
    </xf>
    <xf numFmtId="0" fontId="0" fillId="14" borderId="13" xfId="0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12" borderId="9" xfId="0" applyFill="1" applyBorder="1" applyAlignment="1">
      <alignment horizontal="right"/>
    </xf>
    <xf numFmtId="0" fontId="0" fillId="12" borderId="0" xfId="0" applyFill="1" applyBorder="1" applyAlignment="1">
      <alignment horizontal="right"/>
    </xf>
    <xf numFmtId="0" fontId="0" fillId="12" borderId="13" xfId="0" applyFill="1" applyBorder="1" applyAlignment="1">
      <alignment horizontal="right"/>
    </xf>
    <xf numFmtId="0" fontId="0" fillId="14" borderId="0" xfId="0" applyFill="1" applyAlignment="1">
      <alignment horizontal="right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2" borderId="0" xfId="0" applyFill="1" applyAlignment="1">
      <alignment horizontal="right"/>
    </xf>
    <xf numFmtId="0" fontId="0" fillId="0" borderId="0" xfId="0" applyFont="1" applyFill="1"/>
    <xf numFmtId="0" fontId="0" fillId="23" borderId="0" xfId="0" applyFill="1"/>
    <xf numFmtId="0" fontId="0" fillId="23" borderId="0" xfId="0" applyFill="1" applyAlignment="1">
      <alignment horizontal="right"/>
    </xf>
    <xf numFmtId="0" fontId="0" fillId="13" borderId="9" xfId="0" applyFill="1" applyBorder="1" applyAlignment="1">
      <alignment horizontal="right"/>
    </xf>
    <xf numFmtId="0" fontId="0" fillId="7" borderId="9" xfId="0" applyFill="1" applyBorder="1" applyAlignment="1">
      <alignment horizontal="right"/>
    </xf>
    <xf numFmtId="0" fontId="0" fillId="13" borderId="0" xfId="0" applyFill="1" applyBorder="1" applyAlignment="1">
      <alignment horizontal="right"/>
    </xf>
    <xf numFmtId="0" fontId="0" fillId="7" borderId="0" xfId="0" applyFill="1" applyBorder="1" applyAlignment="1">
      <alignment horizontal="right"/>
    </xf>
    <xf numFmtId="0" fontId="0" fillId="13" borderId="13" xfId="0" applyFill="1" applyBorder="1" applyAlignment="1">
      <alignment horizontal="right"/>
    </xf>
    <xf numFmtId="0" fontId="0" fillId="7" borderId="13" xfId="0" applyFill="1" applyBorder="1" applyAlignment="1">
      <alignment horizontal="right"/>
    </xf>
    <xf numFmtId="0" fontId="0" fillId="7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7" fillId="2" borderId="6" xfId="0" applyFont="1" applyFill="1" applyBorder="1" applyAlignment="1">
      <alignment horizontal="center" vertical="center"/>
    </xf>
    <xf numFmtId="0" fontId="8" fillId="2" borderId="6" xfId="0" applyFont="1" applyFill="1" applyBorder="1"/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0" xfId="0" applyFont="1" applyFill="1"/>
    <xf numFmtId="0" fontId="0" fillId="2" borderId="0" xfId="0" applyFill="1" applyBorder="1" applyAlignment="1">
      <alignment horizontal="right"/>
    </xf>
    <xf numFmtId="0" fontId="0" fillId="24" borderId="9" xfId="0" applyFill="1" applyBorder="1" applyAlignment="1">
      <alignment horizontal="right"/>
    </xf>
    <xf numFmtId="0" fontId="0" fillId="24" borderId="0" xfId="0" applyFill="1" applyBorder="1" applyAlignment="1">
      <alignment horizontal="right"/>
    </xf>
    <xf numFmtId="0" fontId="0" fillId="24" borderId="13" xfId="0" applyFill="1" applyBorder="1" applyAlignment="1">
      <alignment horizontal="right"/>
    </xf>
    <xf numFmtId="0" fontId="0" fillId="13" borderId="0" xfId="0" applyFill="1" applyAlignment="1">
      <alignment horizontal="right"/>
    </xf>
    <xf numFmtId="0" fontId="0" fillId="7" borderId="0" xfId="0" applyFill="1" applyAlignment="1">
      <alignment horizontal="right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17" borderId="1" xfId="0" applyFont="1" applyFill="1" applyBorder="1" applyAlignment="1">
      <alignment horizontal="center" vertical="center" textRotation="90" wrapText="1"/>
    </xf>
    <xf numFmtId="0" fontId="3" fillId="25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0" fillId="26" borderId="1" xfId="0" applyFill="1" applyBorder="1" applyAlignment="1">
      <alignment horizontal="center"/>
    </xf>
    <xf numFmtId="0" fontId="6" fillId="26" borderId="1" xfId="0" applyFont="1" applyFill="1" applyBorder="1" applyAlignment="1">
      <alignment horizontal="center"/>
    </xf>
    <xf numFmtId="0" fontId="8" fillId="26" borderId="1" xfId="0" applyFont="1" applyFill="1" applyBorder="1"/>
    <xf numFmtId="0" fontId="3" fillId="17" borderId="1" xfId="0" applyFont="1" applyFill="1" applyBorder="1" applyAlignment="1">
      <alignment horizontal="center" vertical="center"/>
    </xf>
    <xf numFmtId="0" fontId="3" fillId="17" borderId="6" xfId="0" applyFont="1" applyFill="1" applyBorder="1" applyAlignment="1">
      <alignment horizontal="center" vertical="center"/>
    </xf>
    <xf numFmtId="0" fontId="3" fillId="25" borderId="6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horizontal="center" vertical="center"/>
    </xf>
    <xf numFmtId="0" fontId="3" fillId="26" borderId="6" xfId="0" applyFont="1" applyFill="1" applyBorder="1" applyAlignment="1">
      <alignment horizontal="center" vertical="center"/>
    </xf>
    <xf numFmtId="0" fontId="3" fillId="27" borderId="6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14" xfId="0" applyFont="1" applyBorder="1" applyAlignment="1">
      <alignment horizontal="center" vertical="top"/>
    </xf>
    <xf numFmtId="0" fontId="12" fillId="0" borderId="15" xfId="0" applyFont="1" applyBorder="1" applyAlignment="1">
      <alignment horizontal="center" vertical="top"/>
    </xf>
    <xf numFmtId="0" fontId="0" fillId="20" borderId="1" xfId="0" applyFill="1" applyBorder="1"/>
    <xf numFmtId="0" fontId="3" fillId="20" borderId="1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/>
    </xf>
    <xf numFmtId="0" fontId="3" fillId="10" borderId="17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0" fillId="0" borderId="0" xfId="0" applyBorder="1"/>
    <xf numFmtId="0" fontId="0" fillId="0" borderId="22" xfId="0" applyBorder="1"/>
    <xf numFmtId="0" fontId="10" fillId="0" borderId="5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10" fillId="0" borderId="15" xfId="0" applyFont="1" applyBorder="1" applyAlignment="1">
      <alignment horizontal="center" vertical="top"/>
    </xf>
    <xf numFmtId="0" fontId="3" fillId="16" borderId="16" xfId="0" applyFont="1" applyFill="1" applyBorder="1" applyAlignment="1">
      <alignment horizontal="center" vertical="center"/>
    </xf>
    <xf numFmtId="0" fontId="3" fillId="16" borderId="19" xfId="0" applyFont="1" applyFill="1" applyBorder="1" applyAlignment="1">
      <alignment horizontal="center" vertical="center"/>
    </xf>
    <xf numFmtId="0" fontId="3" fillId="16" borderId="21" xfId="0" applyFont="1" applyFill="1" applyBorder="1" applyAlignment="1">
      <alignment horizontal="center" vertical="center" textRotation="90" wrapText="1"/>
    </xf>
    <xf numFmtId="0" fontId="3" fillId="28" borderId="17" xfId="0" applyFont="1" applyFill="1" applyBorder="1" applyAlignment="1">
      <alignment horizontal="center" vertical="center"/>
    </xf>
    <xf numFmtId="0" fontId="3" fillId="28" borderId="0" xfId="0" applyFont="1" applyFill="1" applyBorder="1" applyAlignment="1">
      <alignment horizontal="center" vertical="center"/>
    </xf>
    <xf numFmtId="0" fontId="3" fillId="28" borderId="2" xfId="0" applyFont="1" applyFill="1" applyBorder="1" applyAlignment="1">
      <alignment horizontal="center" vertical="center"/>
    </xf>
    <xf numFmtId="0" fontId="3" fillId="28" borderId="1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0" fillId="7" borderId="0" xfId="0" applyFill="1" applyBorder="1"/>
    <xf numFmtId="0" fontId="3" fillId="6" borderId="1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0" fillId="6" borderId="0" xfId="0" applyFill="1" applyBorder="1"/>
    <xf numFmtId="0" fontId="3" fillId="27" borderId="17" xfId="0" applyFont="1" applyFill="1" applyBorder="1" applyAlignment="1">
      <alignment horizontal="center" vertical="center"/>
    </xf>
    <xf numFmtId="0" fontId="3" fillId="27" borderId="1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0" fillId="29" borderId="23" xfId="0" applyFill="1" applyBorder="1"/>
    <xf numFmtId="0" fontId="3" fillId="29" borderId="24" xfId="0" applyFont="1" applyFill="1" applyBorder="1" applyAlignment="1">
      <alignment horizontal="center" vertical="center"/>
    </xf>
    <xf numFmtId="0" fontId="3" fillId="29" borderId="7" xfId="0" applyFont="1" applyFill="1" applyBorder="1" applyAlignment="1">
      <alignment horizontal="center" vertical="center"/>
    </xf>
    <xf numFmtId="0" fontId="3" fillId="29" borderId="25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 textRotation="90" wrapText="1"/>
    </xf>
    <xf numFmtId="0" fontId="3" fillId="16" borderId="6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28" borderId="6" xfId="0" applyFont="1" applyFill="1" applyBorder="1" applyAlignment="1">
      <alignment horizontal="center" vertical="center"/>
    </xf>
    <xf numFmtId="0" fontId="10" fillId="28" borderId="1" xfId="0" applyFont="1" applyFill="1" applyBorder="1" applyAlignment="1">
      <alignment horizontal="center" vertical="center"/>
    </xf>
    <xf numFmtId="0" fontId="4" fillId="30" borderId="6" xfId="0" applyFont="1" applyFill="1" applyBorder="1" applyAlignment="1">
      <alignment horizontal="center" vertical="center"/>
    </xf>
    <xf numFmtId="0" fontId="1" fillId="30" borderId="1" xfId="0" applyFont="1" applyFill="1" applyBorder="1" applyAlignment="1">
      <alignment horizontal="center"/>
    </xf>
    <xf numFmtId="0" fontId="1" fillId="30" borderId="7" xfId="0" applyFont="1" applyFill="1" applyBorder="1" applyAlignment="1">
      <alignment horizontal="center"/>
    </xf>
    <xf numFmtId="0" fontId="7" fillId="30" borderId="6" xfId="0" applyFont="1" applyFill="1" applyBorder="1" applyAlignment="1">
      <alignment horizontal="center" vertical="center"/>
    </xf>
    <xf numFmtId="0" fontId="7" fillId="30" borderId="1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/>
    </xf>
    <xf numFmtId="0" fontId="8" fillId="5" borderId="6" xfId="0" applyFont="1" applyFill="1" applyBorder="1"/>
    <xf numFmtId="0" fontId="8" fillId="5" borderId="1" xfId="0" applyFont="1" applyFill="1" applyBorder="1"/>
    <xf numFmtId="0" fontId="1" fillId="31" borderId="1" xfId="0" applyFont="1" applyFill="1" applyBorder="1" applyAlignment="1">
      <alignment horizontal="center"/>
    </xf>
    <xf numFmtId="0" fontId="0" fillId="29" borderId="1" xfId="0" applyFill="1" applyBorder="1"/>
    <xf numFmtId="0" fontId="3" fillId="29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ZA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ZA" sz="15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The effect of L-Kynurenine on B-16 F10 cells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ZA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ZA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en-ZA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22752624671916"/>
          <c:y val="0.12124854081578122"/>
          <c:w val="0.70155036089238842"/>
          <c:h val="0.66783138335737402"/>
        </c:manualLayout>
      </c:layout>
      <c:barChart>
        <c:barDir val="col"/>
        <c:grouping val="clustered"/>
        <c:varyColors val="0"/>
        <c:ser>
          <c:idx val="0"/>
          <c:order val="0"/>
          <c:tx>
            <c:v>24 hours</c:v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[1]Graphs!$P$57:$U$57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0.97628552641119293</c:v>
                  </c:pt>
                  <c:pt idx="2">
                    <c:v>2.6241147752774623</c:v>
                  </c:pt>
                  <c:pt idx="3">
                    <c:v>3.5992297302362939</c:v>
                  </c:pt>
                  <c:pt idx="4">
                    <c:v>3.1341293347644039</c:v>
                  </c:pt>
                  <c:pt idx="5">
                    <c:v>4.3869486959455646</c:v>
                  </c:pt>
                </c:numCache>
              </c:numRef>
            </c:plus>
            <c:minus>
              <c:numRef>
                <c:f>[1]Graphs!$P$57:$U$57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0.97628552641119293</c:v>
                  </c:pt>
                  <c:pt idx="2">
                    <c:v>2.6241147752774623</c:v>
                  </c:pt>
                  <c:pt idx="3">
                    <c:v>3.5992297302362939</c:v>
                  </c:pt>
                  <c:pt idx="4">
                    <c:v>3.1341293347644039</c:v>
                  </c:pt>
                  <c:pt idx="5">
                    <c:v>4.3869486959455646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[1]Graphs!$P$44:$U$44</c:f>
              <c:strCache>
                <c:ptCount val="6"/>
                <c:pt idx="0">
                  <c:v>Control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NOC 1,297 </c:v>
                </c:pt>
              </c:strCache>
            </c:strRef>
          </c:cat>
          <c:val>
            <c:numRef>
              <c:f>[1]Graphs!$P$45:$U$45</c:f>
              <c:numCache>
                <c:formatCode>General</c:formatCode>
                <c:ptCount val="6"/>
                <c:pt idx="0">
                  <c:v>100</c:v>
                </c:pt>
                <c:pt idx="1">
                  <c:v>98.456901055544762</c:v>
                </c:pt>
                <c:pt idx="2">
                  <c:v>90.922566901518962</c:v>
                </c:pt>
                <c:pt idx="3">
                  <c:v>85.057536871490839</c:v>
                </c:pt>
                <c:pt idx="4">
                  <c:v>78.514312353946025</c:v>
                </c:pt>
                <c:pt idx="5">
                  <c:v>70.918049227439283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2-4F8B-98E4-9E013657481E}"/>
            </c:ext>
          </c:extLst>
        </c:ser>
        <c:ser>
          <c:idx val="1"/>
          <c:order val="1"/>
          <c:tx>
            <c:v>48 hours</c:v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[1]Graphs!$P$58:$U$58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5.0029543733750872</c:v>
                  </c:pt>
                  <c:pt idx="2">
                    <c:v>4.482701921753045</c:v>
                  </c:pt>
                  <c:pt idx="3">
                    <c:v>4.3223161258496239</c:v>
                  </c:pt>
                  <c:pt idx="4">
                    <c:v>4.2705568161863026</c:v>
                  </c:pt>
                  <c:pt idx="5">
                    <c:v>6.5237704148660187</c:v>
                  </c:pt>
                </c:numCache>
              </c:numRef>
            </c:plus>
            <c:minus>
              <c:numRef>
                <c:f>[1]Graphs!$P$58:$U$58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5.0029543733750872</c:v>
                  </c:pt>
                  <c:pt idx="2">
                    <c:v>4.482701921753045</c:v>
                  </c:pt>
                  <c:pt idx="3">
                    <c:v>4.3223161258496239</c:v>
                  </c:pt>
                  <c:pt idx="4">
                    <c:v>4.2705568161863026</c:v>
                  </c:pt>
                  <c:pt idx="5">
                    <c:v>6.5237704148660187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[1]Graphs!$P$44:$U$44</c:f>
              <c:strCache>
                <c:ptCount val="6"/>
                <c:pt idx="0">
                  <c:v>Control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NOC 1,297 </c:v>
                </c:pt>
              </c:strCache>
            </c:strRef>
          </c:cat>
          <c:val>
            <c:numRef>
              <c:f>[1]Graphs!$P$46:$U$46</c:f>
              <c:numCache>
                <c:formatCode>General</c:formatCode>
                <c:ptCount val="6"/>
                <c:pt idx="0">
                  <c:v>100</c:v>
                </c:pt>
                <c:pt idx="1">
                  <c:v>75.614065914942969</c:v>
                </c:pt>
                <c:pt idx="2">
                  <c:v>58.260365597610189</c:v>
                </c:pt>
                <c:pt idx="3">
                  <c:v>24.889726940702293</c:v>
                </c:pt>
                <c:pt idx="4">
                  <c:v>16.1511466287788</c:v>
                </c:pt>
                <c:pt idx="5">
                  <c:v>48.866707936470391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E2-4F8B-98E4-9E013657481E}"/>
            </c:ext>
          </c:extLst>
        </c:ser>
        <c:ser>
          <c:idx val="2"/>
          <c:order val="2"/>
          <c:tx>
            <c:v>72 hours</c:v>
          </c:tx>
          <c:spPr>
            <a:pattFill prst="dkUpDi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[1]Graphs!$P$59:$U$59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0.66810741400952622</c:v>
                  </c:pt>
                  <c:pt idx="2">
                    <c:v>5.580906085570982</c:v>
                  </c:pt>
                  <c:pt idx="3">
                    <c:v>0.63989039399354275</c:v>
                  </c:pt>
                  <c:pt idx="4">
                    <c:v>0.81794522942592429</c:v>
                  </c:pt>
                  <c:pt idx="5">
                    <c:v>1.3525971508988726</c:v>
                  </c:pt>
                </c:numCache>
              </c:numRef>
            </c:plus>
            <c:minus>
              <c:numRef>
                <c:f>[1]Graphs!$P$59:$U$59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0.66810741400952622</c:v>
                  </c:pt>
                  <c:pt idx="2">
                    <c:v>5.580906085570982</c:v>
                  </c:pt>
                  <c:pt idx="3">
                    <c:v>0.63989039399354275</c:v>
                  </c:pt>
                  <c:pt idx="4">
                    <c:v>0.81794522942592429</c:v>
                  </c:pt>
                  <c:pt idx="5">
                    <c:v>1.3525971508988726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[1]Graphs!$P$44:$U$44</c:f>
              <c:strCache>
                <c:ptCount val="6"/>
                <c:pt idx="0">
                  <c:v>Control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NOC 1,297 </c:v>
                </c:pt>
              </c:strCache>
            </c:strRef>
          </c:cat>
          <c:val>
            <c:numRef>
              <c:f>[1]Graphs!$P$47:$U$47</c:f>
              <c:numCache>
                <c:formatCode>General</c:formatCode>
                <c:ptCount val="6"/>
                <c:pt idx="0">
                  <c:v>100</c:v>
                </c:pt>
                <c:pt idx="1">
                  <c:v>49.983343206370492</c:v>
                </c:pt>
                <c:pt idx="2">
                  <c:v>22.285075807281082</c:v>
                </c:pt>
                <c:pt idx="3">
                  <c:v>8.9081058515086848</c:v>
                </c:pt>
                <c:pt idx="4">
                  <c:v>9.2775152216068513</c:v>
                </c:pt>
                <c:pt idx="5">
                  <c:v>34.05435815092747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E2-4F8B-98E4-9E0136574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440328"/>
        <c:axId val="1222178888"/>
      </c:barChart>
      <c:catAx>
        <c:axId val="356440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5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L-kynurenine concentrations (mM)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ZA"/>
              </a:p>
            </c:rich>
          </c:tx>
          <c:layout>
            <c:manualLayout>
              <c:xMode val="edge"/>
              <c:yMode val="edge"/>
              <c:x val="0.28706512467191597"/>
              <c:y val="0.883941041639286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2178888"/>
        <c:crosses val="autoZero"/>
        <c:auto val="1"/>
        <c:lblAlgn val="ctr"/>
        <c:lblOffset val="100"/>
        <c:noMultiLvlLbl val="0"/>
      </c:catAx>
      <c:valAx>
        <c:axId val="1222178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5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Average % cell viability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ZA"/>
              </a:p>
            </c:rich>
          </c:tx>
          <c:layout>
            <c:manualLayout>
              <c:xMode val="edge"/>
              <c:yMode val="edge"/>
              <c:x val="2.1916830708661416E-2"/>
              <c:y val="0.244270058221060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440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ZA" sz="15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5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The effects of quinolinic acid on B-16 F10 cells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ZA" sz="1500" b="1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ZA" sz="15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en-ZA" sz="15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45354052965601"/>
          <c:y val="0.1099685804055984"/>
          <c:w val="0.71587146377944588"/>
          <c:h val="0.67171291891855422"/>
        </c:manualLayout>
      </c:layout>
      <c:barChart>
        <c:barDir val="col"/>
        <c:grouping val="clustered"/>
        <c:varyColors val="0"/>
        <c:ser>
          <c:idx val="0"/>
          <c:order val="0"/>
          <c:tx>
            <c:v>24 hours</c:v>
          </c:tx>
          <c:spPr>
            <a:pattFill prst="pct5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25A-4F3E-8B75-696DFA2D9090}"/>
              </c:ext>
            </c:extLst>
          </c:dPt>
          <c:errBars>
            <c:errBarType val="both"/>
            <c:errValType val="cust"/>
            <c:noEndCap val="0"/>
            <c:plus>
              <c:numRef>
                <c:f>[1]Graphs!$Z$57:$AF$57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2.2490886362143496</c:v>
                  </c:pt>
                  <c:pt idx="2">
                    <c:v>1.2458369408568317</c:v>
                  </c:pt>
                  <c:pt idx="3">
                    <c:v>0.62198485770259759</c:v>
                  </c:pt>
                  <c:pt idx="4">
                    <c:v>4.5692858912600762</c:v>
                  </c:pt>
                  <c:pt idx="5">
                    <c:v>0.61093456411876346</c:v>
                  </c:pt>
                  <c:pt idx="6">
                    <c:v>3.1604091155037843</c:v>
                  </c:pt>
                </c:numCache>
              </c:numRef>
            </c:plus>
            <c:minus>
              <c:numRef>
                <c:f>[1]Graphs!$Z$57:$AF$57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2.2490886362143496</c:v>
                  </c:pt>
                  <c:pt idx="2">
                    <c:v>1.2458369408568317</c:v>
                  </c:pt>
                  <c:pt idx="3">
                    <c:v>0.62198485770259759</c:v>
                  </c:pt>
                  <c:pt idx="4">
                    <c:v>4.5692858912600762</c:v>
                  </c:pt>
                  <c:pt idx="5">
                    <c:v>0.61093456411876346</c:v>
                  </c:pt>
                  <c:pt idx="6">
                    <c:v>3.1604091155037843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[1]Graphs!$Z$44:$AF$44</c:f>
              <c:strCache>
                <c:ptCount val="7"/>
                <c:pt idx="0">
                  <c:v>Control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NOC 1,297 </c:v>
                </c:pt>
                <c:pt idx="6">
                  <c:v>VC</c:v>
                </c:pt>
              </c:strCache>
            </c:strRef>
          </c:cat>
          <c:val>
            <c:numRef>
              <c:f>[1]Graphs!$Z$45:$AF$45</c:f>
              <c:numCache>
                <c:formatCode>General</c:formatCode>
                <c:ptCount val="7"/>
                <c:pt idx="0">
                  <c:v>100</c:v>
                </c:pt>
                <c:pt idx="1">
                  <c:v>99.03796376850508</c:v>
                </c:pt>
                <c:pt idx="2">
                  <c:v>100.3800903312915</c:v>
                </c:pt>
                <c:pt idx="3">
                  <c:v>95.22279174072753</c:v>
                </c:pt>
                <c:pt idx="4">
                  <c:v>96.414804480752949</c:v>
                </c:pt>
                <c:pt idx="5">
                  <c:v>73.23921564412359</c:v>
                </c:pt>
                <c:pt idx="6">
                  <c:v>105.76983501327575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5A-4F3E-8B75-696DFA2D9090}"/>
            </c:ext>
          </c:extLst>
        </c:ser>
        <c:ser>
          <c:idx val="1"/>
          <c:order val="1"/>
          <c:tx>
            <c:v>48 hours</c:v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[1]Graphs!$Z$58:$AF$58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1.8536168747394441</c:v>
                  </c:pt>
                  <c:pt idx="2">
                    <c:v>1.530539312764303</c:v>
                  </c:pt>
                  <c:pt idx="3">
                    <c:v>1.9714385427777621</c:v>
                  </c:pt>
                  <c:pt idx="4">
                    <c:v>4.6748610554719097</c:v>
                  </c:pt>
                  <c:pt idx="5">
                    <c:v>11.911195526084198</c:v>
                  </c:pt>
                  <c:pt idx="6">
                    <c:v>3.9668326386722956</c:v>
                  </c:pt>
                </c:numCache>
              </c:numRef>
            </c:plus>
            <c:minus>
              <c:numRef>
                <c:f>[1]Graphs!$Z$58:$AF$58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1.8536168747394441</c:v>
                  </c:pt>
                  <c:pt idx="2">
                    <c:v>1.530539312764303</c:v>
                  </c:pt>
                  <c:pt idx="3">
                    <c:v>1.9714385427777621</c:v>
                  </c:pt>
                  <c:pt idx="4">
                    <c:v>4.6748610554719097</c:v>
                  </c:pt>
                  <c:pt idx="5">
                    <c:v>11.911195526084198</c:v>
                  </c:pt>
                  <c:pt idx="6">
                    <c:v>3.9668326386722956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[1]Graphs!$Z$44:$AF$44</c:f>
              <c:strCache>
                <c:ptCount val="7"/>
                <c:pt idx="0">
                  <c:v>Control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NOC 1,297 </c:v>
                </c:pt>
                <c:pt idx="6">
                  <c:v>VC</c:v>
                </c:pt>
              </c:strCache>
            </c:strRef>
          </c:cat>
          <c:val>
            <c:numRef>
              <c:f>[1]Graphs!$Z$46:$AF$46</c:f>
              <c:numCache>
                <c:formatCode>General</c:formatCode>
                <c:ptCount val="7"/>
                <c:pt idx="0">
                  <c:v>100</c:v>
                </c:pt>
                <c:pt idx="1">
                  <c:v>93.71370245355638</c:v>
                </c:pt>
                <c:pt idx="2">
                  <c:v>95.649808791989102</c:v>
                </c:pt>
                <c:pt idx="3">
                  <c:v>90.367549757159537</c:v>
                </c:pt>
                <c:pt idx="4">
                  <c:v>90.39631258284318</c:v>
                </c:pt>
                <c:pt idx="5">
                  <c:v>48.619915597368845</c:v>
                </c:pt>
                <c:pt idx="6">
                  <c:v>110.94954663958782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5A-4F3E-8B75-696DFA2D9090}"/>
            </c:ext>
          </c:extLst>
        </c:ser>
        <c:ser>
          <c:idx val="2"/>
          <c:order val="2"/>
          <c:tx>
            <c:v>72 hours</c:v>
          </c:tx>
          <c:spPr>
            <a:pattFill prst="dkUpDi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[1]Graphs!$Z$59:$AF$59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5.360363503051965</c:v>
                  </c:pt>
                  <c:pt idx="2">
                    <c:v>3.9725119723950493</c:v>
                  </c:pt>
                  <c:pt idx="3">
                    <c:v>3.2098834106892036</c:v>
                  </c:pt>
                  <c:pt idx="4">
                    <c:v>5.4495095031834957</c:v>
                  </c:pt>
                  <c:pt idx="5">
                    <c:v>11.127276708134536</c:v>
                  </c:pt>
                  <c:pt idx="6">
                    <c:v>1.3525971508988726</c:v>
                  </c:pt>
                </c:numCache>
              </c:numRef>
            </c:plus>
            <c:minus>
              <c:numRef>
                <c:f>[1]Graphs!$Z$59:$AF$59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5.360363503051965</c:v>
                  </c:pt>
                  <c:pt idx="2">
                    <c:v>3.9725119723950493</c:v>
                  </c:pt>
                  <c:pt idx="3">
                    <c:v>3.2098834106892036</c:v>
                  </c:pt>
                  <c:pt idx="4">
                    <c:v>5.4495095031834957</c:v>
                  </c:pt>
                  <c:pt idx="5">
                    <c:v>11.127276708134536</c:v>
                  </c:pt>
                  <c:pt idx="6">
                    <c:v>1.3525971508988726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[1]Graphs!$Z$44:$AF$44</c:f>
              <c:strCache>
                <c:ptCount val="7"/>
                <c:pt idx="0">
                  <c:v>Control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NOC 1,297 </c:v>
                </c:pt>
                <c:pt idx="6">
                  <c:v>VC</c:v>
                </c:pt>
              </c:strCache>
            </c:strRef>
          </c:cat>
          <c:val>
            <c:numRef>
              <c:f>[1]Graphs!$Z$47:$AF$47</c:f>
              <c:numCache>
                <c:formatCode>General</c:formatCode>
                <c:ptCount val="7"/>
                <c:pt idx="0">
                  <c:v>100</c:v>
                </c:pt>
                <c:pt idx="1">
                  <c:v>98.791885627594723</c:v>
                </c:pt>
                <c:pt idx="2">
                  <c:v>101.3699840031062</c:v>
                </c:pt>
                <c:pt idx="3">
                  <c:v>95.172458804525917</c:v>
                </c:pt>
                <c:pt idx="4">
                  <c:v>99.859059186739685</c:v>
                </c:pt>
                <c:pt idx="5">
                  <c:v>34.05435815092747</c:v>
                </c:pt>
                <c:pt idx="6">
                  <c:v>119.82713464955839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5A-4F3E-8B75-696DFA2D9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4465048"/>
        <c:axId val="994467344"/>
      </c:barChart>
      <c:catAx>
        <c:axId val="994465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ZA" sz="1500" b="1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500" b="1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Quinolinic acid concentrations (mM)</a:t>
                </a:r>
              </a:p>
            </c:rich>
          </c:tx>
          <c:layout>
            <c:manualLayout>
              <c:xMode val="edge"/>
              <c:yMode val="edge"/>
              <c:x val="0.27792555342346914"/>
              <c:y val="0.890745501285347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ZA" sz="1500" b="1" i="0" u="none" strike="noStrike" kern="1200" spc="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467344"/>
        <c:crosses val="autoZero"/>
        <c:auto val="1"/>
        <c:lblAlgn val="ctr"/>
        <c:lblOffset val="100"/>
        <c:noMultiLvlLbl val="0"/>
      </c:catAx>
      <c:valAx>
        <c:axId val="9944673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ZA" sz="1500" b="1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500" b="1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Average % cell viability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ZA" sz="1500" b="1" spc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ZA" sz="1500" b="1" i="0" u="none" strike="noStrike" kern="1200" spc="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ZA" sz="1500" b="1" i="0" u="none" strike="noStrike" kern="1200" spc="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465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ZA" sz="15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5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The effect of Kynurenic acid on B-16 cells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ZA" sz="1500" b="1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ZA" sz="15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en-ZA" sz="15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24 hours</c:v>
          </c:tx>
          <c:spPr>
            <a:pattFill prst="pct5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'[2]chosen exp graph'!$AF$78:$AK$78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4.3984456685617186</c:v>
                  </c:pt>
                  <c:pt idx="2">
                    <c:v>9.5891972852096785</c:v>
                  </c:pt>
                  <c:pt idx="3">
                    <c:v>7.8718712660175285</c:v>
                  </c:pt>
                  <c:pt idx="4">
                    <c:v>9.7891651704317599</c:v>
                  </c:pt>
                  <c:pt idx="5">
                    <c:v>3.8766031455158942</c:v>
                  </c:pt>
                </c:numCache>
              </c:numRef>
            </c:plus>
            <c:minus>
              <c:numRef>
                <c:f>'[2]chosen exp graph'!$AF$78:$AK$78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4.3984456685617186</c:v>
                  </c:pt>
                  <c:pt idx="2">
                    <c:v>9.5891972852096785</c:v>
                  </c:pt>
                  <c:pt idx="3">
                    <c:v>7.8718712660175285</c:v>
                  </c:pt>
                  <c:pt idx="4">
                    <c:v>9.7891651704317599</c:v>
                  </c:pt>
                  <c:pt idx="5">
                    <c:v>3.8766031455158942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'[2]chosen exp graph'!$AF$67:$AK$67</c:f>
              <c:strCache>
                <c:ptCount val="6"/>
                <c:pt idx="0">
                  <c:v>Control</c:v>
                </c:pt>
                <c:pt idx="1">
                  <c:v>KA 0,25 mM</c:v>
                </c:pt>
                <c:pt idx="2">
                  <c:v>KA 0,5 mM</c:v>
                </c:pt>
                <c:pt idx="3">
                  <c:v>KA 0,75 mM</c:v>
                </c:pt>
                <c:pt idx="4">
                  <c:v>KA 1 mM</c:v>
                </c:pt>
                <c:pt idx="5">
                  <c:v>NOC 1,297 mM</c:v>
                </c:pt>
              </c:strCache>
            </c:strRef>
          </c:cat>
          <c:val>
            <c:numRef>
              <c:f>'[2]chosen exp graph'!$AF$68:$AK$68</c:f>
              <c:numCache>
                <c:formatCode>General</c:formatCode>
                <c:ptCount val="6"/>
                <c:pt idx="0">
                  <c:v>100</c:v>
                </c:pt>
                <c:pt idx="1">
                  <c:v>100.68693017050239</c:v>
                </c:pt>
                <c:pt idx="2">
                  <c:v>102.40343232458497</c:v>
                </c:pt>
                <c:pt idx="3">
                  <c:v>97.431652100523806</c:v>
                </c:pt>
                <c:pt idx="4">
                  <c:v>93.872019940959959</c:v>
                </c:pt>
                <c:pt idx="5">
                  <c:v>71.891597748909362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F4-45E2-8CBA-857DC44C5A4D}"/>
            </c:ext>
          </c:extLst>
        </c:ser>
        <c:ser>
          <c:idx val="1"/>
          <c:order val="1"/>
          <c:tx>
            <c:v>48 hours</c:v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'[2]chosen exp graph'!$AF$79:$AK$79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7.3480005839703644</c:v>
                  </c:pt>
                  <c:pt idx="2">
                    <c:v>5.2670590657131813</c:v>
                  </c:pt>
                  <c:pt idx="3">
                    <c:v>2.6933173635872305</c:v>
                  </c:pt>
                  <c:pt idx="4">
                    <c:v>3.9056902304518464</c:v>
                  </c:pt>
                  <c:pt idx="5">
                    <c:v>6.7514106690097311</c:v>
                  </c:pt>
                </c:numCache>
              </c:numRef>
            </c:plus>
            <c:minus>
              <c:numRef>
                <c:f>'[2]chosen exp graph'!$AF$79:$AK$79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7.3480005839703644</c:v>
                  </c:pt>
                  <c:pt idx="2">
                    <c:v>5.2670590657131813</c:v>
                  </c:pt>
                  <c:pt idx="3">
                    <c:v>2.6933173635872305</c:v>
                  </c:pt>
                  <c:pt idx="4">
                    <c:v>3.9056902304518464</c:v>
                  </c:pt>
                  <c:pt idx="5">
                    <c:v>6.7514106690097311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'[2]chosen exp graph'!$AF$67:$AK$67</c:f>
              <c:strCache>
                <c:ptCount val="6"/>
                <c:pt idx="0">
                  <c:v>Control</c:v>
                </c:pt>
                <c:pt idx="1">
                  <c:v>KA 0,25 mM</c:v>
                </c:pt>
                <c:pt idx="2">
                  <c:v>KA 0,5 mM</c:v>
                </c:pt>
                <c:pt idx="3">
                  <c:v>KA 0,75 mM</c:v>
                </c:pt>
                <c:pt idx="4">
                  <c:v>KA 1 mM</c:v>
                </c:pt>
                <c:pt idx="5">
                  <c:v>NOC 1,297 mM</c:v>
                </c:pt>
              </c:strCache>
            </c:strRef>
          </c:cat>
          <c:val>
            <c:numRef>
              <c:f>'[2]chosen exp graph'!$AF$69:$AK$69</c:f>
              <c:numCache>
                <c:formatCode>General</c:formatCode>
                <c:ptCount val="6"/>
                <c:pt idx="0">
                  <c:v>100</c:v>
                </c:pt>
                <c:pt idx="1">
                  <c:v>90.418153666825773</c:v>
                </c:pt>
                <c:pt idx="2">
                  <c:v>98.63096629144799</c:v>
                </c:pt>
                <c:pt idx="3">
                  <c:v>95.810383712199425</c:v>
                </c:pt>
                <c:pt idx="4">
                  <c:v>97.973819775758713</c:v>
                </c:pt>
                <c:pt idx="5">
                  <c:v>61.581724181765217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F4-45E2-8CBA-857DC44C5A4D}"/>
            </c:ext>
          </c:extLst>
        </c:ser>
        <c:ser>
          <c:idx val="2"/>
          <c:order val="2"/>
          <c:tx>
            <c:v>72 hours</c:v>
          </c:tx>
          <c:spPr>
            <a:pattFill prst="dkUpDi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'[2]chosen exp graph'!$AF$80:$AK$80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3.6002905286245652</c:v>
                  </c:pt>
                  <c:pt idx="2">
                    <c:v>3.1643568049880528</c:v>
                  </c:pt>
                  <c:pt idx="3">
                    <c:v>3.578701576402362</c:v>
                  </c:pt>
                  <c:pt idx="4">
                    <c:v>5.4452084210933247</c:v>
                  </c:pt>
                  <c:pt idx="5">
                    <c:v>5.5196120016463039</c:v>
                  </c:pt>
                </c:numCache>
              </c:numRef>
            </c:plus>
            <c:minus>
              <c:numRef>
                <c:f>'[2]chosen exp graph'!$AF$80:$AK$80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3.6002905286245652</c:v>
                  </c:pt>
                  <c:pt idx="2">
                    <c:v>3.1643568049880528</c:v>
                  </c:pt>
                  <c:pt idx="3">
                    <c:v>3.578701576402362</c:v>
                  </c:pt>
                  <c:pt idx="4">
                    <c:v>5.4452084210933247</c:v>
                  </c:pt>
                  <c:pt idx="5">
                    <c:v>5.5196120016463039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'[2]chosen exp graph'!$AF$67:$AK$67</c:f>
              <c:strCache>
                <c:ptCount val="6"/>
                <c:pt idx="0">
                  <c:v>Control</c:v>
                </c:pt>
                <c:pt idx="1">
                  <c:v>KA 0,25 mM</c:v>
                </c:pt>
                <c:pt idx="2">
                  <c:v>KA 0,5 mM</c:v>
                </c:pt>
                <c:pt idx="3">
                  <c:v>KA 0,75 mM</c:v>
                </c:pt>
                <c:pt idx="4">
                  <c:v>KA 1 mM</c:v>
                </c:pt>
                <c:pt idx="5">
                  <c:v>NOC 1,297 mM</c:v>
                </c:pt>
              </c:strCache>
            </c:strRef>
          </c:cat>
          <c:val>
            <c:numRef>
              <c:f>'[2]chosen exp graph'!$AF$70:$AK$70</c:f>
              <c:numCache>
                <c:formatCode>General</c:formatCode>
                <c:ptCount val="6"/>
                <c:pt idx="0">
                  <c:v>100</c:v>
                </c:pt>
                <c:pt idx="1">
                  <c:v>92.637307896925677</c:v>
                </c:pt>
                <c:pt idx="2">
                  <c:v>93.732486627046512</c:v>
                </c:pt>
                <c:pt idx="3">
                  <c:v>94.066036546643687</c:v>
                </c:pt>
                <c:pt idx="4">
                  <c:v>91.204790948019607</c:v>
                </c:pt>
                <c:pt idx="5">
                  <c:v>58.47078173775914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F4-45E2-8CBA-857DC44C5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1757056"/>
        <c:axId val="1031755744"/>
      </c:barChart>
      <c:catAx>
        <c:axId val="1031757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ZA" sz="15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5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Kynurenic acid concentrations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ZA" sz="1500" b="1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ZA" sz="15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7074393303360744"/>
              <c:y val="0.895397489539748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ZA" sz="15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1755744"/>
        <c:crosses val="autoZero"/>
        <c:auto val="1"/>
        <c:lblAlgn val="ctr"/>
        <c:lblOffset val="100"/>
        <c:noMultiLvlLbl val="0"/>
      </c:catAx>
      <c:valAx>
        <c:axId val="1031755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ZA" sz="15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5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Average % cell viability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lang="en-ZA" sz="1500" b="1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ZA" sz="15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lang="en-ZA" sz="15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1757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1" i="0" baseline="0">
                <a:effectLst/>
              </a:rPr>
              <a:t>The effect of CTCE-9908 on B-16 F10 cells</a:t>
            </a:r>
            <a:endParaRPr lang="en-ZA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48 hours</c:v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[3]graph!$B$23:$G$23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3.0109101846552688</c:v>
                  </c:pt>
                  <c:pt idx="2">
                    <c:v>3.1999954538528175</c:v>
                  </c:pt>
                  <c:pt idx="3">
                    <c:v>4.1482947632160254</c:v>
                  </c:pt>
                  <c:pt idx="4">
                    <c:v>5.5245960651822905</c:v>
                  </c:pt>
                  <c:pt idx="5">
                    <c:v>8.5713017104319249</c:v>
                  </c:pt>
                </c:numCache>
              </c:numRef>
            </c:plus>
            <c:minus>
              <c:numRef>
                <c:f>[3]graph!$B$23:$G$23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3.0109101846552688</c:v>
                  </c:pt>
                  <c:pt idx="2">
                    <c:v>3.1999954538528175</c:v>
                  </c:pt>
                  <c:pt idx="3">
                    <c:v>4.1482947632160254</c:v>
                  </c:pt>
                  <c:pt idx="4">
                    <c:v>5.5245960651822905</c:v>
                  </c:pt>
                  <c:pt idx="5">
                    <c:v>8.5713017104319249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[3]graph!$B$16:$G$16</c:f>
              <c:strCache>
                <c:ptCount val="6"/>
                <c:pt idx="0">
                  <c:v>Control</c:v>
                </c:pt>
                <c:pt idx="1">
                  <c:v>0.026</c:v>
                </c:pt>
                <c:pt idx="2">
                  <c:v>0.051</c:v>
                </c:pt>
                <c:pt idx="3">
                  <c:v>0.103</c:v>
                </c:pt>
                <c:pt idx="4">
                  <c:v>0.31</c:v>
                </c:pt>
                <c:pt idx="5">
                  <c:v>NOC 1,297</c:v>
                </c:pt>
              </c:strCache>
            </c:strRef>
          </c:cat>
          <c:val>
            <c:numRef>
              <c:f>[3]graph!$B$17:$G$17</c:f>
              <c:numCache>
                <c:formatCode>General</c:formatCode>
                <c:ptCount val="6"/>
                <c:pt idx="0">
                  <c:v>100</c:v>
                </c:pt>
                <c:pt idx="1">
                  <c:v>96.562695698064985</c:v>
                </c:pt>
                <c:pt idx="2">
                  <c:v>90.324309675876506</c:v>
                </c:pt>
                <c:pt idx="3">
                  <c:v>92.657323699315498</c:v>
                </c:pt>
                <c:pt idx="4">
                  <c:v>58.281646435028996</c:v>
                </c:pt>
                <c:pt idx="5">
                  <c:v>60.067943419021262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57-46FC-98D3-7985414D7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1210368"/>
        <c:axId val="871206760"/>
      </c:barChart>
      <c:catAx>
        <c:axId val="871210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i="0" baseline="0">
                    <a:effectLst/>
                  </a:rPr>
                  <a:t>CTCE-9908 concentrations (mM)</a:t>
                </a:r>
                <a:endParaRPr lang="en-ZA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206760"/>
        <c:crosses val="autoZero"/>
        <c:auto val="1"/>
        <c:lblAlgn val="ctr"/>
        <c:lblOffset val="100"/>
        <c:noMultiLvlLbl val="0"/>
      </c:catAx>
      <c:valAx>
        <c:axId val="871206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i="0" baseline="0">
                    <a:effectLst/>
                  </a:rPr>
                  <a:t>Average % cell viability</a:t>
                </a:r>
                <a:endParaRPr lang="en-ZA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210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'[4]Data &amp; graph'!$B$73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'[4]Data &amp; graph'!$C$75:$G$75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2.1042607220207334</c:v>
                  </c:pt>
                  <c:pt idx="2">
                    <c:v>5.8090503896150709</c:v>
                  </c:pt>
                  <c:pt idx="3">
                    <c:v>4.4752973873619375</c:v>
                  </c:pt>
                  <c:pt idx="4">
                    <c:v>1.9315913020881634</c:v>
                  </c:pt>
                </c:numCache>
              </c:numRef>
            </c:plus>
            <c:minus>
              <c:numRef>
                <c:f>'[4]Data &amp; graph'!$C$75:$G$75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2.1042607220207334</c:v>
                  </c:pt>
                  <c:pt idx="2">
                    <c:v>5.8090503896150709</c:v>
                  </c:pt>
                  <c:pt idx="3">
                    <c:v>4.4752973873619375</c:v>
                  </c:pt>
                  <c:pt idx="4">
                    <c:v>1.9315913020881634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'[4]Data &amp; graph'!$C$68:$G$68</c:f>
              <c:strCache>
                <c:ptCount val="5"/>
                <c:pt idx="0">
                  <c:v>Control</c:v>
                </c:pt>
                <c:pt idx="1">
                  <c:v>CTCE</c:v>
                </c:pt>
                <c:pt idx="2">
                  <c:v>L-KYN</c:v>
                </c:pt>
                <c:pt idx="3">
                  <c:v>COMBO</c:v>
                </c:pt>
                <c:pt idx="4">
                  <c:v>NOC</c:v>
                </c:pt>
              </c:strCache>
            </c:strRef>
          </c:cat>
          <c:val>
            <c:numRef>
              <c:f>'[4]Data &amp; graph'!$C$73:$G$73</c:f>
              <c:numCache>
                <c:formatCode>General</c:formatCode>
                <c:ptCount val="5"/>
                <c:pt idx="0">
                  <c:v>100</c:v>
                </c:pt>
                <c:pt idx="1">
                  <c:v>31.041602003021083</c:v>
                </c:pt>
                <c:pt idx="2">
                  <c:v>75.841196432635996</c:v>
                </c:pt>
                <c:pt idx="3">
                  <c:v>30.761996399528215</c:v>
                </c:pt>
                <c:pt idx="4">
                  <c:v>55.87399383367476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69-442C-AF8A-9DF183668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2777856"/>
        <c:axId val="442778184"/>
      </c:barChart>
      <c:catAx>
        <c:axId val="44277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778184"/>
        <c:crosses val="autoZero"/>
        <c:auto val="1"/>
        <c:lblAlgn val="ctr"/>
        <c:lblOffset val="100"/>
        <c:noMultiLvlLbl val="0"/>
      </c:catAx>
      <c:valAx>
        <c:axId val="442778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777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24hr NOC readings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'[5]24hr'!$A$4</c:f>
              <c:strCache>
                <c:ptCount val="1"/>
                <c:pt idx="0">
                  <c:v>44067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'[5]24hr'!$B$3:$F$3</c:f>
              <c:strCache>
                <c:ptCount val="5"/>
                <c:pt idx="0">
                  <c:v>Control</c:v>
                </c:pt>
                <c:pt idx="1">
                  <c:v>NOC 1</c:v>
                </c:pt>
                <c:pt idx="2">
                  <c:v>NOC 2</c:v>
                </c:pt>
                <c:pt idx="3">
                  <c:v>NOC 3</c:v>
                </c:pt>
                <c:pt idx="4">
                  <c:v>NOC 4</c:v>
                </c:pt>
              </c:strCache>
            </c:strRef>
          </c:cat>
          <c:val>
            <c:numRef>
              <c:f>'[5]24hr'!$B$4:$F$4</c:f>
              <c:numCache>
                <c:formatCode>General</c:formatCode>
                <c:ptCount val="5"/>
                <c:pt idx="0">
                  <c:v>100</c:v>
                </c:pt>
                <c:pt idx="1">
                  <c:v>84.675631742278696</c:v>
                </c:pt>
                <c:pt idx="2">
                  <c:v>73.222993941185166</c:v>
                </c:pt>
                <c:pt idx="3">
                  <c:v>73.163883552534358</c:v>
                </c:pt>
                <c:pt idx="4">
                  <c:v>78.291709767991733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DA-4ED6-A168-AB31CAA3E96C}"/>
            </c:ext>
          </c:extLst>
        </c:ser>
        <c:ser>
          <c:idx val="1"/>
          <c:order val="1"/>
          <c:tx>
            <c:strRef>
              <c:f>'[5]24hr'!$A$5</c:f>
              <c:strCache>
                <c:ptCount val="1"/>
                <c:pt idx="0">
                  <c:v>44074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'[5]24hr'!$B$3:$F$3</c:f>
              <c:strCache>
                <c:ptCount val="5"/>
                <c:pt idx="0">
                  <c:v>Control</c:v>
                </c:pt>
                <c:pt idx="1">
                  <c:v>NOC 1</c:v>
                </c:pt>
                <c:pt idx="2">
                  <c:v>NOC 2</c:v>
                </c:pt>
                <c:pt idx="3">
                  <c:v>NOC 3</c:v>
                </c:pt>
                <c:pt idx="4">
                  <c:v>NOC 4</c:v>
                </c:pt>
              </c:strCache>
            </c:strRef>
          </c:cat>
          <c:val>
            <c:numRef>
              <c:f>'[5]24hr'!$B$5:$F$5</c:f>
              <c:numCache>
                <c:formatCode>General</c:formatCode>
                <c:ptCount val="5"/>
                <c:pt idx="0">
                  <c:v>100</c:v>
                </c:pt>
                <c:pt idx="1">
                  <c:v>95.638629283489081</c:v>
                </c:pt>
                <c:pt idx="2">
                  <c:v>135.82554517133957</c:v>
                </c:pt>
                <c:pt idx="3">
                  <c:v>153.89408099688472</c:v>
                </c:pt>
                <c:pt idx="4">
                  <c:v>107.47663551401867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DA-4ED6-A168-AB31CAA3E96C}"/>
            </c:ext>
          </c:extLst>
        </c:ser>
        <c:ser>
          <c:idx val="2"/>
          <c:order val="2"/>
          <c:tx>
            <c:strRef>
              <c:f>'[5]24hr'!$A$6</c:f>
              <c:strCache>
                <c:ptCount val="1"/>
                <c:pt idx="0">
                  <c:v>44081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'[5]24hr'!$B$3:$F$3</c:f>
              <c:strCache>
                <c:ptCount val="5"/>
                <c:pt idx="0">
                  <c:v>Control</c:v>
                </c:pt>
                <c:pt idx="1">
                  <c:v>NOC 1</c:v>
                </c:pt>
                <c:pt idx="2">
                  <c:v>NOC 2</c:v>
                </c:pt>
                <c:pt idx="3">
                  <c:v>NOC 3</c:v>
                </c:pt>
                <c:pt idx="4">
                  <c:v>NOC 4</c:v>
                </c:pt>
              </c:strCache>
            </c:strRef>
          </c:cat>
          <c:val>
            <c:numRef>
              <c:f>'[5]24hr'!$B$6:$F$6</c:f>
              <c:numCache>
                <c:formatCode>General</c:formatCode>
                <c:ptCount val="5"/>
                <c:pt idx="0">
                  <c:v>100</c:v>
                </c:pt>
                <c:pt idx="1">
                  <c:v>80.369843527738283</c:v>
                </c:pt>
                <c:pt idx="2">
                  <c:v>90.611664295874832</c:v>
                </c:pt>
                <c:pt idx="3">
                  <c:v>88.691322901849219</c:v>
                </c:pt>
                <c:pt idx="4">
                  <c:v>84.99288762446659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DA-4ED6-A168-AB31CAA3E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6845919"/>
        <c:axId val="657579295"/>
      </c:barChart>
      <c:catAx>
        <c:axId val="656845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579295"/>
        <c:crosses val="autoZero"/>
        <c:auto val="1"/>
        <c:lblAlgn val="ctr"/>
        <c:lblOffset val="100"/>
        <c:noMultiLvlLbl val="0"/>
      </c:catAx>
      <c:valAx>
        <c:axId val="657579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845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48hr NOC Readings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'[5]48hr'!$A$4</c:f>
              <c:strCache>
                <c:ptCount val="1"/>
                <c:pt idx="0">
                  <c:v>44074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'[5]48hr'!$B$3:$F$3</c:f>
              <c:strCache>
                <c:ptCount val="5"/>
                <c:pt idx="0">
                  <c:v>Control</c:v>
                </c:pt>
                <c:pt idx="1">
                  <c:v>NOC 1</c:v>
                </c:pt>
                <c:pt idx="2">
                  <c:v>NOC 2</c:v>
                </c:pt>
                <c:pt idx="3">
                  <c:v>NOC 3</c:v>
                </c:pt>
                <c:pt idx="4">
                  <c:v>NOC 4</c:v>
                </c:pt>
              </c:strCache>
            </c:strRef>
          </c:cat>
          <c:val>
            <c:numRef>
              <c:f>'[5]48hr'!$B$4:$F$4</c:f>
              <c:numCache>
                <c:formatCode>General</c:formatCode>
                <c:ptCount val="5"/>
                <c:pt idx="0">
                  <c:v>100</c:v>
                </c:pt>
                <c:pt idx="1">
                  <c:v>79.330708661417333</c:v>
                </c:pt>
                <c:pt idx="2">
                  <c:v>63.25459317585301</c:v>
                </c:pt>
                <c:pt idx="3">
                  <c:v>37.992125984251963</c:v>
                </c:pt>
                <c:pt idx="4">
                  <c:v>45.013123359580057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D1-412C-8B90-55D23173E2DE}"/>
            </c:ext>
          </c:extLst>
        </c:ser>
        <c:ser>
          <c:idx val="1"/>
          <c:order val="1"/>
          <c:tx>
            <c:strRef>
              <c:f>'[5]48hr'!$A$5</c:f>
              <c:strCache>
                <c:ptCount val="1"/>
                <c:pt idx="0">
                  <c:v>44081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'[5]48hr'!$B$3:$F$3</c:f>
              <c:strCache>
                <c:ptCount val="5"/>
                <c:pt idx="0">
                  <c:v>Control</c:v>
                </c:pt>
                <c:pt idx="1">
                  <c:v>NOC 1</c:v>
                </c:pt>
                <c:pt idx="2">
                  <c:v>NOC 2</c:v>
                </c:pt>
                <c:pt idx="3">
                  <c:v>NOC 3</c:v>
                </c:pt>
                <c:pt idx="4">
                  <c:v>NOC 4</c:v>
                </c:pt>
              </c:strCache>
            </c:strRef>
          </c:cat>
          <c:val>
            <c:numRef>
              <c:f>'[5]48hr'!$B$5:$F$5</c:f>
              <c:numCache>
                <c:formatCode>General</c:formatCode>
                <c:ptCount val="5"/>
                <c:pt idx="0">
                  <c:v>100</c:v>
                </c:pt>
                <c:pt idx="1">
                  <c:v>59.453197405004623</c:v>
                </c:pt>
                <c:pt idx="2">
                  <c:v>77.340129749768323</c:v>
                </c:pt>
                <c:pt idx="3">
                  <c:v>57.599629286376278</c:v>
                </c:pt>
                <c:pt idx="4">
                  <c:v>66.91380908248378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D1-412C-8B90-55D23173E2DE}"/>
            </c:ext>
          </c:extLst>
        </c:ser>
        <c:ser>
          <c:idx val="2"/>
          <c:order val="2"/>
          <c:tx>
            <c:strRef>
              <c:f>'[5]48hr'!$A$6</c:f>
              <c:strCache>
                <c:ptCount val="1"/>
                <c:pt idx="0">
                  <c:v>44088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'[5]48hr'!$B$3:$F$3</c:f>
              <c:strCache>
                <c:ptCount val="5"/>
                <c:pt idx="0">
                  <c:v>Control</c:v>
                </c:pt>
                <c:pt idx="1">
                  <c:v>NOC 1</c:v>
                </c:pt>
                <c:pt idx="2">
                  <c:v>NOC 2</c:v>
                </c:pt>
                <c:pt idx="3">
                  <c:v>NOC 3</c:v>
                </c:pt>
                <c:pt idx="4">
                  <c:v>NOC 4</c:v>
                </c:pt>
              </c:strCache>
            </c:strRef>
          </c:cat>
          <c:val>
            <c:numRef>
              <c:f>'[5]48hr'!$B$6:$F$6</c:f>
              <c:numCache>
                <c:formatCode>General</c:formatCode>
                <c:ptCount val="5"/>
                <c:pt idx="0">
                  <c:v>100</c:v>
                </c:pt>
                <c:pt idx="1">
                  <c:v>83.864734299516925</c:v>
                </c:pt>
                <c:pt idx="2">
                  <c:v>87.149758454106291</c:v>
                </c:pt>
                <c:pt idx="3">
                  <c:v>76.328502415458956</c:v>
                </c:pt>
                <c:pt idx="4">
                  <c:v>76.135265700483089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D1-412C-8B90-55D23173E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1114271"/>
        <c:axId val="221115935"/>
      </c:barChart>
      <c:catAx>
        <c:axId val="221114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115935"/>
        <c:crosses val="autoZero"/>
        <c:auto val="1"/>
        <c:lblAlgn val="ctr"/>
        <c:lblOffset val="100"/>
        <c:noMultiLvlLbl val="0"/>
      </c:catAx>
      <c:valAx>
        <c:axId val="221115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114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19</xdr:col>
      <xdr:colOff>546100</xdr:colOff>
      <xdr:row>26</xdr:row>
      <xdr:rowOff>53341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0.52083</cdr:x>
      <cdr:y>0.25413</cdr:y>
    </cdr:from>
    <cdr:to>
      <cdr:x>0.57917</cdr:x>
      <cdr:y>0.31604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15FC389-7A67-4C49-A105-989CB77C8C9D}"/>
            </a:ext>
          </a:extLst>
        </cdr:cNvPr>
        <cdr:cNvSpPr txBox="1"/>
      </cdr:nvSpPr>
      <cdr:spPr>
        <a:xfrm xmlns:a="http://schemas.openxmlformats.org/drawingml/2006/main">
          <a:off x="3175000" y="1127014"/>
          <a:ext cx="355600" cy="274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**</a:t>
          </a:r>
        </a:p>
      </cdr:txBody>
    </cdr:sp>
  </cdr:relSizeAnchor>
  <cdr:relSizeAnchor xmlns:cdr="http://schemas.openxmlformats.org/drawingml/2006/chartDrawing">
    <cdr:from>
      <cdr:x>0.63167</cdr:x>
      <cdr:y>0.29663</cdr:y>
    </cdr:from>
    <cdr:to>
      <cdr:x>0.74417</cdr:x>
      <cdr:y>0.36149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484D036-F049-4F5C-9671-A8E870BF8938}"/>
            </a:ext>
          </a:extLst>
        </cdr:cNvPr>
        <cdr:cNvSpPr txBox="1"/>
      </cdr:nvSpPr>
      <cdr:spPr>
        <a:xfrm xmlns:a="http://schemas.openxmlformats.org/drawingml/2006/main">
          <a:off x="3850640" y="1315510"/>
          <a:ext cx="685800" cy="287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***</a:t>
          </a:r>
        </a:p>
      </cdr:txBody>
    </cdr:sp>
  </cdr:relSizeAnchor>
  <cdr:relSizeAnchor xmlns:cdr="http://schemas.openxmlformats.org/drawingml/2006/chartDrawing">
    <cdr:from>
      <cdr:x>0.31958</cdr:x>
      <cdr:y>0.30366</cdr:y>
    </cdr:from>
    <cdr:to>
      <cdr:x>0.35958</cdr:x>
      <cdr:y>0.36321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C8786C0B-7673-4F72-95B1-41105FE56325}"/>
            </a:ext>
          </a:extLst>
        </cdr:cNvPr>
        <cdr:cNvSpPr txBox="1"/>
      </cdr:nvSpPr>
      <cdr:spPr>
        <a:xfrm xmlns:a="http://schemas.openxmlformats.org/drawingml/2006/main">
          <a:off x="1948180" y="1346664"/>
          <a:ext cx="243840" cy="2641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0.4275</cdr:x>
      <cdr:y>0.40168</cdr:y>
    </cdr:from>
    <cdr:to>
      <cdr:x>0.51125</cdr:x>
      <cdr:y>0.47303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C55A0F90-A6E4-4CBF-81BB-D29CE535A5A7}"/>
            </a:ext>
          </a:extLst>
        </cdr:cNvPr>
        <cdr:cNvSpPr txBox="1"/>
      </cdr:nvSpPr>
      <cdr:spPr>
        <a:xfrm xmlns:a="http://schemas.openxmlformats.org/drawingml/2006/main">
          <a:off x="2606040" y="1781409"/>
          <a:ext cx="510540" cy="31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***</a:t>
          </a:r>
        </a:p>
      </cdr:txBody>
    </cdr:sp>
  </cdr:relSizeAnchor>
  <cdr:relSizeAnchor xmlns:cdr="http://schemas.openxmlformats.org/drawingml/2006/chartDrawing">
    <cdr:from>
      <cdr:x>0.54208</cdr:x>
      <cdr:y>0.58373</cdr:y>
    </cdr:from>
    <cdr:to>
      <cdr:x>0.62583</cdr:x>
      <cdr:y>0.65507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A82E5B5-DD16-4781-B499-44929275A10C}"/>
            </a:ext>
          </a:extLst>
        </cdr:cNvPr>
        <cdr:cNvSpPr txBox="1"/>
      </cdr:nvSpPr>
      <cdr:spPr>
        <a:xfrm xmlns:a="http://schemas.openxmlformats.org/drawingml/2006/main">
          <a:off x="3304540" y="2588733"/>
          <a:ext cx="510540" cy="316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****</a:t>
          </a:r>
        </a:p>
      </cdr:txBody>
    </cdr:sp>
  </cdr:relSizeAnchor>
  <cdr:relSizeAnchor xmlns:cdr="http://schemas.openxmlformats.org/drawingml/2006/chartDrawing">
    <cdr:from>
      <cdr:x>0.65875</cdr:x>
      <cdr:y>0.63851</cdr:y>
    </cdr:from>
    <cdr:to>
      <cdr:x>0.7425</cdr:x>
      <cdr:y>0.70985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6F61040D-7C50-4005-B8B5-66F2FC0FEA44}"/>
            </a:ext>
          </a:extLst>
        </cdr:cNvPr>
        <cdr:cNvSpPr txBox="1"/>
      </cdr:nvSpPr>
      <cdr:spPr>
        <a:xfrm xmlns:a="http://schemas.openxmlformats.org/drawingml/2006/main">
          <a:off x="4015740" y="2831693"/>
          <a:ext cx="510540" cy="31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****</a:t>
          </a:r>
        </a:p>
      </cdr:txBody>
    </cdr:sp>
  </cdr:relSizeAnchor>
  <cdr:relSizeAnchor xmlns:cdr="http://schemas.openxmlformats.org/drawingml/2006/chartDrawing">
    <cdr:from>
      <cdr:x>0.74792</cdr:x>
      <cdr:y>0.33314</cdr:y>
    </cdr:from>
    <cdr:to>
      <cdr:x>0.86042</cdr:x>
      <cdr:y>0.398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1E9D738A-1C72-4B05-BD77-0F9EAE05F73C}"/>
            </a:ext>
          </a:extLst>
        </cdr:cNvPr>
        <cdr:cNvSpPr txBox="1"/>
      </cdr:nvSpPr>
      <cdr:spPr>
        <a:xfrm xmlns:a="http://schemas.openxmlformats.org/drawingml/2006/main">
          <a:off x="4559300" y="1435100"/>
          <a:ext cx="685800" cy="2794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***</a:t>
          </a:r>
        </a:p>
      </cdr:txBody>
    </cdr:sp>
  </cdr:relSizeAnchor>
  <cdr:relSizeAnchor xmlns:cdr="http://schemas.openxmlformats.org/drawingml/2006/chartDrawing">
    <cdr:from>
      <cdr:x>0.77708</cdr:x>
      <cdr:y>0.44516</cdr:y>
    </cdr:from>
    <cdr:to>
      <cdr:x>0.88958</cdr:x>
      <cdr:y>0.51002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id="{5B8EFDC6-DBA5-44F8-B2B0-56D84F8A7D00}"/>
            </a:ext>
          </a:extLst>
        </cdr:cNvPr>
        <cdr:cNvSpPr txBox="1"/>
      </cdr:nvSpPr>
      <cdr:spPr>
        <a:xfrm xmlns:a="http://schemas.openxmlformats.org/drawingml/2006/main">
          <a:off x="4737100" y="1917700"/>
          <a:ext cx="685800" cy="2794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***</a:t>
          </a:r>
        </a:p>
      </cdr:txBody>
    </cdr:sp>
  </cdr:relSizeAnchor>
  <cdr:relSizeAnchor xmlns:cdr="http://schemas.openxmlformats.org/drawingml/2006/chartDrawing">
    <cdr:from>
      <cdr:x>0.33333</cdr:x>
      <cdr:y>0.4658</cdr:y>
    </cdr:from>
    <cdr:to>
      <cdr:x>0.41708</cdr:x>
      <cdr:y>0.53714</cdr:y>
    </cdr:to>
    <cdr:sp macro="" textlink="">
      <cdr:nvSpPr>
        <cdr:cNvPr id="16" name="TextBox 1">
          <a:extLst xmlns:a="http://schemas.openxmlformats.org/drawingml/2006/main">
            <a:ext uri="{FF2B5EF4-FFF2-40B4-BE49-F238E27FC236}">
              <a16:creationId xmlns:a16="http://schemas.microsoft.com/office/drawing/2014/main" id="{FD42F024-48E3-4421-BE74-4CABDDC24820}"/>
            </a:ext>
          </a:extLst>
        </cdr:cNvPr>
        <cdr:cNvSpPr txBox="1"/>
      </cdr:nvSpPr>
      <cdr:spPr>
        <a:xfrm xmlns:a="http://schemas.openxmlformats.org/drawingml/2006/main">
          <a:off x="2032000" y="2006600"/>
          <a:ext cx="510540" cy="307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****</a:t>
          </a:r>
        </a:p>
      </cdr:txBody>
    </cdr:sp>
  </cdr:relSizeAnchor>
  <cdr:relSizeAnchor xmlns:cdr="http://schemas.openxmlformats.org/drawingml/2006/chartDrawing">
    <cdr:from>
      <cdr:x>0.45208</cdr:x>
      <cdr:y>0.59552</cdr:y>
    </cdr:from>
    <cdr:to>
      <cdr:x>0.53583</cdr:x>
      <cdr:y>0.66686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:a16="http://schemas.microsoft.com/office/drawing/2014/main" id="{FD42F024-48E3-4421-BE74-4CABDDC24820}"/>
            </a:ext>
          </a:extLst>
        </cdr:cNvPr>
        <cdr:cNvSpPr txBox="1"/>
      </cdr:nvSpPr>
      <cdr:spPr>
        <a:xfrm xmlns:a="http://schemas.openxmlformats.org/drawingml/2006/main">
          <a:off x="2755900" y="2565400"/>
          <a:ext cx="510540" cy="307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****</a:t>
          </a:r>
        </a:p>
      </cdr:txBody>
    </cdr:sp>
  </cdr:relSizeAnchor>
  <cdr:relSizeAnchor xmlns:cdr="http://schemas.openxmlformats.org/drawingml/2006/chartDrawing">
    <cdr:from>
      <cdr:x>0.56944</cdr:x>
      <cdr:y>0.6944</cdr:y>
    </cdr:from>
    <cdr:to>
      <cdr:x>0.65319</cdr:x>
      <cdr:y>0.76574</cdr:y>
    </cdr:to>
    <cdr:sp macro="" textlink="">
      <cdr:nvSpPr>
        <cdr:cNvPr id="18" name="TextBox 1">
          <a:extLst xmlns:a="http://schemas.openxmlformats.org/drawingml/2006/main">
            <a:ext uri="{FF2B5EF4-FFF2-40B4-BE49-F238E27FC236}">
              <a16:creationId xmlns:a16="http://schemas.microsoft.com/office/drawing/2014/main" id="{FD42F024-48E3-4421-BE74-4CABDDC24820}"/>
            </a:ext>
          </a:extLst>
        </cdr:cNvPr>
        <cdr:cNvSpPr txBox="1"/>
      </cdr:nvSpPr>
      <cdr:spPr>
        <a:xfrm xmlns:a="http://schemas.openxmlformats.org/drawingml/2006/main">
          <a:off x="3471333" y="3138362"/>
          <a:ext cx="510540" cy="322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****</a:t>
          </a:r>
        </a:p>
      </cdr:txBody>
    </cdr:sp>
  </cdr:relSizeAnchor>
  <cdr:relSizeAnchor xmlns:cdr="http://schemas.openxmlformats.org/drawingml/2006/chartDrawing">
    <cdr:from>
      <cdr:x>0.6875</cdr:x>
      <cdr:y>0.68986</cdr:y>
    </cdr:from>
    <cdr:to>
      <cdr:x>0.77125</cdr:x>
      <cdr:y>0.7612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FD42F024-48E3-4421-BE74-4CABDDC24820}"/>
            </a:ext>
          </a:extLst>
        </cdr:cNvPr>
        <cdr:cNvSpPr txBox="1"/>
      </cdr:nvSpPr>
      <cdr:spPr>
        <a:xfrm xmlns:a="http://schemas.openxmlformats.org/drawingml/2006/main">
          <a:off x="4191000" y="2971800"/>
          <a:ext cx="510540" cy="307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****</a:t>
          </a:r>
        </a:p>
      </cdr:txBody>
    </cdr:sp>
  </cdr:relSizeAnchor>
  <cdr:relSizeAnchor xmlns:cdr="http://schemas.openxmlformats.org/drawingml/2006/chartDrawing">
    <cdr:from>
      <cdr:x>0.80208</cdr:x>
      <cdr:y>0.55425</cdr:y>
    </cdr:from>
    <cdr:to>
      <cdr:x>0.88583</cdr:x>
      <cdr:y>0.62559</cdr:y>
    </cdr:to>
    <cdr:sp macro="" textlink="">
      <cdr:nvSpPr>
        <cdr:cNvPr id="20" name="TextBox 1">
          <a:extLst xmlns:a="http://schemas.openxmlformats.org/drawingml/2006/main">
            <a:ext uri="{FF2B5EF4-FFF2-40B4-BE49-F238E27FC236}">
              <a16:creationId xmlns:a16="http://schemas.microsoft.com/office/drawing/2014/main" id="{FD42F024-48E3-4421-BE74-4CABDDC24820}"/>
            </a:ext>
          </a:extLst>
        </cdr:cNvPr>
        <cdr:cNvSpPr txBox="1"/>
      </cdr:nvSpPr>
      <cdr:spPr>
        <a:xfrm xmlns:a="http://schemas.openxmlformats.org/drawingml/2006/main">
          <a:off x="4889500" y="2387600"/>
          <a:ext cx="510540" cy="307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****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</xdr:row>
      <xdr:rowOff>0</xdr:rowOff>
    </xdr:from>
    <xdr:to>
      <xdr:col>21</xdr:col>
      <xdr:colOff>570865</xdr:colOff>
      <xdr:row>27</xdr:row>
      <xdr:rowOff>52070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0</xdr:rowOff>
    </xdr:from>
    <xdr:to>
      <xdr:col>21</xdr:col>
      <xdr:colOff>417830</xdr:colOff>
      <xdr:row>28</xdr:row>
      <xdr:rowOff>15240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19</xdr:col>
      <xdr:colOff>582385</xdr:colOff>
      <xdr:row>28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16</xdr:col>
      <xdr:colOff>304800</xdr:colOff>
      <xdr:row>18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502920</xdr:colOff>
      <xdr:row>3</xdr:row>
      <xdr:rowOff>38686</xdr:rowOff>
    </xdr:from>
    <xdr:to>
      <xdr:col>15</xdr:col>
      <xdr:colOff>275844</xdr:colOff>
      <xdr:row>20</xdr:row>
      <xdr:rowOff>56387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5920" y="419686"/>
          <a:ext cx="3430524" cy="3256201"/>
        </a:xfrm>
        <a:prstGeom prst="rect">
          <a:avLst/>
        </a:prstGeom>
      </xdr:spPr>
    </xdr:pic>
    <xdr:clientData/>
  </xdr:twoCellAnchor>
  <xdr:twoCellAnchor>
    <xdr:from>
      <xdr:col>1</xdr:col>
      <xdr:colOff>45720</xdr:colOff>
      <xdr:row>9</xdr:row>
      <xdr:rowOff>175260</xdr:rowOff>
    </xdr:from>
    <xdr:to>
      <xdr:col>8</xdr:col>
      <xdr:colOff>251460</xdr:colOff>
      <xdr:row>24</xdr:row>
      <xdr:rowOff>175260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443330</xdr:colOff>
      <xdr:row>5</xdr:row>
      <xdr:rowOff>53340</xdr:rowOff>
    </xdr:from>
    <xdr:to>
      <xdr:col>20</xdr:col>
      <xdr:colOff>137160</xdr:colOff>
      <xdr:row>23</xdr:row>
      <xdr:rowOff>71628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9505" y="815340"/>
          <a:ext cx="3961030" cy="3447288"/>
        </a:xfrm>
        <a:prstGeom prst="rect">
          <a:avLst/>
        </a:prstGeom>
      </xdr:spPr>
    </xdr:pic>
    <xdr:clientData/>
  </xdr:twoCellAnchor>
  <xdr:twoCellAnchor>
    <xdr:from>
      <xdr:col>1</xdr:col>
      <xdr:colOff>91440</xdr:colOff>
      <xdr:row>10</xdr:row>
      <xdr:rowOff>0</xdr:rowOff>
    </xdr:from>
    <xdr:to>
      <xdr:col>8</xdr:col>
      <xdr:colOff>190500</xdr:colOff>
      <xdr:row>25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4434065/Downloads/B-16%20graphs%20for%20L-kyn,%20Quin,%20KA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2d266457e77f794a/Meesters/5%20Lab/Lab%20stats/1%20PRISM%20(24%20hour%20experiments)/Average%20%5e1%20viability%20graphs/CTCE%20and%20KA/B-16/Average%20%5e1%20cell%20viability%20graph%20for%20CTCE-9908%20and%20KA%20in%20B-16%20cell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4434065/Downloads/CTCE%20(3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4434065/Downloads/Combintions%20B-16_al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4434065/Downloads/NOC%20(All%20timelines)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-kyn + Quin (24h)"/>
      <sheetName val="L-kyn + Quin (48h)"/>
      <sheetName val="L-kyn + Quin (72h)"/>
      <sheetName val="KA + CTCE (24h)"/>
      <sheetName val="KA + CTCE (48h)"/>
      <sheetName val="KA + CTCE (72h)"/>
      <sheetName val="Graphs"/>
      <sheetName val="P-values"/>
      <sheetName val="IC50 chosen exp 2021"/>
    </sheetNames>
    <sheetDataSet>
      <sheetData sheetId="0"/>
      <sheetData sheetId="1"/>
      <sheetData sheetId="2"/>
      <sheetData sheetId="3"/>
      <sheetData sheetId="4"/>
      <sheetData sheetId="5"/>
      <sheetData sheetId="6">
        <row r="44">
          <cell r="P44" t="str">
            <v>Control</v>
          </cell>
          <cell r="Q44">
            <v>1</v>
          </cell>
          <cell r="R44">
            <v>2</v>
          </cell>
          <cell r="S44">
            <v>3</v>
          </cell>
          <cell r="T44">
            <v>4</v>
          </cell>
          <cell r="U44" t="str">
            <v xml:space="preserve">NOC 1,297 </v>
          </cell>
          <cell r="Z44" t="str">
            <v>Control</v>
          </cell>
          <cell r="AA44">
            <v>0.25</v>
          </cell>
          <cell r="AB44">
            <v>0.5</v>
          </cell>
          <cell r="AC44">
            <v>0.75</v>
          </cell>
          <cell r="AD44">
            <v>1</v>
          </cell>
          <cell r="AE44" t="str">
            <v xml:space="preserve">NOC 1,297 </v>
          </cell>
          <cell r="AF44" t="str">
            <v>VC</v>
          </cell>
        </row>
        <row r="45">
          <cell r="P45">
            <v>100</v>
          </cell>
          <cell r="Q45">
            <v>98.456901055544762</v>
          </cell>
          <cell r="R45">
            <v>90.922566901518962</v>
          </cell>
          <cell r="S45">
            <v>85.057536871490839</v>
          </cell>
          <cell r="T45">
            <v>78.514312353946025</v>
          </cell>
          <cell r="U45">
            <v>70.918049227439283</v>
          </cell>
          <cell r="Z45">
            <v>100</v>
          </cell>
          <cell r="AA45">
            <v>99.03796376850508</v>
          </cell>
          <cell r="AB45">
            <v>100.3800903312915</v>
          </cell>
          <cell r="AC45">
            <v>95.22279174072753</v>
          </cell>
          <cell r="AD45">
            <v>96.414804480752949</v>
          </cell>
          <cell r="AE45">
            <v>73.23921564412359</v>
          </cell>
          <cell r="AF45">
            <v>105.76983501327575</v>
          </cell>
        </row>
        <row r="46">
          <cell r="P46">
            <v>100</v>
          </cell>
          <cell r="Q46">
            <v>75.614065914942969</v>
          </cell>
          <cell r="R46">
            <v>58.260365597610189</v>
          </cell>
          <cell r="S46">
            <v>24.889726940702293</v>
          </cell>
          <cell r="T46">
            <v>16.1511466287788</v>
          </cell>
          <cell r="U46">
            <v>48.866707936470391</v>
          </cell>
          <cell r="Z46">
            <v>100</v>
          </cell>
          <cell r="AA46">
            <v>93.71370245355638</v>
          </cell>
          <cell r="AB46">
            <v>95.649808791989102</v>
          </cell>
          <cell r="AC46">
            <v>90.367549757159537</v>
          </cell>
          <cell r="AD46">
            <v>90.39631258284318</v>
          </cell>
          <cell r="AE46">
            <v>48.619915597368845</v>
          </cell>
          <cell r="AF46">
            <v>110.94954663958782</v>
          </cell>
        </row>
        <row r="47">
          <cell r="P47">
            <v>100</v>
          </cell>
          <cell r="Q47">
            <v>49.983343206370492</v>
          </cell>
          <cell r="R47">
            <v>22.285075807281082</v>
          </cell>
          <cell r="S47">
            <v>8.9081058515086848</v>
          </cell>
          <cell r="T47">
            <v>9.2775152216068513</v>
          </cell>
          <cell r="U47">
            <v>34.05435815092747</v>
          </cell>
          <cell r="Z47">
            <v>100</v>
          </cell>
          <cell r="AA47">
            <v>98.791885627594723</v>
          </cell>
          <cell r="AB47">
            <v>101.3699840031062</v>
          </cell>
          <cell r="AC47">
            <v>95.172458804525917</v>
          </cell>
          <cell r="AD47">
            <v>99.859059186739685</v>
          </cell>
          <cell r="AE47">
            <v>34.05435815092747</v>
          </cell>
          <cell r="AF47">
            <v>119.82713464955839</v>
          </cell>
        </row>
        <row r="57">
          <cell r="P57">
            <v>0</v>
          </cell>
          <cell r="Q57">
            <v>0.97628552641119293</v>
          </cell>
          <cell r="R57">
            <v>2.6241147752774623</v>
          </cell>
          <cell r="S57">
            <v>3.5992297302362939</v>
          </cell>
          <cell r="T57">
            <v>3.1341293347644039</v>
          </cell>
          <cell r="U57">
            <v>4.3869486959455646</v>
          </cell>
          <cell r="Z57">
            <v>0</v>
          </cell>
          <cell r="AA57">
            <v>2.2490886362143496</v>
          </cell>
          <cell r="AB57">
            <v>1.2458369408568317</v>
          </cell>
          <cell r="AC57">
            <v>0.62198485770259759</v>
          </cell>
          <cell r="AD57">
            <v>4.5692858912600762</v>
          </cell>
          <cell r="AE57">
            <v>0.61093456411876346</v>
          </cell>
          <cell r="AF57">
            <v>3.1604091155037843</v>
          </cell>
        </row>
        <row r="58">
          <cell r="P58">
            <v>0</v>
          </cell>
          <cell r="Q58">
            <v>5.0029543733750872</v>
          </cell>
          <cell r="R58">
            <v>4.482701921753045</v>
          </cell>
          <cell r="S58">
            <v>4.3223161258496239</v>
          </cell>
          <cell r="T58">
            <v>4.2705568161863026</v>
          </cell>
          <cell r="U58">
            <v>6.5237704148660187</v>
          </cell>
          <cell r="Z58">
            <v>0</v>
          </cell>
          <cell r="AA58">
            <v>1.8536168747394441</v>
          </cell>
          <cell r="AB58">
            <v>1.530539312764303</v>
          </cell>
          <cell r="AC58">
            <v>1.9714385427777621</v>
          </cell>
          <cell r="AD58">
            <v>4.6748610554719097</v>
          </cell>
          <cell r="AE58">
            <v>11.911195526084198</v>
          </cell>
          <cell r="AF58">
            <v>3.9668326386722956</v>
          </cell>
        </row>
        <row r="59">
          <cell r="P59">
            <v>0</v>
          </cell>
          <cell r="Q59">
            <v>0.66810741400952622</v>
          </cell>
          <cell r="R59">
            <v>5.580906085570982</v>
          </cell>
          <cell r="S59">
            <v>0.63989039399354275</v>
          </cell>
          <cell r="T59">
            <v>0.81794522942592429</v>
          </cell>
          <cell r="U59">
            <v>1.3525971508988726</v>
          </cell>
          <cell r="Z59">
            <v>0</v>
          </cell>
          <cell r="AA59">
            <v>5.360363503051965</v>
          </cell>
          <cell r="AB59">
            <v>3.9725119723950493</v>
          </cell>
          <cell r="AC59">
            <v>3.2098834106892036</v>
          </cell>
          <cell r="AD59">
            <v>5.4495095031834957</v>
          </cell>
          <cell r="AE59">
            <v>11.127276708134536</v>
          </cell>
          <cell r="AF59">
            <v>1.3525971508988726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4h"/>
      <sheetName val="48h"/>
      <sheetName val="72h"/>
      <sheetName val="chosen exp graph"/>
      <sheetName val="chosen exp IC50"/>
    </sheetNames>
    <sheetDataSet>
      <sheetData sheetId="0"/>
      <sheetData sheetId="1"/>
      <sheetData sheetId="2"/>
      <sheetData sheetId="3">
        <row r="67">
          <cell r="AF67" t="str">
            <v>Control</v>
          </cell>
          <cell r="AG67" t="str">
            <v>KA 0,25 mM</v>
          </cell>
          <cell r="AH67" t="str">
            <v>KA 0,5 mM</v>
          </cell>
          <cell r="AI67" t="str">
            <v>KA 0,75 mM</v>
          </cell>
          <cell r="AJ67" t="str">
            <v>KA 1 mM</v>
          </cell>
          <cell r="AK67" t="str">
            <v>NOC 1,297 mM</v>
          </cell>
        </row>
        <row r="68">
          <cell r="AF68">
            <v>100</v>
          </cell>
          <cell r="AG68">
            <v>100.68693017050239</v>
          </cell>
          <cell r="AH68">
            <v>102.40343232458497</v>
          </cell>
          <cell r="AI68">
            <v>97.431652100523806</v>
          </cell>
          <cell r="AJ68">
            <v>93.872019940959959</v>
          </cell>
          <cell r="AK68">
            <v>71.891597748909362</v>
          </cell>
        </row>
        <row r="69">
          <cell r="AF69">
            <v>100</v>
          </cell>
          <cell r="AG69">
            <v>90.418153666825773</v>
          </cell>
          <cell r="AH69">
            <v>98.63096629144799</v>
          </cell>
          <cell r="AI69">
            <v>95.810383712199425</v>
          </cell>
          <cell r="AJ69">
            <v>97.973819775758713</v>
          </cell>
          <cell r="AK69">
            <v>61.581724181765217</v>
          </cell>
        </row>
        <row r="70">
          <cell r="AF70">
            <v>100</v>
          </cell>
          <cell r="AG70">
            <v>92.637307896925677</v>
          </cell>
          <cell r="AH70">
            <v>93.732486627046512</v>
          </cell>
          <cell r="AI70">
            <v>94.066036546643687</v>
          </cell>
          <cell r="AJ70">
            <v>91.204790948019607</v>
          </cell>
          <cell r="AK70">
            <v>58.47078173775914</v>
          </cell>
        </row>
        <row r="78">
          <cell r="AF78">
            <v>0</v>
          </cell>
          <cell r="AG78">
            <v>4.3984456685617186</v>
          </cell>
          <cell r="AH78">
            <v>9.5891972852096785</v>
          </cell>
          <cell r="AI78">
            <v>7.8718712660175285</v>
          </cell>
          <cell r="AJ78">
            <v>9.7891651704317599</v>
          </cell>
          <cell r="AK78">
            <v>3.8766031455158942</v>
          </cell>
        </row>
        <row r="79">
          <cell r="AF79">
            <v>0</v>
          </cell>
          <cell r="AG79">
            <v>7.3480005839703644</v>
          </cell>
          <cell r="AH79">
            <v>5.2670590657131813</v>
          </cell>
          <cell r="AI79">
            <v>2.6933173635872305</v>
          </cell>
          <cell r="AJ79">
            <v>3.9056902304518464</v>
          </cell>
          <cell r="AK79">
            <v>6.7514106690097311</v>
          </cell>
        </row>
        <row r="80">
          <cell r="AF80">
            <v>0</v>
          </cell>
          <cell r="AG80">
            <v>3.6002905286245652</v>
          </cell>
          <cell r="AH80">
            <v>3.1643568049880528</v>
          </cell>
          <cell r="AI80">
            <v>3.578701576402362</v>
          </cell>
          <cell r="AJ80">
            <v>5.4452084210933247</v>
          </cell>
          <cell r="AK80">
            <v>5.5196120016463039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8h"/>
      <sheetName val="graph"/>
      <sheetName val="ic50"/>
      <sheetName val="P-values"/>
    </sheetNames>
    <sheetDataSet>
      <sheetData sheetId="0"/>
      <sheetData sheetId="1">
        <row r="16">
          <cell r="B16" t="str">
            <v>Control</v>
          </cell>
          <cell r="C16">
            <v>2.5999999999999999E-2</v>
          </cell>
          <cell r="D16">
            <v>5.0999999999999997E-2</v>
          </cell>
          <cell r="E16">
            <v>0.10299999999999999</v>
          </cell>
          <cell r="F16">
            <v>0.31</v>
          </cell>
          <cell r="G16" t="str">
            <v>NOC 1,297</v>
          </cell>
        </row>
        <row r="17">
          <cell r="B17">
            <v>100</v>
          </cell>
          <cell r="C17">
            <v>96.562695698064985</v>
          </cell>
          <cell r="D17">
            <v>90.324309675876506</v>
          </cell>
          <cell r="E17">
            <v>92.657323699315498</v>
          </cell>
          <cell r="F17">
            <v>58.281646435028996</v>
          </cell>
          <cell r="G17">
            <v>60.067943419021262</v>
          </cell>
        </row>
        <row r="23">
          <cell r="B23">
            <v>0</v>
          </cell>
          <cell r="C23">
            <v>3.0109101846552688</v>
          </cell>
          <cell r="D23">
            <v>3.1999954538528175</v>
          </cell>
          <cell r="E23">
            <v>4.1482947632160254</v>
          </cell>
          <cell r="F23">
            <v>5.5245960651822905</v>
          </cell>
          <cell r="G23">
            <v>8.5713017104319249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&amp; graph"/>
    </sheetNames>
    <sheetDataSet>
      <sheetData sheetId="0">
        <row r="68">
          <cell r="C68" t="str">
            <v>Control</v>
          </cell>
          <cell r="D68" t="str">
            <v>CTCE</v>
          </cell>
          <cell r="E68" t="str">
            <v>L-KYN</v>
          </cell>
          <cell r="F68" t="str">
            <v>COMBO</v>
          </cell>
          <cell r="G68" t="str">
            <v>NOC</v>
          </cell>
        </row>
        <row r="73">
          <cell r="B73" t="str">
            <v>Average</v>
          </cell>
          <cell r="C73">
            <v>100</v>
          </cell>
          <cell r="D73">
            <v>31.041602003021083</v>
          </cell>
          <cell r="E73">
            <v>75.841196432635996</v>
          </cell>
          <cell r="F73">
            <v>30.761996399528215</v>
          </cell>
          <cell r="G73">
            <v>55.87399383367476</v>
          </cell>
        </row>
        <row r="75">
          <cell r="C75">
            <v>0</v>
          </cell>
          <cell r="D75">
            <v>2.1042607220207334</v>
          </cell>
          <cell r="E75">
            <v>5.8090503896150709</v>
          </cell>
          <cell r="F75">
            <v>4.4752973873619375</v>
          </cell>
          <cell r="G75">
            <v>1.9315913020881634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4hr"/>
      <sheetName val="48hr"/>
    </sheetNames>
    <sheetDataSet>
      <sheetData sheetId="0">
        <row r="3">
          <cell r="B3" t="str">
            <v>Control</v>
          </cell>
          <cell r="C3" t="str">
            <v>NOC 1</v>
          </cell>
          <cell r="D3" t="str">
            <v>NOC 2</v>
          </cell>
          <cell r="E3" t="str">
            <v>NOC 3</v>
          </cell>
          <cell r="F3" t="str">
            <v>NOC 4</v>
          </cell>
        </row>
        <row r="4">
          <cell r="A4">
            <v>44067</v>
          </cell>
          <cell r="B4">
            <v>100</v>
          </cell>
          <cell r="C4">
            <v>84.675631742278696</v>
          </cell>
          <cell r="D4">
            <v>73.222993941185166</v>
          </cell>
          <cell r="E4">
            <v>73.163883552534358</v>
          </cell>
          <cell r="F4">
            <v>78.291709767991733</v>
          </cell>
        </row>
        <row r="5">
          <cell r="A5">
            <v>44074</v>
          </cell>
          <cell r="B5">
            <v>100</v>
          </cell>
          <cell r="C5">
            <v>95.638629283489081</v>
          </cell>
          <cell r="D5">
            <v>135.82554517133957</v>
          </cell>
          <cell r="E5">
            <v>153.89408099688472</v>
          </cell>
          <cell r="F5">
            <v>107.47663551401867</v>
          </cell>
        </row>
        <row r="6">
          <cell r="A6">
            <v>44081</v>
          </cell>
          <cell r="B6">
            <v>100</v>
          </cell>
          <cell r="C6">
            <v>80.369843527738283</v>
          </cell>
          <cell r="D6">
            <v>90.611664295874832</v>
          </cell>
          <cell r="E6">
            <v>88.691322901849219</v>
          </cell>
          <cell r="F6">
            <v>84.99288762446659</v>
          </cell>
        </row>
      </sheetData>
      <sheetData sheetId="1">
        <row r="3">
          <cell r="B3" t="str">
            <v>Control</v>
          </cell>
          <cell r="C3" t="str">
            <v>NOC 1</v>
          </cell>
          <cell r="D3" t="str">
            <v>NOC 2</v>
          </cell>
          <cell r="E3" t="str">
            <v>NOC 3</v>
          </cell>
          <cell r="F3" t="str">
            <v>NOC 4</v>
          </cell>
        </row>
        <row r="4">
          <cell r="A4">
            <v>44074</v>
          </cell>
          <cell r="B4">
            <v>100</v>
          </cell>
          <cell r="C4">
            <v>79.330708661417333</v>
          </cell>
          <cell r="D4">
            <v>63.25459317585301</v>
          </cell>
          <cell r="E4">
            <v>37.992125984251963</v>
          </cell>
          <cell r="F4">
            <v>45.013123359580057</v>
          </cell>
        </row>
        <row r="5">
          <cell r="A5">
            <v>44081</v>
          </cell>
          <cell r="B5">
            <v>100</v>
          </cell>
          <cell r="C5">
            <v>59.453197405004623</v>
          </cell>
          <cell r="D5">
            <v>77.340129749768323</v>
          </cell>
          <cell r="E5">
            <v>57.599629286376278</v>
          </cell>
          <cell r="F5">
            <v>66.91380908248378</v>
          </cell>
        </row>
        <row r="6">
          <cell r="A6">
            <v>44088</v>
          </cell>
          <cell r="B6">
            <v>100</v>
          </cell>
          <cell r="C6">
            <v>83.864734299516925</v>
          </cell>
          <cell r="D6">
            <v>87.149758454106291</v>
          </cell>
          <cell r="E6">
            <v>76.328502415458956</v>
          </cell>
          <cell r="F6">
            <v>76.135265700483089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0107B-A4A4-419C-A2BE-008ECF900539}">
  <dimension ref="A3:N41"/>
  <sheetViews>
    <sheetView topLeftCell="B22" workbookViewId="0">
      <selection activeCell="C39" sqref="C39:L39"/>
    </sheetView>
  </sheetViews>
  <sheetFormatPr defaultRowHeight="15" x14ac:dyDescent="0.25"/>
  <cols>
    <col min="9" max="9" width="16.28515625" customWidth="1"/>
  </cols>
  <sheetData>
    <row r="3" spans="2:10" x14ac:dyDescent="0.25">
      <c r="B3" s="27"/>
    </row>
    <row r="4" spans="2:10" x14ac:dyDescent="0.25">
      <c r="B4" t="s">
        <v>85</v>
      </c>
    </row>
    <row r="5" spans="2:10" x14ac:dyDescent="0.25">
      <c r="D5" s="1"/>
      <c r="E5" s="1" t="s">
        <v>86</v>
      </c>
      <c r="F5" s="1"/>
      <c r="G5" s="1"/>
      <c r="H5" s="1"/>
      <c r="I5" s="1"/>
    </row>
    <row r="6" spans="2:10" x14ac:dyDescent="0.25">
      <c r="D6" s="49" t="s">
        <v>1</v>
      </c>
      <c r="E6" s="55" t="s">
        <v>87</v>
      </c>
      <c r="F6" s="59" t="s">
        <v>88</v>
      </c>
      <c r="G6" s="64" t="s">
        <v>89</v>
      </c>
      <c r="H6" s="67" t="s">
        <v>90</v>
      </c>
      <c r="I6" s="51" t="s">
        <v>21</v>
      </c>
    </row>
    <row r="7" spans="2:10" x14ac:dyDescent="0.25">
      <c r="C7" s="28">
        <v>1</v>
      </c>
      <c r="D7" s="28">
        <v>2</v>
      </c>
      <c r="E7" s="28">
        <v>3</v>
      </c>
      <c r="F7" s="28">
        <v>4</v>
      </c>
      <c r="G7" s="28">
        <v>5</v>
      </c>
      <c r="H7" s="28">
        <v>6</v>
      </c>
      <c r="I7" s="28">
        <v>7</v>
      </c>
      <c r="J7" s="28">
        <v>8</v>
      </c>
    </row>
    <row r="8" spans="2:10" x14ac:dyDescent="0.25">
      <c r="B8" s="28" t="s">
        <v>91</v>
      </c>
      <c r="C8" s="29">
        <v>3.3000000000000002E-2</v>
      </c>
      <c r="D8" s="30">
        <v>3.2000000000000001E-2</v>
      </c>
      <c r="E8" s="30">
        <v>3.2000000000000001E-2</v>
      </c>
      <c r="F8" s="30">
        <v>3.2000000000000001E-2</v>
      </c>
      <c r="G8" s="31">
        <v>3.5000000000000003E-2</v>
      </c>
      <c r="H8" s="31">
        <v>3.1E-2</v>
      </c>
      <c r="I8" s="31">
        <v>0.03</v>
      </c>
      <c r="J8" s="31">
        <v>3.1E-2</v>
      </c>
    </row>
    <row r="9" spans="2:10" x14ac:dyDescent="0.25">
      <c r="B9" s="28" t="s">
        <v>92</v>
      </c>
      <c r="C9" s="32">
        <v>3.3000000000000002E-2</v>
      </c>
      <c r="D9" s="48">
        <v>0.52700000000000002</v>
      </c>
      <c r="E9" s="54">
        <v>0.54600000000000004</v>
      </c>
      <c r="F9" s="61">
        <v>0.51700000000000002</v>
      </c>
      <c r="G9" s="63">
        <v>0.45700000000000002</v>
      </c>
      <c r="H9" s="68">
        <v>0.39300000000000002</v>
      </c>
      <c r="I9" s="52">
        <v>0.40500000000000003</v>
      </c>
      <c r="J9" s="35">
        <v>0.53</v>
      </c>
    </row>
    <row r="10" spans="2:10" x14ac:dyDescent="0.25">
      <c r="B10" s="28" t="s">
        <v>93</v>
      </c>
      <c r="C10" s="32">
        <v>3.3000000000000002E-2</v>
      </c>
      <c r="D10" s="48">
        <v>0.58899999999999997</v>
      </c>
      <c r="E10" s="54">
        <v>0.57899999999999996</v>
      </c>
      <c r="F10" s="61">
        <v>0.50700000000000001</v>
      </c>
      <c r="G10" s="63">
        <v>0.54500000000000004</v>
      </c>
      <c r="H10" s="68">
        <v>0.55800000000000005</v>
      </c>
      <c r="I10" s="52">
        <v>0.39600000000000002</v>
      </c>
      <c r="J10" s="36">
        <v>0.55300000000000005</v>
      </c>
    </row>
    <row r="11" spans="2:10" x14ac:dyDescent="0.25">
      <c r="B11" s="28" t="s">
        <v>94</v>
      </c>
      <c r="C11" s="32">
        <v>3.7999999999999999E-2</v>
      </c>
      <c r="D11" s="48">
        <v>0.53400000000000003</v>
      </c>
      <c r="E11" s="54">
        <v>0.54500000000000004</v>
      </c>
      <c r="F11" s="61">
        <v>0.50900000000000001</v>
      </c>
      <c r="G11" s="63">
        <v>0.48099999999999998</v>
      </c>
      <c r="H11" s="68">
        <v>0.47499999999999998</v>
      </c>
      <c r="I11" s="52">
        <v>0.47399999999999998</v>
      </c>
      <c r="J11" s="36">
        <v>0.60099999999999998</v>
      </c>
    </row>
    <row r="12" spans="2:10" x14ac:dyDescent="0.25">
      <c r="C12" s="41"/>
      <c r="D12" s="41"/>
      <c r="E12" s="41" t="s">
        <v>86</v>
      </c>
      <c r="F12" s="41"/>
    </row>
    <row r="13" spans="2:10" x14ac:dyDescent="0.25">
      <c r="B13" t="s">
        <v>98</v>
      </c>
      <c r="C13" s="41" t="s">
        <v>105</v>
      </c>
      <c r="D13" s="89" t="s">
        <v>1</v>
      </c>
      <c r="E13" s="89" t="s">
        <v>87</v>
      </c>
      <c r="F13" s="89" t="s">
        <v>88</v>
      </c>
      <c r="G13" s="19" t="s">
        <v>89</v>
      </c>
      <c r="H13" s="19" t="s">
        <v>90</v>
      </c>
      <c r="I13" s="19" t="s">
        <v>95</v>
      </c>
    </row>
    <row r="14" spans="2:10" x14ac:dyDescent="0.25">
      <c r="B14" t="s">
        <v>0</v>
      </c>
      <c r="C14" s="41">
        <v>3.266666666666667E-2</v>
      </c>
      <c r="D14" s="41">
        <v>0.55000000000000004</v>
      </c>
      <c r="E14" s="41">
        <v>0.55666666666666664</v>
      </c>
      <c r="F14" s="41">
        <v>0.51100000000000001</v>
      </c>
      <c r="G14">
        <v>0.49433333333333335</v>
      </c>
      <c r="H14">
        <v>0.47533333333333339</v>
      </c>
      <c r="I14">
        <v>0.42499999999999999</v>
      </c>
    </row>
    <row r="15" spans="2:10" x14ac:dyDescent="0.25">
      <c r="B15" s="1" t="s">
        <v>106</v>
      </c>
      <c r="C15" s="42"/>
      <c r="D15" s="42">
        <v>100</v>
      </c>
      <c r="E15" s="42">
        <v>101.09324758842442</v>
      </c>
      <c r="F15" s="42">
        <v>92.282958199356898</v>
      </c>
      <c r="G15" s="1">
        <v>89.067524115755617</v>
      </c>
      <c r="H15" s="1">
        <v>85.401929260450146</v>
      </c>
      <c r="I15" s="1">
        <v>75.691318327974258</v>
      </c>
    </row>
    <row r="16" spans="2:10" x14ac:dyDescent="0.25">
      <c r="D16" s="19"/>
      <c r="E16" s="19"/>
      <c r="F16" s="19"/>
      <c r="G16" s="19"/>
      <c r="H16" s="19"/>
      <c r="I16" s="19"/>
    </row>
    <row r="17" spans="2:13" x14ac:dyDescent="0.25">
      <c r="C17" s="41"/>
      <c r="D17" s="42"/>
      <c r="E17" s="42" t="s">
        <v>86</v>
      </c>
      <c r="F17" s="42"/>
      <c r="G17" s="1"/>
      <c r="H17" s="1"/>
      <c r="I17" s="1"/>
    </row>
    <row r="18" spans="2:13" x14ac:dyDescent="0.25">
      <c r="C18" s="41"/>
      <c r="D18" s="47" t="s">
        <v>1</v>
      </c>
      <c r="E18" s="53" t="s">
        <v>87</v>
      </c>
      <c r="F18" s="62" t="s">
        <v>88</v>
      </c>
      <c r="G18" s="64" t="s">
        <v>89</v>
      </c>
      <c r="H18" s="67" t="s">
        <v>90</v>
      </c>
      <c r="I18" s="51" t="s">
        <v>95</v>
      </c>
      <c r="J18" s="28"/>
    </row>
    <row r="19" spans="2:13" x14ac:dyDescent="0.25">
      <c r="C19" s="43">
        <v>1</v>
      </c>
      <c r="D19" s="43">
        <v>2</v>
      </c>
      <c r="E19" s="43">
        <v>3</v>
      </c>
      <c r="F19" s="43">
        <v>4</v>
      </c>
      <c r="G19" s="28">
        <v>5</v>
      </c>
      <c r="H19" s="28">
        <v>6</v>
      </c>
      <c r="I19" s="28">
        <v>7</v>
      </c>
      <c r="J19" s="31"/>
    </row>
    <row r="20" spans="2:13" x14ac:dyDescent="0.25">
      <c r="B20" s="28" t="s">
        <v>91</v>
      </c>
      <c r="C20" s="29">
        <v>3.2000000000000001E-2</v>
      </c>
      <c r="D20" s="30">
        <v>3.2000000000000001E-2</v>
      </c>
      <c r="E20" s="30">
        <v>3.3000000000000002E-2</v>
      </c>
      <c r="F20" s="30">
        <v>3.2000000000000001E-2</v>
      </c>
      <c r="G20" s="31">
        <v>3.4000000000000002E-2</v>
      </c>
      <c r="H20" s="31">
        <v>3.3000000000000002E-2</v>
      </c>
      <c r="I20" s="31">
        <v>3.4000000000000002E-2</v>
      </c>
      <c r="J20" s="35"/>
    </row>
    <row r="21" spans="2:13" x14ac:dyDescent="0.25">
      <c r="B21" s="28" t="s">
        <v>92</v>
      </c>
      <c r="C21" s="32">
        <v>3.9E-2</v>
      </c>
      <c r="D21" s="48">
        <v>0.32600000000000001</v>
      </c>
      <c r="E21" s="54">
        <v>0.308</v>
      </c>
      <c r="F21" s="61">
        <v>0.29699999999999999</v>
      </c>
      <c r="G21" s="63">
        <v>0.26200000000000001</v>
      </c>
      <c r="H21" s="68">
        <v>0.23699999999999999</v>
      </c>
      <c r="I21" s="52">
        <v>0.29899999999999999</v>
      </c>
      <c r="J21" s="36"/>
    </row>
    <row r="22" spans="2:13" x14ac:dyDescent="0.25">
      <c r="B22" s="28" t="s">
        <v>93</v>
      </c>
      <c r="C22" s="32">
        <v>3.3000000000000002E-2</v>
      </c>
      <c r="D22" s="48">
        <v>0.33600000000000002</v>
      </c>
      <c r="E22" s="54">
        <v>0.33200000000000002</v>
      </c>
      <c r="F22" s="61">
        <v>0.31</v>
      </c>
      <c r="G22" s="63">
        <v>0.29299999999999998</v>
      </c>
      <c r="H22" s="68">
        <v>0.22800000000000001</v>
      </c>
      <c r="I22" s="52">
        <v>0.23</v>
      </c>
      <c r="J22" s="36"/>
    </row>
    <row r="23" spans="2:13" x14ac:dyDescent="0.25">
      <c r="B23" s="28" t="s">
        <v>94</v>
      </c>
      <c r="C23" s="32">
        <v>6.5000000000000002E-2</v>
      </c>
      <c r="D23" s="48">
        <v>0.29799999999999999</v>
      </c>
      <c r="E23" s="54">
        <v>0.30399999999999999</v>
      </c>
      <c r="F23" s="61">
        <v>0.32400000000000001</v>
      </c>
      <c r="G23" s="63">
        <v>0.32600000000000001</v>
      </c>
      <c r="H23" s="68">
        <v>0.312</v>
      </c>
      <c r="I23" s="52">
        <v>0.26500000000000001</v>
      </c>
    </row>
    <row r="24" spans="2:13" x14ac:dyDescent="0.25">
      <c r="B24" t="s">
        <v>98</v>
      </c>
      <c r="C24" t="s">
        <v>105</v>
      </c>
      <c r="D24" s="19" t="s">
        <v>1</v>
      </c>
      <c r="E24" s="19" t="s">
        <v>87</v>
      </c>
      <c r="F24" s="19" t="s">
        <v>88</v>
      </c>
      <c r="G24" s="19" t="s">
        <v>89</v>
      </c>
      <c r="H24" s="19" t="s">
        <v>90</v>
      </c>
      <c r="I24" s="19" t="s">
        <v>95</v>
      </c>
    </row>
    <row r="25" spans="2:13" x14ac:dyDescent="0.25">
      <c r="B25" t="s">
        <v>0</v>
      </c>
      <c r="C25">
        <v>3.3000000000000002E-2</v>
      </c>
      <c r="D25">
        <v>0.32</v>
      </c>
      <c r="E25">
        <v>0.31466666666666665</v>
      </c>
      <c r="F25">
        <v>0.31033333333333335</v>
      </c>
      <c r="G25">
        <v>0.29366666666666669</v>
      </c>
      <c r="H25">
        <v>0.25899999999999995</v>
      </c>
      <c r="I25">
        <v>0.26466666666666666</v>
      </c>
    </row>
    <row r="26" spans="2:13" x14ac:dyDescent="0.25">
      <c r="B26" s="1" t="s">
        <v>106</v>
      </c>
      <c r="C26" s="1"/>
      <c r="D26" s="1">
        <v>100</v>
      </c>
      <c r="E26" s="1">
        <v>97.126436781609172</v>
      </c>
      <c r="F26" s="1">
        <v>95.63218390804596</v>
      </c>
      <c r="G26" s="1">
        <v>89.885057471264375</v>
      </c>
      <c r="H26" s="1">
        <v>77.931034482758605</v>
      </c>
      <c r="I26" s="1">
        <v>79.885057471264361</v>
      </c>
    </row>
    <row r="30" spans="2:13" x14ac:dyDescent="0.25">
      <c r="D30" t="s">
        <v>86</v>
      </c>
      <c r="I30" t="s">
        <v>86</v>
      </c>
    </row>
    <row r="31" spans="2:13" x14ac:dyDescent="0.25">
      <c r="C31" s="49" t="s">
        <v>1</v>
      </c>
      <c r="D31" s="55" t="s">
        <v>87</v>
      </c>
      <c r="E31" s="57" t="s">
        <v>88</v>
      </c>
      <c r="F31" s="64" t="s">
        <v>89</v>
      </c>
      <c r="G31" s="67" t="s">
        <v>90</v>
      </c>
      <c r="H31" s="51" t="s">
        <v>95</v>
      </c>
      <c r="I31" s="55" t="s">
        <v>87</v>
      </c>
      <c r="J31" s="57" t="s">
        <v>88</v>
      </c>
      <c r="K31" s="64" t="s">
        <v>89</v>
      </c>
      <c r="L31" s="67" t="s">
        <v>90</v>
      </c>
    </row>
    <row r="32" spans="2:13" x14ac:dyDescent="0.25">
      <c r="B32" s="28">
        <v>1</v>
      </c>
      <c r="C32" s="28">
        <v>2</v>
      </c>
      <c r="D32" s="28">
        <v>3</v>
      </c>
      <c r="E32" s="28">
        <v>4</v>
      </c>
      <c r="F32" s="28">
        <v>5</v>
      </c>
      <c r="G32" s="28">
        <v>6</v>
      </c>
      <c r="H32" s="28">
        <v>7</v>
      </c>
      <c r="I32" s="28">
        <v>8</v>
      </c>
      <c r="J32" s="28">
        <v>9</v>
      </c>
      <c r="K32" s="28">
        <v>10</v>
      </c>
      <c r="L32" s="28">
        <v>11</v>
      </c>
      <c r="M32" s="28">
        <v>12</v>
      </c>
    </row>
    <row r="33" spans="1:14" x14ac:dyDescent="0.25">
      <c r="B33" s="37">
        <v>3.2000000000000001E-2</v>
      </c>
      <c r="C33" s="31">
        <v>3.4000000000000002E-2</v>
      </c>
      <c r="D33" s="31">
        <v>3.3000000000000002E-2</v>
      </c>
      <c r="E33" s="31">
        <v>3.3000000000000002E-2</v>
      </c>
      <c r="F33" s="31">
        <v>3.2000000000000001E-2</v>
      </c>
      <c r="G33" s="31">
        <v>3.2000000000000001E-2</v>
      </c>
      <c r="H33" s="31">
        <v>3.2000000000000001E-2</v>
      </c>
      <c r="I33" s="31">
        <v>3.2000000000000001E-2</v>
      </c>
      <c r="J33" s="31">
        <v>3.3000000000000002E-2</v>
      </c>
      <c r="K33" s="31">
        <v>3.3000000000000002E-2</v>
      </c>
      <c r="L33" s="31">
        <v>3.3000000000000002E-2</v>
      </c>
      <c r="M33" s="38">
        <v>3.3000000000000002E-2</v>
      </c>
    </row>
    <row r="34" spans="1:14" x14ac:dyDescent="0.25">
      <c r="B34" s="39">
        <v>3.4000000000000002E-2</v>
      </c>
      <c r="C34" s="50">
        <v>0.499</v>
      </c>
      <c r="D34" s="56">
        <v>0.54300000000000004</v>
      </c>
      <c r="E34" s="58">
        <v>0.46100000000000002</v>
      </c>
      <c r="F34" s="63">
        <v>0.41599999999999998</v>
      </c>
      <c r="G34" s="68">
        <v>0.39300000000000002</v>
      </c>
      <c r="H34" s="52">
        <v>0.32200000000000001</v>
      </c>
      <c r="I34" s="56">
        <v>0.47499999999999998</v>
      </c>
      <c r="J34" s="58">
        <v>0.41599999999999998</v>
      </c>
      <c r="K34" s="63">
        <v>0.376</v>
      </c>
      <c r="L34" s="68">
        <v>0.34499999999999997</v>
      </c>
      <c r="M34" s="40">
        <v>3.5000000000000003E-2</v>
      </c>
      <c r="N34" t="s">
        <v>96</v>
      </c>
    </row>
    <row r="35" spans="1:14" x14ac:dyDescent="0.25">
      <c r="B35" s="39">
        <v>3.3000000000000002E-2</v>
      </c>
      <c r="C35" s="50">
        <v>0.496</v>
      </c>
      <c r="D35" s="56">
        <v>0.48</v>
      </c>
      <c r="E35" s="58">
        <v>0.47199999999999998</v>
      </c>
      <c r="F35" s="63">
        <v>0.41199999999999998</v>
      </c>
      <c r="G35" s="68">
        <v>0.38700000000000001</v>
      </c>
      <c r="H35" s="52">
        <v>0.33300000000000002</v>
      </c>
      <c r="I35" s="56">
        <v>0.495</v>
      </c>
      <c r="J35" s="58">
        <v>0.45300000000000001</v>
      </c>
      <c r="K35" s="63">
        <v>0.39700000000000002</v>
      </c>
      <c r="L35" s="68">
        <v>0.35699999999999998</v>
      </c>
      <c r="M35" s="40">
        <v>3.5000000000000003E-2</v>
      </c>
    </row>
    <row r="36" spans="1:14" x14ac:dyDescent="0.25">
      <c r="B36" s="39">
        <v>3.5999999999999997E-2</v>
      </c>
      <c r="C36" s="50">
        <v>0.54800000000000004</v>
      </c>
      <c r="D36" s="56">
        <v>0.48399999999999999</v>
      </c>
      <c r="E36" s="58">
        <v>0.47299999999999998</v>
      </c>
      <c r="F36" s="63">
        <v>0.502</v>
      </c>
      <c r="G36" s="68">
        <v>0.46400000000000002</v>
      </c>
      <c r="H36" s="52">
        <v>0.36</v>
      </c>
      <c r="I36" s="56">
        <v>0.52800000000000002</v>
      </c>
      <c r="J36" s="58">
        <v>0.443</v>
      </c>
      <c r="K36" s="63">
        <v>0.40600000000000003</v>
      </c>
      <c r="L36" s="68">
        <v>0.41199999999999998</v>
      </c>
      <c r="M36" s="40">
        <v>3.4000000000000002E-2</v>
      </c>
    </row>
    <row r="37" spans="1:14" x14ac:dyDescent="0.25">
      <c r="B37" s="39">
        <v>3.5000000000000003E-2</v>
      </c>
      <c r="C37" s="35">
        <v>3.3000000000000002E-2</v>
      </c>
      <c r="D37" s="35">
        <v>3.6999999999999998E-2</v>
      </c>
      <c r="E37" s="35">
        <v>3.4000000000000002E-2</v>
      </c>
      <c r="F37" s="35">
        <v>3.4000000000000002E-2</v>
      </c>
      <c r="G37" s="35">
        <v>3.7999999999999999E-2</v>
      </c>
      <c r="H37" s="35">
        <v>3.4000000000000002E-2</v>
      </c>
      <c r="I37" s="35">
        <v>3.4000000000000002E-2</v>
      </c>
      <c r="J37" s="35">
        <v>3.4000000000000002E-2</v>
      </c>
      <c r="K37" s="35">
        <v>3.5999999999999997E-2</v>
      </c>
      <c r="L37" s="35">
        <v>3.4000000000000002E-2</v>
      </c>
      <c r="M37" s="40">
        <v>3.3000000000000002E-2</v>
      </c>
    </row>
    <row r="38" spans="1:14" x14ac:dyDescent="0.25">
      <c r="D38" t="s">
        <v>86</v>
      </c>
    </row>
    <row r="39" spans="1:14" x14ac:dyDescent="0.25">
      <c r="A39" t="s">
        <v>107</v>
      </c>
      <c r="B39" t="s">
        <v>105</v>
      </c>
      <c r="C39" s="19" t="s">
        <v>1</v>
      </c>
      <c r="D39" s="19" t="s">
        <v>87</v>
      </c>
      <c r="E39" s="19" t="s">
        <v>88</v>
      </c>
      <c r="F39" s="19" t="s">
        <v>89</v>
      </c>
      <c r="G39" s="19" t="s">
        <v>90</v>
      </c>
      <c r="H39" s="19" t="s">
        <v>95</v>
      </c>
      <c r="I39" s="19" t="s">
        <v>87</v>
      </c>
      <c r="J39" s="19" t="s">
        <v>88</v>
      </c>
      <c r="K39" s="19" t="s">
        <v>89</v>
      </c>
      <c r="L39" s="19" t="s">
        <v>90</v>
      </c>
    </row>
    <row r="40" spans="1:14" x14ac:dyDescent="0.25">
      <c r="A40" t="s">
        <v>0</v>
      </c>
      <c r="B40">
        <v>3.2000000000000001E-2</v>
      </c>
      <c r="C40">
        <v>0.51433333333333342</v>
      </c>
      <c r="D40">
        <v>0.50233333333333341</v>
      </c>
      <c r="E40">
        <v>0.46866666666666673</v>
      </c>
      <c r="F40">
        <v>0.44333333333333336</v>
      </c>
      <c r="G40">
        <v>0.41466666666666668</v>
      </c>
      <c r="H40">
        <v>0.33833333333333337</v>
      </c>
      <c r="I40">
        <v>0.49933333333333335</v>
      </c>
      <c r="J40">
        <v>0.43733333333333335</v>
      </c>
      <c r="K40">
        <v>0.39300000000000002</v>
      </c>
      <c r="L40">
        <v>0.37133333333333329</v>
      </c>
    </row>
    <row r="41" spans="1:14" x14ac:dyDescent="0.25">
      <c r="A41" s="1" t="s">
        <v>106</v>
      </c>
      <c r="B41" s="1"/>
      <c r="C41" s="1">
        <v>100</v>
      </c>
      <c r="D41" s="1">
        <v>97.512093987560462</v>
      </c>
      <c r="E41" s="1">
        <v>90.532135452660683</v>
      </c>
      <c r="F41" s="1">
        <v>85.279889426399436</v>
      </c>
      <c r="G41" s="1">
        <v>79.33655839668279</v>
      </c>
      <c r="H41" s="1">
        <v>63.510711817553556</v>
      </c>
      <c r="I41" s="1">
        <v>96.890117484450585</v>
      </c>
      <c r="J41" s="1">
        <v>84.035936420179667</v>
      </c>
      <c r="K41" s="1">
        <v>74.84450587422252</v>
      </c>
      <c r="L41" s="1">
        <v>70.35245335176225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6DCAA-79EF-4BE6-9FA2-1738CCFA1B4A}">
  <dimension ref="B3:G9"/>
  <sheetViews>
    <sheetView topLeftCell="A4" workbookViewId="0">
      <selection activeCell="I6" sqref="I6"/>
    </sheetView>
  </sheetViews>
  <sheetFormatPr defaultRowHeight="15" x14ac:dyDescent="0.25"/>
  <sheetData>
    <row r="3" spans="2:7" x14ac:dyDescent="0.25">
      <c r="B3" t="s">
        <v>67</v>
      </c>
    </row>
    <row r="4" spans="2:7" x14ac:dyDescent="0.25">
      <c r="C4" s="5" t="s">
        <v>1</v>
      </c>
      <c r="D4" s="11" t="s">
        <v>68</v>
      </c>
      <c r="E4" s="12" t="s">
        <v>69</v>
      </c>
      <c r="F4" s="13" t="s">
        <v>70</v>
      </c>
      <c r="G4" s="14" t="s">
        <v>71</v>
      </c>
    </row>
    <row r="5" spans="2:7" x14ac:dyDescent="0.25">
      <c r="B5" s="15"/>
      <c r="C5">
        <v>100</v>
      </c>
      <c r="D5">
        <v>84.675631742278696</v>
      </c>
      <c r="E5">
        <v>73.222993941185166</v>
      </c>
      <c r="F5">
        <v>73.163883552534358</v>
      </c>
      <c r="G5">
        <v>78.291709767991733</v>
      </c>
    </row>
    <row r="6" spans="2:7" x14ac:dyDescent="0.25">
      <c r="B6" s="15"/>
      <c r="C6">
        <v>100</v>
      </c>
      <c r="D6">
        <v>95.638629283489081</v>
      </c>
      <c r="E6">
        <v>135.82554517133957</v>
      </c>
      <c r="F6">
        <v>153.89408099688472</v>
      </c>
      <c r="G6">
        <v>107.47663551401867</v>
      </c>
    </row>
    <row r="7" spans="2:7" x14ac:dyDescent="0.25">
      <c r="B7" s="15"/>
      <c r="C7">
        <v>100</v>
      </c>
      <c r="D7">
        <v>80.369843527738283</v>
      </c>
      <c r="E7">
        <v>90.611664295874832</v>
      </c>
      <c r="F7">
        <v>88.691322901849219</v>
      </c>
      <c r="G7">
        <v>84.99288762446659</v>
      </c>
    </row>
    <row r="8" spans="2:7" x14ac:dyDescent="0.25">
      <c r="B8" s="5" t="s">
        <v>0</v>
      </c>
      <c r="C8" s="1">
        <f>AVERAGE(C5/C7)*100</f>
        <v>100</v>
      </c>
      <c r="D8" s="1">
        <f t="shared" ref="D8:G8" si="0">AVERAGE(D5/D7)*100</f>
        <v>105.35746745986178</v>
      </c>
      <c r="E8" s="1">
        <f t="shared" si="0"/>
        <v>80.809677771826003</v>
      </c>
      <c r="F8" s="1">
        <f t="shared" si="0"/>
        <v>82.49271874487836</v>
      </c>
      <c r="G8" s="1">
        <f t="shared" si="0"/>
        <v>92.115601618239623</v>
      </c>
    </row>
    <row r="9" spans="2:7" x14ac:dyDescent="0.25">
      <c r="B9" s="1" t="s">
        <v>72</v>
      </c>
      <c r="C9">
        <v>78.64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DDCF0-FEB0-4257-86D2-F30AA4416069}">
  <dimension ref="B3:G9"/>
  <sheetViews>
    <sheetView workbookViewId="0">
      <selection activeCell="I9" sqref="I9"/>
    </sheetView>
  </sheetViews>
  <sheetFormatPr defaultRowHeight="15" x14ac:dyDescent="0.25"/>
  <sheetData>
    <row r="3" spans="2:7" x14ac:dyDescent="0.25">
      <c r="B3" t="s">
        <v>73</v>
      </c>
    </row>
    <row r="4" spans="2:7" x14ac:dyDescent="0.25">
      <c r="C4" s="5" t="s">
        <v>1</v>
      </c>
      <c r="D4" s="11" t="s">
        <v>68</v>
      </c>
      <c r="E4" s="12" t="s">
        <v>69</v>
      </c>
      <c r="F4" s="13" t="s">
        <v>70</v>
      </c>
      <c r="G4" s="14" t="s">
        <v>71</v>
      </c>
    </row>
    <row r="5" spans="2:7" x14ac:dyDescent="0.25">
      <c r="B5" s="15"/>
      <c r="C5">
        <v>100</v>
      </c>
      <c r="D5">
        <v>79.330708661417333</v>
      </c>
      <c r="E5">
        <v>63.25459317585301</v>
      </c>
      <c r="F5">
        <v>37.992125984251963</v>
      </c>
      <c r="G5">
        <v>45.013123359580057</v>
      </c>
    </row>
    <row r="6" spans="2:7" x14ac:dyDescent="0.25">
      <c r="B6" s="15"/>
      <c r="C6">
        <v>100</v>
      </c>
      <c r="D6">
        <v>59.453197405004623</v>
      </c>
      <c r="E6">
        <v>77.340129749768323</v>
      </c>
      <c r="F6">
        <v>57.599629286376278</v>
      </c>
      <c r="G6">
        <v>66.91380908248378</v>
      </c>
    </row>
    <row r="7" spans="2:7" x14ac:dyDescent="0.25">
      <c r="B7" s="15"/>
      <c r="C7">
        <v>100</v>
      </c>
      <c r="D7">
        <v>83.864734299516925</v>
      </c>
      <c r="E7">
        <v>87.149758454106291</v>
      </c>
      <c r="F7">
        <v>76.328502415458956</v>
      </c>
      <c r="G7">
        <v>76.135265700483089</v>
      </c>
    </row>
    <row r="8" spans="2:7" x14ac:dyDescent="0.25">
      <c r="B8" s="5" t="s">
        <v>0</v>
      </c>
      <c r="C8" s="1">
        <f>AVERAGE(C5/C7)*100</f>
        <v>100</v>
      </c>
      <c r="D8" s="1">
        <f t="shared" ref="D8:G8" si="0">AVERAGE(D5/D7)*100</f>
        <v>94.593644544431939</v>
      </c>
      <c r="E8" s="1">
        <f t="shared" si="0"/>
        <v>72.581489952336881</v>
      </c>
      <c r="F8" s="1">
        <f t="shared" si="0"/>
        <v>49.774494169241486</v>
      </c>
      <c r="G8" s="1">
        <f t="shared" si="0"/>
        <v>59.122566849194627</v>
      </c>
    </row>
    <row r="9" spans="2:7" x14ac:dyDescent="0.25">
      <c r="B9" s="1" t="s">
        <v>72</v>
      </c>
      <c r="C9">
        <v>5.0570000000000004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06DA1-070F-4B02-A099-FB798D9026D0}">
  <dimension ref="C3:K30"/>
  <sheetViews>
    <sheetView topLeftCell="A2" workbookViewId="0">
      <selection activeCell="D27" sqref="D27"/>
    </sheetView>
  </sheetViews>
  <sheetFormatPr defaultRowHeight="15" x14ac:dyDescent="0.25"/>
  <cols>
    <col min="4" max="4" width="15.42578125" customWidth="1"/>
  </cols>
  <sheetData>
    <row r="3" spans="3:11" x14ac:dyDescent="0.25">
      <c r="C3" s="113"/>
      <c r="D3" s="113"/>
      <c r="E3" s="16" t="s">
        <v>13</v>
      </c>
      <c r="F3" s="114" t="s">
        <v>109</v>
      </c>
      <c r="G3" s="114"/>
      <c r="H3" s="114"/>
      <c r="I3" s="114"/>
      <c r="J3" s="17" t="s">
        <v>65</v>
      </c>
    </row>
    <row r="4" spans="3:11" x14ac:dyDescent="0.25">
      <c r="C4" s="115" t="s">
        <v>101</v>
      </c>
      <c r="D4" s="115"/>
      <c r="E4" s="21">
        <v>0</v>
      </c>
      <c r="F4" s="21" t="s">
        <v>110</v>
      </c>
      <c r="G4" s="21" t="s">
        <v>111</v>
      </c>
      <c r="H4" s="21">
        <v>30</v>
      </c>
      <c r="I4" s="21">
        <v>50</v>
      </c>
      <c r="J4" s="21">
        <v>4</v>
      </c>
    </row>
    <row r="5" spans="3:11" x14ac:dyDescent="0.25">
      <c r="C5" s="115" t="s">
        <v>102</v>
      </c>
      <c r="D5" s="115"/>
      <c r="E5" s="21">
        <v>0</v>
      </c>
      <c r="F5" s="21">
        <v>20</v>
      </c>
      <c r="G5" s="21">
        <v>50</v>
      </c>
      <c r="H5" s="21">
        <v>66</v>
      </c>
      <c r="I5" s="21">
        <v>109</v>
      </c>
      <c r="J5" s="22"/>
    </row>
    <row r="6" spans="3:11" x14ac:dyDescent="0.25">
      <c r="D6" s="37"/>
      <c r="E6" s="31">
        <v>2.8000000000000001E-2</v>
      </c>
      <c r="F6" s="31">
        <v>3.2000000000000001E-2</v>
      </c>
      <c r="G6" s="31">
        <v>2.5000000000000001E-2</v>
      </c>
      <c r="H6" s="31">
        <v>3.5000000000000003E-2</v>
      </c>
      <c r="I6" s="31">
        <v>0.04</v>
      </c>
      <c r="J6" s="31">
        <v>3.5000000000000003E-2</v>
      </c>
    </row>
    <row r="7" spans="3:11" x14ac:dyDescent="0.25">
      <c r="D7" s="39" t="s">
        <v>100</v>
      </c>
      <c r="E7" s="92">
        <v>0.156</v>
      </c>
      <c r="F7" s="93">
        <v>0.14399999999999999</v>
      </c>
      <c r="G7" s="93">
        <v>0.126</v>
      </c>
      <c r="H7" s="93">
        <v>0.123</v>
      </c>
      <c r="I7" s="93">
        <v>0.11899999999999999</v>
      </c>
      <c r="J7" s="70">
        <v>0.14000000000000001</v>
      </c>
    </row>
    <row r="8" spans="3:11" x14ac:dyDescent="0.25">
      <c r="D8" s="39"/>
      <c r="E8" s="94">
        <v>0.155</v>
      </c>
      <c r="F8" s="95">
        <v>0.14199999999999999</v>
      </c>
      <c r="G8" s="95">
        <v>0.11</v>
      </c>
      <c r="H8" s="95">
        <v>0.11700000000000001</v>
      </c>
      <c r="I8" s="95">
        <v>9.9000000000000005E-2</v>
      </c>
      <c r="J8" s="72">
        <v>0.14299999999999999</v>
      </c>
    </row>
    <row r="9" spans="3:11" ht="15.75" thickBot="1" x14ac:dyDescent="0.3">
      <c r="D9" s="39"/>
      <c r="E9" s="96">
        <v>0.153</v>
      </c>
      <c r="F9" s="97">
        <v>0.153</v>
      </c>
      <c r="G9" s="97">
        <v>0.107</v>
      </c>
      <c r="H9" s="97">
        <v>0.115</v>
      </c>
      <c r="I9" s="97">
        <v>8.5999999999999993E-2</v>
      </c>
      <c r="J9" s="74">
        <v>0.14399999999999999</v>
      </c>
    </row>
    <row r="10" spans="3:11" x14ac:dyDescent="0.25">
      <c r="D10" s="1" t="s">
        <v>66</v>
      </c>
      <c r="E10" s="1">
        <v>100</v>
      </c>
      <c r="F10" s="1">
        <v>94.640198511166247</v>
      </c>
      <c r="G10" s="1">
        <v>73.890537742530157</v>
      </c>
      <c r="H10" s="1">
        <v>76.497807835568736</v>
      </c>
      <c r="I10" s="1">
        <v>65.454056450261376</v>
      </c>
      <c r="J10" s="1">
        <v>92.039767106180761</v>
      </c>
      <c r="K10" s="19"/>
    </row>
    <row r="11" spans="3:11" x14ac:dyDescent="0.25">
      <c r="D11" s="39" t="s">
        <v>103</v>
      </c>
      <c r="E11" s="94">
        <v>0.16800000000000001</v>
      </c>
      <c r="F11" s="95">
        <v>0.14299999999999999</v>
      </c>
      <c r="G11" s="95">
        <v>0.107</v>
      </c>
      <c r="H11" s="95">
        <v>0.111</v>
      </c>
      <c r="I11" s="95">
        <v>8.5999999999999993E-2</v>
      </c>
      <c r="J11" s="72">
        <v>0.14399999999999999</v>
      </c>
    </row>
    <row r="12" spans="3:11" x14ac:dyDescent="0.25">
      <c r="D12" s="39"/>
      <c r="E12" s="94">
        <v>0.155</v>
      </c>
      <c r="F12" s="95">
        <v>0.14499999999999999</v>
      </c>
      <c r="G12" s="95">
        <v>0.111</v>
      </c>
      <c r="H12" s="95">
        <v>0.114</v>
      </c>
      <c r="I12" s="95">
        <v>8.6999999999999994E-2</v>
      </c>
      <c r="J12" s="72">
        <v>0.154</v>
      </c>
    </row>
    <row r="13" spans="3:11" x14ac:dyDescent="0.25">
      <c r="D13" s="39"/>
      <c r="E13" s="94">
        <v>0.151</v>
      </c>
      <c r="F13" s="95">
        <v>0.158</v>
      </c>
      <c r="G13" s="95">
        <v>0.115</v>
      </c>
      <c r="H13" s="95">
        <v>0.11600000000000001</v>
      </c>
      <c r="I13" s="95">
        <v>0.113</v>
      </c>
      <c r="J13" s="72">
        <v>0.14499999999999999</v>
      </c>
    </row>
    <row r="14" spans="3:11" x14ac:dyDescent="0.25">
      <c r="D14" s="1" t="s">
        <v>66</v>
      </c>
      <c r="E14" s="1">
        <v>100</v>
      </c>
      <c r="F14" s="1">
        <v>94.434398768408585</v>
      </c>
      <c r="G14" s="1">
        <v>70.48743993787788</v>
      </c>
      <c r="H14" s="1">
        <v>76.497807835568736</v>
      </c>
      <c r="I14" s="1">
        <v>60.717981844877805</v>
      </c>
      <c r="J14" s="1">
        <v>93.698538163396094</v>
      </c>
    </row>
    <row r="15" spans="3:11" x14ac:dyDescent="0.25">
      <c r="D15" s="19" t="s">
        <v>104</v>
      </c>
      <c r="E15" s="92">
        <v>0.121</v>
      </c>
      <c r="F15" s="93">
        <v>0.13300000000000001</v>
      </c>
      <c r="G15" s="93">
        <v>0.107</v>
      </c>
      <c r="H15" s="93">
        <v>7.0999999999999994E-2</v>
      </c>
      <c r="I15" s="93">
        <v>8.4000000000000005E-2</v>
      </c>
      <c r="J15" s="70">
        <v>0.126</v>
      </c>
    </row>
    <row r="16" spans="3:11" x14ac:dyDescent="0.25">
      <c r="E16" s="94">
        <v>0.125</v>
      </c>
      <c r="F16" s="95">
        <v>0.114</v>
      </c>
      <c r="G16" s="95">
        <v>0.105</v>
      </c>
      <c r="H16" s="95">
        <v>0.10100000000000001</v>
      </c>
      <c r="I16" s="95">
        <v>9.4E-2</v>
      </c>
      <c r="J16" s="72">
        <v>0.11899999999999999</v>
      </c>
    </row>
    <row r="17" spans="4:10" ht="15.75" thickBot="1" x14ac:dyDescent="0.3">
      <c r="E17" s="96">
        <v>0.13900000000000001</v>
      </c>
      <c r="F17" s="97">
        <v>0.127</v>
      </c>
      <c r="G17" s="97">
        <v>0.111</v>
      </c>
      <c r="H17" s="97">
        <v>9.9000000000000005E-2</v>
      </c>
      <c r="I17" s="97">
        <v>0.105</v>
      </c>
      <c r="J17" s="74">
        <v>0.127</v>
      </c>
    </row>
    <row r="18" spans="4:10" x14ac:dyDescent="0.25">
      <c r="D18" s="1" t="s">
        <v>66</v>
      </c>
      <c r="E18" s="107">
        <v>100</v>
      </c>
      <c r="F18" s="107">
        <v>97.49475394890699</v>
      </c>
      <c r="G18" s="107">
        <v>84.095289058009797</v>
      </c>
      <c r="H18" s="107">
        <v>70.23356917771568</v>
      </c>
      <c r="I18" s="107">
        <v>73.38701864954318</v>
      </c>
      <c r="J18" s="1">
        <v>96.899712626592944</v>
      </c>
    </row>
    <row r="19" spans="4:10" x14ac:dyDescent="0.25">
      <c r="D19" t="s">
        <v>115</v>
      </c>
      <c r="E19" s="94">
        <v>0.129</v>
      </c>
      <c r="F19" s="95">
        <v>0.13500000000000001</v>
      </c>
      <c r="G19" s="95">
        <v>0.106</v>
      </c>
      <c r="H19" s="95">
        <v>8.5999999999999993E-2</v>
      </c>
      <c r="I19" s="95">
        <v>9.9000000000000005E-2</v>
      </c>
      <c r="J19" s="72">
        <v>0.121</v>
      </c>
    </row>
    <row r="20" spans="4:10" x14ac:dyDescent="0.25">
      <c r="E20" s="94">
        <v>0.121</v>
      </c>
      <c r="F20" s="95">
        <v>0.121</v>
      </c>
      <c r="G20" s="95">
        <v>0.09</v>
      </c>
      <c r="H20" s="95">
        <v>9.5000000000000001E-2</v>
      </c>
      <c r="I20" s="95">
        <v>0.1</v>
      </c>
      <c r="J20" s="72">
        <v>0.11899999999999999</v>
      </c>
    </row>
    <row r="21" spans="4:10" x14ac:dyDescent="0.25">
      <c r="E21" s="94">
        <v>0.122</v>
      </c>
      <c r="F21" s="95">
        <v>0.121</v>
      </c>
      <c r="G21" s="95">
        <v>9.4E-2</v>
      </c>
      <c r="H21" s="95">
        <v>8.1000000000000003E-2</v>
      </c>
      <c r="I21" s="95">
        <v>9.7000000000000003E-2</v>
      </c>
      <c r="J21" s="72">
        <v>0.11600000000000001</v>
      </c>
    </row>
    <row r="22" spans="4:10" x14ac:dyDescent="0.25">
      <c r="D22" s="1" t="s">
        <v>66</v>
      </c>
      <c r="E22" s="1">
        <v>100</v>
      </c>
      <c r="F22" s="1">
        <v>101.27716355318337</v>
      </c>
      <c r="G22" s="1">
        <v>77.866629417594652</v>
      </c>
      <c r="H22" s="1">
        <v>70.524168661277457</v>
      </c>
      <c r="I22" s="1">
        <v>79.632336955665551</v>
      </c>
      <c r="J22" s="1">
        <v>95.742508087844797</v>
      </c>
    </row>
    <row r="23" spans="4:10" x14ac:dyDescent="0.25">
      <c r="D23" t="s">
        <v>113</v>
      </c>
      <c r="E23" s="92">
        <v>0.127</v>
      </c>
      <c r="F23" s="93">
        <v>0.109</v>
      </c>
      <c r="G23" s="93">
        <v>9.9000000000000005E-2</v>
      </c>
      <c r="H23" s="93">
        <v>9.2999999999999999E-2</v>
      </c>
      <c r="I23" s="93">
        <v>0.106</v>
      </c>
      <c r="J23" s="70">
        <v>0.114</v>
      </c>
    </row>
    <row r="24" spans="4:10" x14ac:dyDescent="0.25">
      <c r="E24" s="94">
        <v>0.128</v>
      </c>
      <c r="F24" s="95">
        <v>0.11799999999999999</v>
      </c>
      <c r="G24" s="95">
        <v>0.107</v>
      </c>
      <c r="H24" s="95">
        <v>0.10199999999999999</v>
      </c>
      <c r="I24" s="95">
        <v>0.104</v>
      </c>
      <c r="J24" s="72">
        <v>0.10100000000000001</v>
      </c>
    </row>
    <row r="25" spans="4:10" ht="15.75" thickBot="1" x14ac:dyDescent="0.3">
      <c r="E25" s="96">
        <v>0.123</v>
      </c>
      <c r="F25" s="97">
        <v>0.124</v>
      </c>
      <c r="G25" s="97">
        <v>0.114</v>
      </c>
      <c r="H25" s="97">
        <v>8.8999999999999996E-2</v>
      </c>
      <c r="I25" s="97">
        <v>9.4E-2</v>
      </c>
      <c r="J25" s="74">
        <v>0.106</v>
      </c>
    </row>
    <row r="26" spans="4:10" x14ac:dyDescent="0.25">
      <c r="D26" s="1" t="s">
        <v>66</v>
      </c>
      <c r="E26" s="107">
        <v>100</v>
      </c>
      <c r="F26" s="107">
        <v>92.94242659454153</v>
      </c>
      <c r="G26" s="107">
        <v>84.743144244926711</v>
      </c>
      <c r="H26" s="107">
        <v>75.091190011309564</v>
      </c>
      <c r="I26" s="107">
        <v>80.379110385592057</v>
      </c>
      <c r="J26" s="1">
        <v>84.949630438725649</v>
      </c>
    </row>
    <row r="27" spans="4:10" x14ac:dyDescent="0.25">
      <c r="D27" t="s">
        <v>114</v>
      </c>
      <c r="E27" s="94">
        <v>0.128</v>
      </c>
      <c r="F27" s="95">
        <v>0.11899999999999999</v>
      </c>
      <c r="G27" s="95">
        <v>0.105</v>
      </c>
      <c r="H27" s="95">
        <v>0.09</v>
      </c>
      <c r="I27" s="95">
        <v>9.5000000000000001E-2</v>
      </c>
      <c r="J27" s="72">
        <v>0.10100000000000001</v>
      </c>
    </row>
    <row r="28" spans="4:10" x14ac:dyDescent="0.25">
      <c r="E28" s="94">
        <v>0.127</v>
      </c>
      <c r="F28" s="95">
        <v>0.11700000000000001</v>
      </c>
      <c r="G28" s="95">
        <v>9.5000000000000001E-2</v>
      </c>
      <c r="H28" s="95">
        <v>0.08</v>
      </c>
      <c r="I28" s="95">
        <v>0.09</v>
      </c>
      <c r="J28" s="72">
        <v>0.104</v>
      </c>
    </row>
    <row r="29" spans="4:10" x14ac:dyDescent="0.25">
      <c r="E29" s="94">
        <v>0.129</v>
      </c>
      <c r="F29" s="95">
        <v>0.109</v>
      </c>
      <c r="G29" s="95">
        <v>9.0999999999999998E-2</v>
      </c>
      <c r="H29" s="95">
        <v>8.8999999999999996E-2</v>
      </c>
      <c r="I29" s="95">
        <v>0.10299999999999999</v>
      </c>
      <c r="J29" s="72">
        <v>0.107</v>
      </c>
    </row>
    <row r="30" spans="4:10" x14ac:dyDescent="0.25">
      <c r="D30" s="1" t="s">
        <v>66</v>
      </c>
      <c r="E30" s="1">
        <v>100</v>
      </c>
      <c r="F30" s="1">
        <v>89.863619427658747</v>
      </c>
      <c r="G30" s="1">
        <v>75.792345088404645</v>
      </c>
      <c r="H30" s="1">
        <v>67.432291348755825</v>
      </c>
      <c r="I30" s="1">
        <v>74.976617657531179</v>
      </c>
      <c r="J30" s="1">
        <v>81.247250071212022</v>
      </c>
    </row>
  </sheetData>
  <mergeCells count="4">
    <mergeCell ref="C3:D3"/>
    <mergeCell ref="F3:I3"/>
    <mergeCell ref="C4:D4"/>
    <mergeCell ref="C5:D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30D2E-FCF3-4650-AEEE-4A8BAFF79514}">
  <dimension ref="D3:K29"/>
  <sheetViews>
    <sheetView topLeftCell="B1" workbookViewId="0">
      <selection activeCell="O18" sqref="O18"/>
    </sheetView>
  </sheetViews>
  <sheetFormatPr defaultRowHeight="15" x14ac:dyDescent="0.25"/>
  <cols>
    <col min="5" max="5" width="16.5703125" customWidth="1"/>
  </cols>
  <sheetData>
    <row r="3" spans="4:11" x14ac:dyDescent="0.25">
      <c r="D3" s="113"/>
      <c r="E3" s="113"/>
      <c r="F3" s="16" t="s">
        <v>13</v>
      </c>
      <c r="G3" s="114" t="s">
        <v>109</v>
      </c>
      <c r="H3" s="114"/>
      <c r="I3" s="114"/>
      <c r="J3" s="114"/>
      <c r="K3" s="17" t="s">
        <v>65</v>
      </c>
    </row>
    <row r="4" spans="4:11" x14ac:dyDescent="0.25">
      <c r="D4" s="115" t="s">
        <v>101</v>
      </c>
      <c r="E4" s="115"/>
      <c r="F4" s="21">
        <v>0</v>
      </c>
      <c r="G4" s="21" t="s">
        <v>110</v>
      </c>
      <c r="H4" s="21" t="s">
        <v>111</v>
      </c>
      <c r="I4" s="21">
        <v>30</v>
      </c>
      <c r="J4" s="21">
        <v>50</v>
      </c>
      <c r="K4" s="21">
        <v>4</v>
      </c>
    </row>
    <row r="5" spans="4:11" x14ac:dyDescent="0.25">
      <c r="D5" s="115" t="s">
        <v>102</v>
      </c>
      <c r="E5" s="115"/>
      <c r="F5" s="21">
        <v>0</v>
      </c>
      <c r="G5" s="21">
        <v>20</v>
      </c>
      <c r="H5" s="21">
        <v>50</v>
      </c>
      <c r="I5" s="21">
        <v>66</v>
      </c>
      <c r="J5" s="21">
        <v>109</v>
      </c>
      <c r="K5" s="22"/>
    </row>
    <row r="6" spans="4:11" x14ac:dyDescent="0.25">
      <c r="E6" t="s">
        <v>118</v>
      </c>
      <c r="F6" s="92">
        <v>0.184</v>
      </c>
      <c r="G6" s="93">
        <v>0.188</v>
      </c>
      <c r="H6" s="93">
        <v>0.128</v>
      </c>
      <c r="I6" s="93">
        <v>0.13100000000000001</v>
      </c>
      <c r="J6" s="93">
        <v>0.114</v>
      </c>
      <c r="K6" s="70">
        <v>0.16600000000000001</v>
      </c>
    </row>
    <row r="7" spans="4:11" x14ac:dyDescent="0.25">
      <c r="F7" s="94">
        <v>0.184</v>
      </c>
      <c r="G7" s="95">
        <v>0.186</v>
      </c>
      <c r="H7" s="95">
        <v>0.14899999999999999</v>
      </c>
      <c r="I7" s="95">
        <v>0.15</v>
      </c>
      <c r="J7" s="95">
        <v>0.115</v>
      </c>
      <c r="K7" s="72">
        <v>0.17199999999999999</v>
      </c>
    </row>
    <row r="8" spans="4:11" ht="15.75" thickBot="1" x14ac:dyDescent="0.3">
      <c r="F8" s="96">
        <v>0.30499999999999999</v>
      </c>
      <c r="G8" s="97">
        <v>0.19900000000000001</v>
      </c>
      <c r="H8" s="97">
        <v>0.152</v>
      </c>
      <c r="I8" s="97">
        <v>0.13300000000000001</v>
      </c>
      <c r="J8" s="97">
        <v>0.13100000000000001</v>
      </c>
      <c r="K8" s="74">
        <v>0.16900000000000001</v>
      </c>
    </row>
    <row r="9" spans="4:11" x14ac:dyDescent="0.25">
      <c r="E9" s="1" t="s">
        <v>66</v>
      </c>
      <c r="F9" s="107">
        <v>100</v>
      </c>
      <c r="G9" s="107">
        <v>89.502257068187234</v>
      </c>
      <c r="H9" s="107">
        <v>66.793181278213353</v>
      </c>
      <c r="I9" s="107">
        <v>65.441316227132333</v>
      </c>
      <c r="J9" s="107">
        <v>55.802447137087199</v>
      </c>
      <c r="K9" s="1">
        <v>79.701829413162272</v>
      </c>
    </row>
    <row r="10" spans="4:11" x14ac:dyDescent="0.25">
      <c r="E10" t="s">
        <v>103</v>
      </c>
      <c r="F10" s="94">
        <v>0.17899999999999999</v>
      </c>
      <c r="G10" s="95">
        <v>0.151</v>
      </c>
      <c r="H10" s="95">
        <v>0.123</v>
      </c>
      <c r="I10" s="95">
        <v>0.154</v>
      </c>
      <c r="J10" s="95">
        <v>0.121</v>
      </c>
      <c r="K10" s="72">
        <v>0.16300000000000001</v>
      </c>
    </row>
    <row r="11" spans="4:11" x14ac:dyDescent="0.25">
      <c r="F11" s="94">
        <v>0.192</v>
      </c>
      <c r="G11" s="95">
        <v>0.17399999999999999</v>
      </c>
      <c r="H11" s="95">
        <v>0.16800000000000001</v>
      </c>
      <c r="I11" s="95">
        <v>0.14399999999999999</v>
      </c>
      <c r="J11" s="95">
        <v>0.15</v>
      </c>
      <c r="K11" s="72">
        <v>0.16500000000000001</v>
      </c>
    </row>
    <row r="12" spans="4:11" x14ac:dyDescent="0.25">
      <c r="F12" s="94">
        <v>0.17899999999999999</v>
      </c>
      <c r="G12" s="95">
        <v>0.17699999999999999</v>
      </c>
      <c r="H12" s="95">
        <v>0.126</v>
      </c>
      <c r="I12" s="95">
        <v>0.16300000000000001</v>
      </c>
      <c r="J12" s="95">
        <v>0.11899999999999999</v>
      </c>
      <c r="K12" s="72">
        <v>0.161</v>
      </c>
    </row>
    <row r="13" spans="4:11" x14ac:dyDescent="0.25">
      <c r="E13" s="1" t="s">
        <v>66</v>
      </c>
      <c r="F13" s="1">
        <v>100</v>
      </c>
      <c r="G13" s="1">
        <v>91.288407821229043</v>
      </c>
      <c r="H13" s="1">
        <v>75.535381750465547</v>
      </c>
      <c r="I13" s="1">
        <v>84.031657355679698</v>
      </c>
      <c r="J13" s="1">
        <v>70.734404096834268</v>
      </c>
      <c r="K13" s="1">
        <v>88.98102886405961</v>
      </c>
    </row>
    <row r="14" spans="4:11" x14ac:dyDescent="0.25">
      <c r="E14" t="s">
        <v>104</v>
      </c>
      <c r="F14" s="92">
        <v>0.185</v>
      </c>
      <c r="G14" s="93">
        <v>0.13300000000000001</v>
      </c>
      <c r="H14" s="93">
        <v>0.127</v>
      </c>
      <c r="I14" s="93">
        <v>0.11700000000000001</v>
      </c>
      <c r="J14" s="93">
        <v>0.13200000000000001</v>
      </c>
      <c r="K14" s="70">
        <v>0.159</v>
      </c>
    </row>
    <row r="15" spans="4:11" x14ac:dyDescent="0.25">
      <c r="F15" s="94">
        <v>0.18099999999999999</v>
      </c>
      <c r="G15" s="95">
        <v>0.14599999999999999</v>
      </c>
      <c r="H15" s="95">
        <v>0.127</v>
      </c>
      <c r="I15" s="95">
        <v>0.13400000000000001</v>
      </c>
      <c r="J15" s="95">
        <v>0.15</v>
      </c>
      <c r="K15" s="72">
        <v>0.15</v>
      </c>
    </row>
    <row r="16" spans="4:11" ht="15.75" thickBot="1" x14ac:dyDescent="0.3">
      <c r="F16" s="96">
        <v>0.161</v>
      </c>
      <c r="G16" s="97">
        <v>0.151</v>
      </c>
      <c r="H16" s="97">
        <v>0.13</v>
      </c>
      <c r="I16" s="97">
        <v>0.124</v>
      </c>
      <c r="J16" s="97">
        <v>0.13300000000000001</v>
      </c>
      <c r="K16" s="74">
        <v>0.159</v>
      </c>
    </row>
    <row r="17" spans="5:11" x14ac:dyDescent="0.25">
      <c r="E17" s="1" t="s">
        <v>66</v>
      </c>
      <c r="F17" s="1">
        <v>100</v>
      </c>
      <c r="G17" s="1">
        <v>82.114565064360889</v>
      </c>
      <c r="H17" s="1">
        <v>73.186578706636354</v>
      </c>
      <c r="I17" s="1">
        <v>71.431675318295561</v>
      </c>
      <c r="J17" s="1">
        <v>78.944325060106948</v>
      </c>
      <c r="K17" s="1">
        <v>89.192212699298935</v>
      </c>
    </row>
    <row r="18" spans="5:11" x14ac:dyDescent="0.25">
      <c r="E18" t="s">
        <v>115</v>
      </c>
      <c r="F18" s="94">
        <v>0.17299999999999999</v>
      </c>
      <c r="G18" s="95">
        <v>0.13300000000000001</v>
      </c>
      <c r="H18" s="95">
        <v>0.16</v>
      </c>
      <c r="I18" s="95">
        <v>0.127</v>
      </c>
      <c r="J18" s="95">
        <v>0.189</v>
      </c>
      <c r="K18" s="72">
        <v>0.16200000000000001</v>
      </c>
    </row>
    <row r="19" spans="5:11" x14ac:dyDescent="0.25">
      <c r="F19" s="94">
        <v>0.189</v>
      </c>
      <c r="G19" s="95">
        <v>0.15</v>
      </c>
      <c r="H19" s="95">
        <v>0.11899999999999999</v>
      </c>
      <c r="I19" s="95">
        <v>0.12</v>
      </c>
      <c r="J19" s="95">
        <v>0.14699999999999999</v>
      </c>
      <c r="K19" s="72">
        <v>0.161</v>
      </c>
    </row>
    <row r="20" spans="5:11" x14ac:dyDescent="0.25">
      <c r="F20" s="94">
        <v>0.16800000000000001</v>
      </c>
      <c r="G20" s="95">
        <v>0.129</v>
      </c>
      <c r="H20" s="95">
        <v>0.16400000000000001</v>
      </c>
      <c r="I20" s="95">
        <v>0.12</v>
      </c>
      <c r="J20" s="95">
        <v>0.157</v>
      </c>
      <c r="K20" s="72">
        <v>0.159</v>
      </c>
    </row>
    <row r="21" spans="5:11" x14ac:dyDescent="0.25">
      <c r="E21" s="1" t="s">
        <v>66</v>
      </c>
      <c r="F21" s="1">
        <v>100</v>
      </c>
      <c r="G21" s="1">
        <v>77.676468789185549</v>
      </c>
      <c r="H21" s="1">
        <v>84.355853238319511</v>
      </c>
      <c r="I21" s="1">
        <v>69.443679848304114</v>
      </c>
      <c r="J21" s="1">
        <v>93.492904547817844</v>
      </c>
      <c r="K21" s="1">
        <v>91.156553608384044</v>
      </c>
    </row>
    <row r="22" spans="5:11" x14ac:dyDescent="0.25">
      <c r="E22" t="s">
        <v>113</v>
      </c>
      <c r="F22" s="94">
        <v>0.157</v>
      </c>
      <c r="G22" s="95">
        <v>0.187</v>
      </c>
      <c r="H22" s="95">
        <v>0.125</v>
      </c>
      <c r="I22" s="95">
        <v>0.112</v>
      </c>
      <c r="J22" s="95">
        <v>0.121</v>
      </c>
      <c r="K22" s="72">
        <v>0.122</v>
      </c>
    </row>
    <row r="23" spans="5:11" x14ac:dyDescent="0.25">
      <c r="F23" s="94">
        <v>0.153</v>
      </c>
      <c r="G23" s="95">
        <v>0.153</v>
      </c>
      <c r="H23" s="95">
        <v>0.10299999999999999</v>
      </c>
      <c r="I23" s="95">
        <v>0.10299999999999999</v>
      </c>
      <c r="J23" s="95">
        <v>0.125</v>
      </c>
      <c r="K23" s="72">
        <v>0.124</v>
      </c>
    </row>
    <row r="24" spans="5:11" x14ac:dyDescent="0.25">
      <c r="F24" s="94">
        <v>0.16600000000000001</v>
      </c>
      <c r="G24" s="95">
        <v>0.155</v>
      </c>
      <c r="H24" s="95">
        <v>0.11899999999999999</v>
      </c>
      <c r="I24" s="95">
        <v>0.10299999999999999</v>
      </c>
      <c r="J24" s="95">
        <v>0.11700000000000001</v>
      </c>
      <c r="K24" s="72">
        <v>0.129</v>
      </c>
    </row>
    <row r="25" spans="5:11" x14ac:dyDescent="0.25">
      <c r="E25" s="1" t="s">
        <v>66</v>
      </c>
      <c r="F25" s="107">
        <v>100</v>
      </c>
      <c r="G25" s="107">
        <v>104.1605914102269</v>
      </c>
      <c r="H25" s="107">
        <v>72.87494760692158</v>
      </c>
      <c r="I25" s="107">
        <v>66.90201127560907</v>
      </c>
      <c r="J25" s="107">
        <v>76.41711260344654</v>
      </c>
      <c r="K25" s="1">
        <v>78.821200458969216</v>
      </c>
    </row>
    <row r="26" spans="5:11" x14ac:dyDescent="0.25">
      <c r="E26" t="s">
        <v>114</v>
      </c>
      <c r="F26" s="94">
        <v>0.16800000000000001</v>
      </c>
      <c r="G26" s="95">
        <v>0.155</v>
      </c>
      <c r="H26" s="95">
        <v>0.11600000000000001</v>
      </c>
      <c r="I26" s="95">
        <v>0.109</v>
      </c>
      <c r="J26" s="95">
        <v>0.14099999999999999</v>
      </c>
      <c r="K26" s="72">
        <v>0.14299999999999999</v>
      </c>
    </row>
    <row r="27" spans="5:11" x14ac:dyDescent="0.25">
      <c r="F27" s="94">
        <v>0.17299999999999999</v>
      </c>
      <c r="G27" s="95">
        <v>0.159</v>
      </c>
      <c r="H27" s="95">
        <v>0.13700000000000001</v>
      </c>
      <c r="I27" s="95">
        <v>0.10299999999999999</v>
      </c>
      <c r="J27" s="95">
        <v>0.127</v>
      </c>
      <c r="K27" s="72">
        <v>0.13100000000000001</v>
      </c>
    </row>
    <row r="28" spans="5:11" x14ac:dyDescent="0.25">
      <c r="F28" s="94">
        <v>0.17</v>
      </c>
      <c r="G28" s="95">
        <v>0.155</v>
      </c>
      <c r="H28" s="95">
        <v>0.13400000000000001</v>
      </c>
      <c r="I28" s="95">
        <v>0.113</v>
      </c>
      <c r="J28" s="95">
        <v>9.4E-2</v>
      </c>
      <c r="K28" s="72">
        <v>0.13500000000000001</v>
      </c>
    </row>
    <row r="29" spans="5:11" x14ac:dyDescent="0.25">
      <c r="E29" s="1" t="s">
        <v>66</v>
      </c>
      <c r="F29" s="1">
        <v>100</v>
      </c>
      <c r="G29" s="1">
        <v>91.781963267002368</v>
      </c>
      <c r="H29" s="1">
        <v>75.687299968156822</v>
      </c>
      <c r="I29" s="1">
        <v>63.629704290193921</v>
      </c>
      <c r="J29" s="1">
        <v>70.87769789996922</v>
      </c>
      <c r="K29" s="1">
        <v>80.084451892510373</v>
      </c>
    </row>
  </sheetData>
  <mergeCells count="4">
    <mergeCell ref="D3:E3"/>
    <mergeCell ref="G3:J3"/>
    <mergeCell ref="D4:E4"/>
    <mergeCell ref="D5:E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0FA39-6107-427A-A333-D9C65D14E034}">
  <dimension ref="C3:J29"/>
  <sheetViews>
    <sheetView workbookViewId="0">
      <selection activeCell="N17" sqref="N17"/>
    </sheetView>
  </sheetViews>
  <sheetFormatPr defaultRowHeight="15" x14ac:dyDescent="0.25"/>
  <cols>
    <col min="4" max="4" width="12" customWidth="1"/>
  </cols>
  <sheetData>
    <row r="3" spans="3:10" x14ac:dyDescent="0.25">
      <c r="C3" s="113"/>
      <c r="D3" s="113"/>
      <c r="E3" s="16" t="s">
        <v>13</v>
      </c>
      <c r="F3" s="114" t="s">
        <v>109</v>
      </c>
      <c r="G3" s="114"/>
      <c r="H3" s="114"/>
      <c r="I3" s="114"/>
      <c r="J3" s="17" t="s">
        <v>65</v>
      </c>
    </row>
    <row r="4" spans="3:10" x14ac:dyDescent="0.25">
      <c r="C4" s="115" t="s">
        <v>101</v>
      </c>
      <c r="D4" s="115"/>
      <c r="E4" s="21">
        <v>0</v>
      </c>
      <c r="F4" s="21" t="s">
        <v>110</v>
      </c>
      <c r="G4" s="21" t="s">
        <v>111</v>
      </c>
      <c r="H4" s="21">
        <v>30</v>
      </c>
      <c r="I4" s="21">
        <v>50</v>
      </c>
      <c r="J4" s="21">
        <v>4</v>
      </c>
    </row>
    <row r="5" spans="3:10" x14ac:dyDescent="0.25">
      <c r="C5" s="115" t="s">
        <v>102</v>
      </c>
      <c r="D5" s="115"/>
      <c r="E5" s="21">
        <v>0</v>
      </c>
      <c r="F5" s="21">
        <v>20</v>
      </c>
      <c r="G5" s="21">
        <v>50</v>
      </c>
      <c r="H5" s="21">
        <v>66</v>
      </c>
      <c r="I5" s="21">
        <v>109</v>
      </c>
      <c r="J5" s="22"/>
    </row>
    <row r="6" spans="3:10" x14ac:dyDescent="0.25">
      <c r="D6" t="s">
        <v>119</v>
      </c>
      <c r="E6" s="108">
        <v>0.35499999999999998</v>
      </c>
      <c r="F6" s="93">
        <v>0.314</v>
      </c>
      <c r="G6" s="93">
        <v>0.27100000000000002</v>
      </c>
      <c r="H6" s="93">
        <v>0.16900000000000001</v>
      </c>
      <c r="I6" s="93">
        <v>0.189</v>
      </c>
      <c r="J6" s="79">
        <v>0.23300000000000001</v>
      </c>
    </row>
    <row r="7" spans="3:10" x14ac:dyDescent="0.25">
      <c r="E7" s="109">
        <v>0.33400000000000002</v>
      </c>
      <c r="F7" s="95">
        <v>0.32600000000000001</v>
      </c>
      <c r="G7" s="95">
        <v>0.28599999999999998</v>
      </c>
      <c r="H7" s="95">
        <v>0.17499999999999999</v>
      </c>
      <c r="I7" s="95">
        <v>0.16600000000000001</v>
      </c>
      <c r="J7" s="80">
        <v>0.17</v>
      </c>
    </row>
    <row r="8" spans="3:10" ht="15.75" thickBot="1" x14ac:dyDescent="0.3">
      <c r="E8" s="110">
        <v>0.36</v>
      </c>
      <c r="F8" s="97">
        <v>0.32300000000000001</v>
      </c>
      <c r="G8" s="97">
        <v>0.39300000000000002</v>
      </c>
      <c r="H8" s="97">
        <v>0.18099999999999999</v>
      </c>
      <c r="I8" s="97">
        <v>0.16300000000000001</v>
      </c>
      <c r="J8" s="81">
        <v>0.24099999999999999</v>
      </c>
    </row>
    <row r="9" spans="3:10" x14ac:dyDescent="0.25">
      <c r="D9" s="1" t="s">
        <v>66</v>
      </c>
      <c r="E9" s="107">
        <v>100</v>
      </c>
      <c r="F9" s="107">
        <v>91.925905622245338</v>
      </c>
      <c r="G9" s="107">
        <v>90.377812450216936</v>
      </c>
      <c r="H9" s="107">
        <v>50.092873720477662</v>
      </c>
      <c r="I9" s="107">
        <v>49.405937733297101</v>
      </c>
      <c r="J9" s="1">
        <v>61.158816951386747</v>
      </c>
    </row>
    <row r="10" spans="3:10" x14ac:dyDescent="0.25">
      <c r="D10" t="s">
        <v>120</v>
      </c>
      <c r="E10" s="109">
        <v>0.35899999999999999</v>
      </c>
      <c r="F10" s="95">
        <v>0.34699999999999998</v>
      </c>
      <c r="G10" s="95">
        <v>0.216</v>
      </c>
      <c r="H10" s="95">
        <v>0.17100000000000001</v>
      </c>
      <c r="I10" s="95">
        <v>0.17</v>
      </c>
      <c r="J10" s="80">
        <v>0.26100000000000001</v>
      </c>
    </row>
    <row r="11" spans="3:10" x14ac:dyDescent="0.25">
      <c r="E11" s="109">
        <v>0.34899999999999998</v>
      </c>
      <c r="F11" s="95">
        <v>0.373</v>
      </c>
      <c r="G11" s="95">
        <v>0.153</v>
      </c>
      <c r="H11" s="95">
        <v>0.17899999999999999</v>
      </c>
      <c r="I11" s="95">
        <v>0.17</v>
      </c>
      <c r="J11" s="80">
        <v>0.27600000000000002</v>
      </c>
    </row>
    <row r="12" spans="3:10" x14ac:dyDescent="0.25">
      <c r="E12" s="109">
        <v>0.35799999999999998</v>
      </c>
      <c r="F12" s="95">
        <v>0.32800000000000001</v>
      </c>
      <c r="G12" s="95">
        <v>0.21199999999999999</v>
      </c>
      <c r="H12" s="95">
        <v>0.193</v>
      </c>
      <c r="I12" s="95">
        <v>0.16700000000000001</v>
      </c>
      <c r="J12" s="80">
        <v>0.23799999999999999</v>
      </c>
    </row>
    <row r="13" spans="3:10" x14ac:dyDescent="0.25">
      <c r="D13" s="1" t="s">
        <v>66</v>
      </c>
      <c r="E13" s="1">
        <v>100</v>
      </c>
      <c r="F13" s="1">
        <v>98.384761392796008</v>
      </c>
      <c r="G13" s="1">
        <v>54.408183187156688</v>
      </c>
      <c r="H13" s="1">
        <v>50.092873720477662</v>
      </c>
      <c r="I13" s="1">
        <v>47.570802285872539</v>
      </c>
      <c r="J13" s="1">
        <v>72.755163781324157</v>
      </c>
    </row>
    <row r="14" spans="3:10" x14ac:dyDescent="0.25">
      <c r="D14" t="s">
        <v>121</v>
      </c>
      <c r="E14" s="92">
        <v>0.32200000000000001</v>
      </c>
      <c r="F14" s="93">
        <v>0.31</v>
      </c>
      <c r="G14" s="93">
        <v>0.19</v>
      </c>
      <c r="H14" s="93">
        <v>0.155</v>
      </c>
      <c r="I14" s="93">
        <v>0.154</v>
      </c>
      <c r="J14" s="79">
        <v>0.215</v>
      </c>
    </row>
    <row r="15" spans="3:10" x14ac:dyDescent="0.25">
      <c r="E15" s="94">
        <v>0.29199999999999998</v>
      </c>
      <c r="F15" s="95">
        <v>0.308</v>
      </c>
      <c r="G15" s="95">
        <v>0.191</v>
      </c>
      <c r="H15" s="95">
        <v>0.14899999999999999</v>
      </c>
      <c r="I15" s="95">
        <v>0.154</v>
      </c>
      <c r="J15" s="80">
        <v>0.22700000000000001</v>
      </c>
    </row>
    <row r="16" spans="3:10" ht="15.75" thickBot="1" x14ac:dyDescent="0.3">
      <c r="E16" s="96">
        <v>0.316</v>
      </c>
      <c r="F16" s="97">
        <v>0.309</v>
      </c>
      <c r="G16" s="97">
        <v>0.17299999999999999</v>
      </c>
      <c r="H16" s="97">
        <v>0.155</v>
      </c>
      <c r="I16" s="97">
        <v>0.151</v>
      </c>
      <c r="J16" s="81">
        <v>0.251</v>
      </c>
    </row>
    <row r="17" spans="4:10" x14ac:dyDescent="0.25">
      <c r="D17" s="1" t="s">
        <v>66</v>
      </c>
      <c r="E17" s="107">
        <v>100</v>
      </c>
      <c r="F17" s="107">
        <v>99.845851368947535</v>
      </c>
      <c r="G17" s="107">
        <v>59.721335175757268</v>
      </c>
      <c r="H17" s="107">
        <v>49.404892044799766</v>
      </c>
      <c r="I17" s="107">
        <v>49.450207703500418</v>
      </c>
      <c r="J17" s="107">
        <v>74.646764036545491</v>
      </c>
    </row>
    <row r="18" spans="4:10" x14ac:dyDescent="0.25">
      <c r="D18" t="s">
        <v>122</v>
      </c>
      <c r="E18" s="111">
        <v>0.29899999999999999</v>
      </c>
      <c r="F18" s="112">
        <v>0.28799999999999998</v>
      </c>
      <c r="G18" s="112">
        <v>0.185</v>
      </c>
      <c r="H18" s="112">
        <v>0.14699999999999999</v>
      </c>
      <c r="I18" s="112">
        <v>0.15</v>
      </c>
      <c r="J18" s="63">
        <v>0.23699999999999999</v>
      </c>
    </row>
    <row r="19" spans="4:10" x14ac:dyDescent="0.25">
      <c r="E19" s="111">
        <v>0.29899999999999999</v>
      </c>
      <c r="F19" s="112">
        <v>0.3</v>
      </c>
      <c r="G19" s="112">
        <v>0.18</v>
      </c>
      <c r="H19" s="112">
        <v>0.156</v>
      </c>
      <c r="I19" s="112">
        <v>0.13</v>
      </c>
      <c r="J19" s="63">
        <v>0.22</v>
      </c>
    </row>
    <row r="20" spans="4:10" x14ac:dyDescent="0.25">
      <c r="E20" s="111">
        <v>0.29299999999999998</v>
      </c>
      <c r="F20" s="112">
        <v>0.307</v>
      </c>
      <c r="G20" s="112">
        <v>0.17199999999999999</v>
      </c>
      <c r="H20" s="112">
        <v>0.14099999999999999</v>
      </c>
      <c r="I20" s="112">
        <v>0.153</v>
      </c>
      <c r="J20" s="63">
        <v>0.22600000000000001</v>
      </c>
    </row>
    <row r="21" spans="4:10" x14ac:dyDescent="0.25">
      <c r="D21" s="1" t="s">
        <v>66</v>
      </c>
      <c r="E21" s="1">
        <v>100</v>
      </c>
      <c r="F21" s="1">
        <v>100.47789179707861</v>
      </c>
      <c r="G21" s="1">
        <v>60.258883422557567</v>
      </c>
      <c r="H21" s="1">
        <v>49.404892044799766</v>
      </c>
      <c r="I21" s="1">
        <v>48.62130499465416</v>
      </c>
      <c r="J21" s="1">
        <v>76.658638388865427</v>
      </c>
    </row>
    <row r="22" spans="4:10" x14ac:dyDescent="0.25">
      <c r="D22" t="s">
        <v>123</v>
      </c>
      <c r="E22" s="92">
        <v>0.31900000000000001</v>
      </c>
      <c r="F22" s="93">
        <v>0.33100000000000002</v>
      </c>
      <c r="G22" s="93">
        <v>0.221</v>
      </c>
      <c r="H22" s="93">
        <v>0.182</v>
      </c>
      <c r="I22" s="93">
        <v>0.18099999999999999</v>
      </c>
      <c r="J22" s="70">
        <v>0.222</v>
      </c>
    </row>
    <row r="23" spans="4:10" x14ac:dyDescent="0.25">
      <c r="E23" s="94">
        <v>0.318</v>
      </c>
      <c r="F23" s="95">
        <v>0.30399999999999999</v>
      </c>
      <c r="G23" s="95">
        <v>0.24</v>
      </c>
      <c r="H23" s="95">
        <v>0.182</v>
      </c>
      <c r="I23" s="95">
        <v>0.16700000000000001</v>
      </c>
      <c r="J23" s="72">
        <v>0.24</v>
      </c>
    </row>
    <row r="24" spans="4:10" ht="15.75" thickBot="1" x14ac:dyDescent="0.3">
      <c r="E24" s="96">
        <v>0.30199999999999999</v>
      </c>
      <c r="F24" s="97">
        <v>0.34200000000000003</v>
      </c>
      <c r="G24" s="97">
        <v>0.24399999999999999</v>
      </c>
      <c r="H24" s="97">
        <v>0.17100000000000001</v>
      </c>
      <c r="I24" s="97">
        <v>0.16200000000000001</v>
      </c>
      <c r="J24" s="74">
        <v>0.249</v>
      </c>
    </row>
    <row r="25" spans="4:10" x14ac:dyDescent="0.25">
      <c r="D25" s="1" t="s">
        <v>66</v>
      </c>
      <c r="E25" s="107">
        <v>100</v>
      </c>
      <c r="F25" s="107">
        <v>104.20142429173525</v>
      </c>
      <c r="G25" s="107">
        <v>76.749197107511009</v>
      </c>
      <c r="H25" s="107">
        <v>56.865010957010945</v>
      </c>
      <c r="I25" s="107">
        <v>53.254374350127243</v>
      </c>
      <c r="J25" s="1">
        <v>80.749349349270929</v>
      </c>
    </row>
    <row r="26" spans="4:10" x14ac:dyDescent="0.25">
      <c r="D26" t="s">
        <v>124</v>
      </c>
      <c r="E26" s="111">
        <v>0.31900000000000001</v>
      </c>
      <c r="F26" s="112">
        <v>0.33100000000000002</v>
      </c>
      <c r="G26" s="112">
        <v>0.23599999999999999</v>
      </c>
      <c r="H26" s="112">
        <v>0.18099999999999999</v>
      </c>
      <c r="I26" s="112">
        <v>0.17100000000000001</v>
      </c>
      <c r="J26" s="88">
        <v>0.26900000000000002</v>
      </c>
    </row>
    <row r="27" spans="4:10" x14ac:dyDescent="0.25">
      <c r="E27" s="111">
        <v>0.29899999999999999</v>
      </c>
      <c r="F27" s="112">
        <v>0.32400000000000001</v>
      </c>
      <c r="G27" s="112">
        <v>0.248</v>
      </c>
      <c r="H27" s="112">
        <v>0.17399999999999999</v>
      </c>
      <c r="I27" s="112">
        <v>0.185</v>
      </c>
      <c r="J27" s="88">
        <v>0.249</v>
      </c>
    </row>
    <row r="28" spans="4:10" x14ac:dyDescent="0.25">
      <c r="E28" s="111">
        <v>0.30099999999999999</v>
      </c>
      <c r="F28" s="112">
        <v>0.308</v>
      </c>
      <c r="G28" s="112">
        <v>0.20499999999999999</v>
      </c>
      <c r="H28" s="112">
        <v>0.17</v>
      </c>
      <c r="I28" s="112">
        <v>0.157</v>
      </c>
      <c r="J28" s="88">
        <v>0.223</v>
      </c>
    </row>
    <row r="29" spans="4:10" x14ac:dyDescent="0.25">
      <c r="D29" s="1" t="s">
        <v>66</v>
      </c>
      <c r="E29" s="1">
        <v>100</v>
      </c>
      <c r="F29" s="1">
        <v>104.81618029820675</v>
      </c>
      <c r="G29" s="1">
        <v>75.010215775879459</v>
      </c>
      <c r="H29" s="1">
        <v>56.969504164952433</v>
      </c>
      <c r="I29" s="1">
        <v>55.879131270505354</v>
      </c>
      <c r="J29" s="1">
        <v>80.563329839854376</v>
      </c>
    </row>
  </sheetData>
  <mergeCells count="4">
    <mergeCell ref="C3:D3"/>
    <mergeCell ref="F3:I3"/>
    <mergeCell ref="C4:D4"/>
    <mergeCell ref="C5:D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91943-38BC-4F18-BBAF-598218E010D6}">
  <dimension ref="B2:O17"/>
  <sheetViews>
    <sheetView zoomScale="82" zoomScaleNormal="82" workbookViewId="0">
      <selection activeCell="C4" sqref="C4:N4"/>
    </sheetView>
  </sheetViews>
  <sheetFormatPr defaultRowHeight="15" x14ac:dyDescent="0.25"/>
  <cols>
    <col min="4" max="4" width="21" customWidth="1"/>
    <col min="5" max="5" width="16.5703125" customWidth="1"/>
    <col min="6" max="9" width="0" hidden="1" customWidth="1"/>
  </cols>
  <sheetData>
    <row r="2" spans="2:15" x14ac:dyDescent="0.25">
      <c r="B2" s="20" t="s">
        <v>82</v>
      </c>
      <c r="C2" s="20"/>
      <c r="D2" s="20"/>
      <c r="E2" s="20"/>
    </row>
    <row r="3" spans="2:15" ht="16.5" thickBot="1" x14ac:dyDescent="0.3">
      <c r="M3" s="137"/>
      <c r="N3" s="137"/>
      <c r="O3" s="137"/>
    </row>
    <row r="4" spans="2:15" ht="18.75" thickBot="1" x14ac:dyDescent="0.3">
      <c r="C4" s="132" t="s">
        <v>82</v>
      </c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4"/>
    </row>
    <row r="5" spans="2:15" ht="16.5" x14ac:dyDescent="0.25">
      <c r="C5" s="126"/>
      <c r="D5" s="127" t="s">
        <v>74</v>
      </c>
      <c r="E5" s="128" t="s">
        <v>75</v>
      </c>
      <c r="F5" s="129"/>
      <c r="G5" s="129"/>
      <c r="H5" s="129"/>
      <c r="I5" s="129"/>
      <c r="J5" s="130" t="s">
        <v>65</v>
      </c>
      <c r="K5" s="131" t="s">
        <v>76</v>
      </c>
      <c r="L5" s="131"/>
      <c r="M5" s="131"/>
      <c r="N5" s="131"/>
    </row>
    <row r="6" spans="2:15" ht="16.5" x14ac:dyDescent="0.25">
      <c r="C6" s="125"/>
      <c r="D6" s="120" t="s">
        <v>77</v>
      </c>
      <c r="E6" s="98">
        <v>0</v>
      </c>
      <c r="F6" s="98"/>
      <c r="G6" s="98"/>
      <c r="H6" s="98"/>
      <c r="I6" s="98"/>
      <c r="J6" s="122">
        <v>4000</v>
      </c>
      <c r="K6" s="100">
        <v>5</v>
      </c>
      <c r="L6" s="100">
        <v>10</v>
      </c>
      <c r="M6" s="100" t="s">
        <v>78</v>
      </c>
      <c r="N6" s="100">
        <v>20</v>
      </c>
    </row>
    <row r="7" spans="2:15" ht="16.5" x14ac:dyDescent="0.25">
      <c r="C7" s="119" t="s">
        <v>79</v>
      </c>
      <c r="D7" s="120" t="s">
        <v>80</v>
      </c>
      <c r="E7" s="98">
        <v>0</v>
      </c>
      <c r="F7" s="99"/>
      <c r="G7" s="99"/>
      <c r="H7" s="99"/>
      <c r="I7" s="99"/>
      <c r="J7" s="123">
        <v>13276</v>
      </c>
      <c r="K7" s="99">
        <v>16</v>
      </c>
      <c r="L7" s="99">
        <v>32</v>
      </c>
      <c r="M7" s="99">
        <v>40</v>
      </c>
      <c r="N7" s="99">
        <v>64</v>
      </c>
    </row>
    <row r="8" spans="2:15" ht="16.5" x14ac:dyDescent="0.25">
      <c r="C8" s="119"/>
      <c r="D8" s="120">
        <v>1</v>
      </c>
      <c r="E8" s="121">
        <v>100</v>
      </c>
      <c r="F8" s="26"/>
      <c r="G8" s="26"/>
      <c r="H8" s="26"/>
      <c r="I8" s="26"/>
      <c r="J8" s="124">
        <v>92.039770000000004</v>
      </c>
      <c r="K8" s="26">
        <v>104.3085</v>
      </c>
      <c r="L8" s="26">
        <v>99.571160000000006</v>
      </c>
      <c r="M8" s="26">
        <v>99.384110000000007</v>
      </c>
      <c r="N8" s="26">
        <v>93.778549999999996</v>
      </c>
    </row>
    <row r="9" spans="2:15" ht="16.5" x14ac:dyDescent="0.25">
      <c r="C9" s="119"/>
      <c r="D9" s="120">
        <v>2</v>
      </c>
      <c r="E9" s="121">
        <v>100</v>
      </c>
      <c r="F9" s="26"/>
      <c r="G9" s="26"/>
      <c r="H9" s="26"/>
      <c r="I9" s="26"/>
      <c r="J9" s="124">
        <v>93.698539999999994</v>
      </c>
      <c r="K9" s="26">
        <v>104.3085</v>
      </c>
      <c r="L9" s="26">
        <v>103.5394</v>
      </c>
      <c r="M9" s="26">
        <v>98.574759999999998</v>
      </c>
      <c r="N9" s="26">
        <v>95.041030000000006</v>
      </c>
    </row>
    <row r="10" spans="2:15" ht="16.5" x14ac:dyDescent="0.25">
      <c r="C10" s="119"/>
      <c r="D10" s="120">
        <v>3</v>
      </c>
      <c r="E10" s="121">
        <v>100</v>
      </c>
      <c r="F10" s="26"/>
      <c r="G10" s="26"/>
      <c r="H10" s="26"/>
      <c r="I10" s="26"/>
      <c r="J10" s="124">
        <v>96.899709999999999</v>
      </c>
      <c r="K10" s="26">
        <v>94.251909999999995</v>
      </c>
      <c r="L10" s="26">
        <v>95.460859999999997</v>
      </c>
      <c r="M10" s="26">
        <v>93.453829999999996</v>
      </c>
      <c r="N10" s="26">
        <v>86.726960000000005</v>
      </c>
    </row>
    <row r="11" spans="2:15" ht="16.5" x14ac:dyDescent="0.25">
      <c r="C11" s="119"/>
      <c r="D11" s="120">
        <v>4</v>
      </c>
      <c r="E11" s="121">
        <v>100</v>
      </c>
      <c r="F11" s="26"/>
      <c r="G11" s="26"/>
      <c r="H11" s="26"/>
      <c r="I11" s="26"/>
      <c r="J11" s="124">
        <v>95.742509999999996</v>
      </c>
      <c r="K11" s="26">
        <v>85.202610000000007</v>
      </c>
      <c r="L11" s="26">
        <v>90.487549999999999</v>
      </c>
      <c r="M11" s="26">
        <v>94.379919999999998</v>
      </c>
      <c r="N11" s="26">
        <v>93.83475</v>
      </c>
    </row>
    <row r="12" spans="2:15" ht="16.5" x14ac:dyDescent="0.25">
      <c r="C12" s="119"/>
      <c r="D12" s="120">
        <v>5</v>
      </c>
      <c r="E12" s="121">
        <v>100</v>
      </c>
      <c r="F12" s="26"/>
      <c r="G12" s="26"/>
      <c r="H12" s="26"/>
      <c r="I12" s="26"/>
      <c r="J12" s="124">
        <v>84.949629999999999</v>
      </c>
      <c r="K12" s="26">
        <v>93.982759999999999</v>
      </c>
      <c r="L12" s="26">
        <v>96.885919999999999</v>
      </c>
      <c r="M12" s="26">
        <v>95.291989999999998</v>
      </c>
      <c r="N12" s="26">
        <v>90.507170000000002</v>
      </c>
    </row>
    <row r="13" spans="2:15" ht="16.5" x14ac:dyDescent="0.25">
      <c r="C13" s="119"/>
      <c r="D13" s="120">
        <v>6</v>
      </c>
      <c r="E13" s="121">
        <v>100</v>
      </c>
      <c r="F13" s="26"/>
      <c r="G13" s="26"/>
      <c r="H13" s="26"/>
      <c r="I13" s="26"/>
      <c r="J13" s="124">
        <v>81.247249999999994</v>
      </c>
      <c r="K13" s="26">
        <v>95.277739999999994</v>
      </c>
      <c r="L13" s="26">
        <v>81.826909999999998</v>
      </c>
      <c r="M13" s="26">
        <v>89.355149999999995</v>
      </c>
      <c r="N13" s="26">
        <v>77.871930000000006</v>
      </c>
    </row>
    <row r="14" spans="2:15" ht="16.5" x14ac:dyDescent="0.25">
      <c r="C14" s="135"/>
      <c r="D14" s="136" t="s">
        <v>81</v>
      </c>
      <c r="E14" s="136">
        <f t="shared" ref="E14:N14" si="0">AVERAGE(E8:E13)</f>
        <v>100</v>
      </c>
      <c r="F14" s="136"/>
      <c r="G14" s="136"/>
      <c r="H14" s="136"/>
      <c r="I14" s="136"/>
      <c r="J14" s="136">
        <f t="shared" si="0"/>
        <v>90.762901666666664</v>
      </c>
      <c r="K14" s="136">
        <f t="shared" si="0"/>
        <v>96.222003333333319</v>
      </c>
      <c r="L14" s="136">
        <f t="shared" si="0"/>
        <v>94.628633333333326</v>
      </c>
      <c r="M14" s="136">
        <f t="shared" si="0"/>
        <v>95.073293333333325</v>
      </c>
      <c r="N14" s="136">
        <f t="shared" si="0"/>
        <v>89.626731666666672</v>
      </c>
    </row>
    <row r="15" spans="2:15" x14ac:dyDescent="0.25"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2:15" ht="15.75" x14ac:dyDescent="0.25">
      <c r="E16" s="18"/>
      <c r="F16" s="18"/>
      <c r="G16" s="18"/>
      <c r="H16" s="18"/>
      <c r="I16" s="18"/>
      <c r="J16" s="18"/>
      <c r="K16" s="18"/>
      <c r="L16" s="116"/>
      <c r="M16" s="116"/>
      <c r="N16" s="116"/>
      <c r="O16" s="19"/>
    </row>
    <row r="17" spans="4:11" x14ac:dyDescent="0.25">
      <c r="D17" s="18"/>
      <c r="E17" s="18"/>
      <c r="F17" s="18"/>
      <c r="G17" s="18"/>
      <c r="H17" s="18"/>
      <c r="I17" s="18"/>
      <c r="J17" s="18"/>
      <c r="K17" s="18"/>
    </row>
  </sheetData>
  <mergeCells count="6">
    <mergeCell ref="F5:I5"/>
    <mergeCell ref="K5:N5"/>
    <mergeCell ref="C7:C13"/>
    <mergeCell ref="L16:N16"/>
    <mergeCell ref="M3:O3"/>
    <mergeCell ref="C4:N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1FF7A-F75B-4FFE-A4F4-EEF04ADF9380}">
  <dimension ref="C4:J39"/>
  <sheetViews>
    <sheetView workbookViewId="0">
      <selection activeCell="O31" sqref="O31"/>
    </sheetView>
  </sheetViews>
  <sheetFormatPr defaultRowHeight="15" x14ac:dyDescent="0.25"/>
  <cols>
    <col min="4" max="4" width="12.5703125" customWidth="1"/>
  </cols>
  <sheetData>
    <row r="4" spans="3:10" x14ac:dyDescent="0.25">
      <c r="C4" s="113" t="s">
        <v>100</v>
      </c>
      <c r="D4" s="113"/>
      <c r="E4" s="17" t="s">
        <v>65</v>
      </c>
      <c r="F4" s="117" t="s">
        <v>99</v>
      </c>
      <c r="G4" s="117"/>
      <c r="H4" s="117"/>
      <c r="I4" s="117"/>
    </row>
    <row r="5" spans="3:10" x14ac:dyDescent="0.25">
      <c r="C5" s="115" t="s">
        <v>101</v>
      </c>
      <c r="D5" s="115"/>
      <c r="E5" s="21">
        <v>4</v>
      </c>
      <c r="F5" s="21">
        <v>5</v>
      </c>
      <c r="G5" s="21">
        <v>10</v>
      </c>
      <c r="H5" s="21" t="s">
        <v>78</v>
      </c>
      <c r="I5" s="21">
        <v>20</v>
      </c>
    </row>
    <row r="6" spans="3:10" x14ac:dyDescent="0.25">
      <c r="C6" s="115" t="s">
        <v>102</v>
      </c>
      <c r="D6" s="115"/>
      <c r="E6" s="22"/>
      <c r="F6" s="21">
        <v>16</v>
      </c>
      <c r="G6" s="21">
        <v>32</v>
      </c>
      <c r="H6" s="21">
        <v>40</v>
      </c>
      <c r="I6" s="21">
        <v>64</v>
      </c>
    </row>
    <row r="7" spans="3:10" x14ac:dyDescent="0.25">
      <c r="D7" t="s">
        <v>100</v>
      </c>
      <c r="E7" s="70">
        <v>0.14000000000000001</v>
      </c>
      <c r="F7" s="71">
        <v>0.17100000000000001</v>
      </c>
      <c r="G7" s="71">
        <v>0.151</v>
      </c>
      <c r="H7" s="71">
        <v>0.14699999999999999</v>
      </c>
      <c r="I7" s="71">
        <v>0.14299999999999999</v>
      </c>
      <c r="J7" s="40">
        <v>3.5000000000000003E-2</v>
      </c>
    </row>
    <row r="8" spans="3:10" x14ac:dyDescent="0.25">
      <c r="E8" s="72">
        <v>0.14299999999999999</v>
      </c>
      <c r="F8" s="73">
        <v>0.15</v>
      </c>
      <c r="G8" s="73">
        <v>0.16</v>
      </c>
      <c r="H8" s="73">
        <v>0.155</v>
      </c>
      <c r="I8" s="73">
        <v>0.14000000000000001</v>
      </c>
      <c r="J8" s="40">
        <v>0.03</v>
      </c>
    </row>
    <row r="9" spans="3:10" ht="15.75" thickBot="1" x14ac:dyDescent="0.3">
      <c r="E9" s="74">
        <v>0.14399999999999999</v>
      </c>
      <c r="F9" s="75">
        <v>0.16300000000000001</v>
      </c>
      <c r="G9" s="75">
        <v>0.151</v>
      </c>
      <c r="H9" s="75">
        <v>0.159</v>
      </c>
      <c r="I9" s="75">
        <v>0.152</v>
      </c>
      <c r="J9" s="40">
        <v>0.03</v>
      </c>
    </row>
    <row r="10" spans="3:10" ht="15.75" x14ac:dyDescent="0.25">
      <c r="D10" s="103">
        <v>100</v>
      </c>
      <c r="E10" s="106">
        <v>92.039770000000004</v>
      </c>
      <c r="F10" s="106">
        <v>104.3085</v>
      </c>
      <c r="G10" s="106">
        <v>99.571160000000006</v>
      </c>
      <c r="H10" s="106">
        <v>99.384110000000007</v>
      </c>
      <c r="I10" s="106">
        <v>93.778549999999996</v>
      </c>
    </row>
    <row r="11" spans="3:10" x14ac:dyDescent="0.25">
      <c r="D11" t="s">
        <v>103</v>
      </c>
      <c r="E11" s="72">
        <v>0.14399999999999999</v>
      </c>
      <c r="F11" s="73">
        <v>0.16200000000000001</v>
      </c>
      <c r="G11" s="73">
        <v>0.14000000000000001</v>
      </c>
      <c r="H11" s="73">
        <v>0.153</v>
      </c>
      <c r="I11" s="73">
        <v>0.14599999999999999</v>
      </c>
      <c r="J11" s="40">
        <v>3.2000000000000001E-2</v>
      </c>
    </row>
    <row r="12" spans="3:10" x14ac:dyDescent="0.25">
      <c r="E12" s="72">
        <v>0.154</v>
      </c>
      <c r="F12" s="73">
        <v>0.159</v>
      </c>
      <c r="G12" s="73">
        <v>0.186</v>
      </c>
      <c r="H12" s="73">
        <v>0.154</v>
      </c>
      <c r="I12" s="73">
        <v>0.14299999999999999</v>
      </c>
      <c r="J12" s="40">
        <v>0.03</v>
      </c>
    </row>
    <row r="13" spans="3:10" x14ac:dyDescent="0.25">
      <c r="E13" s="72">
        <v>0.14499999999999999</v>
      </c>
      <c r="F13" s="73">
        <v>0.192</v>
      </c>
      <c r="G13" s="73">
        <v>0.16200000000000001</v>
      </c>
      <c r="H13" s="73">
        <v>0.159</v>
      </c>
      <c r="I13" s="73">
        <v>0.16</v>
      </c>
      <c r="J13" s="40">
        <v>2.9000000000000001E-2</v>
      </c>
    </row>
    <row r="14" spans="3:10" x14ac:dyDescent="0.25">
      <c r="E14" s="76">
        <v>2.7E-2</v>
      </c>
      <c r="F14" s="76">
        <v>2.5999999999999999E-2</v>
      </c>
      <c r="G14" s="76">
        <v>2.7E-2</v>
      </c>
      <c r="H14" s="76">
        <v>2.7E-2</v>
      </c>
      <c r="I14" s="76">
        <v>0.03</v>
      </c>
      <c r="J14" s="40">
        <v>2.7E-2</v>
      </c>
    </row>
    <row r="15" spans="3:10" ht="15.75" x14ac:dyDescent="0.25">
      <c r="D15" s="103">
        <v>100</v>
      </c>
      <c r="E15" s="106">
        <v>93.698539999999994</v>
      </c>
      <c r="F15" s="106">
        <v>104.3085</v>
      </c>
      <c r="G15" s="106">
        <v>103.5394</v>
      </c>
      <c r="H15" s="106">
        <v>98.574759999999998</v>
      </c>
      <c r="I15" s="106">
        <v>95.041030000000006</v>
      </c>
    </row>
    <row r="16" spans="3:10" x14ac:dyDescent="0.25">
      <c r="C16" s="113" t="s">
        <v>103</v>
      </c>
      <c r="D16" s="113"/>
    </row>
    <row r="17" spans="3:10" x14ac:dyDescent="0.25">
      <c r="C17" s="115" t="s">
        <v>101</v>
      </c>
      <c r="D17" s="115"/>
      <c r="E17" s="21">
        <v>4</v>
      </c>
      <c r="F17" s="21">
        <v>5</v>
      </c>
      <c r="G17" s="21">
        <v>10</v>
      </c>
      <c r="H17" s="21" t="s">
        <v>78</v>
      </c>
      <c r="I17" s="21">
        <v>20</v>
      </c>
    </row>
    <row r="18" spans="3:10" x14ac:dyDescent="0.25">
      <c r="C18" s="115" t="s">
        <v>102</v>
      </c>
      <c r="D18" s="115"/>
      <c r="E18" s="22"/>
      <c r="F18" s="21">
        <v>16</v>
      </c>
      <c r="G18" s="21">
        <v>32</v>
      </c>
      <c r="H18" s="21">
        <v>40</v>
      </c>
      <c r="I18" s="21">
        <v>64</v>
      </c>
    </row>
    <row r="19" spans="3:10" x14ac:dyDescent="0.25">
      <c r="D19" t="s">
        <v>104</v>
      </c>
      <c r="E19" s="70">
        <v>0.126</v>
      </c>
      <c r="F19" s="71">
        <v>0.11899999999999999</v>
      </c>
      <c r="G19" s="71">
        <v>0.126</v>
      </c>
      <c r="H19" s="71">
        <v>0.11899999999999999</v>
      </c>
      <c r="I19" s="71">
        <v>0.115</v>
      </c>
    </row>
    <row r="20" spans="3:10" x14ac:dyDescent="0.25">
      <c r="E20" s="72">
        <v>0.11899999999999999</v>
      </c>
      <c r="F20" s="73">
        <v>0.11899999999999999</v>
      </c>
      <c r="G20" s="73">
        <v>0.11899999999999999</v>
      </c>
      <c r="H20" s="73">
        <v>0.125</v>
      </c>
      <c r="I20" s="73">
        <v>0.112</v>
      </c>
    </row>
    <row r="21" spans="3:10" ht="15.75" thickBot="1" x14ac:dyDescent="0.3">
      <c r="E21" s="74">
        <v>0.127</v>
      </c>
      <c r="F21" s="75">
        <v>0.124</v>
      </c>
      <c r="G21" s="75">
        <v>0.121</v>
      </c>
      <c r="H21" s="75">
        <v>0.114</v>
      </c>
      <c r="I21" s="75">
        <v>0.105</v>
      </c>
    </row>
    <row r="22" spans="3:10" ht="15.75" x14ac:dyDescent="0.25">
      <c r="D22" s="103">
        <v>100</v>
      </c>
      <c r="E22" s="106">
        <v>96.899709999999999</v>
      </c>
      <c r="F22" s="106">
        <v>94.251909999999995</v>
      </c>
      <c r="G22" s="106">
        <v>95.460859999999997</v>
      </c>
      <c r="H22" s="106">
        <v>93.453829999999996</v>
      </c>
      <c r="I22" s="106">
        <v>86.726960000000005</v>
      </c>
    </row>
    <row r="23" spans="3:10" x14ac:dyDescent="0.25">
      <c r="D23" t="s">
        <v>115</v>
      </c>
      <c r="E23" s="72">
        <v>0.121</v>
      </c>
      <c r="F23" s="73">
        <v>0.124</v>
      </c>
      <c r="G23" s="73">
        <v>0.109</v>
      </c>
      <c r="H23" s="73">
        <v>0.12</v>
      </c>
      <c r="I23" s="73">
        <v>0.11899999999999999</v>
      </c>
    </row>
    <row r="24" spans="3:10" x14ac:dyDescent="0.25">
      <c r="E24" s="72">
        <v>0.11899999999999999</v>
      </c>
      <c r="F24" s="73">
        <v>6.9000000000000006E-2</v>
      </c>
      <c r="G24" s="73">
        <v>0.13300000000000001</v>
      </c>
      <c r="H24" s="73">
        <v>0.114</v>
      </c>
      <c r="I24" s="73">
        <v>0.108</v>
      </c>
    </row>
    <row r="25" spans="3:10" x14ac:dyDescent="0.25">
      <c r="E25" s="72">
        <v>0.11600000000000001</v>
      </c>
      <c r="F25" s="73">
        <v>0.125</v>
      </c>
      <c r="G25" s="73">
        <v>9.4E-2</v>
      </c>
      <c r="H25" s="73">
        <v>0.11700000000000001</v>
      </c>
      <c r="I25" s="73">
        <v>0.122</v>
      </c>
    </row>
    <row r="26" spans="3:10" ht="15.75" x14ac:dyDescent="0.25">
      <c r="D26" s="103">
        <v>100</v>
      </c>
      <c r="E26" s="106">
        <v>95.742509999999996</v>
      </c>
      <c r="F26" s="106">
        <v>85.202610000000007</v>
      </c>
      <c r="G26" s="106">
        <v>90.487549999999999</v>
      </c>
      <c r="H26" s="106">
        <v>94.379919999999998</v>
      </c>
      <c r="I26" s="106">
        <v>93.83475</v>
      </c>
    </row>
    <row r="28" spans="3:10" x14ac:dyDescent="0.25">
      <c r="C28" s="113"/>
      <c r="D28" s="113"/>
    </row>
    <row r="29" spans="3:10" x14ac:dyDescent="0.25">
      <c r="C29" s="115" t="s">
        <v>101</v>
      </c>
      <c r="D29" s="115"/>
      <c r="E29" s="21">
        <v>4</v>
      </c>
      <c r="F29" s="21">
        <v>5</v>
      </c>
      <c r="G29" s="21">
        <v>10</v>
      </c>
      <c r="H29" s="21" t="s">
        <v>78</v>
      </c>
      <c r="I29" s="21">
        <v>20</v>
      </c>
    </row>
    <row r="30" spans="3:10" x14ac:dyDescent="0.25">
      <c r="C30" s="115" t="s">
        <v>102</v>
      </c>
      <c r="D30" s="115"/>
      <c r="E30" s="22"/>
      <c r="F30" s="21">
        <v>16</v>
      </c>
      <c r="G30" s="21">
        <v>32</v>
      </c>
      <c r="H30" s="21">
        <v>40</v>
      </c>
      <c r="I30" s="21">
        <v>64</v>
      </c>
    </row>
    <row r="31" spans="3:10" x14ac:dyDescent="0.25">
      <c r="D31" t="s">
        <v>116</v>
      </c>
      <c r="E31" s="70">
        <v>0.114</v>
      </c>
      <c r="F31" s="71">
        <v>0.129</v>
      </c>
      <c r="G31" s="71">
        <v>0.122</v>
      </c>
      <c r="H31" s="71">
        <v>0.11700000000000001</v>
      </c>
      <c r="I31" s="71">
        <v>0.11600000000000001</v>
      </c>
      <c r="J31" s="40">
        <v>3.2000000000000001E-2</v>
      </c>
    </row>
    <row r="32" spans="3:10" x14ac:dyDescent="0.25">
      <c r="E32" s="72">
        <v>0.10100000000000001</v>
      </c>
      <c r="F32" s="73">
        <v>0.106</v>
      </c>
      <c r="G32" s="73">
        <v>0.11899999999999999</v>
      </c>
      <c r="H32" s="73">
        <v>0.12</v>
      </c>
      <c r="I32" s="73">
        <v>0.112</v>
      </c>
      <c r="J32" s="40">
        <v>3.3000000000000002E-2</v>
      </c>
    </row>
    <row r="33" spans="4:10" ht="15.75" thickBot="1" x14ac:dyDescent="0.3">
      <c r="E33" s="74">
        <v>0.106</v>
      </c>
      <c r="F33" s="75">
        <v>0.12</v>
      </c>
      <c r="G33" s="75">
        <v>0.125</v>
      </c>
      <c r="H33" s="75">
        <v>0.123</v>
      </c>
      <c r="I33" s="75">
        <v>0.114</v>
      </c>
      <c r="J33" s="40">
        <v>3.1E-2</v>
      </c>
    </row>
    <row r="34" spans="4:10" ht="15.75" x14ac:dyDescent="0.25">
      <c r="D34" s="103">
        <v>100</v>
      </c>
      <c r="E34" s="106">
        <v>84.949629999999999</v>
      </c>
      <c r="F34" s="106">
        <v>93.982759999999999</v>
      </c>
      <c r="G34" s="106">
        <v>96.885919999999999</v>
      </c>
      <c r="H34" s="106">
        <v>95.291989999999998</v>
      </c>
      <c r="I34" s="106">
        <v>90.507170000000002</v>
      </c>
    </row>
    <row r="35" spans="4:10" x14ac:dyDescent="0.25">
      <c r="D35" t="s">
        <v>117</v>
      </c>
      <c r="E35" s="72">
        <v>0.10100000000000001</v>
      </c>
      <c r="F35" s="73">
        <v>0.121</v>
      </c>
      <c r="G35" s="73">
        <v>0.114</v>
      </c>
      <c r="H35" s="73">
        <v>0.107</v>
      </c>
      <c r="I35" s="73">
        <v>9.2999999999999999E-2</v>
      </c>
      <c r="J35" s="40">
        <v>3.5999999999999997E-2</v>
      </c>
    </row>
    <row r="36" spans="4:10" x14ac:dyDescent="0.25">
      <c r="E36" s="72">
        <v>0.104</v>
      </c>
      <c r="F36" s="73">
        <v>0.113</v>
      </c>
      <c r="G36" s="73">
        <v>0.113</v>
      </c>
      <c r="H36" s="73">
        <v>0.125</v>
      </c>
      <c r="I36" s="73">
        <v>0.104</v>
      </c>
      <c r="J36" s="40">
        <v>3.3000000000000002E-2</v>
      </c>
    </row>
    <row r="37" spans="4:10" x14ac:dyDescent="0.25">
      <c r="E37" s="72">
        <v>0.107</v>
      </c>
      <c r="F37" s="73">
        <v>0.13200000000000001</v>
      </c>
      <c r="G37" s="73">
        <v>8.6999999999999994E-2</v>
      </c>
      <c r="H37" s="73">
        <v>0.111</v>
      </c>
      <c r="I37" s="73">
        <v>0.10199999999999999</v>
      </c>
      <c r="J37" s="40">
        <v>3.1E-2</v>
      </c>
    </row>
    <row r="38" spans="4:10" x14ac:dyDescent="0.25">
      <c r="E38" s="76">
        <v>3.4000000000000002E-2</v>
      </c>
      <c r="F38" s="76">
        <v>3.1E-2</v>
      </c>
      <c r="G38" s="76">
        <v>0.03</v>
      </c>
      <c r="H38" s="76">
        <v>3.3000000000000002E-2</v>
      </c>
      <c r="I38" s="76">
        <v>3.2000000000000001E-2</v>
      </c>
      <c r="J38" s="40">
        <v>3.1E-2</v>
      </c>
    </row>
    <row r="39" spans="4:10" ht="15.75" x14ac:dyDescent="0.25">
      <c r="D39" s="103">
        <v>100</v>
      </c>
      <c r="E39" s="106">
        <v>81.247249999999994</v>
      </c>
      <c r="F39" s="106">
        <v>95.277739999999994</v>
      </c>
      <c r="G39" s="106">
        <v>81.826909999999998</v>
      </c>
      <c r="H39" s="106">
        <v>89.355149999999995</v>
      </c>
      <c r="I39" s="106">
        <v>77.871930000000006</v>
      </c>
    </row>
  </sheetData>
  <mergeCells count="10">
    <mergeCell ref="C17:D17"/>
    <mergeCell ref="C18:D18"/>
    <mergeCell ref="C28:D28"/>
    <mergeCell ref="C29:D29"/>
    <mergeCell ref="C30:D30"/>
    <mergeCell ref="C4:D4"/>
    <mergeCell ref="C5:D5"/>
    <mergeCell ref="C6:D6"/>
    <mergeCell ref="F4:I4"/>
    <mergeCell ref="C16:D1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581CC-8333-4E67-9D9E-7CF71F594CDD}">
  <dimension ref="B2:O17"/>
  <sheetViews>
    <sheetView workbookViewId="0">
      <selection activeCell="C4" sqref="C4:N4"/>
    </sheetView>
  </sheetViews>
  <sheetFormatPr defaultRowHeight="15" x14ac:dyDescent="0.25"/>
  <cols>
    <col min="4" max="4" width="18" customWidth="1"/>
    <col min="5" max="5" width="14.28515625" customWidth="1"/>
    <col min="6" max="9" width="0" hidden="1" customWidth="1"/>
  </cols>
  <sheetData>
    <row r="2" spans="2:15" x14ac:dyDescent="0.25">
      <c r="B2" s="20" t="s">
        <v>83</v>
      </c>
      <c r="C2" s="20"/>
      <c r="D2" s="20"/>
      <c r="E2" s="20"/>
      <c r="F2" s="20"/>
      <c r="G2" s="20"/>
      <c r="H2" s="20"/>
    </row>
    <row r="3" spans="2:15" ht="16.5" thickBot="1" x14ac:dyDescent="0.3">
      <c r="M3" s="137"/>
      <c r="N3" s="137"/>
      <c r="O3" s="137"/>
    </row>
    <row r="4" spans="2:15" ht="17.25" thickBot="1" x14ac:dyDescent="0.3">
      <c r="C4" s="143" t="s">
        <v>125</v>
      </c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5"/>
    </row>
    <row r="5" spans="2:15" ht="16.5" x14ac:dyDescent="0.25">
      <c r="C5" s="146"/>
      <c r="D5" s="149" t="s">
        <v>74</v>
      </c>
      <c r="E5" s="153" t="s">
        <v>75</v>
      </c>
      <c r="F5" s="138" t="s">
        <v>64</v>
      </c>
      <c r="G5" s="138"/>
      <c r="H5" s="138"/>
      <c r="I5" s="138"/>
      <c r="J5" s="157" t="s">
        <v>65</v>
      </c>
      <c r="K5" s="162" t="s">
        <v>76</v>
      </c>
      <c r="L5" s="162"/>
      <c r="M5" s="162"/>
      <c r="N5" s="163"/>
    </row>
    <row r="6" spans="2:15" ht="16.5" x14ac:dyDescent="0.25">
      <c r="C6" s="147"/>
      <c r="D6" s="150" t="s">
        <v>77</v>
      </c>
      <c r="E6" s="154">
        <v>0</v>
      </c>
      <c r="F6" s="21"/>
      <c r="G6" s="21"/>
      <c r="H6" s="21"/>
      <c r="I6" s="21"/>
      <c r="J6" s="158">
        <v>4000</v>
      </c>
      <c r="K6" s="164">
        <v>5</v>
      </c>
      <c r="L6" s="164">
        <v>10</v>
      </c>
      <c r="M6" s="164" t="s">
        <v>78</v>
      </c>
      <c r="N6" s="165">
        <v>20</v>
      </c>
    </row>
    <row r="7" spans="2:15" ht="16.5" x14ac:dyDescent="0.25">
      <c r="C7" s="148" t="s">
        <v>79</v>
      </c>
      <c r="D7" s="151" t="s">
        <v>80</v>
      </c>
      <c r="E7" s="154">
        <v>0</v>
      </c>
      <c r="F7" s="21"/>
      <c r="G7" s="21"/>
      <c r="H7" s="21"/>
      <c r="I7" s="21"/>
      <c r="J7" s="159">
        <v>13276</v>
      </c>
      <c r="K7" s="21">
        <v>16</v>
      </c>
      <c r="L7" s="21">
        <v>32</v>
      </c>
      <c r="M7" s="21">
        <v>40</v>
      </c>
      <c r="N7" s="139">
        <v>64</v>
      </c>
    </row>
    <row r="8" spans="2:15" ht="16.5" x14ac:dyDescent="0.25">
      <c r="C8" s="148"/>
      <c r="D8" s="151">
        <v>1</v>
      </c>
      <c r="E8" s="155">
        <v>100</v>
      </c>
      <c r="F8" s="23"/>
      <c r="G8" s="23"/>
      <c r="H8" s="23"/>
      <c r="I8" s="23"/>
      <c r="J8" s="160">
        <v>79.701830000000001</v>
      </c>
      <c r="K8" s="23">
        <v>96.28</v>
      </c>
      <c r="L8" s="23">
        <v>89.824190000000002</v>
      </c>
      <c r="M8" s="23">
        <v>87.028989999999993</v>
      </c>
      <c r="N8" s="140">
        <v>82.281419999999997</v>
      </c>
    </row>
    <row r="9" spans="2:15" ht="16.5" x14ac:dyDescent="0.25">
      <c r="C9" s="148"/>
      <c r="D9" s="152">
        <v>2</v>
      </c>
      <c r="E9" s="155">
        <v>100</v>
      </c>
      <c r="F9" s="23"/>
      <c r="G9" s="23"/>
      <c r="H9" s="23"/>
      <c r="I9" s="23"/>
      <c r="J9" s="160">
        <v>88.981030000000004</v>
      </c>
      <c r="K9" s="23">
        <v>100.19880000000001</v>
      </c>
      <c r="L9" s="23">
        <v>99.801169999999999</v>
      </c>
      <c r="M9" s="23">
        <v>95.199020000000004</v>
      </c>
      <c r="N9" s="140">
        <v>96.960350000000005</v>
      </c>
    </row>
    <row r="10" spans="2:15" ht="16.5" x14ac:dyDescent="0.25">
      <c r="C10" s="148"/>
      <c r="D10" s="151">
        <v>3</v>
      </c>
      <c r="E10" s="155">
        <v>100</v>
      </c>
      <c r="F10" s="23"/>
      <c r="G10" s="23"/>
      <c r="H10" s="23"/>
      <c r="I10" s="23"/>
      <c r="J10" s="160">
        <v>89.192210000000003</v>
      </c>
      <c r="K10" s="23">
        <v>104.0184</v>
      </c>
      <c r="L10" s="23">
        <v>99.113879999999995</v>
      </c>
      <c r="M10" s="23">
        <v>93.951409999999996</v>
      </c>
      <c r="N10" s="140">
        <v>99.783460000000005</v>
      </c>
    </row>
    <row r="11" spans="2:15" ht="16.5" x14ac:dyDescent="0.25">
      <c r="C11" s="148"/>
      <c r="D11" s="151">
        <v>4</v>
      </c>
      <c r="E11" s="155">
        <v>100</v>
      </c>
      <c r="F11" s="23"/>
      <c r="G11" s="23"/>
      <c r="H11" s="23"/>
      <c r="I11" s="23"/>
      <c r="J11" s="160">
        <v>91.156549999999996</v>
      </c>
      <c r="K11" s="23">
        <v>99.62433</v>
      </c>
      <c r="L11" s="23">
        <v>94.645529999999994</v>
      </c>
      <c r="M11" s="23">
        <v>92.115989999999996</v>
      </c>
      <c r="N11" s="140">
        <v>99.806430000000006</v>
      </c>
    </row>
    <row r="12" spans="2:15" ht="16.5" x14ac:dyDescent="0.25">
      <c r="C12" s="148"/>
      <c r="D12" s="151">
        <v>5</v>
      </c>
      <c r="E12" s="155">
        <v>100</v>
      </c>
      <c r="F12" s="23"/>
      <c r="G12" s="23"/>
      <c r="H12" s="23"/>
      <c r="I12" s="23"/>
      <c r="J12" s="160">
        <v>78.821200000000005</v>
      </c>
      <c r="K12" s="23">
        <v>103.7803</v>
      </c>
      <c r="L12" s="23">
        <v>97.584400000000002</v>
      </c>
      <c r="M12" s="23">
        <v>109.8442</v>
      </c>
      <c r="N12" s="140">
        <v>103.8248</v>
      </c>
    </row>
    <row r="13" spans="2:15" ht="16.5" x14ac:dyDescent="0.25">
      <c r="C13" s="148"/>
      <c r="D13" s="151">
        <v>6</v>
      </c>
      <c r="E13" s="156"/>
      <c r="F13" s="141"/>
      <c r="G13" s="141"/>
      <c r="H13" s="141"/>
      <c r="I13" s="141"/>
      <c r="J13" s="161"/>
      <c r="K13" s="141"/>
      <c r="L13" s="141"/>
      <c r="M13" s="141"/>
      <c r="N13" s="142"/>
    </row>
    <row r="14" spans="2:15" ht="17.25" thickBot="1" x14ac:dyDescent="0.3">
      <c r="C14" s="166"/>
      <c r="D14" s="167" t="s">
        <v>81</v>
      </c>
      <c r="E14" s="167">
        <f>AVERAGE(E8:E12)</f>
        <v>100</v>
      </c>
      <c r="F14" s="167"/>
      <c r="G14" s="167"/>
      <c r="H14" s="167"/>
      <c r="I14" s="167"/>
      <c r="J14" s="167">
        <f>AVERAGE(J8:J12)</f>
        <v>85.57056399999999</v>
      </c>
      <c r="K14" s="168">
        <f>AVERAGE(K8:K12)</f>
        <v>100.780366</v>
      </c>
      <c r="L14" s="168">
        <f>AVERAGE(L8:L12)</f>
        <v>96.19383400000001</v>
      </c>
      <c r="M14" s="168">
        <f>AVERAGE(M8:M12)</f>
        <v>95.627921999999998</v>
      </c>
      <c r="N14" s="169">
        <f>AVERAGE(N8:N12)</f>
        <v>96.531292000000008</v>
      </c>
    </row>
    <row r="15" spans="2:15" x14ac:dyDescent="0.25"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2:15" ht="15.75" x14ac:dyDescent="0.25">
      <c r="E16" s="18"/>
      <c r="F16" s="18"/>
      <c r="G16" s="18"/>
      <c r="H16" s="18"/>
      <c r="I16" s="18"/>
      <c r="J16" s="18"/>
      <c r="K16" s="18"/>
      <c r="L16" s="116"/>
      <c r="M16" s="116"/>
      <c r="N16" s="116"/>
    </row>
    <row r="17" spans="4:11" x14ac:dyDescent="0.25">
      <c r="D17" s="18"/>
      <c r="E17" s="18"/>
      <c r="F17" s="18"/>
      <c r="G17" s="18"/>
      <c r="H17" s="18"/>
      <c r="I17" s="18"/>
      <c r="J17" s="18"/>
      <c r="K17" s="18"/>
    </row>
  </sheetData>
  <mergeCells count="6">
    <mergeCell ref="F5:I5"/>
    <mergeCell ref="K5:N5"/>
    <mergeCell ref="C7:C13"/>
    <mergeCell ref="L16:N16"/>
    <mergeCell ref="M3:O3"/>
    <mergeCell ref="C4:N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497BA-5F39-4097-B2F7-D0BF3AEEE697}">
  <dimension ref="C3:O35"/>
  <sheetViews>
    <sheetView topLeftCell="A16" workbookViewId="0">
      <selection activeCell="L21" sqref="L21"/>
    </sheetView>
  </sheetViews>
  <sheetFormatPr defaultRowHeight="15" x14ac:dyDescent="0.25"/>
  <cols>
    <col min="2" max="2" width="19.42578125" customWidth="1"/>
    <col min="3" max="3" width="39.42578125" customWidth="1"/>
    <col min="4" max="4" width="19.42578125" customWidth="1"/>
    <col min="5" max="5" width="9.140625" customWidth="1"/>
  </cols>
  <sheetData>
    <row r="3" spans="3:15" x14ac:dyDescent="0.25">
      <c r="E3" s="17" t="s">
        <v>65</v>
      </c>
      <c r="F3" s="117" t="s">
        <v>99</v>
      </c>
      <c r="G3" s="117"/>
      <c r="H3" s="117"/>
      <c r="I3" s="117"/>
    </row>
    <row r="4" spans="3:15" x14ac:dyDescent="0.25">
      <c r="C4" s="115" t="s">
        <v>101</v>
      </c>
      <c r="D4" s="115"/>
      <c r="E4" s="21">
        <v>4</v>
      </c>
      <c r="F4" s="21">
        <v>5</v>
      </c>
      <c r="G4" s="21">
        <v>10</v>
      </c>
      <c r="H4" s="21" t="s">
        <v>78</v>
      </c>
      <c r="I4" s="21">
        <v>20</v>
      </c>
      <c r="N4" s="115" t="s">
        <v>101</v>
      </c>
      <c r="O4" s="115"/>
    </row>
    <row r="5" spans="3:15" x14ac:dyDescent="0.25">
      <c r="C5" s="115" t="s">
        <v>102</v>
      </c>
      <c r="D5" s="115"/>
      <c r="E5" s="22"/>
      <c r="F5" s="21">
        <v>16</v>
      </c>
      <c r="G5" s="21">
        <v>32</v>
      </c>
      <c r="H5" s="21">
        <v>40</v>
      </c>
      <c r="I5" s="21">
        <v>64</v>
      </c>
      <c r="N5" s="115" t="s">
        <v>102</v>
      </c>
      <c r="O5" s="115"/>
    </row>
    <row r="6" spans="3:15" x14ac:dyDescent="0.25">
      <c r="D6" t="s">
        <v>100</v>
      </c>
      <c r="E6" s="70">
        <v>0.16600000000000001</v>
      </c>
      <c r="F6" s="71">
        <v>0.219</v>
      </c>
      <c r="G6" s="71">
        <v>0.191</v>
      </c>
      <c r="H6" s="71">
        <v>0.18099999999999999</v>
      </c>
      <c r="I6" s="71">
        <v>0.17</v>
      </c>
    </row>
    <row r="7" spans="3:15" x14ac:dyDescent="0.25">
      <c r="E7" s="72">
        <v>0.17199999999999999</v>
      </c>
      <c r="F7" s="73">
        <v>0.19</v>
      </c>
      <c r="G7" s="73">
        <v>0.189</v>
      </c>
      <c r="H7" s="73">
        <v>0.189</v>
      </c>
      <c r="I7" s="73">
        <v>0.17499999999999999</v>
      </c>
    </row>
    <row r="8" spans="3:15" ht="15.75" thickBot="1" x14ac:dyDescent="0.3">
      <c r="E8" s="74">
        <v>0.16900000000000001</v>
      </c>
      <c r="F8" s="75">
        <v>0.20300000000000001</v>
      </c>
      <c r="G8" s="75">
        <v>0.192</v>
      </c>
      <c r="H8" s="75">
        <v>0.183</v>
      </c>
      <c r="I8" s="75">
        <v>0.18099999999999999</v>
      </c>
    </row>
    <row r="9" spans="3:15" ht="15.75" x14ac:dyDescent="0.25">
      <c r="D9" s="105">
        <v>100</v>
      </c>
      <c r="E9" s="105">
        <v>79.701830000000001</v>
      </c>
      <c r="F9" s="105">
        <v>96.28</v>
      </c>
      <c r="G9" s="105">
        <v>89.824190000000002</v>
      </c>
      <c r="H9" s="105">
        <v>87.028989999999993</v>
      </c>
      <c r="I9" s="105">
        <v>82.281419999999997</v>
      </c>
    </row>
    <row r="10" spans="3:15" x14ac:dyDescent="0.25">
      <c r="D10" t="s">
        <v>103</v>
      </c>
      <c r="E10" s="72">
        <v>0.16300000000000001</v>
      </c>
      <c r="F10" s="73">
        <v>0.189</v>
      </c>
      <c r="G10" s="73">
        <v>0.17499999999999999</v>
      </c>
      <c r="H10" s="73">
        <v>0.17199999999999999</v>
      </c>
      <c r="I10" s="73">
        <v>0.19500000000000001</v>
      </c>
    </row>
    <row r="11" spans="3:15" x14ac:dyDescent="0.25">
      <c r="E11" s="72">
        <v>0.16500000000000001</v>
      </c>
      <c r="F11" s="73">
        <v>0.191</v>
      </c>
      <c r="G11" s="73">
        <v>0.193</v>
      </c>
      <c r="H11" s="73">
        <v>0.17399999999999999</v>
      </c>
      <c r="I11" s="73">
        <v>0.182</v>
      </c>
    </row>
    <row r="12" spans="3:15" x14ac:dyDescent="0.25">
      <c r="E12" s="72">
        <v>0.161</v>
      </c>
      <c r="F12" s="73">
        <v>0.17100000000000001</v>
      </c>
      <c r="G12" s="73">
        <v>0.18099999999999999</v>
      </c>
      <c r="H12" s="73">
        <v>0.17699999999999999</v>
      </c>
      <c r="I12" s="73">
        <v>0.156</v>
      </c>
    </row>
    <row r="13" spans="3:15" ht="15.75" x14ac:dyDescent="0.25">
      <c r="D13" s="105">
        <v>100</v>
      </c>
      <c r="E13" s="105">
        <v>88.981030000000004</v>
      </c>
      <c r="F13" s="105">
        <v>100.19880000000001</v>
      </c>
      <c r="G13" s="105">
        <v>99.801169999999999</v>
      </c>
      <c r="H13" s="105">
        <v>95.199020000000004</v>
      </c>
      <c r="I13" s="105">
        <v>96.960350000000005</v>
      </c>
    </row>
    <row r="14" spans="3:15" x14ac:dyDescent="0.25">
      <c r="E14" s="17" t="s">
        <v>65</v>
      </c>
      <c r="F14" s="117" t="s">
        <v>99</v>
      </c>
      <c r="G14" s="117"/>
      <c r="H14" s="117"/>
      <c r="I14" s="117"/>
    </row>
    <row r="15" spans="3:15" x14ac:dyDescent="0.25">
      <c r="C15" s="115" t="s">
        <v>101</v>
      </c>
      <c r="D15" s="115"/>
      <c r="E15" s="21">
        <v>4</v>
      </c>
      <c r="F15" s="21">
        <v>5</v>
      </c>
      <c r="G15" s="21">
        <v>10</v>
      </c>
      <c r="H15" s="21" t="s">
        <v>78</v>
      </c>
      <c r="I15" s="21">
        <v>20</v>
      </c>
    </row>
    <row r="16" spans="3:15" x14ac:dyDescent="0.25">
      <c r="C16" s="115" t="s">
        <v>102</v>
      </c>
      <c r="D16" s="115"/>
      <c r="E16" s="22"/>
      <c r="F16" s="21">
        <v>16</v>
      </c>
      <c r="G16" s="21">
        <v>32</v>
      </c>
      <c r="H16" s="21">
        <v>40</v>
      </c>
      <c r="I16" s="21">
        <v>64</v>
      </c>
    </row>
    <row r="17" spans="3:9" x14ac:dyDescent="0.25">
      <c r="D17" t="s">
        <v>104</v>
      </c>
      <c r="E17" s="70">
        <v>0.159</v>
      </c>
      <c r="F17" s="71">
        <v>0.187</v>
      </c>
      <c r="G17" s="71">
        <v>0.17599999999999999</v>
      </c>
      <c r="H17" s="71">
        <v>0.16600000000000001</v>
      </c>
      <c r="I17" s="71">
        <v>0.16900000000000001</v>
      </c>
    </row>
    <row r="18" spans="3:9" x14ac:dyDescent="0.25">
      <c r="E18" s="72">
        <v>0.15</v>
      </c>
      <c r="F18" s="73">
        <v>0.184</v>
      </c>
      <c r="G18" s="73">
        <v>0.17599999999999999</v>
      </c>
      <c r="H18" s="73">
        <v>0.16</v>
      </c>
      <c r="I18" s="73">
        <v>0.16400000000000001</v>
      </c>
    </row>
    <row r="19" spans="3:9" ht="15.75" thickBot="1" x14ac:dyDescent="0.3">
      <c r="E19" s="74">
        <v>0.159</v>
      </c>
      <c r="F19" s="75">
        <v>0.17599999999999999</v>
      </c>
      <c r="G19" s="75">
        <v>0.16900000000000001</v>
      </c>
      <c r="H19" s="75">
        <v>0.16700000000000001</v>
      </c>
      <c r="I19" s="75">
        <v>0.189</v>
      </c>
    </row>
    <row r="20" spans="3:9" ht="15.75" x14ac:dyDescent="0.25">
      <c r="D20" s="105">
        <v>100</v>
      </c>
      <c r="E20" s="105">
        <v>89.192210000000003</v>
      </c>
      <c r="F20" s="105">
        <v>104.0184</v>
      </c>
      <c r="G20" s="105">
        <v>99.113879999999995</v>
      </c>
      <c r="H20" s="105">
        <v>93.951409999999996</v>
      </c>
      <c r="I20" s="105">
        <v>99.783460000000005</v>
      </c>
    </row>
    <row r="21" spans="3:9" x14ac:dyDescent="0.25">
      <c r="D21" t="s">
        <v>115</v>
      </c>
      <c r="E21" s="72">
        <v>0.16200000000000001</v>
      </c>
      <c r="F21" s="73">
        <v>0.17699999999999999</v>
      </c>
      <c r="G21" s="73">
        <v>0.161</v>
      </c>
      <c r="H21" s="73">
        <v>0.16</v>
      </c>
      <c r="I21" s="73">
        <v>0.17599999999999999</v>
      </c>
    </row>
    <row r="22" spans="3:9" x14ac:dyDescent="0.25">
      <c r="E22" s="72">
        <v>0.161</v>
      </c>
      <c r="F22" s="73">
        <v>0.16</v>
      </c>
      <c r="G22" s="73">
        <v>0.183</v>
      </c>
      <c r="H22" s="73">
        <v>0.16300000000000001</v>
      </c>
      <c r="I22" s="73">
        <v>0.17899999999999999</v>
      </c>
    </row>
    <row r="23" spans="3:9" x14ac:dyDescent="0.25">
      <c r="E23" s="72">
        <v>0.159</v>
      </c>
      <c r="F23" s="73">
        <v>0.188</v>
      </c>
      <c r="G23" s="73">
        <v>0.158</v>
      </c>
      <c r="H23" s="73">
        <v>0.16400000000000001</v>
      </c>
      <c r="I23" s="73">
        <v>0.17299999999999999</v>
      </c>
    </row>
    <row r="24" spans="3:9" ht="15.75" x14ac:dyDescent="0.25">
      <c r="D24" s="105">
        <v>100</v>
      </c>
      <c r="E24" s="105">
        <v>91.156549999999996</v>
      </c>
      <c r="F24" s="105">
        <v>99.62433</v>
      </c>
      <c r="G24" s="105">
        <v>94.645529999999994</v>
      </c>
      <c r="H24" s="105">
        <v>92.115989999999996</v>
      </c>
      <c r="I24" s="105">
        <v>99.806430000000006</v>
      </c>
    </row>
    <row r="26" spans="3:9" x14ac:dyDescent="0.25">
      <c r="C26" s="115" t="s">
        <v>101</v>
      </c>
      <c r="D26" s="115"/>
    </row>
    <row r="27" spans="3:9" x14ac:dyDescent="0.25">
      <c r="C27" s="115" t="s">
        <v>102</v>
      </c>
      <c r="D27" s="115"/>
    </row>
    <row r="28" spans="3:9" x14ac:dyDescent="0.25">
      <c r="D28" t="s">
        <v>113</v>
      </c>
      <c r="E28" s="72">
        <v>0.122</v>
      </c>
      <c r="F28" s="73">
        <v>0.16400000000000001</v>
      </c>
      <c r="G28" s="73">
        <v>0.155</v>
      </c>
      <c r="H28" s="73">
        <v>0.152</v>
      </c>
      <c r="I28" s="73">
        <v>0.16900000000000001</v>
      </c>
    </row>
    <row r="29" spans="3:9" x14ac:dyDescent="0.25">
      <c r="E29" s="72">
        <v>0.124</v>
      </c>
      <c r="F29" s="73">
        <v>0.158</v>
      </c>
      <c r="G29" s="73">
        <v>0.154</v>
      </c>
      <c r="H29" s="73">
        <v>0.15</v>
      </c>
      <c r="I29" s="73">
        <v>0.16900000000000001</v>
      </c>
    </row>
    <row r="30" spans="3:9" x14ac:dyDescent="0.25">
      <c r="E30" s="72">
        <v>0.129</v>
      </c>
      <c r="F30" s="73">
        <v>0.17199999999999999</v>
      </c>
      <c r="G30" s="73">
        <v>0.155</v>
      </c>
      <c r="H30" s="73">
        <v>0.14899999999999999</v>
      </c>
      <c r="I30" s="73">
        <v>0.155</v>
      </c>
    </row>
    <row r="31" spans="3:9" ht="15.75" x14ac:dyDescent="0.25">
      <c r="D31" s="105">
        <v>100</v>
      </c>
      <c r="E31" s="105">
        <v>78.821200000000005</v>
      </c>
      <c r="F31" s="105">
        <v>103.7803</v>
      </c>
      <c r="G31" s="105">
        <v>97.584400000000002</v>
      </c>
      <c r="H31" s="105">
        <v>109.8442</v>
      </c>
      <c r="I31" s="105">
        <v>103.8248</v>
      </c>
    </row>
    <row r="32" spans="3:9" x14ac:dyDescent="0.25">
      <c r="D32" s="19" t="s">
        <v>114</v>
      </c>
      <c r="E32" s="72">
        <v>0.14299999999999999</v>
      </c>
      <c r="F32" s="73">
        <v>0.16800000000000001</v>
      </c>
      <c r="G32" s="73">
        <v>0.156</v>
      </c>
      <c r="H32" s="73">
        <v>0.156</v>
      </c>
      <c r="I32" s="73">
        <v>0.16400000000000001</v>
      </c>
    </row>
    <row r="33" spans="4:9" x14ac:dyDescent="0.25">
      <c r="E33" s="72">
        <v>0.13100000000000001</v>
      </c>
      <c r="F33" s="73">
        <v>0.157</v>
      </c>
      <c r="G33" s="73">
        <v>0.156</v>
      </c>
      <c r="H33" s="73">
        <v>0.151</v>
      </c>
      <c r="I33" s="73">
        <v>0.14599999999999999</v>
      </c>
    </row>
    <row r="34" spans="4:9" x14ac:dyDescent="0.25">
      <c r="E34" s="72">
        <v>0.13500000000000001</v>
      </c>
      <c r="F34" s="73">
        <v>0.17399999999999999</v>
      </c>
      <c r="G34" s="73">
        <v>0.17100000000000001</v>
      </c>
      <c r="H34" s="73">
        <v>0.158</v>
      </c>
      <c r="I34" s="73">
        <v>0.156</v>
      </c>
    </row>
    <row r="35" spans="4:9" ht="15.75" x14ac:dyDescent="0.25">
      <c r="D35" s="105">
        <v>100</v>
      </c>
      <c r="E35" s="105">
        <v>80.084450000000004</v>
      </c>
      <c r="F35" s="105">
        <v>97.701459999999997</v>
      </c>
      <c r="G35" s="105">
        <v>94.539599999999993</v>
      </c>
      <c r="H35" s="105">
        <v>91.027190000000004</v>
      </c>
      <c r="I35" s="105">
        <v>91.258939999999996</v>
      </c>
    </row>
  </sheetData>
  <mergeCells count="10">
    <mergeCell ref="C27:D27"/>
    <mergeCell ref="C4:D4"/>
    <mergeCell ref="C5:D5"/>
    <mergeCell ref="C15:D15"/>
    <mergeCell ref="C16:D16"/>
    <mergeCell ref="F3:I3"/>
    <mergeCell ref="F14:I14"/>
    <mergeCell ref="N4:O4"/>
    <mergeCell ref="N5:O5"/>
    <mergeCell ref="C26:D2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0A630-AE67-4981-9DC0-944A70D2B918}">
  <dimension ref="B2:P17"/>
  <sheetViews>
    <sheetView tabSelected="1" workbookViewId="0">
      <selection activeCell="M8" sqref="M8"/>
    </sheetView>
  </sheetViews>
  <sheetFormatPr defaultRowHeight="15" x14ac:dyDescent="0.25"/>
  <cols>
    <col min="4" max="4" width="20" customWidth="1"/>
    <col min="5" max="5" width="18.42578125" customWidth="1"/>
    <col min="6" max="9" width="0" hidden="1" customWidth="1"/>
  </cols>
  <sheetData>
    <row r="2" spans="2:16" x14ac:dyDescent="0.25">
      <c r="B2" s="20" t="s">
        <v>84</v>
      </c>
      <c r="C2" s="20"/>
      <c r="D2" s="20"/>
      <c r="E2" s="20"/>
      <c r="F2" s="20"/>
      <c r="G2" s="20"/>
      <c r="H2" s="20"/>
    </row>
    <row r="3" spans="2:16" ht="16.5" thickBot="1" x14ac:dyDescent="0.3">
      <c r="N3" s="137"/>
      <c r="O3" s="137"/>
      <c r="P3" s="137"/>
    </row>
    <row r="4" spans="2:16" ht="17.25" thickBot="1" x14ac:dyDescent="0.3">
      <c r="C4" s="143" t="s">
        <v>126</v>
      </c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5"/>
    </row>
    <row r="5" spans="2:16" ht="16.5" x14ac:dyDescent="0.25">
      <c r="C5" s="172"/>
      <c r="D5" s="174" t="s">
        <v>74</v>
      </c>
      <c r="E5" s="176" t="s">
        <v>75</v>
      </c>
      <c r="F5" s="173"/>
      <c r="G5" s="173"/>
      <c r="H5" s="173"/>
      <c r="I5" s="173"/>
      <c r="J5" s="181" t="s">
        <v>65</v>
      </c>
      <c r="K5" s="131" t="s">
        <v>76</v>
      </c>
      <c r="L5" s="131"/>
      <c r="M5" s="131"/>
      <c r="N5" s="131"/>
    </row>
    <row r="6" spans="2:16" ht="16.5" x14ac:dyDescent="0.25">
      <c r="C6" s="170"/>
      <c r="D6" s="175" t="s">
        <v>77</v>
      </c>
      <c r="E6" s="177">
        <v>0</v>
      </c>
      <c r="F6" s="21"/>
      <c r="G6" s="21"/>
      <c r="H6" s="21"/>
      <c r="I6" s="21"/>
      <c r="J6" s="164">
        <v>4000</v>
      </c>
      <c r="K6" s="185">
        <v>5</v>
      </c>
      <c r="L6" s="185">
        <v>10</v>
      </c>
      <c r="M6" s="185" t="s">
        <v>78</v>
      </c>
      <c r="N6" s="185">
        <v>20</v>
      </c>
    </row>
    <row r="7" spans="2:16" ht="17.25" thickBot="1" x14ac:dyDescent="0.3">
      <c r="C7" s="171" t="s">
        <v>79</v>
      </c>
      <c r="D7" s="175" t="s">
        <v>80</v>
      </c>
      <c r="E7" s="178">
        <v>0</v>
      </c>
      <c r="F7" s="24"/>
      <c r="G7" s="24"/>
      <c r="H7" s="24"/>
      <c r="I7" s="24"/>
      <c r="J7" s="182">
        <v>13276</v>
      </c>
      <c r="K7" s="24">
        <v>16</v>
      </c>
      <c r="L7" s="24">
        <v>32</v>
      </c>
      <c r="M7" s="24">
        <v>40</v>
      </c>
      <c r="N7" s="24">
        <v>64</v>
      </c>
    </row>
    <row r="8" spans="2:16" ht="16.5" x14ac:dyDescent="0.25">
      <c r="C8" s="171"/>
      <c r="D8" s="152">
        <v>1</v>
      </c>
      <c r="E8" s="179">
        <v>100</v>
      </c>
      <c r="F8" s="25"/>
      <c r="G8" s="25"/>
      <c r="H8" s="25"/>
      <c r="I8" s="25"/>
      <c r="J8" s="183">
        <v>61.158819999999999</v>
      </c>
      <c r="K8" s="25">
        <v>81.582750000000004</v>
      </c>
      <c r="L8" s="25">
        <v>70.419020000000003</v>
      </c>
      <c r="M8" s="25">
        <v>63.350320000000004</v>
      </c>
      <c r="N8" s="25">
        <v>56.814190000000004</v>
      </c>
    </row>
    <row r="9" spans="2:16" ht="16.5" x14ac:dyDescent="0.25">
      <c r="C9" s="171"/>
      <c r="D9" s="152">
        <v>2</v>
      </c>
      <c r="E9" s="180">
        <v>100</v>
      </c>
      <c r="F9" s="26"/>
      <c r="G9" s="26"/>
      <c r="H9" s="26"/>
      <c r="I9" s="26"/>
      <c r="J9" s="184">
        <v>72.755160000000004</v>
      </c>
      <c r="K9" s="26">
        <v>81.582750000000004</v>
      </c>
      <c r="L9" s="26">
        <v>70.738330000000005</v>
      </c>
      <c r="M9" s="26">
        <v>64.323089999999993</v>
      </c>
      <c r="N9" s="26">
        <v>59.01802</v>
      </c>
    </row>
    <row r="10" spans="2:16" ht="16.5" x14ac:dyDescent="0.25">
      <c r="C10" s="171"/>
      <c r="D10" s="152">
        <v>3</v>
      </c>
      <c r="E10" s="180">
        <v>100</v>
      </c>
      <c r="F10" s="26"/>
      <c r="G10" s="26"/>
      <c r="H10" s="26"/>
      <c r="I10" s="26"/>
      <c r="J10" s="184">
        <v>74.64676</v>
      </c>
      <c r="K10" s="26">
        <v>93.162850000000006</v>
      </c>
      <c r="L10" s="26">
        <v>77.293090000000007</v>
      </c>
      <c r="M10" s="26">
        <v>72.14425</v>
      </c>
      <c r="N10" s="26">
        <v>59.505809999999997</v>
      </c>
    </row>
    <row r="11" spans="2:16" ht="16.5" x14ac:dyDescent="0.25">
      <c r="C11" s="171"/>
      <c r="D11" s="152">
        <v>4</v>
      </c>
      <c r="E11" s="180">
        <v>100</v>
      </c>
      <c r="F11" s="26"/>
      <c r="G11" s="26"/>
      <c r="H11" s="26"/>
      <c r="I11" s="26"/>
      <c r="J11" s="184">
        <v>76.658640000000005</v>
      </c>
      <c r="K11" s="26">
        <v>93.162850000000006</v>
      </c>
      <c r="L11" s="26">
        <v>89.477249999999998</v>
      </c>
      <c r="M11" s="26">
        <v>78.772239999999996</v>
      </c>
      <c r="N11" s="26">
        <v>66.863759999999999</v>
      </c>
    </row>
    <row r="12" spans="2:16" ht="16.5" x14ac:dyDescent="0.25">
      <c r="C12" s="171"/>
      <c r="D12" s="152">
        <v>5</v>
      </c>
      <c r="E12" s="180">
        <v>100</v>
      </c>
      <c r="F12" s="26"/>
      <c r="G12" s="26"/>
      <c r="H12" s="26"/>
      <c r="I12" s="26"/>
      <c r="J12" s="184">
        <v>80.749350000000007</v>
      </c>
      <c r="K12" s="26">
        <v>96.837040000000002</v>
      </c>
      <c r="L12" s="26">
        <v>92.229479999999995</v>
      </c>
      <c r="M12" s="26">
        <v>88.394480000000001</v>
      </c>
      <c r="N12" s="26">
        <v>77.39837</v>
      </c>
    </row>
    <row r="13" spans="2:16" ht="16.5" x14ac:dyDescent="0.25">
      <c r="C13" s="171"/>
      <c r="D13" s="152">
        <v>6</v>
      </c>
      <c r="E13" s="180">
        <v>100</v>
      </c>
      <c r="F13" s="26"/>
      <c r="G13" s="26"/>
      <c r="H13" s="26"/>
      <c r="I13" s="26"/>
      <c r="J13" s="184">
        <v>80.563329999999993</v>
      </c>
      <c r="K13" s="26">
        <v>93.597750000000005</v>
      </c>
      <c r="L13" s="26">
        <v>88.859279999999998</v>
      </c>
      <c r="M13" s="26">
        <v>88.85378</v>
      </c>
      <c r="N13" s="26">
        <v>73.741230000000002</v>
      </c>
    </row>
    <row r="14" spans="2:16" ht="16.5" x14ac:dyDescent="0.25">
      <c r="C14" s="186"/>
      <c r="D14" s="187" t="s">
        <v>81</v>
      </c>
      <c r="E14" s="187">
        <f t="shared" ref="E14:N14" si="0">AVERAGE(E8:E13)</f>
        <v>100</v>
      </c>
      <c r="F14" s="187"/>
      <c r="G14" s="187"/>
      <c r="H14" s="187"/>
      <c r="I14" s="187"/>
      <c r="J14" s="187">
        <f t="shared" si="0"/>
        <v>74.42201</v>
      </c>
      <c r="K14" s="187">
        <f t="shared" si="0"/>
        <v>89.987664999999993</v>
      </c>
      <c r="L14" s="187">
        <f t="shared" si="0"/>
        <v>81.502741666666665</v>
      </c>
      <c r="M14" s="187">
        <f t="shared" si="0"/>
        <v>75.973026666666669</v>
      </c>
      <c r="N14" s="187">
        <f t="shared" si="0"/>
        <v>65.55689666666666</v>
      </c>
    </row>
    <row r="15" spans="2:16" x14ac:dyDescent="0.25"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2:16" ht="15.75" x14ac:dyDescent="0.25">
      <c r="E16" s="18"/>
      <c r="F16" s="18"/>
      <c r="G16" s="18"/>
      <c r="H16" s="18"/>
      <c r="I16" s="18"/>
      <c r="J16" s="18"/>
      <c r="K16" s="18"/>
      <c r="L16" s="116"/>
      <c r="M16" s="116"/>
      <c r="N16" s="116"/>
    </row>
    <row r="17" spans="4:11" x14ac:dyDescent="0.25">
      <c r="D17" s="18"/>
      <c r="E17" s="18"/>
      <c r="F17" s="18"/>
      <c r="G17" s="18"/>
      <c r="H17" s="18"/>
      <c r="I17" s="18"/>
      <c r="J17" s="18"/>
      <c r="K17" s="18"/>
    </row>
  </sheetData>
  <mergeCells count="6">
    <mergeCell ref="F5:I5"/>
    <mergeCell ref="K5:N5"/>
    <mergeCell ref="C7:C13"/>
    <mergeCell ref="L16:N16"/>
    <mergeCell ref="N3:P3"/>
    <mergeCell ref="C4:N4"/>
  </mergeCells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903F4-2194-45F8-9FD6-0EEF3933C008}">
  <dimension ref="A1:N38"/>
  <sheetViews>
    <sheetView topLeftCell="A17" workbookViewId="0">
      <selection activeCell="N36" sqref="N36"/>
    </sheetView>
  </sheetViews>
  <sheetFormatPr defaultRowHeight="15" x14ac:dyDescent="0.25"/>
  <cols>
    <col min="8" max="8" width="15.140625" customWidth="1"/>
  </cols>
  <sheetData>
    <row r="1" spans="1:14" x14ac:dyDescent="0.25">
      <c r="E1" s="9"/>
    </row>
    <row r="3" spans="1:14" x14ac:dyDescent="0.25">
      <c r="C3" s="1"/>
      <c r="D3" s="1" t="s">
        <v>86</v>
      </c>
      <c r="E3" s="1"/>
      <c r="F3" s="1"/>
      <c r="G3" s="1"/>
      <c r="H3" s="1"/>
      <c r="I3" s="1"/>
    </row>
    <row r="4" spans="1:14" x14ac:dyDescent="0.25">
      <c r="B4" s="41"/>
      <c r="C4" s="47" t="s">
        <v>1</v>
      </c>
      <c r="D4" s="53" t="s">
        <v>87</v>
      </c>
      <c r="E4" s="62" t="s">
        <v>88</v>
      </c>
      <c r="F4" s="64" t="s">
        <v>89</v>
      </c>
      <c r="G4" s="67" t="s">
        <v>90</v>
      </c>
      <c r="H4" s="51" t="s">
        <v>95</v>
      </c>
      <c r="I4" s="1" t="s">
        <v>1</v>
      </c>
    </row>
    <row r="5" spans="1:14" x14ac:dyDescent="0.25">
      <c r="B5" s="43">
        <v>1</v>
      </c>
      <c r="C5" s="43">
        <v>2</v>
      </c>
      <c r="D5" s="43">
        <v>3</v>
      </c>
      <c r="E5" s="43">
        <v>4</v>
      </c>
      <c r="F5" s="28">
        <v>5</v>
      </c>
      <c r="G5" s="28">
        <v>6</v>
      </c>
      <c r="H5" s="28">
        <v>7</v>
      </c>
      <c r="I5" s="28">
        <v>8</v>
      </c>
      <c r="J5" s="28">
        <v>9</v>
      </c>
      <c r="K5" s="28">
        <v>10</v>
      </c>
      <c r="L5" s="28">
        <v>11</v>
      </c>
      <c r="M5" s="28">
        <v>12</v>
      </c>
    </row>
    <row r="6" spans="1:14" x14ac:dyDescent="0.25">
      <c r="B6" s="29">
        <v>3.1E-2</v>
      </c>
      <c r="C6" s="30">
        <v>0.03</v>
      </c>
      <c r="D6" s="30">
        <v>3.2000000000000001E-2</v>
      </c>
      <c r="E6" s="30">
        <v>0.03</v>
      </c>
      <c r="F6" s="31">
        <v>3.1E-2</v>
      </c>
      <c r="G6" s="31">
        <v>0.03</v>
      </c>
      <c r="H6" s="31">
        <v>9.1999999999999998E-2</v>
      </c>
      <c r="I6" s="31">
        <v>0.03</v>
      </c>
      <c r="J6" s="31">
        <v>0.03</v>
      </c>
      <c r="K6" s="31">
        <v>0.03</v>
      </c>
      <c r="L6" s="31">
        <v>2.9000000000000001E-2</v>
      </c>
      <c r="M6" s="38">
        <v>3.3000000000000002E-2</v>
      </c>
    </row>
    <row r="7" spans="1:14" x14ac:dyDescent="0.25">
      <c r="B7" s="32">
        <v>0.03</v>
      </c>
      <c r="C7" s="48">
        <v>0.52900000000000003</v>
      </c>
      <c r="D7" s="54">
        <v>0.376</v>
      </c>
      <c r="E7" s="61">
        <v>0.30499999999999999</v>
      </c>
      <c r="F7" s="63">
        <v>0.20200000000000001</v>
      </c>
      <c r="G7" s="68">
        <v>9.9000000000000005E-2</v>
      </c>
      <c r="H7" s="52">
        <v>0.33900000000000002</v>
      </c>
      <c r="I7" s="34">
        <v>0.55700000000000005</v>
      </c>
      <c r="J7" s="35">
        <v>4.8000000000000001E-2</v>
      </c>
      <c r="K7" s="35">
        <v>2.9000000000000001E-2</v>
      </c>
      <c r="L7" s="35">
        <v>0.03</v>
      </c>
      <c r="M7" s="40">
        <v>2.9000000000000001E-2</v>
      </c>
    </row>
    <row r="8" spans="1:14" x14ac:dyDescent="0.25">
      <c r="B8" s="32">
        <v>2.9000000000000001E-2</v>
      </c>
      <c r="C8" s="48">
        <v>0.49199999999999999</v>
      </c>
      <c r="D8" s="54">
        <v>0.38800000000000001</v>
      </c>
      <c r="E8" s="61">
        <v>0.317</v>
      </c>
      <c r="F8" s="63">
        <v>0.16200000000000001</v>
      </c>
      <c r="G8" s="68">
        <v>9.1999999999999998E-2</v>
      </c>
      <c r="H8" s="52">
        <v>0.28000000000000003</v>
      </c>
      <c r="I8" s="34">
        <v>0.51</v>
      </c>
      <c r="J8" s="35">
        <v>0.03</v>
      </c>
      <c r="K8" s="35">
        <v>3.1E-2</v>
      </c>
      <c r="L8" s="35">
        <v>2.9000000000000001E-2</v>
      </c>
      <c r="M8" s="40">
        <v>2.9000000000000001E-2</v>
      </c>
      <c r="N8" t="s">
        <v>97</v>
      </c>
    </row>
    <row r="9" spans="1:14" x14ac:dyDescent="0.25">
      <c r="B9" s="32">
        <v>3.1E-2</v>
      </c>
      <c r="C9" s="48">
        <v>0.52200000000000002</v>
      </c>
      <c r="D9" s="54">
        <v>0.36499999999999999</v>
      </c>
      <c r="E9" s="61">
        <v>0.30499999999999999</v>
      </c>
      <c r="F9" s="63">
        <v>0.108</v>
      </c>
      <c r="G9" s="68">
        <v>8.4000000000000005E-2</v>
      </c>
      <c r="H9" s="52">
        <v>0.27900000000000003</v>
      </c>
      <c r="I9" s="34">
        <v>0.52900000000000003</v>
      </c>
      <c r="J9" s="35">
        <v>3.2000000000000001E-2</v>
      </c>
      <c r="K9" s="35">
        <v>3.1E-2</v>
      </c>
      <c r="L9" s="35">
        <v>2.9000000000000001E-2</v>
      </c>
      <c r="M9" s="40">
        <v>2.8000000000000001E-2</v>
      </c>
    </row>
    <row r="10" spans="1:14" x14ac:dyDescent="0.25">
      <c r="D10" t="s">
        <v>86</v>
      </c>
    </row>
    <row r="11" spans="1:14" x14ac:dyDescent="0.25">
      <c r="A11" t="s">
        <v>97</v>
      </c>
      <c r="B11" t="s">
        <v>105</v>
      </c>
      <c r="C11" s="19" t="s">
        <v>1</v>
      </c>
      <c r="D11" s="19" t="s">
        <v>87</v>
      </c>
      <c r="E11" s="19" t="s">
        <v>88</v>
      </c>
      <c r="F11" s="19" t="s">
        <v>89</v>
      </c>
      <c r="G11" s="19" t="s">
        <v>90</v>
      </c>
      <c r="H11" s="19" t="s">
        <v>95</v>
      </c>
    </row>
    <row r="12" spans="1:14" x14ac:dyDescent="0.25">
      <c r="A12" s="19" t="s">
        <v>0</v>
      </c>
      <c r="B12">
        <v>3.0333333333333334E-2</v>
      </c>
      <c r="C12">
        <v>0.51433333333333331</v>
      </c>
      <c r="D12">
        <v>0.37633333333333335</v>
      </c>
      <c r="E12">
        <v>0.309</v>
      </c>
      <c r="F12">
        <v>0.15733333333333333</v>
      </c>
      <c r="G12">
        <v>9.1666666666666674E-2</v>
      </c>
      <c r="H12">
        <v>0.29933333333333334</v>
      </c>
    </row>
    <row r="13" spans="1:14" x14ac:dyDescent="0.25">
      <c r="A13" s="1" t="s">
        <v>106</v>
      </c>
      <c r="B13" s="1"/>
      <c r="C13" s="1">
        <v>100</v>
      </c>
      <c r="D13" s="1">
        <v>74.542190305206475</v>
      </c>
      <c r="E13" s="1">
        <v>60.035906642728911</v>
      </c>
      <c r="F13" s="1">
        <v>27.360861759425497</v>
      </c>
      <c r="G13" s="1">
        <v>13.213644524236987</v>
      </c>
      <c r="H13" s="1">
        <v>57.953321364452435</v>
      </c>
    </row>
    <row r="14" spans="1:14" x14ac:dyDescent="0.25">
      <c r="B14" s="41"/>
      <c r="C14" s="41"/>
      <c r="D14" s="41"/>
      <c r="E14" s="41"/>
      <c r="F14" s="41"/>
      <c r="G14" s="41"/>
    </row>
    <row r="15" spans="1:14" x14ac:dyDescent="0.25">
      <c r="B15" s="41"/>
      <c r="C15" s="42"/>
      <c r="D15" s="42" t="s">
        <v>86</v>
      </c>
      <c r="E15" s="42"/>
      <c r="F15" s="42"/>
      <c r="G15" s="42"/>
      <c r="H15" s="1"/>
    </row>
    <row r="16" spans="1:14" x14ac:dyDescent="0.25">
      <c r="B16" s="41"/>
      <c r="C16" s="47" t="s">
        <v>1</v>
      </c>
      <c r="D16" s="53" t="s">
        <v>87</v>
      </c>
      <c r="E16" s="62" t="s">
        <v>88</v>
      </c>
      <c r="F16" s="66" t="s">
        <v>89</v>
      </c>
      <c r="G16" s="42" t="s">
        <v>90</v>
      </c>
      <c r="H16" s="51" t="s">
        <v>95</v>
      </c>
    </row>
    <row r="17" spans="1:8" x14ac:dyDescent="0.25">
      <c r="B17" s="43">
        <v>1</v>
      </c>
      <c r="C17" s="43">
        <v>2</v>
      </c>
      <c r="D17" s="43">
        <v>3</v>
      </c>
      <c r="E17" s="43">
        <v>4</v>
      </c>
      <c r="F17" s="43">
        <v>5</v>
      </c>
      <c r="G17" s="43">
        <v>6</v>
      </c>
      <c r="H17" s="28">
        <v>7</v>
      </c>
    </row>
    <row r="18" spans="1:8" x14ac:dyDescent="0.25">
      <c r="B18" s="29">
        <v>3.5000000000000003E-2</v>
      </c>
      <c r="C18" s="30">
        <v>3.3000000000000002E-2</v>
      </c>
      <c r="D18" s="30">
        <v>0.04</v>
      </c>
      <c r="E18" s="60">
        <v>3.3000000000000002E-2</v>
      </c>
      <c r="F18" s="30">
        <v>3.3000000000000002E-2</v>
      </c>
      <c r="G18" s="30">
        <v>3.3000000000000002E-2</v>
      </c>
      <c r="H18" s="31">
        <v>3.4000000000000002E-2</v>
      </c>
    </row>
    <row r="19" spans="1:8" x14ac:dyDescent="0.25">
      <c r="B19" s="32">
        <v>3.5999999999999997E-2</v>
      </c>
      <c r="C19" s="48">
        <v>0.76200000000000001</v>
      </c>
      <c r="D19" s="54">
        <v>0.68899999999999995</v>
      </c>
      <c r="E19" s="61">
        <v>0.45300000000000001</v>
      </c>
      <c r="F19" s="65">
        <v>0.26500000000000001</v>
      </c>
      <c r="G19" s="69">
        <v>0.216</v>
      </c>
      <c r="H19" s="52">
        <v>0.52800000000000002</v>
      </c>
    </row>
    <row r="20" spans="1:8" x14ac:dyDescent="0.25">
      <c r="B20" s="32">
        <v>3.4000000000000002E-2</v>
      </c>
      <c r="C20" s="48">
        <v>0.65500000000000003</v>
      </c>
      <c r="D20" s="54">
        <v>0.57599999999999996</v>
      </c>
      <c r="E20" s="61">
        <v>0.313</v>
      </c>
      <c r="F20" s="65">
        <v>0.214</v>
      </c>
      <c r="G20" s="69">
        <v>0.155</v>
      </c>
      <c r="H20" s="52">
        <v>0.30399999999999999</v>
      </c>
    </row>
    <row r="21" spans="1:8" x14ac:dyDescent="0.25">
      <c r="B21" s="32">
        <v>3.4000000000000002E-2</v>
      </c>
      <c r="C21" s="48">
        <v>0.73299999999999998</v>
      </c>
      <c r="D21" s="54">
        <v>0.57999999999999996</v>
      </c>
      <c r="E21" s="61">
        <v>0.35799999999999998</v>
      </c>
      <c r="F21" s="65">
        <v>0.255</v>
      </c>
      <c r="G21" s="69">
        <v>0.23400000000000001</v>
      </c>
      <c r="H21" s="52">
        <v>0.34699999999999998</v>
      </c>
    </row>
    <row r="22" spans="1:8" x14ac:dyDescent="0.25">
      <c r="D22" t="s">
        <v>86</v>
      </c>
    </row>
    <row r="23" spans="1:8" x14ac:dyDescent="0.25">
      <c r="A23" t="s">
        <v>98</v>
      </c>
      <c r="B23" t="s">
        <v>105</v>
      </c>
      <c r="C23" s="19" t="s">
        <v>1</v>
      </c>
      <c r="D23" s="19" t="s">
        <v>87</v>
      </c>
      <c r="E23" s="19" t="s">
        <v>88</v>
      </c>
      <c r="F23" s="19" t="s">
        <v>89</v>
      </c>
      <c r="G23" s="19" t="s">
        <v>90</v>
      </c>
      <c r="H23" s="19" t="s">
        <v>95</v>
      </c>
    </row>
    <row r="24" spans="1:8" x14ac:dyDescent="0.25">
      <c r="A24" t="s">
        <v>0</v>
      </c>
      <c r="B24">
        <v>3.3000000000000002E-2</v>
      </c>
      <c r="C24">
        <v>0.71666666666666667</v>
      </c>
      <c r="D24">
        <v>0.61499999999999988</v>
      </c>
      <c r="E24">
        <v>0.3746666666666667</v>
      </c>
      <c r="F24">
        <v>0.24466666666666667</v>
      </c>
      <c r="G24">
        <v>0.20166666666666666</v>
      </c>
      <c r="H24">
        <v>0.39300000000000002</v>
      </c>
    </row>
    <row r="25" spans="1:8" x14ac:dyDescent="0.25">
      <c r="A25" s="1" t="s">
        <v>106</v>
      </c>
      <c r="B25" s="1"/>
      <c r="C25" s="1">
        <v>100</v>
      </c>
      <c r="D25" s="1">
        <v>84.765511214681027</v>
      </c>
      <c r="E25" s="1">
        <v>49.762112826488007</v>
      </c>
      <c r="F25" s="1">
        <v>30.828235751043792</v>
      </c>
      <c r="G25" s="1">
        <v>24.565491795319932</v>
      </c>
      <c r="H25" s="1">
        <v>52.432274978153217</v>
      </c>
    </row>
    <row r="29" spans="1:8" x14ac:dyDescent="0.25">
      <c r="C29" s="1"/>
      <c r="D29" s="1" t="s">
        <v>86</v>
      </c>
      <c r="E29" s="1"/>
      <c r="F29" s="1"/>
      <c r="G29" s="1"/>
      <c r="H29" s="1"/>
    </row>
    <row r="30" spans="1:8" x14ac:dyDescent="0.25">
      <c r="C30" s="49" t="s">
        <v>1</v>
      </c>
      <c r="D30" s="55" t="s">
        <v>87</v>
      </c>
      <c r="E30" s="90" t="s">
        <v>88</v>
      </c>
      <c r="F30" s="64" t="s">
        <v>89</v>
      </c>
      <c r="G30" s="67" t="s">
        <v>90</v>
      </c>
      <c r="H30" s="51" t="s">
        <v>95</v>
      </c>
    </row>
    <row r="31" spans="1:8" x14ac:dyDescent="0.25">
      <c r="B31" s="28">
        <v>1</v>
      </c>
      <c r="C31" s="28">
        <v>2</v>
      </c>
      <c r="D31" s="28">
        <v>3</v>
      </c>
      <c r="E31" s="28">
        <v>4</v>
      </c>
      <c r="F31" s="28">
        <v>5</v>
      </c>
      <c r="G31" s="28">
        <v>6</v>
      </c>
      <c r="H31" s="28">
        <v>7</v>
      </c>
    </row>
    <row r="32" spans="1:8" x14ac:dyDescent="0.25">
      <c r="B32" s="37">
        <v>3.5000000000000003E-2</v>
      </c>
      <c r="C32" s="31">
        <v>3.5000000000000003E-2</v>
      </c>
      <c r="D32" s="31">
        <v>3.2000000000000001E-2</v>
      </c>
      <c r="E32" s="31">
        <v>3.2000000000000001E-2</v>
      </c>
      <c r="F32" s="31">
        <v>3.2000000000000001E-2</v>
      </c>
      <c r="G32" s="31">
        <v>3.2000000000000001E-2</v>
      </c>
      <c r="H32" s="31">
        <v>3.2000000000000001E-2</v>
      </c>
    </row>
    <row r="33" spans="1:8" x14ac:dyDescent="0.25">
      <c r="B33" s="39">
        <v>3.6999999999999998E-2</v>
      </c>
      <c r="C33" s="50">
        <v>1.494</v>
      </c>
      <c r="D33" s="56">
        <v>0.77400000000000002</v>
      </c>
      <c r="E33" s="91">
        <v>0.94799999999999995</v>
      </c>
      <c r="F33" s="63">
        <v>0.55200000000000005</v>
      </c>
      <c r="G33" s="68">
        <v>0.313</v>
      </c>
      <c r="H33" s="52">
        <v>0.65500000000000003</v>
      </c>
    </row>
    <row r="34" spans="1:8" x14ac:dyDescent="0.25">
      <c r="B34" s="39">
        <v>3.4000000000000002E-2</v>
      </c>
      <c r="C34" s="50">
        <v>1.1850000000000001</v>
      </c>
      <c r="D34" s="56">
        <v>0.91800000000000004</v>
      </c>
      <c r="E34" s="91">
        <v>0.85899999999999999</v>
      </c>
      <c r="F34" s="63">
        <v>0.152</v>
      </c>
      <c r="G34" s="68">
        <v>0.14399999999999999</v>
      </c>
      <c r="H34" s="52">
        <v>0.61399999999999999</v>
      </c>
    </row>
    <row r="35" spans="1:8" x14ac:dyDescent="0.25">
      <c r="B35" s="39">
        <v>4.2000000000000003E-2</v>
      </c>
      <c r="C35" s="50">
        <v>1.4550000000000001</v>
      </c>
      <c r="D35" s="56">
        <v>0.91</v>
      </c>
      <c r="E35" s="91">
        <v>1.0660000000000001</v>
      </c>
      <c r="F35" s="63">
        <v>0.16300000000000001</v>
      </c>
      <c r="G35" s="68">
        <v>0.183</v>
      </c>
      <c r="H35" s="52">
        <v>0.63200000000000001</v>
      </c>
    </row>
    <row r="36" spans="1:8" x14ac:dyDescent="0.25">
      <c r="A36" t="s">
        <v>108</v>
      </c>
      <c r="B36" t="s">
        <v>105</v>
      </c>
      <c r="C36" s="19" t="s">
        <v>1</v>
      </c>
      <c r="D36" s="19" t="s">
        <v>87</v>
      </c>
      <c r="E36" s="19" t="s">
        <v>88</v>
      </c>
      <c r="F36" s="19" t="s">
        <v>89</v>
      </c>
      <c r="G36" s="19" t="s">
        <v>90</v>
      </c>
      <c r="H36" s="19" t="s">
        <v>95</v>
      </c>
    </row>
    <row r="37" spans="1:8" x14ac:dyDescent="0.25">
      <c r="A37" t="s">
        <v>0</v>
      </c>
      <c r="B37">
        <v>3.2000000000000001E-2</v>
      </c>
      <c r="C37">
        <v>1.4651666666666667</v>
      </c>
      <c r="D37">
        <v>0.8673333333333334</v>
      </c>
      <c r="E37">
        <v>0.95766666666666678</v>
      </c>
      <c r="F37">
        <v>0.28900000000000003</v>
      </c>
      <c r="G37">
        <v>0.21333333333333329</v>
      </c>
      <c r="H37">
        <v>0.63366666666666671</v>
      </c>
    </row>
    <row r="38" spans="1:8" x14ac:dyDescent="0.25">
      <c r="A38" t="s">
        <v>106</v>
      </c>
      <c r="C38" s="1">
        <v>100</v>
      </c>
      <c r="D38" s="1">
        <v>58.285847191533904</v>
      </c>
      <c r="E38" s="1">
        <v>64.588905686707761</v>
      </c>
      <c r="F38" s="1">
        <v>17.932317711361787</v>
      </c>
      <c r="G38" s="1">
        <v>12.652634027212464</v>
      </c>
      <c r="H38" s="1">
        <v>41.981625770438427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62646-0D42-4A1C-9B41-C200745E297B}">
  <dimension ref="B3:K40"/>
  <sheetViews>
    <sheetView topLeftCell="A22" workbookViewId="0">
      <selection activeCell="B35" sqref="B35"/>
    </sheetView>
  </sheetViews>
  <sheetFormatPr defaultRowHeight="15" x14ac:dyDescent="0.25"/>
  <cols>
    <col min="2" max="2" width="15" customWidth="1"/>
    <col min="3" max="3" width="4.7109375" customWidth="1"/>
    <col min="4" max="4" width="21.140625" customWidth="1"/>
  </cols>
  <sheetData>
    <row r="3" spans="2:10" x14ac:dyDescent="0.25">
      <c r="B3" s="118"/>
      <c r="C3" s="118"/>
      <c r="D3" s="77"/>
    </row>
    <row r="4" spans="2:10" x14ac:dyDescent="0.25">
      <c r="D4" s="78"/>
      <c r="F4" s="17" t="s">
        <v>65</v>
      </c>
      <c r="G4" s="117" t="s">
        <v>99</v>
      </c>
      <c r="H4" s="117"/>
      <c r="I4" s="117"/>
      <c r="J4" s="117"/>
    </row>
    <row r="5" spans="2:10" x14ac:dyDescent="0.25">
      <c r="D5" s="115" t="s">
        <v>101</v>
      </c>
      <c r="E5" s="115"/>
      <c r="F5" s="21">
        <v>4</v>
      </c>
      <c r="G5" s="21">
        <v>5</v>
      </c>
      <c r="H5" s="21">
        <v>10</v>
      </c>
      <c r="I5" s="21" t="s">
        <v>78</v>
      </c>
      <c r="J5" s="21">
        <v>20</v>
      </c>
    </row>
    <row r="6" spans="2:10" x14ac:dyDescent="0.25">
      <c r="D6" s="115" t="s">
        <v>102</v>
      </c>
      <c r="E6" s="115"/>
      <c r="F6" s="22"/>
      <c r="G6" s="21">
        <v>16</v>
      </c>
      <c r="H6" s="21">
        <v>32</v>
      </c>
      <c r="I6" s="21">
        <v>40</v>
      </c>
      <c r="J6" s="21">
        <v>64</v>
      </c>
    </row>
    <row r="7" spans="2:10" x14ac:dyDescent="0.25">
      <c r="F7" s="79">
        <v>0.23300000000000001</v>
      </c>
      <c r="G7" s="71">
        <v>0.28299999999999997</v>
      </c>
      <c r="H7" s="71">
        <v>0.23499999999999999</v>
      </c>
      <c r="I7" s="71">
        <v>0.22900000000000001</v>
      </c>
      <c r="J7" s="71">
        <v>0.19900000000000001</v>
      </c>
    </row>
    <row r="8" spans="2:10" x14ac:dyDescent="0.25">
      <c r="D8" s="1" t="s">
        <v>100</v>
      </c>
      <c r="F8" s="80">
        <v>0.17</v>
      </c>
      <c r="G8" s="73">
        <v>0.28399999999999997</v>
      </c>
      <c r="H8" s="73">
        <v>0.23400000000000001</v>
      </c>
      <c r="I8" s="73">
        <v>0.20499999999999999</v>
      </c>
      <c r="J8" s="73">
        <v>0.19</v>
      </c>
    </row>
    <row r="9" spans="2:10" ht="15.75" thickBot="1" x14ac:dyDescent="0.3">
      <c r="F9" s="81">
        <v>0.24099999999999999</v>
      </c>
      <c r="G9" s="75">
        <v>0.28799999999999998</v>
      </c>
      <c r="H9" s="75">
        <v>0.27</v>
      </c>
      <c r="I9" s="75">
        <v>0.23100000000000001</v>
      </c>
      <c r="J9" s="75">
        <v>0.20699999999999999</v>
      </c>
    </row>
    <row r="10" spans="2:10" ht="15.75" x14ac:dyDescent="0.25">
      <c r="D10" s="19"/>
      <c r="E10" s="101">
        <v>100</v>
      </c>
      <c r="F10" s="102">
        <v>61.158819999999999</v>
      </c>
      <c r="G10" s="102">
        <v>81.582750000000004</v>
      </c>
      <c r="H10" s="102">
        <v>70.419020000000003</v>
      </c>
      <c r="I10" s="102">
        <v>63.350320000000004</v>
      </c>
      <c r="J10" s="102">
        <v>56.814190000000004</v>
      </c>
    </row>
    <row r="11" spans="2:10" x14ac:dyDescent="0.25">
      <c r="D11" s="1" t="s">
        <v>103</v>
      </c>
      <c r="F11" s="80">
        <v>0.26100000000000001</v>
      </c>
      <c r="G11" s="73">
        <v>0.29699999999999999</v>
      </c>
      <c r="H11" s="73">
        <v>0.23899999999999999</v>
      </c>
      <c r="I11" s="73">
        <v>0.20300000000000001</v>
      </c>
      <c r="J11" s="73">
        <v>0.21099999999999999</v>
      </c>
    </row>
    <row r="12" spans="2:10" x14ac:dyDescent="0.25">
      <c r="F12" s="80">
        <v>0.27600000000000002</v>
      </c>
      <c r="G12" s="73">
        <v>0.29799999999999999</v>
      </c>
      <c r="H12" s="73">
        <v>0.248</v>
      </c>
      <c r="I12" s="73">
        <v>0.248</v>
      </c>
      <c r="J12" s="73">
        <v>0.21099999999999999</v>
      </c>
    </row>
    <row r="13" spans="2:10" x14ac:dyDescent="0.25">
      <c r="F13" s="80">
        <v>0.23799999999999999</v>
      </c>
      <c r="G13" s="73">
        <v>0.28799999999999998</v>
      </c>
      <c r="H13" s="73">
        <v>0.26700000000000002</v>
      </c>
      <c r="I13" s="73">
        <v>0.23400000000000001</v>
      </c>
      <c r="J13" s="73">
        <v>0.20699999999999999</v>
      </c>
    </row>
    <row r="14" spans="2:10" ht="15.75" x14ac:dyDescent="0.25">
      <c r="E14" s="103">
        <v>100</v>
      </c>
      <c r="F14" s="104">
        <v>72.755160000000004</v>
      </c>
      <c r="G14" s="104">
        <v>81.582750000000004</v>
      </c>
      <c r="H14" s="104">
        <v>70.738330000000005</v>
      </c>
      <c r="I14" s="104">
        <v>64.323089999999993</v>
      </c>
      <c r="J14" s="104">
        <v>59.01802</v>
      </c>
    </row>
    <row r="16" spans="2:10" x14ac:dyDescent="0.25">
      <c r="B16" s="77"/>
      <c r="C16" s="77"/>
      <c r="D16" s="77"/>
    </row>
    <row r="17" spans="2:11" x14ac:dyDescent="0.25">
      <c r="D17" s="78"/>
      <c r="F17" s="17" t="s">
        <v>65</v>
      </c>
      <c r="G17" s="83" t="s">
        <v>99</v>
      </c>
      <c r="H17" s="84"/>
      <c r="I17" s="84"/>
      <c r="J17" s="85"/>
    </row>
    <row r="18" spans="2:11" x14ac:dyDescent="0.25">
      <c r="D18" s="86" t="s">
        <v>101</v>
      </c>
      <c r="E18" s="87"/>
      <c r="F18" s="21">
        <v>4</v>
      </c>
      <c r="G18" s="21">
        <v>5</v>
      </c>
      <c r="H18" s="21">
        <v>10</v>
      </c>
      <c r="I18" s="21" t="s">
        <v>78</v>
      </c>
      <c r="J18" s="21">
        <v>20</v>
      </c>
    </row>
    <row r="19" spans="2:11" x14ac:dyDescent="0.25">
      <c r="D19" s="86" t="s">
        <v>102</v>
      </c>
      <c r="E19" s="87"/>
      <c r="F19" s="22"/>
      <c r="G19" s="21">
        <v>16</v>
      </c>
      <c r="H19" s="21">
        <v>32</v>
      </c>
      <c r="I19" s="21">
        <v>40</v>
      </c>
      <c r="J19" s="21">
        <v>64</v>
      </c>
    </row>
    <row r="20" spans="2:11" x14ac:dyDescent="0.25">
      <c r="D20" s="1" t="s">
        <v>104</v>
      </c>
      <c r="F20" s="79">
        <v>0.215</v>
      </c>
      <c r="G20" s="71">
        <v>0.25700000000000001</v>
      </c>
      <c r="H20" s="71">
        <v>0.214</v>
      </c>
      <c r="I20" s="71">
        <v>0.20899999999999999</v>
      </c>
      <c r="J20" s="71">
        <v>0.17100000000000001</v>
      </c>
    </row>
    <row r="21" spans="2:11" x14ac:dyDescent="0.25">
      <c r="F21" s="80">
        <v>0.22700000000000001</v>
      </c>
      <c r="G21" s="73">
        <v>0.316</v>
      </c>
      <c r="H21" s="73">
        <v>0.24</v>
      </c>
      <c r="I21" s="73">
        <v>0.22900000000000001</v>
      </c>
      <c r="J21" s="73">
        <v>0.17399999999999999</v>
      </c>
    </row>
    <row r="22" spans="2:11" ht="15.75" thickBot="1" x14ac:dyDescent="0.3">
      <c r="F22" s="81">
        <v>0.251</v>
      </c>
      <c r="G22" s="75">
        <v>0.28899999999999998</v>
      </c>
      <c r="H22" s="75">
        <v>0.26300000000000001</v>
      </c>
      <c r="I22" s="75">
        <v>0.23100000000000001</v>
      </c>
      <c r="J22" s="75">
        <v>0.20799999999999999</v>
      </c>
    </row>
    <row r="23" spans="2:11" ht="15.75" x14ac:dyDescent="0.25">
      <c r="D23" s="19"/>
      <c r="E23" s="103">
        <v>100</v>
      </c>
      <c r="F23" s="104">
        <v>74.64676</v>
      </c>
      <c r="G23" s="104">
        <v>93.162850000000006</v>
      </c>
      <c r="H23" s="104">
        <v>77.293090000000007</v>
      </c>
      <c r="I23" s="104">
        <v>72.14425</v>
      </c>
      <c r="J23" s="104">
        <v>59.505809999999997</v>
      </c>
    </row>
    <row r="24" spans="2:11" x14ac:dyDescent="0.25">
      <c r="D24" s="1" t="s">
        <v>112</v>
      </c>
      <c r="F24" s="63">
        <v>0.23699999999999999</v>
      </c>
      <c r="G24" s="82">
        <v>0.28899999999999998</v>
      </c>
      <c r="H24" s="82">
        <v>0.25900000000000001</v>
      </c>
      <c r="I24" s="82">
        <v>0.24399999999999999</v>
      </c>
      <c r="J24" s="82">
        <v>0.21</v>
      </c>
    </row>
    <row r="25" spans="2:11" x14ac:dyDescent="0.25">
      <c r="F25" s="63">
        <v>0.22</v>
      </c>
      <c r="G25" s="82">
        <v>0.28299999999999997</v>
      </c>
      <c r="H25" s="82">
        <v>0.26400000000000001</v>
      </c>
      <c r="I25" s="82">
        <v>0.23400000000000001</v>
      </c>
      <c r="J25" s="82">
        <v>0.20200000000000001</v>
      </c>
    </row>
    <row r="26" spans="2:11" x14ac:dyDescent="0.25">
      <c r="F26" s="63">
        <v>0.22600000000000001</v>
      </c>
      <c r="G26" s="82">
        <v>0.29399999999999998</v>
      </c>
      <c r="H26" s="82">
        <v>0.27400000000000002</v>
      </c>
      <c r="I26" s="82">
        <v>0.224</v>
      </c>
      <c r="J26" s="82">
        <v>0.184</v>
      </c>
    </row>
    <row r="27" spans="2:11" ht="15.75" x14ac:dyDescent="0.25">
      <c r="E27" s="103">
        <v>100</v>
      </c>
      <c r="F27" s="104">
        <v>76.658640000000005</v>
      </c>
      <c r="G27" s="104">
        <v>93.162850000000006</v>
      </c>
      <c r="H27" s="104">
        <v>89.477249999999998</v>
      </c>
      <c r="I27" s="104">
        <v>78.772239999999996</v>
      </c>
      <c r="J27" s="104">
        <v>66.863759999999999</v>
      </c>
      <c r="K27" s="19"/>
    </row>
    <row r="29" spans="2:11" x14ac:dyDescent="0.25">
      <c r="B29" s="77"/>
      <c r="C29" s="77"/>
      <c r="D29" s="77"/>
    </row>
    <row r="30" spans="2:11" x14ac:dyDescent="0.25">
      <c r="D30" s="78"/>
      <c r="F30" s="17" t="s">
        <v>65</v>
      </c>
      <c r="G30" s="83" t="s">
        <v>99</v>
      </c>
      <c r="H30" s="84"/>
      <c r="I30" s="84"/>
      <c r="J30" s="85"/>
    </row>
    <row r="31" spans="2:11" x14ac:dyDescent="0.25">
      <c r="D31" s="86" t="s">
        <v>101</v>
      </c>
      <c r="E31" s="87"/>
      <c r="F31" s="21">
        <v>4</v>
      </c>
      <c r="G31" s="21">
        <v>5</v>
      </c>
      <c r="H31" s="21">
        <v>10</v>
      </c>
      <c r="I31" s="21" t="s">
        <v>78</v>
      </c>
      <c r="J31" s="21">
        <v>20</v>
      </c>
    </row>
    <row r="32" spans="2:11" x14ac:dyDescent="0.25">
      <c r="D32" s="86" t="s">
        <v>102</v>
      </c>
      <c r="E32" s="87"/>
      <c r="F32" s="22"/>
      <c r="G32" s="21">
        <v>16</v>
      </c>
      <c r="H32" s="21">
        <v>32</v>
      </c>
      <c r="I32" s="21">
        <v>40</v>
      </c>
      <c r="J32" s="21">
        <v>64</v>
      </c>
    </row>
    <row r="33" spans="4:10" x14ac:dyDescent="0.25">
      <c r="D33" s="1" t="s">
        <v>113</v>
      </c>
      <c r="F33" s="70">
        <v>0.222</v>
      </c>
      <c r="G33" s="71">
        <v>0.29299999999999998</v>
      </c>
      <c r="H33" s="71">
        <v>0.26500000000000001</v>
      </c>
      <c r="I33" s="71">
        <v>0.24399999999999999</v>
      </c>
      <c r="J33" s="71">
        <v>0.218</v>
      </c>
    </row>
    <row r="34" spans="4:10" x14ac:dyDescent="0.25">
      <c r="F34" s="72">
        <v>0.24</v>
      </c>
      <c r="G34" s="73">
        <v>0.28599999999999998</v>
      </c>
      <c r="H34" s="73">
        <v>0.29599999999999999</v>
      </c>
      <c r="I34" s="73">
        <v>0.27</v>
      </c>
      <c r="J34" s="73">
        <v>0.23599999999999999</v>
      </c>
    </row>
    <row r="35" spans="4:10" ht="15.75" thickBot="1" x14ac:dyDescent="0.3">
      <c r="F35" s="74">
        <v>0.249</v>
      </c>
      <c r="G35" s="75">
        <v>0.29899999999999999</v>
      </c>
      <c r="H35" s="75">
        <v>0.27900000000000003</v>
      </c>
      <c r="I35" s="75">
        <v>0.26800000000000002</v>
      </c>
      <c r="J35" s="75">
        <v>0.248</v>
      </c>
    </row>
    <row r="36" spans="4:10" ht="15.75" x14ac:dyDescent="0.25">
      <c r="D36" s="19"/>
      <c r="E36" s="103">
        <v>100</v>
      </c>
      <c r="F36" s="104">
        <v>80.749350000000007</v>
      </c>
      <c r="G36" s="104">
        <v>96.837040000000002</v>
      </c>
      <c r="H36" s="104">
        <v>92.229479999999995</v>
      </c>
      <c r="I36" s="104">
        <v>88.394480000000001</v>
      </c>
      <c r="J36" s="104">
        <v>77.39837</v>
      </c>
    </row>
    <row r="37" spans="4:10" x14ac:dyDescent="0.25">
      <c r="D37" s="1" t="s">
        <v>114</v>
      </c>
      <c r="F37" s="88">
        <v>0.26900000000000002</v>
      </c>
      <c r="G37" s="82">
        <v>0.32400000000000001</v>
      </c>
      <c r="H37" s="82">
        <v>0.29099999999999998</v>
      </c>
      <c r="I37" s="82">
        <v>0.29199999999999998</v>
      </c>
      <c r="J37" s="82">
        <v>0.24199999999999999</v>
      </c>
    </row>
    <row r="38" spans="4:10" x14ac:dyDescent="0.25">
      <c r="F38" s="88">
        <v>0.249</v>
      </c>
      <c r="G38" s="82">
        <v>0.27800000000000002</v>
      </c>
      <c r="H38" s="82">
        <v>0.27200000000000002</v>
      </c>
      <c r="I38" s="82">
        <v>0.27300000000000002</v>
      </c>
      <c r="J38" s="82">
        <v>0.23</v>
      </c>
    </row>
    <row r="39" spans="4:10" x14ac:dyDescent="0.25">
      <c r="F39" s="88">
        <v>0.223</v>
      </c>
      <c r="G39" s="82">
        <v>0.29299999999999998</v>
      </c>
      <c r="H39" s="82">
        <v>0.254</v>
      </c>
      <c r="I39" s="82">
        <v>0.252</v>
      </c>
      <c r="J39" s="82">
        <v>0.20599999999999999</v>
      </c>
    </row>
    <row r="40" spans="4:10" ht="15.75" x14ac:dyDescent="0.25">
      <c r="E40" s="103">
        <v>100</v>
      </c>
      <c r="F40" s="104">
        <v>80.563329999999993</v>
      </c>
      <c r="G40" s="104">
        <v>93.597750000000005</v>
      </c>
      <c r="H40" s="104">
        <v>88.859279999999998</v>
      </c>
      <c r="I40" s="104">
        <v>88.85378</v>
      </c>
      <c r="J40" s="104">
        <v>73.741230000000002</v>
      </c>
    </row>
  </sheetData>
  <mergeCells count="4">
    <mergeCell ref="G4:J4"/>
    <mergeCell ref="B3:C3"/>
    <mergeCell ref="D5:E5"/>
    <mergeCell ref="D6:E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A40EF-FE25-4998-8454-F5BE916B6527}">
  <dimension ref="B2:O40"/>
  <sheetViews>
    <sheetView topLeftCell="A19" workbookViewId="0">
      <selection activeCell="R28" sqref="R28"/>
    </sheetView>
  </sheetViews>
  <sheetFormatPr defaultRowHeight="15" x14ac:dyDescent="0.25"/>
  <cols>
    <col min="9" max="9" width="14.42578125" customWidth="1"/>
  </cols>
  <sheetData>
    <row r="2" spans="2:15" x14ac:dyDescent="0.25">
      <c r="C2" s="41"/>
      <c r="D2" s="42"/>
      <c r="E2" s="42" t="s">
        <v>86</v>
      </c>
      <c r="F2" s="42"/>
      <c r="G2" s="42"/>
      <c r="H2" s="1"/>
      <c r="I2" s="1"/>
    </row>
    <row r="3" spans="2:15" x14ac:dyDescent="0.25">
      <c r="C3" s="41"/>
      <c r="D3" s="47" t="s">
        <v>1</v>
      </c>
      <c r="E3" s="53" t="s">
        <v>87</v>
      </c>
      <c r="F3" s="62" t="s">
        <v>88</v>
      </c>
      <c r="G3" s="66" t="s">
        <v>89</v>
      </c>
      <c r="H3" s="67" t="s">
        <v>90</v>
      </c>
      <c r="I3" s="51" t="s">
        <v>21</v>
      </c>
    </row>
    <row r="4" spans="2:15" x14ac:dyDescent="0.25">
      <c r="C4" s="43">
        <v>1</v>
      </c>
      <c r="D4" s="43">
        <v>2</v>
      </c>
      <c r="E4" s="43">
        <v>3</v>
      </c>
      <c r="F4" s="43">
        <v>4</v>
      </c>
      <c r="G4" s="43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</row>
    <row r="5" spans="2:15" x14ac:dyDescent="0.25">
      <c r="B5" s="28" t="s">
        <v>91</v>
      </c>
      <c r="C5" s="29">
        <v>4.1000000000000002E-2</v>
      </c>
      <c r="D5" s="30">
        <v>3.2000000000000001E-2</v>
      </c>
      <c r="E5" s="30">
        <v>3.3000000000000002E-2</v>
      </c>
      <c r="F5" s="30">
        <v>3.2000000000000001E-2</v>
      </c>
      <c r="G5" s="30">
        <v>3.4000000000000002E-2</v>
      </c>
      <c r="H5" s="31">
        <v>3.3000000000000002E-2</v>
      </c>
      <c r="I5" s="31">
        <v>3.5999999999999997E-2</v>
      </c>
      <c r="J5" s="44">
        <v>3.4000000000000002E-2</v>
      </c>
      <c r="K5" s="44">
        <v>3.5000000000000003E-2</v>
      </c>
      <c r="L5" s="44">
        <v>3.2000000000000001E-2</v>
      </c>
      <c r="M5" s="44">
        <v>3.4000000000000002E-2</v>
      </c>
      <c r="N5" s="45">
        <v>3.5999999999999997E-2</v>
      </c>
    </row>
    <row r="6" spans="2:15" x14ac:dyDescent="0.25">
      <c r="B6" s="28" t="s">
        <v>92</v>
      </c>
      <c r="C6" s="32">
        <v>3.6999999999999998E-2</v>
      </c>
      <c r="D6" s="48">
        <v>1.532</v>
      </c>
      <c r="E6" s="54">
        <v>0.94499999999999995</v>
      </c>
      <c r="F6" s="61">
        <v>0.59399999999999997</v>
      </c>
      <c r="G6" s="65">
        <v>0.159</v>
      </c>
      <c r="H6" s="68">
        <v>0.182</v>
      </c>
      <c r="I6" s="52">
        <v>0.621</v>
      </c>
      <c r="J6" s="36">
        <v>1.97</v>
      </c>
      <c r="K6" s="36">
        <v>2.1829999999999998</v>
      </c>
      <c r="L6" s="36">
        <v>2.234</v>
      </c>
      <c r="M6" s="36">
        <v>1.635</v>
      </c>
      <c r="N6" s="46">
        <v>3.2000000000000001E-2</v>
      </c>
    </row>
    <row r="7" spans="2:15" x14ac:dyDescent="0.25">
      <c r="B7" s="28" t="s">
        <v>93</v>
      </c>
      <c r="C7" s="32">
        <v>3.6999999999999998E-2</v>
      </c>
      <c r="D7" s="48">
        <v>1.79</v>
      </c>
      <c r="E7" s="54">
        <v>1.21</v>
      </c>
      <c r="F7" s="61">
        <v>0.16400000000000001</v>
      </c>
      <c r="G7" s="65">
        <v>0.106</v>
      </c>
      <c r="H7" s="68">
        <v>0.14399999999999999</v>
      </c>
      <c r="I7" s="52">
        <v>0.52100000000000002</v>
      </c>
      <c r="J7" s="36">
        <v>1.825</v>
      </c>
      <c r="K7" s="36">
        <v>2.0059999999999998</v>
      </c>
      <c r="L7" s="36">
        <v>2.2469999999999999</v>
      </c>
      <c r="M7" s="36">
        <v>2.1840000000000002</v>
      </c>
      <c r="N7" s="46">
        <v>3.6999999999999998E-2</v>
      </c>
      <c r="O7" t="s">
        <v>98</v>
      </c>
    </row>
    <row r="8" spans="2:15" x14ac:dyDescent="0.25">
      <c r="B8" s="28" t="s">
        <v>94</v>
      </c>
      <c r="C8" s="32">
        <v>3.5000000000000003E-2</v>
      </c>
      <c r="D8" s="48">
        <v>1.542</v>
      </c>
      <c r="E8" s="54">
        <v>0.96899999999999997</v>
      </c>
      <c r="F8" s="61">
        <v>0.219</v>
      </c>
      <c r="G8" s="65">
        <v>0.10299999999999999</v>
      </c>
      <c r="H8" s="68">
        <v>9.2999999999999999E-2</v>
      </c>
      <c r="I8" s="52">
        <v>0.59399999999999997</v>
      </c>
      <c r="J8" s="36">
        <v>1.7789999999999999</v>
      </c>
      <c r="K8" s="36">
        <v>2.0059999999999998</v>
      </c>
      <c r="L8" s="36">
        <v>2.1190000000000002</v>
      </c>
      <c r="M8" s="36">
        <v>2.11</v>
      </c>
      <c r="N8" s="46">
        <v>3.5999999999999997E-2</v>
      </c>
    </row>
    <row r="9" spans="2:15" x14ac:dyDescent="0.25">
      <c r="B9" t="s">
        <v>98</v>
      </c>
      <c r="C9" s="89" t="s">
        <v>105</v>
      </c>
      <c r="D9" s="89" t="s">
        <v>1</v>
      </c>
      <c r="E9" s="89" t="s">
        <v>87</v>
      </c>
      <c r="F9" s="89" t="s">
        <v>88</v>
      </c>
      <c r="G9" s="89" t="s">
        <v>89</v>
      </c>
      <c r="H9" s="19" t="s">
        <v>90</v>
      </c>
      <c r="I9" s="19" t="s">
        <v>95</v>
      </c>
    </row>
    <row r="10" spans="2:15" x14ac:dyDescent="0.25">
      <c r="B10" t="s">
        <v>0</v>
      </c>
      <c r="C10" s="89">
        <v>3.3000000000000002E-2</v>
      </c>
      <c r="D10" s="89">
        <v>1.6213333333333333</v>
      </c>
      <c r="E10" s="89">
        <v>1.0413333333333332</v>
      </c>
      <c r="F10" s="89">
        <v>0.32566666666666666</v>
      </c>
      <c r="G10" s="89">
        <v>0.12266666666666666</v>
      </c>
      <c r="H10" s="19">
        <v>0.13966666666666663</v>
      </c>
      <c r="I10" s="19">
        <v>0.57866666666666655</v>
      </c>
    </row>
    <row r="11" spans="2:15" x14ac:dyDescent="0.25">
      <c r="B11" t="s">
        <v>106</v>
      </c>
      <c r="C11" s="89"/>
      <c r="D11" s="42">
        <v>100</v>
      </c>
      <c r="E11" s="42">
        <v>50.172512938470369</v>
      </c>
      <c r="F11" s="42">
        <v>22.196664749856236</v>
      </c>
      <c r="G11" s="42">
        <v>9.7757331799884959</v>
      </c>
      <c r="H11" s="1">
        <v>9.7182288671650348</v>
      </c>
      <c r="I11" s="1">
        <v>31.454859114433582</v>
      </c>
    </row>
    <row r="13" spans="2:15" x14ac:dyDescent="0.25">
      <c r="B13" t="s">
        <v>85</v>
      </c>
      <c r="C13" s="41"/>
      <c r="D13" s="41"/>
      <c r="E13" s="41"/>
      <c r="F13" s="41"/>
      <c r="G13" s="41"/>
    </row>
    <row r="14" spans="2:15" x14ac:dyDescent="0.25">
      <c r="C14" s="41"/>
      <c r="D14" s="42"/>
      <c r="E14" s="42" t="s">
        <v>86</v>
      </c>
      <c r="F14" s="42"/>
      <c r="G14" s="42"/>
      <c r="H14" s="1"/>
      <c r="I14" s="1"/>
    </row>
    <row r="15" spans="2:15" x14ac:dyDescent="0.25">
      <c r="C15" s="41"/>
      <c r="D15" s="47" t="s">
        <v>1</v>
      </c>
      <c r="E15" s="53" t="s">
        <v>87</v>
      </c>
      <c r="F15" s="62" t="s">
        <v>88</v>
      </c>
      <c r="G15" s="66" t="s">
        <v>89</v>
      </c>
      <c r="H15" s="67" t="s">
        <v>90</v>
      </c>
      <c r="I15" s="51" t="s">
        <v>95</v>
      </c>
    </row>
    <row r="16" spans="2:15" x14ac:dyDescent="0.25">
      <c r="C16" s="43">
        <v>1</v>
      </c>
      <c r="D16" s="43">
        <v>2</v>
      </c>
      <c r="E16" s="43">
        <v>3</v>
      </c>
      <c r="F16" s="43">
        <v>4</v>
      </c>
      <c r="G16" s="43">
        <v>5</v>
      </c>
      <c r="H16" s="28">
        <v>6</v>
      </c>
      <c r="I16" s="28">
        <v>7</v>
      </c>
    </row>
    <row r="17" spans="2:14" x14ac:dyDescent="0.25">
      <c r="B17" s="28" t="s">
        <v>91</v>
      </c>
      <c r="C17" s="29">
        <v>6.0999999999999999E-2</v>
      </c>
      <c r="D17" s="30">
        <v>0.04</v>
      </c>
      <c r="E17" s="30">
        <v>3.6999999999999998E-2</v>
      </c>
      <c r="F17" s="30">
        <v>3.4000000000000002E-2</v>
      </c>
      <c r="G17" s="30">
        <v>3.3000000000000002E-2</v>
      </c>
      <c r="H17" s="31">
        <v>3.5999999999999997E-2</v>
      </c>
      <c r="I17" s="31">
        <v>3.3000000000000002E-2</v>
      </c>
    </row>
    <row r="18" spans="2:14" x14ac:dyDescent="0.25">
      <c r="B18" s="28" t="s">
        <v>92</v>
      </c>
      <c r="C18" s="32">
        <v>3.5999999999999997E-2</v>
      </c>
      <c r="D18" s="48">
        <v>1.0760000000000001</v>
      </c>
      <c r="E18" s="54">
        <v>0.66300000000000003</v>
      </c>
      <c r="F18" s="61">
        <v>0.41599999999999998</v>
      </c>
      <c r="G18" s="65">
        <v>0.23899999999999999</v>
      </c>
      <c r="H18" s="68">
        <v>0.20499999999999999</v>
      </c>
      <c r="I18" s="52">
        <v>0.53</v>
      </c>
    </row>
    <row r="19" spans="2:14" x14ac:dyDescent="0.25">
      <c r="B19" s="28" t="s">
        <v>93</v>
      </c>
      <c r="C19" s="32">
        <v>3.6999999999999998E-2</v>
      </c>
      <c r="D19" s="48">
        <v>1.1879999999999999</v>
      </c>
      <c r="E19" s="54">
        <v>0.65100000000000002</v>
      </c>
      <c r="F19" s="61">
        <v>0.16400000000000001</v>
      </c>
      <c r="G19" s="65">
        <v>0.109</v>
      </c>
      <c r="H19" s="68">
        <v>0.159</v>
      </c>
      <c r="I19" s="52">
        <v>0.35799999999999998</v>
      </c>
    </row>
    <row r="20" spans="2:14" x14ac:dyDescent="0.25">
      <c r="B20" s="28" t="s">
        <v>94</v>
      </c>
      <c r="C20" s="32">
        <v>4.5999999999999999E-2</v>
      </c>
      <c r="D20" s="48">
        <v>1.222</v>
      </c>
      <c r="E20" s="54">
        <v>0.53400000000000003</v>
      </c>
      <c r="F20" s="61">
        <v>0.29499999999999998</v>
      </c>
      <c r="G20" s="65">
        <v>9.5000000000000001E-2</v>
      </c>
      <c r="H20" s="68">
        <v>7.6999999999999999E-2</v>
      </c>
      <c r="I20" s="52">
        <v>0.309</v>
      </c>
    </row>
    <row r="21" spans="2:14" x14ac:dyDescent="0.25">
      <c r="C21" s="19"/>
      <c r="D21" s="19"/>
      <c r="E21" s="19" t="s">
        <v>86</v>
      </c>
      <c r="F21" s="19"/>
      <c r="G21" s="19"/>
      <c r="H21" s="19"/>
      <c r="I21" s="19"/>
    </row>
    <row r="22" spans="2:14" x14ac:dyDescent="0.25">
      <c r="B22" t="s">
        <v>98</v>
      </c>
      <c r="C22" s="19" t="s">
        <v>105</v>
      </c>
      <c r="D22" s="19" t="s">
        <v>1</v>
      </c>
      <c r="E22" s="19" t="s">
        <v>87</v>
      </c>
      <c r="F22" s="19" t="s">
        <v>88</v>
      </c>
      <c r="G22" s="19" t="s">
        <v>89</v>
      </c>
      <c r="H22" s="19" t="s">
        <v>90</v>
      </c>
      <c r="I22" s="19" t="s">
        <v>95</v>
      </c>
    </row>
    <row r="23" spans="2:14" x14ac:dyDescent="0.25">
      <c r="B23" t="s">
        <v>0</v>
      </c>
      <c r="C23" s="19">
        <v>3.4333333333333334E-2</v>
      </c>
      <c r="D23" s="19">
        <v>1.1620000000000001</v>
      </c>
      <c r="E23" s="19">
        <v>0.61599999999999999</v>
      </c>
      <c r="F23" s="19">
        <v>0.29166666666666669</v>
      </c>
      <c r="G23" s="19">
        <v>0.14766666666666664</v>
      </c>
      <c r="H23" s="19">
        <v>0.14699999999999999</v>
      </c>
      <c r="I23" s="19">
        <v>0.39900000000000002</v>
      </c>
    </row>
    <row r="24" spans="2:14" x14ac:dyDescent="0.25">
      <c r="B24" t="s">
        <v>106</v>
      </c>
      <c r="C24" s="19"/>
      <c r="D24" s="1">
        <v>100</v>
      </c>
      <c r="E24" s="1">
        <v>51.581436594738392</v>
      </c>
      <c r="F24" s="1">
        <v>22.819982264262489</v>
      </c>
      <c r="G24" s="1">
        <v>10.050251256281403</v>
      </c>
      <c r="H24" s="1">
        <v>9.9911321312444574</v>
      </c>
      <c r="I24" s="1">
        <v>32.338161395211351</v>
      </c>
    </row>
    <row r="29" spans="2:14" x14ac:dyDescent="0.25">
      <c r="B29" t="s">
        <v>85</v>
      </c>
    </row>
    <row r="30" spans="2:14" x14ac:dyDescent="0.25">
      <c r="D30" s="1"/>
      <c r="E30" s="1" t="s">
        <v>86</v>
      </c>
      <c r="F30" s="1"/>
      <c r="G30" s="1"/>
      <c r="H30" s="1"/>
      <c r="I30" s="1"/>
      <c r="J30" s="1"/>
    </row>
    <row r="31" spans="2:14" x14ac:dyDescent="0.25">
      <c r="D31" s="49" t="s">
        <v>1</v>
      </c>
      <c r="E31" s="55" t="s">
        <v>87</v>
      </c>
      <c r="F31" s="59" t="s">
        <v>88</v>
      </c>
      <c r="G31" s="64" t="s">
        <v>89</v>
      </c>
      <c r="H31" s="67" t="s">
        <v>90</v>
      </c>
      <c r="I31" s="51" t="s">
        <v>95</v>
      </c>
      <c r="J31" s="49" t="s">
        <v>1</v>
      </c>
    </row>
    <row r="32" spans="2:14" x14ac:dyDescent="0.25">
      <c r="C32" s="28">
        <v>1</v>
      </c>
      <c r="D32" s="28">
        <v>2</v>
      </c>
      <c r="E32" s="28">
        <v>3</v>
      </c>
      <c r="F32" s="28">
        <v>4</v>
      </c>
      <c r="G32" s="28">
        <v>5</v>
      </c>
      <c r="H32" s="28">
        <v>6</v>
      </c>
      <c r="I32" s="28">
        <v>7</v>
      </c>
      <c r="J32" s="28">
        <v>8</v>
      </c>
      <c r="K32" s="28">
        <v>9</v>
      </c>
      <c r="L32" s="28">
        <v>10</v>
      </c>
      <c r="M32" s="28">
        <v>11</v>
      </c>
      <c r="N32" s="28">
        <v>12</v>
      </c>
    </row>
    <row r="33" spans="2:15" x14ac:dyDescent="0.25">
      <c r="B33" s="28" t="s">
        <v>91</v>
      </c>
      <c r="C33" s="29">
        <v>3.1E-2</v>
      </c>
      <c r="D33" s="30">
        <v>0.03</v>
      </c>
      <c r="E33" s="30">
        <v>0.03</v>
      </c>
      <c r="F33" s="30">
        <v>3.1E-2</v>
      </c>
      <c r="G33" s="30">
        <v>0.03</v>
      </c>
      <c r="H33" s="30">
        <v>0.03</v>
      </c>
      <c r="I33" s="31">
        <v>3.1E-2</v>
      </c>
      <c r="J33" s="31">
        <v>3.2000000000000001E-2</v>
      </c>
      <c r="K33" s="31">
        <v>3.1E-2</v>
      </c>
      <c r="L33" s="31">
        <v>3.2000000000000001E-2</v>
      </c>
      <c r="M33" s="31">
        <v>4.7E-2</v>
      </c>
      <c r="N33" s="38">
        <v>0.03</v>
      </c>
    </row>
    <row r="34" spans="2:15" x14ac:dyDescent="0.25">
      <c r="B34" s="28" t="s">
        <v>92</v>
      </c>
      <c r="C34" s="32">
        <v>0.03</v>
      </c>
      <c r="D34" s="48">
        <v>1.4370000000000001</v>
      </c>
      <c r="E34" s="54">
        <v>0.621</v>
      </c>
      <c r="F34" s="61">
        <v>0.57599999999999996</v>
      </c>
      <c r="G34" s="65">
        <v>0.14099999999999999</v>
      </c>
      <c r="H34" s="33">
        <v>0.17499999999999999</v>
      </c>
      <c r="I34" s="52">
        <v>0.54300000000000004</v>
      </c>
      <c r="J34" s="50">
        <v>1.3480000000000001</v>
      </c>
      <c r="K34" s="35">
        <v>3.2000000000000001E-2</v>
      </c>
      <c r="L34" s="35">
        <v>3.1E-2</v>
      </c>
      <c r="M34" s="35">
        <v>3.4000000000000002E-2</v>
      </c>
      <c r="N34" s="40">
        <v>4.2000000000000003E-2</v>
      </c>
    </row>
    <row r="35" spans="2:15" x14ac:dyDescent="0.25">
      <c r="B35" s="28" t="s">
        <v>93</v>
      </c>
      <c r="C35" s="32">
        <v>3.1E-2</v>
      </c>
      <c r="D35" s="48">
        <v>1.294</v>
      </c>
      <c r="E35" s="54">
        <v>0.72299999999999998</v>
      </c>
      <c r="F35" s="61">
        <v>0.44900000000000001</v>
      </c>
      <c r="G35" s="65">
        <v>0.161</v>
      </c>
      <c r="H35" s="33">
        <v>0.19</v>
      </c>
      <c r="I35" s="52">
        <v>0.45800000000000002</v>
      </c>
      <c r="J35" s="50">
        <v>1.3919999999999999</v>
      </c>
      <c r="K35" s="35">
        <v>3.4000000000000002E-2</v>
      </c>
      <c r="L35" s="35">
        <v>3.5999999999999997E-2</v>
      </c>
      <c r="M35" s="35">
        <v>4.2000000000000003E-2</v>
      </c>
      <c r="N35" s="40">
        <v>5.6000000000000001E-2</v>
      </c>
      <c r="O35" t="s">
        <v>97</v>
      </c>
    </row>
    <row r="36" spans="2:15" x14ac:dyDescent="0.25">
      <c r="B36" s="28" t="s">
        <v>94</v>
      </c>
      <c r="C36" s="32">
        <v>0.03</v>
      </c>
      <c r="D36" s="48">
        <v>1.3839999999999999</v>
      </c>
      <c r="E36" s="54">
        <v>0.68</v>
      </c>
      <c r="F36" s="61">
        <v>0.495</v>
      </c>
      <c r="G36" s="65">
        <v>0.13100000000000001</v>
      </c>
      <c r="H36" s="33">
        <v>0.14699999999999999</v>
      </c>
      <c r="I36" s="52">
        <v>0.49</v>
      </c>
      <c r="J36" s="50">
        <v>1.4</v>
      </c>
      <c r="K36" s="35">
        <v>3.1E-2</v>
      </c>
      <c r="L36" s="35">
        <v>3.9E-2</v>
      </c>
      <c r="M36" s="35">
        <v>3.2000000000000001E-2</v>
      </c>
      <c r="N36" s="40">
        <v>3.7999999999999999E-2</v>
      </c>
    </row>
    <row r="37" spans="2:15" x14ac:dyDescent="0.25">
      <c r="C37" s="41"/>
      <c r="D37" s="41"/>
      <c r="E37" s="41" t="s">
        <v>86</v>
      </c>
      <c r="F37" s="41"/>
      <c r="G37" s="41"/>
      <c r="H37" s="41"/>
    </row>
    <row r="38" spans="2:15" x14ac:dyDescent="0.25">
      <c r="B38" t="s">
        <v>97</v>
      </c>
      <c r="C38" t="s">
        <v>105</v>
      </c>
      <c r="D38" s="19" t="s">
        <v>1</v>
      </c>
      <c r="E38" s="19" t="s">
        <v>87</v>
      </c>
      <c r="F38" s="19" t="s">
        <v>88</v>
      </c>
      <c r="G38" s="19" t="s">
        <v>89</v>
      </c>
      <c r="H38" s="19" t="s">
        <v>90</v>
      </c>
      <c r="I38" s="19" t="s">
        <v>95</v>
      </c>
    </row>
    <row r="39" spans="2:15" x14ac:dyDescent="0.25">
      <c r="B39" t="s">
        <v>0</v>
      </c>
      <c r="C39">
        <v>3.0333333333333334E-2</v>
      </c>
      <c r="D39">
        <v>1.3716666666666668</v>
      </c>
      <c r="E39">
        <v>0.67466666666666664</v>
      </c>
      <c r="F39">
        <v>0.50666666666666671</v>
      </c>
      <c r="G39">
        <v>0.14433333333333334</v>
      </c>
      <c r="H39">
        <v>0.17066666666666666</v>
      </c>
      <c r="I39">
        <v>0.49700000000000005</v>
      </c>
    </row>
    <row r="40" spans="2:15" x14ac:dyDescent="0.25">
      <c r="B40" s="1" t="s">
        <v>106</v>
      </c>
      <c r="C40" s="1"/>
      <c r="D40" s="1">
        <v>100</v>
      </c>
      <c r="E40" s="1">
        <v>48.324999999999996</v>
      </c>
      <c r="F40" s="1">
        <v>35.725000000000001</v>
      </c>
      <c r="G40" s="1">
        <v>8.5499999999999989</v>
      </c>
      <c r="H40" s="1">
        <v>10.525</v>
      </c>
      <c r="I40" s="1">
        <v>35</v>
      </c>
      <c r="J40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43581-B9D4-43A1-AFCD-6F0FED32DCC5}">
  <dimension ref="C3:I19"/>
  <sheetViews>
    <sheetView workbookViewId="0">
      <selection activeCell="E4" sqref="E4:I4"/>
    </sheetView>
  </sheetViews>
  <sheetFormatPr defaultRowHeight="15" x14ac:dyDescent="0.25"/>
  <cols>
    <col min="3" max="3" width="22.85546875" customWidth="1"/>
    <col min="5" max="5" width="12.85546875" customWidth="1"/>
    <col min="6" max="6" width="12.42578125" customWidth="1"/>
    <col min="7" max="7" width="13.5703125" customWidth="1"/>
    <col min="8" max="8" width="12.7109375" customWidth="1"/>
    <col min="9" max="9" width="14.7109375" customWidth="1"/>
  </cols>
  <sheetData>
    <row r="3" spans="3:9" x14ac:dyDescent="0.25">
      <c r="F3" s="4" t="s">
        <v>24</v>
      </c>
    </row>
    <row r="4" spans="3:9" x14ac:dyDescent="0.25">
      <c r="C4" t="s">
        <v>12</v>
      </c>
      <c r="D4" t="s">
        <v>1</v>
      </c>
      <c r="E4" s="5" t="s">
        <v>25</v>
      </c>
      <c r="F4" s="5" t="s">
        <v>26</v>
      </c>
      <c r="G4" s="5" t="s">
        <v>27</v>
      </c>
      <c r="H4" s="5" t="s">
        <v>28</v>
      </c>
      <c r="I4" s="5" t="s">
        <v>21</v>
      </c>
    </row>
    <row r="5" spans="3:9" x14ac:dyDescent="0.25">
      <c r="C5" t="s">
        <v>14</v>
      </c>
      <c r="D5">
        <v>100</v>
      </c>
      <c r="E5">
        <v>98.456901055544762</v>
      </c>
      <c r="F5">
        <v>90.922566901518962</v>
      </c>
      <c r="G5">
        <v>85.057536871490839</v>
      </c>
      <c r="H5">
        <v>78.514312353946025</v>
      </c>
      <c r="I5">
        <v>70.918049227439283</v>
      </c>
    </row>
    <row r="6" spans="3:9" x14ac:dyDescent="0.25">
      <c r="C6" t="s">
        <v>15</v>
      </c>
      <c r="D6">
        <v>100</v>
      </c>
      <c r="E6">
        <v>75.614065914942969</v>
      </c>
      <c r="F6">
        <v>58.260365597610189</v>
      </c>
      <c r="G6">
        <v>24.889726940702293</v>
      </c>
      <c r="H6">
        <v>16.1511466287788</v>
      </c>
      <c r="I6">
        <v>48.866707936470391</v>
      </c>
    </row>
    <row r="7" spans="3:9" x14ac:dyDescent="0.25">
      <c r="C7" t="s">
        <v>16</v>
      </c>
      <c r="D7">
        <v>100</v>
      </c>
      <c r="E7">
        <v>49.983343206370492</v>
      </c>
      <c r="F7">
        <v>22.285075807281082</v>
      </c>
      <c r="G7">
        <v>8.9081058515086848</v>
      </c>
      <c r="H7">
        <v>9.2775152216068513</v>
      </c>
      <c r="I7">
        <v>34.05435815092747</v>
      </c>
    </row>
    <row r="10" spans="3:9" x14ac:dyDescent="0.25">
      <c r="C10" t="s">
        <v>8</v>
      </c>
      <c r="D10" t="s">
        <v>1</v>
      </c>
      <c r="E10" s="4" t="s">
        <v>25</v>
      </c>
      <c r="F10" s="4" t="s">
        <v>26</v>
      </c>
      <c r="G10" s="4" t="s">
        <v>27</v>
      </c>
      <c r="H10" s="4" t="s">
        <v>28</v>
      </c>
      <c r="I10" s="4" t="s">
        <v>21</v>
      </c>
    </row>
    <row r="11" spans="3:9" x14ac:dyDescent="0.25">
      <c r="C11" t="s">
        <v>22</v>
      </c>
      <c r="D11">
        <v>0</v>
      </c>
      <c r="E11">
        <v>1.9525710528223859</v>
      </c>
      <c r="F11">
        <v>5.2482295505549246</v>
      </c>
      <c r="G11">
        <v>7.1984594604725878</v>
      </c>
      <c r="H11">
        <v>6.2682586695288078</v>
      </c>
      <c r="I11">
        <v>8.7738973918911292</v>
      </c>
    </row>
    <row r="12" spans="3:9" x14ac:dyDescent="0.25">
      <c r="C12" t="s">
        <v>9</v>
      </c>
      <c r="D12">
        <v>0</v>
      </c>
      <c r="E12">
        <v>8.6653711626345657</v>
      </c>
      <c r="F12">
        <v>7.7642674836629197</v>
      </c>
      <c r="G12">
        <v>7.4864711363458216</v>
      </c>
      <c r="H12">
        <v>7.3968213822442586</v>
      </c>
      <c r="I12">
        <v>11.299501815462637</v>
      </c>
    </row>
    <row r="13" spans="3:9" x14ac:dyDescent="0.25">
      <c r="C13" t="s">
        <v>23</v>
      </c>
      <c r="D13">
        <v>0</v>
      </c>
      <c r="E13">
        <v>1.3362148280190524</v>
      </c>
      <c r="F13">
        <v>11.161812171141964</v>
      </c>
      <c r="G13">
        <v>1.2797807879870855</v>
      </c>
      <c r="H13">
        <v>1.6358904588518486</v>
      </c>
      <c r="I13">
        <v>2.7051943017977451</v>
      </c>
    </row>
    <row r="16" spans="3:9" x14ac:dyDescent="0.25">
      <c r="D16" t="s">
        <v>1</v>
      </c>
      <c r="E16" s="4" t="s">
        <v>25</v>
      </c>
      <c r="F16" s="4" t="s">
        <v>26</v>
      </c>
      <c r="G16" s="4" t="s">
        <v>27</v>
      </c>
      <c r="H16" s="4" t="s">
        <v>28</v>
      </c>
      <c r="I16" s="4" t="s">
        <v>21</v>
      </c>
    </row>
    <row r="17" spans="3:9" x14ac:dyDescent="0.25">
      <c r="C17" t="s">
        <v>10</v>
      </c>
      <c r="D17">
        <v>0</v>
      </c>
      <c r="E17">
        <v>0.97628552641119293</v>
      </c>
      <c r="F17">
        <v>2.6241147752774623</v>
      </c>
      <c r="G17">
        <v>3.5992297302362939</v>
      </c>
      <c r="H17">
        <v>3.1341293347644039</v>
      </c>
      <c r="I17">
        <v>4.3869486959455646</v>
      </c>
    </row>
    <row r="18" spans="3:9" x14ac:dyDescent="0.25">
      <c r="D18">
        <v>0</v>
      </c>
      <c r="E18">
        <v>5.0029543733750872</v>
      </c>
      <c r="F18">
        <v>4.482701921753045</v>
      </c>
      <c r="G18">
        <v>4.3223161258496239</v>
      </c>
      <c r="H18">
        <v>4.2705568161863026</v>
      </c>
      <c r="I18">
        <v>6.5237704148660187</v>
      </c>
    </row>
    <row r="19" spans="3:9" x14ac:dyDescent="0.25">
      <c r="D19">
        <v>0</v>
      </c>
      <c r="E19">
        <v>0.66810741400952622</v>
      </c>
      <c r="F19">
        <v>5.580906085570982</v>
      </c>
      <c r="G19">
        <v>0.63989039399354275</v>
      </c>
      <c r="H19">
        <v>0.81794522942592429</v>
      </c>
      <c r="I19">
        <v>1.3525971508988726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E97CC-4C40-4A14-98FA-3BB5FED94B72}">
  <dimension ref="C4:J20"/>
  <sheetViews>
    <sheetView topLeftCell="A3" workbookViewId="0">
      <selection activeCell="J5" sqref="J5"/>
    </sheetView>
  </sheetViews>
  <sheetFormatPr defaultRowHeight="15" x14ac:dyDescent="0.25"/>
  <cols>
    <col min="3" max="3" width="23.42578125" customWidth="1"/>
    <col min="9" max="10" width="14.42578125" customWidth="1"/>
  </cols>
  <sheetData>
    <row r="4" spans="3:10" x14ac:dyDescent="0.25">
      <c r="F4" s="4" t="s">
        <v>11</v>
      </c>
    </row>
    <row r="5" spans="3:10" x14ac:dyDescent="0.25">
      <c r="C5" t="s">
        <v>12</v>
      </c>
      <c r="D5" s="4" t="s">
        <v>1</v>
      </c>
      <c r="E5" s="4" t="s">
        <v>52</v>
      </c>
      <c r="F5" s="4" t="s">
        <v>53</v>
      </c>
      <c r="G5" s="4" t="s">
        <v>54</v>
      </c>
      <c r="H5" s="4" t="s">
        <v>55</v>
      </c>
      <c r="I5" s="4" t="s">
        <v>56</v>
      </c>
      <c r="J5" s="5" t="s">
        <v>13</v>
      </c>
    </row>
    <row r="6" spans="3:10" x14ac:dyDescent="0.25">
      <c r="C6" t="s">
        <v>14</v>
      </c>
      <c r="D6">
        <v>100</v>
      </c>
      <c r="E6">
        <v>99.03796376850508</v>
      </c>
      <c r="F6">
        <v>100.3800903312915</v>
      </c>
      <c r="G6">
        <v>95.22279174072753</v>
      </c>
      <c r="H6">
        <v>96.414804480752949</v>
      </c>
      <c r="I6">
        <v>73.23921564412359</v>
      </c>
      <c r="J6">
        <v>105.76983501327575</v>
      </c>
    </row>
    <row r="7" spans="3:10" x14ac:dyDescent="0.25">
      <c r="C7" t="s">
        <v>15</v>
      </c>
      <c r="D7">
        <v>100</v>
      </c>
      <c r="E7">
        <v>93.71370245355638</v>
      </c>
      <c r="F7">
        <v>95.649808791989102</v>
      </c>
      <c r="G7">
        <v>90.367549757159537</v>
      </c>
      <c r="H7">
        <v>90.39631258284318</v>
      </c>
      <c r="I7">
        <v>48.619915597368845</v>
      </c>
      <c r="J7">
        <v>110.94954663958782</v>
      </c>
    </row>
    <row r="8" spans="3:10" x14ac:dyDescent="0.25">
      <c r="C8" t="s">
        <v>16</v>
      </c>
      <c r="D8">
        <v>100</v>
      </c>
      <c r="E8">
        <v>98.791885627594723</v>
      </c>
      <c r="F8">
        <v>101.3699840031062</v>
      </c>
      <c r="G8">
        <v>95.172458804525917</v>
      </c>
      <c r="H8">
        <v>99.859059186739685</v>
      </c>
      <c r="I8">
        <v>34.05435815092747</v>
      </c>
      <c r="J8">
        <v>119.82713464955839</v>
      </c>
    </row>
    <row r="11" spans="3:10" x14ac:dyDescent="0.25">
      <c r="C11" t="s">
        <v>8</v>
      </c>
      <c r="D11" t="s">
        <v>1</v>
      </c>
      <c r="E11" t="s">
        <v>17</v>
      </c>
      <c r="F11" t="s">
        <v>18</v>
      </c>
      <c r="G11" t="s">
        <v>19</v>
      </c>
      <c r="H11" t="s">
        <v>20</v>
      </c>
      <c r="I11" t="s">
        <v>13</v>
      </c>
      <c r="J11" t="s">
        <v>21</v>
      </c>
    </row>
    <row r="12" spans="3:10" x14ac:dyDescent="0.25">
      <c r="C12" t="s">
        <v>22</v>
      </c>
      <c r="D12">
        <v>0</v>
      </c>
      <c r="E12">
        <v>4.4981772724286992</v>
      </c>
      <c r="F12">
        <v>2.4916738817136634</v>
      </c>
      <c r="G12">
        <v>1.2439697154051952</v>
      </c>
      <c r="H12">
        <v>9.1385717825201525</v>
      </c>
      <c r="I12">
        <v>1.2218691282375269</v>
      </c>
      <c r="J12">
        <v>6.3208182310075687</v>
      </c>
    </row>
    <row r="13" spans="3:10" x14ac:dyDescent="0.25">
      <c r="C13" t="s">
        <v>9</v>
      </c>
      <c r="D13">
        <v>0</v>
      </c>
      <c r="E13">
        <v>3.7072337494788883</v>
      </c>
      <c r="F13">
        <v>3.061078625528606</v>
      </c>
      <c r="G13">
        <v>3.9428770855555242</v>
      </c>
      <c r="H13">
        <v>9.3497221109438193</v>
      </c>
      <c r="I13">
        <v>23.822391052168395</v>
      </c>
      <c r="J13">
        <v>7.9336652773445913</v>
      </c>
    </row>
    <row r="14" spans="3:10" x14ac:dyDescent="0.25">
      <c r="C14" t="s">
        <v>23</v>
      </c>
      <c r="D14">
        <v>0</v>
      </c>
      <c r="E14">
        <v>10.72072700610393</v>
      </c>
      <c r="F14">
        <v>7.9450239447900985</v>
      </c>
      <c r="G14">
        <v>6.4197668213784072</v>
      </c>
      <c r="H14">
        <v>10.899019006366991</v>
      </c>
      <c r="I14">
        <v>22.254553416269072</v>
      </c>
      <c r="J14">
        <v>2.7051943017977451</v>
      </c>
    </row>
    <row r="17" spans="3:10" x14ac:dyDescent="0.25">
      <c r="D17" t="s">
        <v>1</v>
      </c>
      <c r="E17" t="s">
        <v>17</v>
      </c>
      <c r="F17" t="s">
        <v>18</v>
      </c>
      <c r="G17" t="s">
        <v>19</v>
      </c>
      <c r="H17" t="s">
        <v>20</v>
      </c>
      <c r="I17" t="s">
        <v>13</v>
      </c>
      <c r="J17" t="s">
        <v>21</v>
      </c>
    </row>
    <row r="18" spans="3:10" x14ac:dyDescent="0.25">
      <c r="C18" t="s">
        <v>10</v>
      </c>
      <c r="D18">
        <v>0</v>
      </c>
      <c r="E18">
        <v>2.2490886362143496</v>
      </c>
      <c r="F18">
        <v>1.2458369408568317</v>
      </c>
      <c r="G18">
        <v>0.62198485770259759</v>
      </c>
      <c r="H18">
        <v>4.5692858912600762</v>
      </c>
      <c r="I18">
        <v>0.61093456411876346</v>
      </c>
      <c r="J18">
        <v>3.1604091155037843</v>
      </c>
    </row>
    <row r="19" spans="3:10" x14ac:dyDescent="0.25">
      <c r="D19">
        <v>0</v>
      </c>
      <c r="E19">
        <v>1.8536168747394441</v>
      </c>
      <c r="F19">
        <v>1.530539312764303</v>
      </c>
      <c r="G19">
        <v>1.9714385427777621</v>
      </c>
      <c r="H19">
        <v>4.6748610554719097</v>
      </c>
      <c r="I19">
        <v>11.911195526084198</v>
      </c>
      <c r="J19">
        <v>3.9668326386722956</v>
      </c>
    </row>
    <row r="20" spans="3:10" x14ac:dyDescent="0.25">
      <c r="D20">
        <v>0</v>
      </c>
      <c r="E20">
        <v>5.360363503051965</v>
      </c>
      <c r="F20">
        <v>3.9725119723950493</v>
      </c>
      <c r="G20">
        <v>3.2098834106892036</v>
      </c>
      <c r="H20">
        <v>5.4495095031834957</v>
      </c>
      <c r="I20">
        <v>11.127276708134536</v>
      </c>
      <c r="J20">
        <v>1.3525971508988726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49332-19B6-4427-BCA6-D52D7FE68B5B}">
  <dimension ref="C3:I18"/>
  <sheetViews>
    <sheetView topLeftCell="A2" workbookViewId="0">
      <selection activeCell="E5" sqref="E5:I5"/>
    </sheetView>
  </sheetViews>
  <sheetFormatPr defaultRowHeight="15" x14ac:dyDescent="0.25"/>
  <cols>
    <col min="5" max="5" width="13.28515625" customWidth="1"/>
    <col min="6" max="6" width="13.42578125" customWidth="1"/>
    <col min="7" max="7" width="13.5703125" customWidth="1"/>
    <col min="8" max="8" width="11.28515625" customWidth="1"/>
    <col min="9" max="9" width="14.85546875" customWidth="1"/>
  </cols>
  <sheetData>
    <row r="3" spans="3:9" x14ac:dyDescent="0.25">
      <c r="F3" s="4" t="s">
        <v>33</v>
      </c>
    </row>
    <row r="5" spans="3:9" x14ac:dyDescent="0.25">
      <c r="C5" t="s">
        <v>12</v>
      </c>
      <c r="D5" t="s">
        <v>1</v>
      </c>
      <c r="E5" s="5" t="s">
        <v>29</v>
      </c>
      <c r="F5" s="5" t="s">
        <v>30</v>
      </c>
      <c r="G5" s="5" t="s">
        <v>31</v>
      </c>
      <c r="H5" s="5" t="s">
        <v>32</v>
      </c>
      <c r="I5" s="5" t="s">
        <v>21</v>
      </c>
    </row>
    <row r="6" spans="3:9" x14ac:dyDescent="0.25">
      <c r="D6">
        <v>100</v>
      </c>
      <c r="E6">
        <v>100.68693017050239</v>
      </c>
      <c r="F6">
        <v>102.40343232458497</v>
      </c>
      <c r="G6">
        <v>97.431652100523806</v>
      </c>
      <c r="H6">
        <v>93.872019940959959</v>
      </c>
      <c r="I6">
        <v>71.891597748909362</v>
      </c>
    </row>
    <row r="7" spans="3:9" x14ac:dyDescent="0.25">
      <c r="D7">
        <v>100</v>
      </c>
      <c r="E7">
        <v>90.418153666825773</v>
      </c>
      <c r="F7">
        <v>98.63096629144799</v>
      </c>
      <c r="G7">
        <v>95.810383712199396</v>
      </c>
      <c r="H7">
        <v>97.973819775758713</v>
      </c>
      <c r="I7">
        <v>61.581724181765217</v>
      </c>
    </row>
    <row r="8" spans="3:9" x14ac:dyDescent="0.25">
      <c r="D8">
        <v>100</v>
      </c>
      <c r="E8">
        <v>92.637307896925677</v>
      </c>
      <c r="F8">
        <v>93.732486627046512</v>
      </c>
      <c r="G8">
        <v>94.066036546643687</v>
      </c>
      <c r="H8">
        <v>91.204790948019607</v>
      </c>
      <c r="I8">
        <v>58.47078173775914</v>
      </c>
    </row>
    <row r="10" spans="3:9" x14ac:dyDescent="0.25">
      <c r="C10" t="s">
        <v>8</v>
      </c>
      <c r="D10" t="s">
        <v>1</v>
      </c>
    </row>
    <row r="11" spans="3:9" x14ac:dyDescent="0.25">
      <c r="D11">
        <v>0</v>
      </c>
      <c r="E11">
        <v>8.7968913371234372</v>
      </c>
      <c r="F11">
        <v>19.178394570419357</v>
      </c>
      <c r="G11">
        <v>15.743742532035057</v>
      </c>
      <c r="H11">
        <v>19.57833034086352</v>
      </c>
      <c r="I11">
        <v>7.7532062910317885</v>
      </c>
    </row>
    <row r="12" spans="3:9" x14ac:dyDescent="0.25">
      <c r="D12">
        <v>0</v>
      </c>
      <c r="E12">
        <v>12.727110345482499</v>
      </c>
      <c r="F12">
        <v>9.1228139082814916</v>
      </c>
      <c r="G12">
        <v>4.6649625146405418</v>
      </c>
      <c r="H12">
        <v>6.7648539177679945</v>
      </c>
      <c r="I12">
        <v>11.693786301487439</v>
      </c>
    </row>
    <row r="13" spans="3:9" x14ac:dyDescent="0.25">
      <c r="D13">
        <v>0</v>
      </c>
      <c r="E13">
        <v>7.2005810572491304</v>
      </c>
      <c r="F13">
        <v>6.3287136099761057</v>
      </c>
      <c r="G13">
        <v>7.1574031528047239</v>
      </c>
      <c r="H13">
        <v>10.890416842186649</v>
      </c>
      <c r="I13">
        <v>11.039224003292608</v>
      </c>
    </row>
    <row r="16" spans="3:9" x14ac:dyDescent="0.25">
      <c r="C16" t="s">
        <v>3</v>
      </c>
      <c r="D16">
        <v>0</v>
      </c>
      <c r="E16">
        <v>4.3984456685617204</v>
      </c>
      <c r="F16">
        <v>9.5891972852096785</v>
      </c>
      <c r="G16">
        <v>7.8718712660175285</v>
      </c>
      <c r="H16">
        <v>9.7891651704317599</v>
      </c>
      <c r="I16">
        <v>3.8766031455158942</v>
      </c>
    </row>
    <row r="17" spans="4:9" x14ac:dyDescent="0.25">
      <c r="D17">
        <v>0</v>
      </c>
      <c r="E17">
        <v>7.3480005839703644</v>
      </c>
      <c r="F17">
        <v>5.2670590657131813</v>
      </c>
      <c r="G17">
        <v>2.6933173635872305</v>
      </c>
      <c r="H17">
        <v>3.9056902304518464</v>
      </c>
      <c r="I17">
        <v>6.7514106690097311</v>
      </c>
    </row>
    <row r="18" spans="4:9" x14ac:dyDescent="0.25">
      <c r="D18">
        <v>0</v>
      </c>
      <c r="E18">
        <v>3.6002905286245652</v>
      </c>
      <c r="F18">
        <v>3.1643568049880528</v>
      </c>
      <c r="G18">
        <v>3.578701576402362</v>
      </c>
      <c r="H18">
        <v>5.4452084210933247</v>
      </c>
      <c r="I18">
        <v>5.5196120016463039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356B1-02E7-4E5E-8A9C-36E77CDE5B06}">
  <dimension ref="B1:H23"/>
  <sheetViews>
    <sheetView workbookViewId="0">
      <selection activeCell="G6" sqref="G6"/>
    </sheetView>
  </sheetViews>
  <sheetFormatPr defaultRowHeight="15" x14ac:dyDescent="0.25"/>
  <cols>
    <col min="2" max="2" width="24.140625" customWidth="1"/>
    <col min="4" max="4" width="11.140625" customWidth="1"/>
    <col min="5" max="5" width="13.42578125" customWidth="1"/>
    <col min="6" max="6" width="11.42578125" customWidth="1"/>
    <col min="7" max="7" width="14.5703125" customWidth="1"/>
  </cols>
  <sheetData>
    <row r="1" spans="2:8" x14ac:dyDescent="0.25">
      <c r="B1" t="s">
        <v>5</v>
      </c>
      <c r="C1" s="1"/>
      <c r="D1" s="5" t="s">
        <v>57</v>
      </c>
      <c r="E1" s="5" t="s">
        <v>58</v>
      </c>
      <c r="F1" s="5" t="s">
        <v>59</v>
      </c>
      <c r="G1" s="1"/>
    </row>
    <row r="2" spans="2:8" x14ac:dyDescent="0.25">
      <c r="C2" s="1" t="s">
        <v>1</v>
      </c>
      <c r="D2" s="5" t="s">
        <v>49</v>
      </c>
      <c r="E2" s="5" t="s">
        <v>48</v>
      </c>
      <c r="F2" s="5" t="s">
        <v>47</v>
      </c>
      <c r="G2" s="5" t="s">
        <v>50</v>
      </c>
    </row>
    <row r="3" spans="2:8" x14ac:dyDescent="0.25">
      <c r="B3" s="2">
        <v>44454</v>
      </c>
      <c r="C3">
        <v>100</v>
      </c>
      <c r="D3">
        <v>101.75384615384617</v>
      </c>
      <c r="E3">
        <v>94.707692307692312</v>
      </c>
      <c r="F3">
        <v>96.338461538461544</v>
      </c>
      <c r="G3">
        <v>53.846153846153854</v>
      </c>
    </row>
    <row r="4" spans="2:8" x14ac:dyDescent="0.25">
      <c r="B4" s="2">
        <v>44465</v>
      </c>
      <c r="C4">
        <v>100</v>
      </c>
      <c r="D4">
        <v>91.324071448823375</v>
      </c>
      <c r="E4">
        <v>84.094130989509495</v>
      </c>
      <c r="F4">
        <v>84.377658066345333</v>
      </c>
      <c r="G4">
        <v>33.824780266515447</v>
      </c>
    </row>
    <row r="6" spans="2:8" x14ac:dyDescent="0.25">
      <c r="C6" s="1"/>
      <c r="D6" s="5" t="s">
        <v>60</v>
      </c>
      <c r="E6" s="1"/>
    </row>
    <row r="7" spans="2:8" x14ac:dyDescent="0.25">
      <c r="C7" s="1" t="s">
        <v>1</v>
      </c>
      <c r="D7" s="5" t="s">
        <v>62</v>
      </c>
      <c r="E7" s="5" t="s">
        <v>63</v>
      </c>
    </row>
    <row r="8" spans="2:8" x14ac:dyDescent="0.25">
      <c r="B8" s="2">
        <v>44474</v>
      </c>
      <c r="C8">
        <v>100</v>
      </c>
      <c r="D8">
        <v>51.444376152427786</v>
      </c>
      <c r="E8">
        <v>82.851874615857398</v>
      </c>
    </row>
    <row r="9" spans="2:8" x14ac:dyDescent="0.25">
      <c r="C9">
        <v>100</v>
      </c>
      <c r="D9">
        <v>69.21708185053383</v>
      </c>
      <c r="E9">
        <v>74.288256227758012</v>
      </c>
    </row>
    <row r="11" spans="2:8" x14ac:dyDescent="0.25">
      <c r="C11" s="9"/>
      <c r="D11" s="10" t="s">
        <v>57</v>
      </c>
      <c r="E11" s="10" t="s">
        <v>58</v>
      </c>
      <c r="F11" s="10" t="s">
        <v>59</v>
      </c>
      <c r="G11" s="10" t="s">
        <v>60</v>
      </c>
      <c r="H11" s="9"/>
    </row>
    <row r="12" spans="2:8" x14ac:dyDescent="0.25">
      <c r="B12" s="2">
        <v>44500</v>
      </c>
      <c r="C12" s="9" t="s">
        <v>1</v>
      </c>
      <c r="D12" s="9">
        <v>2.5999999999999999E-2</v>
      </c>
      <c r="E12" s="9">
        <v>5.0999999999999997E-2</v>
      </c>
      <c r="F12" s="9">
        <v>0.10299999999999999</v>
      </c>
      <c r="G12" s="9">
        <v>0.31</v>
      </c>
      <c r="H12" s="9" t="s">
        <v>6</v>
      </c>
    </row>
    <row r="13" spans="2:8" x14ac:dyDescent="0.25">
      <c r="C13" s="3">
        <v>100</v>
      </c>
      <c r="D13" s="3">
        <v>96.610169491525397</v>
      </c>
      <c r="E13" s="3">
        <v>92.171105730427726</v>
      </c>
      <c r="F13" s="3">
        <v>97.255851493139616</v>
      </c>
      <c r="G13" s="3">
        <v>54.183481302125379</v>
      </c>
      <c r="H13" s="3">
        <v>55.528652138821634</v>
      </c>
    </row>
    <row r="14" spans="2:8" x14ac:dyDescent="0.25">
      <c r="C14" s="3"/>
      <c r="D14" s="3"/>
      <c r="E14" s="3"/>
      <c r="F14" s="3"/>
      <c r="G14" s="3"/>
      <c r="H14" s="3"/>
    </row>
    <row r="15" spans="2:8" x14ac:dyDescent="0.25">
      <c r="B15" s="4"/>
      <c r="C15" s="10"/>
      <c r="D15" s="10" t="s">
        <v>57</v>
      </c>
      <c r="E15" s="10" t="s">
        <v>58</v>
      </c>
      <c r="F15" s="10" t="s">
        <v>59</v>
      </c>
      <c r="G15" s="10" t="s">
        <v>61</v>
      </c>
      <c r="H15" s="10"/>
    </row>
    <row r="16" spans="2:8" x14ac:dyDescent="0.25">
      <c r="B16" s="4"/>
      <c r="C16" s="10" t="s">
        <v>1</v>
      </c>
      <c r="D16" s="10">
        <v>2.5999999999999999E-2</v>
      </c>
      <c r="E16" s="10">
        <v>5.0999999999999997E-2</v>
      </c>
      <c r="F16" s="10">
        <v>0.10299999999999999</v>
      </c>
      <c r="G16" s="10">
        <v>0.31</v>
      </c>
      <c r="H16" s="10" t="s">
        <v>6</v>
      </c>
    </row>
    <row r="17" spans="2:8" x14ac:dyDescent="0.25">
      <c r="B17" s="4" t="s">
        <v>7</v>
      </c>
      <c r="C17" s="6">
        <f>AVERAGE(C3,C4,C8:C9,C13)</f>
        <v>100</v>
      </c>
      <c r="D17" s="6">
        <f>AVERAGE(D3,D4,D13)</f>
        <v>96.562695698064985</v>
      </c>
      <c r="E17" s="6">
        <f>AVERAGE(E3,E4,E13)</f>
        <v>90.324309675876506</v>
      </c>
      <c r="F17" s="6">
        <f>AVERAGE(F3,F4,F13)</f>
        <v>92.657323699315498</v>
      </c>
      <c r="G17" s="6">
        <f>AVERAGE(D8:D9,G13)</f>
        <v>58.281646435028996</v>
      </c>
      <c r="H17" s="6">
        <f>AVERAGE(G3,G4,E8:E9,H13)</f>
        <v>60.067943419021262</v>
      </c>
    </row>
    <row r="18" spans="2:8" x14ac:dyDescent="0.25">
      <c r="C18" s="3"/>
      <c r="D18" s="3"/>
      <c r="E18" s="3"/>
      <c r="F18" s="3"/>
      <c r="G18" s="3"/>
      <c r="H18" s="3"/>
    </row>
    <row r="19" spans="2:8" x14ac:dyDescent="0.25">
      <c r="C19" s="9"/>
      <c r="D19" s="10" t="s">
        <v>57</v>
      </c>
      <c r="E19" s="10" t="s">
        <v>58</v>
      </c>
      <c r="F19" s="10" t="s">
        <v>59</v>
      </c>
      <c r="G19" s="10" t="s">
        <v>60</v>
      </c>
      <c r="H19" s="10"/>
    </row>
    <row r="20" spans="2:8" x14ac:dyDescent="0.25">
      <c r="B20" s="1" t="s">
        <v>8</v>
      </c>
      <c r="C20" s="9" t="s">
        <v>1</v>
      </c>
      <c r="D20" s="9">
        <v>2.5999999999999999E-2</v>
      </c>
      <c r="E20" s="9">
        <v>5.0999999999999997E-2</v>
      </c>
      <c r="F20" s="9">
        <v>0.10299999999999999</v>
      </c>
      <c r="G20" s="9">
        <v>0.31</v>
      </c>
      <c r="H20" s="9" t="s">
        <v>6</v>
      </c>
    </row>
    <row r="21" spans="2:8" x14ac:dyDescent="0.25">
      <c r="B21" t="s">
        <v>9</v>
      </c>
      <c r="C21">
        <f>STDEV(C3,C4,C8:C9,C13)</f>
        <v>0</v>
      </c>
      <c r="D21">
        <f>STDEV(D3,D4,D13)</f>
        <v>5.2150494168495154</v>
      </c>
      <c r="E21">
        <f>STDEV(E3,E4,E13)</f>
        <v>5.5425547100625083</v>
      </c>
      <c r="F21">
        <f>STDEV(F3,F4,F13)</f>
        <v>7.1850572946620606</v>
      </c>
      <c r="G21">
        <f>STDEV(D8:D9,G13)</f>
        <v>9.5688810761908272</v>
      </c>
      <c r="H21">
        <f>STDEV(G3,G4,E8:E9,H13)</f>
        <v>19.166013280186004</v>
      </c>
    </row>
    <row r="23" spans="2:8" x14ac:dyDescent="0.25">
      <c r="B23" s="1" t="s">
        <v>10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D4992-0716-48AE-97B0-FCF581052EA8}">
  <dimension ref="B5:G13"/>
  <sheetViews>
    <sheetView workbookViewId="0">
      <selection activeCell="D6" sqref="D6:G6"/>
    </sheetView>
  </sheetViews>
  <sheetFormatPr defaultRowHeight="15" x14ac:dyDescent="0.25"/>
  <cols>
    <col min="4" max="4" width="18.28515625" customWidth="1"/>
    <col min="5" max="5" width="18.7109375" customWidth="1"/>
    <col min="6" max="6" width="25.85546875" customWidth="1"/>
    <col min="7" max="7" width="15" customWidth="1"/>
  </cols>
  <sheetData>
    <row r="5" spans="2:7" x14ac:dyDescent="0.25">
      <c r="B5" t="s">
        <v>0</v>
      </c>
    </row>
    <row r="6" spans="2:7" x14ac:dyDescent="0.25">
      <c r="C6" s="4" t="s">
        <v>1</v>
      </c>
      <c r="D6" s="5" t="s">
        <v>34</v>
      </c>
      <c r="E6" s="5" t="s">
        <v>35</v>
      </c>
      <c r="F6" s="5" t="s">
        <v>4</v>
      </c>
      <c r="G6" s="5" t="s">
        <v>51</v>
      </c>
    </row>
    <row r="8" spans="2:7" x14ac:dyDescent="0.25">
      <c r="C8">
        <v>100</v>
      </c>
      <c r="D8">
        <v>28.464419475655429</v>
      </c>
      <c r="E8">
        <v>68.726591760299627</v>
      </c>
      <c r="F8">
        <v>25.280898876404489</v>
      </c>
      <c r="G8">
        <v>58.239700374531836</v>
      </c>
    </row>
    <row r="9" spans="2:7" x14ac:dyDescent="0.25">
      <c r="C9">
        <v>100</v>
      </c>
      <c r="D9">
        <v>33.618784530386741</v>
      </c>
      <c r="E9">
        <v>82.955801104972366</v>
      </c>
      <c r="F9">
        <v>36.243093922651937</v>
      </c>
      <c r="G9">
        <v>53.508287292817677</v>
      </c>
    </row>
    <row r="10" spans="2:7" x14ac:dyDescent="0.25">
      <c r="C10">
        <v>100</v>
      </c>
      <c r="D10">
        <v>58.871963771099232</v>
      </c>
      <c r="E10">
        <v>23.878139151914368</v>
      </c>
      <c r="F10">
        <v>47.138740222313714</v>
      </c>
      <c r="G10">
        <v>56.298888431453285</v>
      </c>
    </row>
    <row r="11" spans="2:7" x14ac:dyDescent="0.25">
      <c r="B11" t="s">
        <v>0</v>
      </c>
      <c r="C11">
        <v>100</v>
      </c>
      <c r="D11">
        <v>31.041602003021083</v>
      </c>
      <c r="E11">
        <v>75.841196432635996</v>
      </c>
      <c r="F11">
        <v>30.761996399528215</v>
      </c>
      <c r="G11">
        <v>55.87399383367476</v>
      </c>
    </row>
    <row r="12" spans="2:7" x14ac:dyDescent="0.25">
      <c r="B12" t="s">
        <v>2</v>
      </c>
      <c r="C12">
        <v>0</v>
      </c>
      <c r="D12">
        <v>3.6446864829114802</v>
      </c>
      <c r="E12">
        <v>10.061570418541084</v>
      </c>
      <c r="F12">
        <v>7.75144245389113</v>
      </c>
      <c r="G12">
        <v>3.3456142746748223</v>
      </c>
    </row>
    <row r="13" spans="2:7" x14ac:dyDescent="0.25">
      <c r="B13" t="s">
        <v>3</v>
      </c>
      <c r="C13">
        <v>0</v>
      </c>
      <c r="D13">
        <v>2.1042607220207334</v>
      </c>
      <c r="E13">
        <v>5.8090503896150709</v>
      </c>
      <c r="F13">
        <v>4.4752973873619375</v>
      </c>
      <c r="G13">
        <v>1.9315913020881634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FA539-1F67-4964-956F-512E138B4CC3}">
  <dimension ref="B1:E9"/>
  <sheetViews>
    <sheetView workbookViewId="0">
      <selection activeCell="E3" sqref="E3"/>
    </sheetView>
  </sheetViews>
  <sheetFormatPr defaultRowHeight="15" x14ac:dyDescent="0.25"/>
  <cols>
    <col min="2" max="2" width="14.42578125" customWidth="1"/>
    <col min="4" max="4" width="20.42578125" customWidth="1"/>
  </cols>
  <sheetData>
    <row r="1" spans="2:5" ht="18" x14ac:dyDescent="0.35">
      <c r="B1" s="8" t="s">
        <v>43</v>
      </c>
      <c r="C1" s="7"/>
      <c r="D1" s="8" t="s">
        <v>36</v>
      </c>
      <c r="E1" s="8" t="s">
        <v>37</v>
      </c>
    </row>
    <row r="2" spans="2:5" x14ac:dyDescent="0.25">
      <c r="B2" s="7"/>
      <c r="C2" s="7"/>
      <c r="D2" s="7"/>
      <c r="E2" s="7"/>
    </row>
    <row r="3" spans="2:5" x14ac:dyDescent="0.25">
      <c r="B3" s="8" t="s">
        <v>40</v>
      </c>
      <c r="C3" s="7"/>
      <c r="D3" s="7"/>
      <c r="E3" s="7" t="s">
        <v>46</v>
      </c>
    </row>
    <row r="4" spans="2:5" x14ac:dyDescent="0.25">
      <c r="B4" s="8"/>
      <c r="C4" s="7"/>
      <c r="D4" s="7"/>
      <c r="E4" s="7"/>
    </row>
    <row r="5" spans="2:5" x14ac:dyDescent="0.25">
      <c r="B5" s="8" t="s">
        <v>39</v>
      </c>
      <c r="C5" s="7"/>
      <c r="D5" s="7"/>
      <c r="E5" s="7" t="s">
        <v>45</v>
      </c>
    </row>
    <row r="6" spans="2:5" x14ac:dyDescent="0.25">
      <c r="B6" s="8"/>
      <c r="C6" s="7"/>
      <c r="D6" s="7"/>
      <c r="E6" s="7"/>
    </row>
    <row r="7" spans="2:5" x14ac:dyDescent="0.25">
      <c r="B7" s="8" t="s">
        <v>33</v>
      </c>
      <c r="C7" s="7"/>
      <c r="D7" s="7"/>
      <c r="E7" s="7" t="s">
        <v>44</v>
      </c>
    </row>
    <row r="8" spans="2:5" x14ac:dyDescent="0.25">
      <c r="B8" s="8"/>
      <c r="C8" s="7"/>
      <c r="D8" s="7"/>
      <c r="E8" s="7"/>
    </row>
    <row r="9" spans="2:5" x14ac:dyDescent="0.25">
      <c r="B9" s="8" t="s">
        <v>38</v>
      </c>
      <c r="C9" s="7"/>
      <c r="D9" s="7" t="s">
        <v>42</v>
      </c>
      <c r="E9" s="7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L-Kyn 24 hours</vt:lpstr>
      <vt:lpstr>L-Kyn 48 hours</vt:lpstr>
      <vt:lpstr>L-Kyn 72 hours</vt:lpstr>
      <vt:lpstr>L-Kyn</vt:lpstr>
      <vt:lpstr>QUIN</vt:lpstr>
      <vt:lpstr>KA</vt:lpstr>
      <vt:lpstr>CTCE-9908</vt:lpstr>
      <vt:lpstr>Combination Treatment</vt:lpstr>
      <vt:lpstr>Calculated IC50's</vt:lpstr>
      <vt:lpstr>NOC 24 hours</vt:lpstr>
      <vt:lpstr>NOC 48 hours</vt:lpstr>
      <vt:lpstr>EGCG 24 hours</vt:lpstr>
      <vt:lpstr>EGCG 48 hours</vt:lpstr>
      <vt:lpstr>EGCG 72 hours</vt:lpstr>
      <vt:lpstr>MAZ-51 24 hours</vt:lpstr>
      <vt:lpstr>24 hrs Raw data MAZ-51</vt:lpstr>
      <vt:lpstr>MAZ-51 48 hours</vt:lpstr>
      <vt:lpstr>48 hrs Raw data MAZ-51</vt:lpstr>
      <vt:lpstr>MAZ-51 72 hours</vt:lpstr>
      <vt:lpstr>72 hrs Raw data MAZ-51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YN Hlophe</dc:creator>
  <cp:lastModifiedBy>Mr. AE Phiri</cp:lastModifiedBy>
  <dcterms:created xsi:type="dcterms:W3CDTF">2022-02-04T10:54:55Z</dcterms:created>
  <dcterms:modified xsi:type="dcterms:W3CDTF">2023-08-17T15:19:48Z</dcterms:modified>
</cp:coreProperties>
</file>