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responses 1" sheetId="1" r:id="rId4"/>
    <sheet state="visible" name="Curation of Form responses 1" sheetId="2" r:id="rId5"/>
    <sheet state="visible" name="Aggregation of Form responses 1" sheetId="3"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B12">
      <text>
        <t xml:space="preserve">seldom, there is a rich library but mostly single rate = Sometimes
	-Alexander Boll</t>
      </text>
    </comment>
    <comment authorId="0" ref="F1">
      <text>
        <t xml:space="preserve">removed unhelpful columns (each answer is different)
	-Alexander Boll</t>
      </text>
    </comment>
    <comment authorId="0" ref="D1">
      <text>
        <t xml:space="preserve">removed unused question columns
	-Alexander Boll</t>
      </text>
    </comment>
    <comment authorId="0" ref="J1">
      <text>
        <t xml:space="preserve">aggregation of Column N
	-Alexander Boll</t>
      </text>
    </comment>
    <comment authorId="0" ref="H14">
      <text>
        <t xml:space="preserve">don't know what "semantics" is --&gt; leave it out
	-Alexander Boll</t>
      </text>
    </comment>
    <comment authorId="0" ref="A1">
      <text>
        <t xml:space="preserve">adapted capitalization and punctuation of responses, also sometimes changed order of multiple choice answers
	-Alexander Boll</t>
      </text>
    </comment>
    <comment authorId="0" ref="H2">
      <text>
        <t xml:space="preserve">matched similar wordings (evaluation of tools = tool evaluation)
	-Alexander Boll
reworded to process nouns
	-Alexander Boll</t>
      </text>
    </comment>
    <comment authorId="0" ref="G7">
      <text>
        <t xml:space="preserve">everything other than yes and no --&gt; "I don't know, yet"
	-Alexander Boll</t>
      </text>
    </comment>
    <comment authorId="0" ref="C2">
      <text>
        <t xml:space="preserve">1-5 = &lt;10
10-100 = &lt;100
~100, 100+ = &gt;100
	-Alexander Boll</t>
      </text>
    </comment>
    <comment authorId="0" ref="A4">
      <text>
        <t xml:space="preserve">deleted answer from 22/08/2022, as only "not applicable" was chosen
	-Alexander Boll</t>
      </text>
    </comment>
  </commentList>
</comments>
</file>

<file path=xl/sharedStrings.xml><?xml version="1.0" encoding="utf-8"?>
<sst xmlns="http://schemas.openxmlformats.org/spreadsheetml/2006/main" count="353" uniqueCount="149">
  <si>
    <t>Timestamp</t>
  </si>
  <si>
    <t>Do you have difficulties finding adequate Simulink models or projects for your research?</t>
  </si>
  <si>
    <t>How many models would you need for your typical research project?</t>
  </si>
  <si>
    <t>Do you think there are open source Simulink models, which you could use for your research?</t>
  </si>
  <si>
    <t>What are the limitations of using open-source Simulink artifacts in research? Why would you not use them?</t>
  </si>
  <si>
    <t>What are Simulink model metrics that are relevant for your research? (please note missing ones)</t>
  </si>
  <si>
    <t>Please, state the most important metric of the prior question. Which metric size ranges should the models fulfill?</t>
  </si>
  <si>
    <t>In your opinion: how can we improve the search phase?</t>
  </si>
  <si>
    <t>How can we improve the presentation phase?</t>
  </si>
  <si>
    <t>Would you use Simulink Model Picker for your research, in the future?</t>
  </si>
  <si>
    <t>Have you got other comments, regarding the Simulink Model Picker or acquiring Simulink experimental subjects?</t>
  </si>
  <si>
    <t>Thank you very much, for taking part in this survey. If you know relevant peers, who also need Simulink models, please share the survey with them.</t>
  </si>
  <si>
    <t>We collected 9,117 open-source models from GitHub. Intuitively, do you think this collection can provide you with suitable Simulink models for your research?</t>
  </si>
  <si>
    <t>Please, describe shortly for what purpose you would need Simulink models in your research. (e.g., fuzzing, tool evaluation, replication, scale testing, …)</t>
  </si>
  <si>
    <t>Where do you usually obtain your Simulink artifacts from?</t>
  </si>
  <si>
    <t/>
  </si>
  <si>
    <t>Never</t>
  </si>
  <si>
    <t>2-3</t>
  </si>
  <si>
    <t>sometimes very specific models are needed, e.g. using very specific features</t>
  </si>
  <si>
    <t>Size (#Subsystems, #Blocks, #Signals, ...), Model properties (block types, solver mode, code generation, test suite, ...)</t>
  </si>
  <si>
    <t>number of components</t>
  </si>
  <si>
    <t>semantic aspects, e.g. automotive, avionics, etc.</t>
  </si>
  <si>
    <t>Yes</t>
  </si>
  <si>
    <t>tool evaluation</t>
  </si>
  <si>
    <t>Open-Source</t>
  </si>
  <si>
    <t>three to five, including one/two in Simulink.</t>
  </si>
  <si>
    <t>I do not see any intrinsic limitation, aside maybe from lack of documentation.  I support open source. "Live free or die!" :)</t>
  </si>
  <si>
    <t>relationship with the project at hand.  E.g., if I design a robot controller with my own language, i need a Simulink (or Modelica) model for the robot itself.</t>
  </si>
  <si>
    <t>Sorry, I cannot try yr tool now.</t>
  </si>
  <si>
    <t>Co-simulation with submodels devoped with other tools and modeling languages.</t>
  </si>
  <si>
    <t>either self-made or from Simulink distribution.</t>
  </si>
  <si>
    <t>not applicable</t>
  </si>
  <si>
    <t>I currently do NOT use Simulink models at all.</t>
  </si>
  <si>
    <t>Often</t>
  </si>
  <si>
    <t>3, 4</t>
  </si>
  <si>
    <t>If the documentation is clear I think they can be used as base model for specific need (eventually modifying them)</t>
  </si>
  <si>
    <t>Size (#Subsystems, #Blocks, #Signals, ...), Model context (industry where model is employed, is model manually created/synthesized), Model properties (block types, solver mode, code generation, test suite, ...)</t>
  </si>
  <si>
    <t>Model context</t>
  </si>
  <si>
    <t xml:space="preserve">Decorating with tags that can be used as keywords to search for a model of a specific application </t>
  </si>
  <si>
    <t>It's ok</t>
  </si>
  <si>
    <t>No</t>
  </si>
  <si>
    <t>Model industrial process</t>
  </si>
  <si>
    <t>Self-made</t>
  </si>
  <si>
    <t>Most open-source artifacts are more or less toy examples or and not relevant for research focusing on industry-type models.</t>
  </si>
  <si>
    <t>Size (#Subsystems, #Blocks, #Signals, ...), Complexity Metrics (Halstead, Cyclomatic, Card and Glass, ...), Type of licensing (GNU, MIT, ...), Model context (industry where model is employed, is model manually created/synthesized)</t>
  </si>
  <si>
    <t>It should feature an open-source license!</t>
  </si>
  <si>
    <t>color scheme is a bit wonky. I would like some presets and like to see, which filters are not active.</t>
  </si>
  <si>
    <t>confusing table, each row takes lots of space, so I see only view subjects. Is it possible to have a "complex" view and a "limited" view, where the "limited" view can show hundreds of query results with good overview?</t>
  </si>
  <si>
    <t>Will the model data base be kept up-to-date? That would be a boon!</t>
  </si>
  <si>
    <t>Good luck with the tool! I would love, to see it live. Could you maybe share the tool, once, you are finished?</t>
  </si>
  <si>
    <t xml:space="preserve">Value and quality of the models is unclear, these are usually not industrial strength </t>
  </si>
  <si>
    <t>Size (#Subsystems, #Blocks, #Signals, ...), Complexity Metrics (Halstead, Cyclomatic, Card and Glass, ...), Time (last updated, date of creation,...), Simulink version (version, *.mdl, *.slx), Git-based (commits, contributors, branches, stars, forks, ...), Model context (industry where model is employed, is model manually created/synthesized), Model properties (block types, solver mode, code generation, test suite, ...)</t>
  </si>
  <si>
    <t>from 1 to 42</t>
  </si>
  <si>
    <t>What about a free-text query, like google search strings? GUI is 1990's</t>
  </si>
  <si>
    <t>Repositories is not very adequate; what about presenting models and the context explaining the models and how the models are used and embedded into the development</t>
  </si>
  <si>
    <t>Industry (NDA, non-publishable)</t>
  </si>
  <si>
    <t>500+</t>
  </si>
  <si>
    <t>Size (#Subsystems, #Blocks, #Signals, ...), Complexity Metrics (Halstead, Cyclomatic, Card and Glass, ...), Simulink version (version, *.mdl, *.slx), Type of licensing (GNU, MIT, ...), Model context (industry where model is employed, is model manually created/synthesized), entire project context: how many people made, was is tested/reviwed, layout, how did it evolve and ideally how was it used.</t>
  </si>
  <si>
    <t>size &amp; complexity</t>
  </si>
  <si>
    <t>unclear without knowing more details.</t>
  </si>
  <si>
    <t>testing automated methods for analysing models - e.g. for quality, layout, naming, versioning.</t>
  </si>
  <si>
    <t>about 100</t>
  </si>
  <si>
    <t xml:space="preserve">I don't see any as long as they are used as test cases for a tool I design. As a software engineering tool designer, this is my main need. </t>
  </si>
  <si>
    <t>Size (#Subsystems, #Blocks, #Signals, ...), Type of licensing (GNU, MIT, ...), Model context (industry where model is employed, is model manually created/synthesized), Model properties (block types, solver mode, code generation, test suite, ...)</t>
  </si>
  <si>
    <t>thousands</t>
  </si>
  <si>
    <t>Selecting on the presence or absence of a simulink block or concept. But I guess this is covered by "Include/Exclude" field.</t>
  </si>
  <si>
    <t>looks good</t>
  </si>
  <si>
    <t>NO</t>
  </si>
  <si>
    <t>a pool of 10 with low to big size models</t>
  </si>
  <si>
    <t>Size (#Subsystems, #Blocks, #Signals, ...), Complexity Metrics (Halstead, Cyclomatic, Card and Glass, ...), Type of licensing (GNU, MIT, ...), Model context (industry where model is employed, is model manually created/synthesized), Model properties (block types, solver mode, code generation, test suite, ...), direct-feedthrough loops</t>
  </si>
  <si>
    <t>Size</t>
  </si>
  <si>
    <t>Define some tags, so researchers can also tag some models</t>
  </si>
  <si>
    <t>visual of the model might be helpful</t>
  </si>
  <si>
    <t>Evaluation of our tooling (and textual C&amp;C language)</t>
  </si>
  <si>
    <t>not fitting my research needs</t>
  </si>
  <si>
    <t>Simulink version (version, *.mdl, *.slx), Type of licensing (GNU, MIT, ...), Model context (industry where model is employed, is model manually created/synthesized), Model properties (block types, solver mode, code generation, test suite, ...)</t>
  </si>
  <si>
    <t>model context</t>
  </si>
  <si>
    <t>Version of matlab</t>
  </si>
  <si>
    <t>OK</t>
  </si>
  <si>
    <t>Test automation, model deployment on embedded targets, tool evaluation</t>
  </si>
  <si>
    <t>Synthetically generated</t>
  </si>
  <si>
    <t>1-3</t>
  </si>
  <si>
    <t>Size (#Subsystems, #Blocks, #Signals, ...), Simulink version (version, *.mdl, *.slx), Type of licensing (GNU, MIT, ...), Model context (industry where model is employed, is model manually created/synthesized), Model properties (block types, solver mode, code generation, test suite, ...), useful info could also be: which simulink add-ons/libraries are required; sample-times</t>
  </si>
  <si>
    <t>scalability &amp; performance evaluation</t>
  </si>
  <si>
    <t>seldom, there is a rich library but mostly single rate</t>
  </si>
  <si>
    <t>3 or 4</t>
  </si>
  <si>
    <t>no idea</t>
  </si>
  <si>
    <t>Model properties (block types, solver mode, code generation, test suite, ...)</t>
  </si>
  <si>
    <t>number of rates, size</t>
  </si>
  <si>
    <t>optimization of code generation</t>
  </si>
  <si>
    <t>Sometimes</t>
  </si>
  <si>
    <t>Size (#Subsystems, #Blocks, #Signals, ...), Model context (industry where model is employed, is model manually created/synthesized)</t>
  </si>
  <si>
    <t>complexity in the number of subsystems and multi-rate systems</t>
  </si>
  <si>
    <t>Tool evaluation, testing, prototyping</t>
  </si>
  <si>
    <t>Maybe they are not representative of models used in industry.</t>
  </si>
  <si>
    <t>Model properties; we are often interested in specific blocks or features.</t>
  </si>
  <si>
    <t>Add the ability to search for specific blocks or features (continuous, discrete, zero-crossings, etc.)</t>
  </si>
  <si>
    <t>Show a small image representing the contents of the model.</t>
  </si>
  <si>
    <t>I don't know yet.</t>
  </si>
  <si>
    <t>Good luck with your project!</t>
  </si>
  <si>
    <t>Compilation; verification; semantics.</t>
  </si>
  <si>
    <t>Simulink distribution</t>
  </si>
  <si>
    <t>10-100</t>
  </si>
  <si>
    <t>Size (#Subsystems, #Blocks, #Signals, ...), Type of licensing (GNU, MIT, ...), Model context (industry where model is employed, is model manually created/synthesized), Model properties (block types, solver mode, code generation, test suite, ...), distinguish discrete from continuous models</t>
  </si>
  <si>
    <t>continuous blocks == 0</t>
  </si>
  <si>
    <t>add possibility to exclude models with continuous blocks</t>
  </si>
  <si>
    <t xml:space="preserve">add "download" action for each result and "download all" </t>
  </si>
  <si>
    <t>Tool evaluation</t>
  </si>
  <si>
    <t>10-20</t>
  </si>
  <si>
    <t>I found that the open source models are very different from the industrial ones. The focus of oss models is on the completeness, whereas the industry models focus on quality and correctness much more than completeness or abstraction.</t>
  </si>
  <si>
    <t>Size (#Subsystems, #Blocks, #Signals, ...), Complexity Metrics (Halstead, Cyclomatic, Card and Glass, ...), Git-based (commits, contributors, branches, stars, forks, ...), Model properties (block types, solver mode, code generation, test suite, ...)</t>
  </si>
  <si>
    <t>It depends on the study, but mostly these metrics are a combination of some structural metrics (size, complexity, blocks) with the git-based ones (commits, pull requests)</t>
  </si>
  <si>
    <t>The first query should be as simple as possible, no options (like google). The options should show up once you provide the first results - to filter the results a bit more.</t>
  </si>
  <si>
    <t>Move the filters here</t>
  </si>
  <si>
    <t>Hard to say, it depends what the models contain.</t>
  </si>
  <si>
    <t>Mostly for tool evaluation and replication</t>
  </si>
  <si>
    <t>&lt;10</t>
  </si>
  <si>
    <t>model co-simulation (from other tools and modeling languages)</t>
  </si>
  <si>
    <t>industrial process modelling</t>
  </si>
  <si>
    <t>&lt;100</t>
  </si>
  <si>
    <t>test automation</t>
  </si>
  <si>
    <t>model deployment</t>
  </si>
  <si>
    <t>&gt;=100</t>
  </si>
  <si>
    <t>I don't know yet</t>
  </si>
  <si>
    <t>scalability evaluation</t>
  </si>
  <si>
    <t>performance evaluation</t>
  </si>
  <si>
    <t>code generation optimization</t>
  </si>
  <si>
    <t>testing</t>
  </si>
  <si>
    <t>prototyping</t>
  </si>
  <si>
    <t>compilation</t>
  </si>
  <si>
    <t>verification</t>
  </si>
  <si>
    <t>replication</t>
  </si>
  <si>
    <t>specific models needed</t>
  </si>
  <si>
    <t>lack of documentation</t>
  </si>
  <si>
    <t>only for specific use cases</t>
  </si>
  <si>
    <t>non-industry-type models only</t>
  </si>
  <si>
    <t>model quality unclear/low</t>
  </si>
  <si>
    <t>generally unfit for researcher's need (testing)</t>
  </si>
  <si>
    <t>generally fit for researcher's need (testing)</t>
  </si>
  <si>
    <t>Size metrics</t>
  </si>
  <si>
    <t>Model properties</t>
  </si>
  <si>
    <t>discrete/continuous, sample times, direct-feedthrough loops</t>
  </si>
  <si>
    <t>test suite available</t>
  </si>
  <si>
    <t>License type</t>
  </si>
  <si>
    <t>Complexity metrics</t>
  </si>
  <si>
    <t>Simulink version</t>
  </si>
  <si>
    <t>Git-based</t>
  </si>
  <si>
    <t>Time</t>
  </si>
  <si>
    <t>Libraries/Add-ons used</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</si>
</sst>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yyyy h:mm:ss"/>
  </numFmts>
  <fonts count="5">
    <font>
      <sz val="10.0"/>
      <color rgb="FF000000"/>
      <name val="Arial"/>
      <scheme val="minor"/>
    </font>
    <font>
      <color theme="1"/>
      <name val="Arial"/>
      <scheme val="minor"/>
    </font>
    <font>
      <b/>
      <color theme="1"/>
      <name val="Arial"/>
      <scheme val="minor"/>
    </font>
    <font>
      <sz val="11.0"/>
      <color theme="1"/>
      <name val="Arial"/>
      <scheme val="minor"/>
    </font>
    <font>
      <sz val="11.0"/>
      <color rgb="FF7E3794"/>
      <name val="Arial"/>
      <scheme val="minor"/>
    </font>
  </fonts>
  <fills count="3">
    <fill>
      <patternFill patternType="none"/>
    </fill>
    <fill>
      <patternFill patternType="lightGray"/>
    </fill>
    <fill>
      <patternFill patternType="solid">
        <fgColor rgb="FFFFF2CC"/>
        <bgColor rgb="FFFFF2CC"/>
      </patternFill>
    </fill>
  </fills>
  <borders count="1">
    <border/>
  </borders>
  <cellStyleXfs count="1">
    <xf borderId="0" fillId="0" fontId="0" numFmtId="0" applyAlignment="1" applyFont="1"/>
  </cellStyleXfs>
  <cellXfs count="13">
    <xf borderId="0" fillId="0" fontId="0" numFmtId="0" xfId="0" applyAlignment="1" applyFont="1">
      <alignment readingOrder="0" shrinkToFit="0" vertical="bottom" wrapText="0"/>
    </xf>
    <xf borderId="0" fillId="0" fontId="1" numFmtId="0" xfId="0" applyAlignment="1" applyFont="1">
      <alignment shrinkToFit="0" wrapText="1"/>
    </xf>
    <xf borderId="0" fillId="0" fontId="1" numFmtId="0" xfId="0" applyAlignment="1" applyFont="1">
      <alignment readingOrder="0" shrinkToFit="0" wrapText="1"/>
    </xf>
    <xf borderId="0" fillId="0" fontId="1" numFmtId="0" xfId="0" applyAlignment="1" applyFont="1">
      <alignment readingOrder="0"/>
    </xf>
    <xf borderId="0" fillId="0" fontId="1" numFmtId="164" xfId="0" applyAlignment="1" applyFont="1" applyNumberFormat="1">
      <alignment readingOrder="0" shrinkToFit="0" wrapText="1"/>
    </xf>
    <xf quotePrefix="1" borderId="0" fillId="0" fontId="1" numFmtId="0" xfId="0" applyAlignment="1" applyFont="1">
      <alignment readingOrder="0" shrinkToFit="0" wrapText="1"/>
    </xf>
    <xf borderId="0" fillId="2" fontId="2" numFmtId="0" xfId="0" applyAlignment="1" applyFill="1" applyFont="1">
      <alignment shrinkToFit="0" wrapText="1"/>
    </xf>
    <xf borderId="0" fillId="2" fontId="2" numFmtId="0" xfId="0" applyAlignment="1" applyFont="1">
      <alignment readingOrder="0" shrinkToFit="0" wrapText="1"/>
    </xf>
    <xf borderId="0" fillId="2" fontId="2" numFmtId="0" xfId="0" applyAlignment="1" applyFont="1">
      <alignment readingOrder="0"/>
    </xf>
    <xf borderId="0" fillId="2" fontId="2" numFmtId="0" xfId="0" applyFont="1"/>
    <xf borderId="0" fillId="0" fontId="1" numFmtId="0" xfId="0" applyFont="1"/>
    <xf borderId="0" fillId="0" fontId="3" numFmtId="0" xfId="0" applyFont="1"/>
    <xf borderId="0" fillId="0" fontId="4"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 vs Please, describe shortly for what purpose you would need Simulink models in your research. (e.g., fuzzing, tool evaluation, replication, scale testing, …)</a:t>
            </a:r>
          </a:p>
        </c:rich>
      </c:tx>
      <c:overlay val="0"/>
    </c:title>
    <c:plotArea>
      <c:layout/>
      <c:barChart>
        <c:barDir val="bar"/>
        <c:ser>
          <c:idx val="0"/>
          <c:order val="0"/>
          <c:spPr>
            <a:solidFill>
              <a:schemeClr val="accent1"/>
            </a:solidFill>
            <a:ln cmpd="sng">
              <a:solidFill>
                <a:srgbClr val="000000"/>
              </a:solidFill>
            </a:ln>
          </c:spPr>
          <c:cat>
            <c:strRef>
              <c:f>'Curation of Form responses 1'!$J$2:$J$14</c:f>
            </c:strRef>
          </c:cat>
          <c:val>
            <c:numRef>
              <c:f>'Curation of Form responses 1'!$K$2:$K$14</c:f>
              <c:numCache/>
            </c:numRef>
          </c:val>
        </c:ser>
        <c:axId val="1691498267"/>
        <c:axId val="2018169739"/>
      </c:barChart>
      <c:catAx>
        <c:axId val="1691498267"/>
        <c:scaling>
          <c:orientation val="maxMin"/>
        </c:scaling>
        <c:delete val="0"/>
        <c:axPos val="l"/>
        <c:title>
          <c:tx>
            <c:rich>
              <a:bodyPr/>
              <a:lstStyle/>
              <a:p>
                <a:pPr lvl="0">
                  <a:defRPr b="0">
                    <a:solidFill>
                      <a:srgbClr val="000000"/>
                    </a:solidFill>
                    <a:latin typeface="+mn-lt"/>
                  </a:defRPr>
                </a:pPr>
                <a:r>
                  <a:rPr b="0">
                    <a:solidFill>
                      <a:srgbClr val="000000"/>
                    </a:solidFill>
                    <a:latin typeface="+mn-lt"/>
                  </a:rPr>
                  <a:t>Please, describe shortly for what purpose you would need Simulink models in your research. (e.g., fuzzing, tool evaluation, replication, scale testing, …)</a:t>
                </a:r>
              </a:p>
            </c:rich>
          </c:tx>
          <c:overlay val="0"/>
        </c:title>
        <c:numFmt formatCode="General" sourceLinked="1"/>
        <c:majorTickMark val="none"/>
        <c:minorTickMark val="none"/>
        <c:spPr/>
        <c:txPr>
          <a:bodyPr/>
          <a:lstStyle/>
          <a:p>
            <a:pPr lvl="0">
              <a:defRPr b="0">
                <a:solidFill>
                  <a:srgbClr val="000000"/>
                </a:solidFill>
                <a:latin typeface="+mn-lt"/>
              </a:defRPr>
            </a:pPr>
          </a:p>
        </c:txPr>
        <c:crossAx val="2018169739"/>
      </c:catAx>
      <c:valAx>
        <c:axId val="2018169739"/>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691498267"/>
        <c:crosses val="max"/>
      </c:valAx>
    </c:plotArea>
    <c:legend>
      <c:legendPos val="r"/>
      <c:overlay val="0"/>
      <c:txPr>
        <a:bodyPr/>
        <a:lstStyle/>
        <a:p>
          <a:pPr lvl="0">
            <a:defRPr b="0">
              <a:solidFill>
                <a:srgbClr val="1A1A1A"/>
              </a:solidFill>
              <a:latin typeface="+mn-lt"/>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bar"/>
        <c:ser>
          <c:idx val="0"/>
          <c:order val="0"/>
          <c:spPr>
            <a:solidFill>
              <a:schemeClr val="accent1"/>
            </a:solidFill>
            <a:ln cmpd="sng">
              <a:solidFill>
                <a:srgbClr val="000000"/>
              </a:solidFill>
            </a:ln>
          </c:spPr>
          <c:cat>
            <c:strRef>
              <c:f>'Curation of Form responses 1'!$E$95:$E$103</c:f>
            </c:strRef>
          </c:cat>
          <c:val>
            <c:numRef>
              <c:f>'Curation of Form responses 1'!$F$95:$F$103</c:f>
              <c:numCache/>
            </c:numRef>
          </c:val>
        </c:ser>
        <c:axId val="1455474460"/>
        <c:axId val="1819211693"/>
      </c:barChart>
      <c:catAx>
        <c:axId val="1455474460"/>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819211693"/>
      </c:catAx>
      <c:valAx>
        <c:axId val="1819211693"/>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455474460"/>
        <c:crosses val="max"/>
      </c:valAx>
    </c:plotArea>
    <c:legend>
      <c:legendPos val="r"/>
      <c:overlay val="0"/>
      <c:txPr>
        <a:bodyPr/>
        <a:lstStyle/>
        <a:p>
          <a:pPr lvl="0">
            <a:defRPr b="0">
              <a:solidFill>
                <a:srgbClr val="1A1A1A"/>
              </a:solidFill>
              <a:latin typeface="+mn-lt"/>
            </a:defRPr>
          </a:pPr>
        </a:p>
      </c:txPr>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bar"/>
        <c:ser>
          <c:idx val="0"/>
          <c:order val="0"/>
          <c:spPr>
            <a:solidFill>
              <a:schemeClr val="accent1"/>
            </a:solidFill>
            <a:ln cmpd="sng">
              <a:solidFill>
                <a:srgbClr val="000000"/>
              </a:solidFill>
            </a:ln>
          </c:spPr>
          <c:cat>
            <c:strRef>
              <c:f>'Curation of Form responses 1'!$D$70:$D$76</c:f>
            </c:strRef>
          </c:cat>
          <c:val>
            <c:numRef>
              <c:f>'Curation of Form responses 1'!$E$70:$E$76</c:f>
              <c:numCache/>
            </c:numRef>
          </c:val>
        </c:ser>
        <c:axId val="716033376"/>
        <c:axId val="1727117268"/>
      </c:barChart>
      <c:catAx>
        <c:axId val="716033376"/>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727117268"/>
      </c:catAx>
      <c:valAx>
        <c:axId val="1727117268"/>
        <c:scaling>
          <c:orientation val="minMax"/>
        </c:scaling>
        <c:delete val="0"/>
        <c:axPos val="b"/>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716033376"/>
        <c:crosses val="max"/>
      </c:valAx>
    </c:plotArea>
    <c:legend>
      <c:legendPos val="r"/>
      <c:overlay val="0"/>
      <c:txPr>
        <a:bodyPr/>
        <a:lstStyle/>
        <a:p>
          <a:pPr lvl="0">
            <a:defRPr b="0">
              <a:solidFill>
                <a:srgbClr val="1A1A1A"/>
              </a:solidFill>
              <a:latin typeface="+mn-lt"/>
            </a:defRPr>
          </a:pPr>
        </a:p>
      </c:txPr>
    </c:legend>
    <c:plotVisOnly val="1"/>
  </c:chart>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8</xdr:col>
      <xdr:colOff>1409700</xdr:colOff>
      <xdr:row>14</xdr:row>
      <xdr:rowOff>1162050</xdr:rowOff>
    </xdr:from>
    <xdr:ext cx="8620125" cy="3533775"/>
    <xdr:graphicFrame>
      <xdr:nvGraphicFramePr>
        <xdr:cNvPr id="1" name="Chart 1" title="Chart"/>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3</xdr:col>
      <xdr:colOff>1362075</xdr:colOff>
      <xdr:row>75</xdr:row>
      <xdr:rowOff>161925</xdr:rowOff>
    </xdr:from>
    <xdr:ext cx="5715000" cy="3533775"/>
    <xdr:graphicFrame>
      <xdr:nvGraphicFramePr>
        <xdr:cNvPr id="2" name="Chart 2" title="Chart"/>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3</xdr:col>
      <xdr:colOff>0</xdr:colOff>
      <xdr:row>51</xdr:row>
      <xdr:rowOff>66675</xdr:rowOff>
    </xdr:from>
    <xdr:ext cx="5715000" cy="3533775"/>
    <xdr:graphicFrame>
      <xdr:nvGraphicFramePr>
        <xdr:cNvPr id="3" name="Chart 3" title="Chart"/>
        <xdr:cNvGraphicFramePr/>
      </xdr:nvGraphicFramePr>
      <xdr:xfrm>
        <a:off x="0" y="0"/>
        <a:ext cx="0" cy="0"/>
      </xdr:xfrm>
      <a:graphic>
        <a:graphicData uri="http://schemas.openxmlformats.org/drawingml/2006/chart">
          <c:chart r:id="rId3"/>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hidden="1" min="1" max="1" width="18.88"/>
    <col customWidth="1" min="2" max="2" width="9.75"/>
    <col customWidth="1" min="3" max="3" width="10.88"/>
    <col customWidth="1" hidden="1" min="4" max="4" width="11.13"/>
    <col customWidth="1" min="5" max="5" width="18.13"/>
    <col customWidth="1" min="6" max="6" width="16.25"/>
    <col customWidth="1" min="7" max="7" width="24.5"/>
    <col customWidth="1" min="8" max="8" width="27.5"/>
    <col customWidth="1" min="9" max="9" width="23.88"/>
    <col customWidth="1" min="10" max="10" width="22.5"/>
    <col customWidth="1" min="11" max="11" width="18.88"/>
    <col customWidth="1" min="12" max="12" width="21.13"/>
    <col customWidth="1" min="13" max="13" width="18.88"/>
    <col customWidth="1" min="14" max="14" width="15.63"/>
    <col customWidth="1" min="15" max="15" width="20.13"/>
    <col customWidth="1" min="16" max="22" width="18.88"/>
  </cols>
  <sheetData>
    <row r="1" ht="96.0" customHeight="1">
      <c r="A1" s="1" t="s">
        <v>0</v>
      </c>
      <c r="B1" s="2" t="s">
        <v>1</v>
      </c>
      <c r="C1" s="1" t="s">
        <v>2</v>
      </c>
      <c r="D1" s="1" t="s">
        <v>3</v>
      </c>
      <c r="E1" s="2" t="s">
        <v>4</v>
      </c>
      <c r="F1" s="1" t="s">
        <v>5</v>
      </c>
      <c r="G1" s="2" t="s">
        <v>6</v>
      </c>
      <c r="H1" s="2" t="s">
        <v>7</v>
      </c>
      <c r="I1" s="2" t="s">
        <v>8</v>
      </c>
      <c r="J1" s="1" t="s">
        <v>9</v>
      </c>
      <c r="K1" s="1" t="s">
        <v>10</v>
      </c>
      <c r="L1" s="2" t="s">
        <v>11</v>
      </c>
      <c r="M1" s="2" t="s">
        <v>12</v>
      </c>
      <c r="N1" s="2" t="s">
        <v>13</v>
      </c>
      <c r="O1" s="2" t="s">
        <v>14</v>
      </c>
      <c r="P1" s="3" t="s">
        <v>15</v>
      </c>
    </row>
    <row r="2">
      <c r="A2" s="4">
        <v>44761.562591504626</v>
      </c>
      <c r="B2" s="2" t="s">
        <v>16</v>
      </c>
      <c r="C2" s="5" t="s">
        <v>17</v>
      </c>
      <c r="D2" s="1"/>
      <c r="E2" s="2" t="s">
        <v>18</v>
      </c>
      <c r="F2" s="2" t="s">
        <v>19</v>
      </c>
      <c r="G2" s="2" t="s">
        <v>20</v>
      </c>
      <c r="H2" s="2" t="s">
        <v>21</v>
      </c>
      <c r="I2" s="1"/>
      <c r="J2" s="2" t="s">
        <v>22</v>
      </c>
      <c r="K2" s="1"/>
      <c r="L2" s="1"/>
      <c r="M2" s="2" t="s">
        <v>22</v>
      </c>
      <c r="N2" s="2" t="s">
        <v>23</v>
      </c>
      <c r="O2" s="2" t="s">
        <v>24</v>
      </c>
    </row>
    <row r="3">
      <c r="A3" s="4">
        <v>44761.609584606485</v>
      </c>
      <c r="B3" s="2" t="s">
        <v>16</v>
      </c>
      <c r="C3" s="2" t="s">
        <v>25</v>
      </c>
      <c r="D3" s="1"/>
      <c r="E3" s="2" t="s">
        <v>26</v>
      </c>
      <c r="F3" s="2" t="s">
        <v>27</v>
      </c>
      <c r="G3" s="1"/>
      <c r="H3" s="2" t="s">
        <v>28</v>
      </c>
      <c r="I3" s="2" t="s">
        <v>28</v>
      </c>
      <c r="J3" s="2" t="s">
        <v>22</v>
      </c>
      <c r="K3" s="1"/>
      <c r="L3" s="1"/>
      <c r="M3" s="2" t="s">
        <v>22</v>
      </c>
      <c r="N3" s="2" t="s">
        <v>29</v>
      </c>
      <c r="O3" s="2" t="s">
        <v>30</v>
      </c>
    </row>
    <row r="4" hidden="1">
      <c r="A4" s="4">
        <v>44795.44680868056</v>
      </c>
      <c r="B4" s="2" t="s">
        <v>31</v>
      </c>
      <c r="C4" s="2" t="s">
        <v>31</v>
      </c>
      <c r="D4" s="1"/>
      <c r="E4" s="2" t="s">
        <v>31</v>
      </c>
      <c r="F4" s="2" t="s">
        <v>31</v>
      </c>
      <c r="G4" s="2" t="s">
        <v>31</v>
      </c>
      <c r="H4" s="2" t="s">
        <v>31</v>
      </c>
      <c r="I4" s="2" t="s">
        <v>31</v>
      </c>
      <c r="J4" s="2" t="s">
        <v>31</v>
      </c>
      <c r="K4" s="2" t="s">
        <v>31</v>
      </c>
      <c r="L4" s="1"/>
      <c r="M4" s="2" t="s">
        <v>31</v>
      </c>
      <c r="N4" s="2" t="s">
        <v>32</v>
      </c>
      <c r="O4" s="2" t="s">
        <v>31</v>
      </c>
    </row>
    <row r="5">
      <c r="A5" s="4">
        <v>44761.58282752315</v>
      </c>
      <c r="B5" s="2" t="s">
        <v>33</v>
      </c>
      <c r="C5" s="5" t="s">
        <v>34</v>
      </c>
      <c r="D5" s="1"/>
      <c r="E5" s="2" t="s">
        <v>35</v>
      </c>
      <c r="F5" s="2" t="s">
        <v>36</v>
      </c>
      <c r="G5" s="2" t="s">
        <v>37</v>
      </c>
      <c r="H5" s="2" t="s">
        <v>38</v>
      </c>
      <c r="I5" s="2" t="s">
        <v>39</v>
      </c>
      <c r="J5" s="2" t="s">
        <v>22</v>
      </c>
      <c r="K5" s="2" t="s">
        <v>40</v>
      </c>
      <c r="L5" s="1"/>
      <c r="M5" s="2" t="s">
        <v>22</v>
      </c>
      <c r="N5" s="2" t="s">
        <v>41</v>
      </c>
      <c r="O5" s="2" t="s">
        <v>42</v>
      </c>
    </row>
    <row r="6">
      <c r="A6" s="4">
        <v>44761.60219071759</v>
      </c>
      <c r="B6" s="2" t="s">
        <v>33</v>
      </c>
      <c r="C6" s="2">
        <v>10.0</v>
      </c>
      <c r="D6" s="1"/>
      <c r="E6" s="2" t="s">
        <v>43</v>
      </c>
      <c r="F6" s="2" t="s">
        <v>44</v>
      </c>
      <c r="G6" s="2" t="s">
        <v>45</v>
      </c>
      <c r="H6" s="2" t="s">
        <v>46</v>
      </c>
      <c r="I6" s="2" t="s">
        <v>47</v>
      </c>
      <c r="J6" s="2" t="s">
        <v>22</v>
      </c>
      <c r="K6" s="2" t="s">
        <v>48</v>
      </c>
      <c r="L6" s="2" t="s">
        <v>49</v>
      </c>
      <c r="M6" s="2" t="s">
        <v>22</v>
      </c>
      <c r="N6" s="1"/>
      <c r="O6" s="2" t="s">
        <v>24</v>
      </c>
    </row>
    <row r="7">
      <c r="A7" s="4">
        <v>44761.61545806713</v>
      </c>
      <c r="B7" s="2" t="s">
        <v>33</v>
      </c>
      <c r="C7" s="2">
        <v>10.0</v>
      </c>
      <c r="D7" s="1"/>
      <c r="E7" s="2" t="s">
        <v>50</v>
      </c>
      <c r="F7" s="2" t="s">
        <v>51</v>
      </c>
      <c r="G7" s="2" t="s">
        <v>52</v>
      </c>
      <c r="H7" s="2" t="s">
        <v>53</v>
      </c>
      <c r="I7" s="2" t="s">
        <v>54</v>
      </c>
      <c r="J7" s="2" t="s">
        <v>40</v>
      </c>
      <c r="K7" s="1"/>
      <c r="L7" s="1"/>
      <c r="M7" s="2" t="s">
        <v>40</v>
      </c>
      <c r="N7" s="1"/>
      <c r="O7" s="2" t="s">
        <v>55</v>
      </c>
    </row>
    <row r="8">
      <c r="A8" s="4">
        <v>44762.44229361111</v>
      </c>
      <c r="B8" s="2" t="s">
        <v>33</v>
      </c>
      <c r="C8" s="2" t="s">
        <v>56</v>
      </c>
      <c r="D8" s="1"/>
      <c r="E8" s="1"/>
      <c r="F8" s="2" t="s">
        <v>57</v>
      </c>
      <c r="G8" s="2" t="s">
        <v>58</v>
      </c>
      <c r="H8" s="1"/>
      <c r="I8" s="1"/>
      <c r="J8" s="1"/>
      <c r="K8" s="1"/>
      <c r="L8" s="1"/>
      <c r="M8" s="2" t="s">
        <v>59</v>
      </c>
      <c r="N8" s="2" t="s">
        <v>60</v>
      </c>
      <c r="O8" s="2" t="s">
        <v>24</v>
      </c>
    </row>
    <row r="9">
      <c r="A9" s="4">
        <v>44763.74673648148</v>
      </c>
      <c r="B9" s="2" t="s">
        <v>33</v>
      </c>
      <c r="C9" s="2" t="s">
        <v>61</v>
      </c>
      <c r="D9" s="1"/>
      <c r="E9" s="2" t="s">
        <v>62</v>
      </c>
      <c r="F9" s="2" t="s">
        <v>63</v>
      </c>
      <c r="G9" s="2" t="s">
        <v>64</v>
      </c>
      <c r="H9" s="2" t="s">
        <v>65</v>
      </c>
      <c r="I9" s="2" t="s">
        <v>66</v>
      </c>
      <c r="J9" s="2" t="s">
        <v>22</v>
      </c>
      <c r="K9" s="2" t="s">
        <v>67</v>
      </c>
      <c r="L9" s="2"/>
      <c r="M9" s="2" t="s">
        <v>22</v>
      </c>
      <c r="N9" s="2" t="s">
        <v>23</v>
      </c>
      <c r="O9" s="2" t="s">
        <v>55</v>
      </c>
    </row>
    <row r="10">
      <c r="A10" s="4">
        <v>44764.64321224537</v>
      </c>
      <c r="B10" s="2" t="s">
        <v>33</v>
      </c>
      <c r="C10" s="2" t="s">
        <v>68</v>
      </c>
      <c r="D10" s="1"/>
      <c r="E10" s="1"/>
      <c r="F10" s="2" t="s">
        <v>69</v>
      </c>
      <c r="G10" s="2" t="s">
        <v>70</v>
      </c>
      <c r="H10" s="2" t="s">
        <v>71</v>
      </c>
      <c r="I10" s="2" t="s">
        <v>72</v>
      </c>
      <c r="J10" s="2" t="s">
        <v>22</v>
      </c>
      <c r="K10" s="1"/>
      <c r="L10" s="1"/>
      <c r="M10" s="2" t="s">
        <v>22</v>
      </c>
      <c r="N10" s="2" t="s">
        <v>73</v>
      </c>
      <c r="O10" s="2" t="s">
        <v>42</v>
      </c>
    </row>
    <row r="11">
      <c r="A11" s="4">
        <v>44767.61250520834</v>
      </c>
      <c r="B11" s="2" t="s">
        <v>33</v>
      </c>
      <c r="C11" s="2">
        <v>3.0</v>
      </c>
      <c r="D11" s="1"/>
      <c r="E11" s="2" t="s">
        <v>74</v>
      </c>
      <c r="F11" s="2" t="s">
        <v>75</v>
      </c>
      <c r="G11" s="2" t="s">
        <v>76</v>
      </c>
      <c r="H11" s="2" t="s">
        <v>77</v>
      </c>
      <c r="I11" s="2" t="s">
        <v>78</v>
      </c>
      <c r="J11" s="2" t="s">
        <v>22</v>
      </c>
      <c r="K11" s="2" t="s">
        <v>40</v>
      </c>
      <c r="L11" s="1"/>
      <c r="M11" s="2" t="s">
        <v>40</v>
      </c>
      <c r="N11" s="2" t="s">
        <v>79</v>
      </c>
      <c r="O11" s="2" t="s">
        <v>80</v>
      </c>
    </row>
    <row r="12">
      <c r="A12" s="4">
        <v>44774.42272145834</v>
      </c>
      <c r="B12" s="2" t="s">
        <v>33</v>
      </c>
      <c r="C12" s="5" t="s">
        <v>81</v>
      </c>
      <c r="D12" s="1"/>
      <c r="E12" s="1"/>
      <c r="F12" s="2" t="s">
        <v>82</v>
      </c>
      <c r="G12" s="1"/>
      <c r="H12" s="1"/>
      <c r="I12" s="1"/>
      <c r="J12" s="2" t="s">
        <v>22</v>
      </c>
      <c r="K12" s="1"/>
      <c r="L12" s="1"/>
      <c r="M12" s="2" t="s">
        <v>22</v>
      </c>
      <c r="N12" s="2" t="s">
        <v>83</v>
      </c>
      <c r="O12" s="2" t="s">
        <v>55</v>
      </c>
    </row>
    <row r="13">
      <c r="A13" s="4">
        <v>44764.405889236106</v>
      </c>
      <c r="B13" s="2" t="s">
        <v>84</v>
      </c>
      <c r="C13" s="2" t="s">
        <v>85</v>
      </c>
      <c r="D13" s="1"/>
      <c r="E13" s="2" t="s">
        <v>86</v>
      </c>
      <c r="F13" s="2" t="s">
        <v>87</v>
      </c>
      <c r="G13" s="2" t="s">
        <v>88</v>
      </c>
      <c r="H13" s="1"/>
      <c r="I13" s="1"/>
      <c r="J13" s="2" t="s">
        <v>22</v>
      </c>
      <c r="K13" s="1"/>
      <c r="L13" s="1"/>
      <c r="M13" s="2" t="s">
        <v>22</v>
      </c>
      <c r="N13" s="2" t="s">
        <v>89</v>
      </c>
      <c r="O13" s="2" t="s">
        <v>24</v>
      </c>
    </row>
    <row r="14">
      <c r="A14" s="4">
        <v>44761.55585792824</v>
      </c>
      <c r="B14" s="2" t="s">
        <v>90</v>
      </c>
      <c r="C14" s="2">
        <v>20.0</v>
      </c>
      <c r="D14" s="1"/>
      <c r="E14" s="1"/>
      <c r="F14" s="2" t="s">
        <v>91</v>
      </c>
      <c r="G14" s="2" t="s">
        <v>92</v>
      </c>
      <c r="H14" s="1"/>
      <c r="I14" s="1"/>
      <c r="J14" s="2" t="s">
        <v>22</v>
      </c>
      <c r="K14" s="1"/>
      <c r="L14" s="1"/>
      <c r="M14" s="2" t="s">
        <v>22</v>
      </c>
      <c r="N14" s="2" t="s">
        <v>93</v>
      </c>
      <c r="O14" s="2" t="s">
        <v>42</v>
      </c>
    </row>
    <row r="15">
      <c r="A15" s="4">
        <v>44764.03171523148</v>
      </c>
      <c r="B15" s="2" t="s">
        <v>90</v>
      </c>
      <c r="C15" s="2">
        <v>4.0</v>
      </c>
      <c r="D15" s="1"/>
      <c r="E15" s="2" t="s">
        <v>94</v>
      </c>
      <c r="F15" s="2" t="s">
        <v>36</v>
      </c>
      <c r="G15" s="2" t="s">
        <v>95</v>
      </c>
      <c r="H15" s="2" t="s">
        <v>96</v>
      </c>
      <c r="I15" s="2" t="s">
        <v>97</v>
      </c>
      <c r="J15" s="2" t="s">
        <v>98</v>
      </c>
      <c r="K15" s="2" t="s">
        <v>99</v>
      </c>
      <c r="L15" s="1"/>
      <c r="M15" s="2" t="s">
        <v>22</v>
      </c>
      <c r="N15" s="2" t="s">
        <v>100</v>
      </c>
      <c r="O15" s="2" t="s">
        <v>101</v>
      </c>
    </row>
    <row r="16">
      <c r="A16" s="4">
        <v>44764.635695069446</v>
      </c>
      <c r="B16" s="2" t="s">
        <v>90</v>
      </c>
      <c r="C16" s="2" t="s">
        <v>102</v>
      </c>
      <c r="D16" s="1"/>
      <c r="E16" s="1"/>
      <c r="F16" s="2" t="s">
        <v>103</v>
      </c>
      <c r="G16" s="2" t="s">
        <v>104</v>
      </c>
      <c r="H16" s="2" t="s">
        <v>105</v>
      </c>
      <c r="I16" s="2" t="s">
        <v>106</v>
      </c>
      <c r="J16" s="2" t="s">
        <v>22</v>
      </c>
      <c r="K16" s="1"/>
      <c r="L16" s="1"/>
      <c r="M16" s="2" t="s">
        <v>22</v>
      </c>
      <c r="N16" s="2" t="s">
        <v>107</v>
      </c>
      <c r="O16" s="2" t="s">
        <v>42</v>
      </c>
    </row>
    <row r="17">
      <c r="A17" s="4">
        <v>44776.39958795139</v>
      </c>
      <c r="B17" s="2" t="s">
        <v>90</v>
      </c>
      <c r="C17" s="2" t="s">
        <v>108</v>
      </c>
      <c r="D17" s="1"/>
      <c r="E17" s="2" t="s">
        <v>109</v>
      </c>
      <c r="F17" s="2" t="s">
        <v>110</v>
      </c>
      <c r="G17" s="2" t="s">
        <v>111</v>
      </c>
      <c r="H17" s="2" t="s">
        <v>112</v>
      </c>
      <c r="I17" s="2" t="s">
        <v>113</v>
      </c>
      <c r="J17" s="2" t="s">
        <v>22</v>
      </c>
      <c r="K17" s="1"/>
      <c r="L17" s="1"/>
      <c r="M17" s="2" t="s">
        <v>114</v>
      </c>
      <c r="N17" s="2" t="s">
        <v>115</v>
      </c>
      <c r="O17" s="2" t="s">
        <v>55</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18.88"/>
    <col customWidth="1" min="2" max="2" width="9.75"/>
    <col customWidth="1" min="3" max="3" width="10.88"/>
    <col customWidth="1" min="4" max="4" width="18.13"/>
    <col customWidth="1" min="5" max="5" width="17.13"/>
    <col customWidth="1" min="6" max="6" width="22.5"/>
    <col customWidth="1" min="7" max="7" width="18.88"/>
    <col customWidth="1" min="8" max="8" width="20.13"/>
    <col customWidth="1" min="9" max="15" width="18.88"/>
  </cols>
  <sheetData>
    <row r="1" ht="96.0" customHeight="1">
      <c r="A1" s="6" t="s">
        <v>0</v>
      </c>
      <c r="B1" s="7" t="s">
        <v>1</v>
      </c>
      <c r="C1" s="6" t="s">
        <v>2</v>
      </c>
      <c r="D1" s="7" t="s">
        <v>4</v>
      </c>
      <c r="E1" s="6" t="s">
        <v>5</v>
      </c>
      <c r="F1" s="6" t="s">
        <v>9</v>
      </c>
      <c r="G1" s="7" t="s">
        <v>12</v>
      </c>
      <c r="H1" s="7" t="s">
        <v>14</v>
      </c>
      <c r="I1" s="8" t="s">
        <v>15</v>
      </c>
      <c r="J1" s="7" t="s">
        <v>13</v>
      </c>
      <c r="K1" s="9"/>
      <c r="L1" s="9"/>
      <c r="M1" s="9"/>
      <c r="N1" s="9"/>
      <c r="O1" s="9"/>
    </row>
    <row r="2">
      <c r="A2" s="4">
        <v>44761.562591504626</v>
      </c>
      <c r="B2" s="2" t="s">
        <v>16</v>
      </c>
      <c r="C2" s="2" t="s">
        <v>116</v>
      </c>
      <c r="D2" s="2" t="s">
        <v>18</v>
      </c>
      <c r="E2" s="2" t="s">
        <v>19</v>
      </c>
      <c r="F2" s="2" t="s">
        <v>22</v>
      </c>
      <c r="G2" s="2" t="s">
        <v>22</v>
      </c>
      <c r="H2" s="2" t="s">
        <v>24</v>
      </c>
      <c r="J2" s="3" t="s">
        <v>23</v>
      </c>
      <c r="K2" s="3">
        <v>6.0</v>
      </c>
    </row>
    <row r="3">
      <c r="A3" s="4">
        <v>44761.609584606485</v>
      </c>
      <c r="B3" s="2" t="s">
        <v>16</v>
      </c>
      <c r="C3" s="2" t="s">
        <v>116</v>
      </c>
      <c r="D3" s="2" t="s">
        <v>26</v>
      </c>
      <c r="E3" s="2" t="s">
        <v>27</v>
      </c>
      <c r="F3" s="2" t="s">
        <v>22</v>
      </c>
      <c r="G3" s="2" t="s">
        <v>22</v>
      </c>
      <c r="H3" s="2" t="s">
        <v>30</v>
      </c>
      <c r="J3" s="2" t="s">
        <v>117</v>
      </c>
      <c r="K3" s="3">
        <v>1.0</v>
      </c>
    </row>
    <row r="4">
      <c r="A4" s="4">
        <v>44761.58282752315</v>
      </c>
      <c r="B4" s="2" t="s">
        <v>33</v>
      </c>
      <c r="C4" s="2" t="s">
        <v>116</v>
      </c>
      <c r="D4" s="2" t="s">
        <v>35</v>
      </c>
      <c r="E4" s="2" t="s">
        <v>36</v>
      </c>
      <c r="F4" s="2" t="s">
        <v>22</v>
      </c>
      <c r="G4" s="2" t="s">
        <v>22</v>
      </c>
      <c r="H4" s="2" t="s">
        <v>42</v>
      </c>
      <c r="J4" s="2" t="s">
        <v>118</v>
      </c>
      <c r="K4" s="3">
        <v>1.0</v>
      </c>
    </row>
    <row r="5">
      <c r="A5" s="4">
        <v>44761.60219071759</v>
      </c>
      <c r="B5" s="2" t="s">
        <v>33</v>
      </c>
      <c r="C5" s="2" t="s">
        <v>119</v>
      </c>
      <c r="D5" s="2" t="s">
        <v>43</v>
      </c>
      <c r="E5" s="2" t="s">
        <v>44</v>
      </c>
      <c r="F5" s="2" t="s">
        <v>22</v>
      </c>
      <c r="G5" s="2" t="s">
        <v>22</v>
      </c>
      <c r="H5" s="2" t="s">
        <v>24</v>
      </c>
      <c r="J5" s="3" t="s">
        <v>120</v>
      </c>
      <c r="K5" s="3">
        <v>1.0</v>
      </c>
    </row>
    <row r="6">
      <c r="A6" s="4">
        <v>44761.61545806713</v>
      </c>
      <c r="B6" s="2" t="s">
        <v>33</v>
      </c>
      <c r="C6" s="2" t="s">
        <v>119</v>
      </c>
      <c r="D6" s="2" t="s">
        <v>50</v>
      </c>
      <c r="E6" s="2" t="s">
        <v>51</v>
      </c>
      <c r="F6" s="2" t="s">
        <v>40</v>
      </c>
      <c r="G6" s="2" t="s">
        <v>40</v>
      </c>
      <c r="H6" s="2" t="s">
        <v>55</v>
      </c>
      <c r="J6" s="3" t="s">
        <v>121</v>
      </c>
      <c r="K6" s="3">
        <v>1.0</v>
      </c>
    </row>
    <row r="7">
      <c r="A7" s="4">
        <v>44762.44229361111</v>
      </c>
      <c r="B7" s="2" t="s">
        <v>33</v>
      </c>
      <c r="C7" s="2" t="s">
        <v>122</v>
      </c>
      <c r="D7" s="1"/>
      <c r="E7" s="2" t="s">
        <v>57</v>
      </c>
      <c r="F7" s="1"/>
      <c r="G7" s="2" t="s">
        <v>123</v>
      </c>
      <c r="H7" s="2" t="s">
        <v>24</v>
      </c>
      <c r="J7" s="3" t="s">
        <v>124</v>
      </c>
      <c r="K7" s="3">
        <v>1.0</v>
      </c>
    </row>
    <row r="8">
      <c r="A8" s="4">
        <v>44763.74673648148</v>
      </c>
      <c r="B8" s="2" t="s">
        <v>33</v>
      </c>
      <c r="C8" s="2" t="s">
        <v>122</v>
      </c>
      <c r="D8" s="2" t="s">
        <v>62</v>
      </c>
      <c r="E8" s="2" t="s">
        <v>63</v>
      </c>
      <c r="F8" s="2" t="s">
        <v>22</v>
      </c>
      <c r="G8" s="2" t="s">
        <v>22</v>
      </c>
      <c r="H8" s="2" t="s">
        <v>55</v>
      </c>
      <c r="J8" s="3" t="s">
        <v>125</v>
      </c>
      <c r="K8" s="3">
        <v>1.0</v>
      </c>
    </row>
    <row r="9">
      <c r="A9" s="4">
        <v>44764.64321224537</v>
      </c>
      <c r="B9" s="2" t="s">
        <v>33</v>
      </c>
      <c r="C9" s="2" t="s">
        <v>119</v>
      </c>
      <c r="D9" s="1"/>
      <c r="E9" s="2" t="s">
        <v>69</v>
      </c>
      <c r="F9" s="2" t="s">
        <v>22</v>
      </c>
      <c r="G9" s="2" t="s">
        <v>22</v>
      </c>
      <c r="H9" s="2" t="s">
        <v>42</v>
      </c>
      <c r="J9" s="2" t="s">
        <v>126</v>
      </c>
      <c r="K9" s="3">
        <v>1.0</v>
      </c>
    </row>
    <row r="10">
      <c r="A10" s="4">
        <v>44767.61250520834</v>
      </c>
      <c r="B10" s="2" t="s">
        <v>33</v>
      </c>
      <c r="C10" s="2" t="s">
        <v>116</v>
      </c>
      <c r="D10" s="2" t="s">
        <v>74</v>
      </c>
      <c r="E10" s="2" t="s">
        <v>75</v>
      </c>
      <c r="F10" s="2" t="s">
        <v>22</v>
      </c>
      <c r="G10" s="2" t="s">
        <v>40</v>
      </c>
      <c r="H10" s="2" t="s">
        <v>80</v>
      </c>
      <c r="J10" s="3" t="s">
        <v>127</v>
      </c>
      <c r="K10" s="3">
        <v>1.0</v>
      </c>
    </row>
    <row r="11">
      <c r="A11" s="4">
        <v>44774.42272145834</v>
      </c>
      <c r="B11" s="2" t="s">
        <v>33</v>
      </c>
      <c r="C11" s="2" t="s">
        <v>116</v>
      </c>
      <c r="D11" s="1"/>
      <c r="E11" s="2" t="s">
        <v>82</v>
      </c>
      <c r="F11" s="2" t="s">
        <v>22</v>
      </c>
      <c r="G11" s="2" t="s">
        <v>22</v>
      </c>
      <c r="H11" s="2" t="s">
        <v>55</v>
      </c>
      <c r="J11" s="3" t="s">
        <v>128</v>
      </c>
      <c r="K11" s="3">
        <v>1.0</v>
      </c>
    </row>
    <row r="12">
      <c r="A12" s="4">
        <v>44764.405889236106</v>
      </c>
      <c r="B12" s="2" t="s">
        <v>90</v>
      </c>
      <c r="C12" s="2" t="s">
        <v>116</v>
      </c>
      <c r="D12" s="2" t="s">
        <v>86</v>
      </c>
      <c r="E12" s="2" t="s">
        <v>87</v>
      </c>
      <c r="F12" s="2" t="s">
        <v>22</v>
      </c>
      <c r="G12" s="2" t="s">
        <v>22</v>
      </c>
      <c r="H12" s="2" t="s">
        <v>24</v>
      </c>
      <c r="J12" s="3" t="s">
        <v>129</v>
      </c>
      <c r="K12" s="3">
        <v>1.0</v>
      </c>
    </row>
    <row r="13">
      <c r="A13" s="4">
        <v>44761.55585792824</v>
      </c>
      <c r="B13" s="2" t="s">
        <v>90</v>
      </c>
      <c r="C13" s="2" t="s">
        <v>119</v>
      </c>
      <c r="D13" s="1"/>
      <c r="E13" s="2" t="s">
        <v>91</v>
      </c>
      <c r="F13" s="2" t="s">
        <v>22</v>
      </c>
      <c r="G13" s="2" t="s">
        <v>22</v>
      </c>
      <c r="H13" s="2" t="s">
        <v>42</v>
      </c>
      <c r="J13" s="3" t="s">
        <v>130</v>
      </c>
      <c r="K13" s="3">
        <v>1.0</v>
      </c>
    </row>
    <row r="14">
      <c r="A14" s="4">
        <v>44764.03171523148</v>
      </c>
      <c r="B14" s="2" t="s">
        <v>90</v>
      </c>
      <c r="C14" s="2" t="s">
        <v>116</v>
      </c>
      <c r="D14" s="2" t="s">
        <v>94</v>
      </c>
      <c r="E14" s="2" t="s">
        <v>36</v>
      </c>
      <c r="F14" s="2" t="s">
        <v>123</v>
      </c>
      <c r="G14" s="2" t="s">
        <v>22</v>
      </c>
      <c r="H14" s="2" t="s">
        <v>101</v>
      </c>
      <c r="J14" s="3" t="s">
        <v>131</v>
      </c>
      <c r="K14" s="3">
        <v>1.0</v>
      </c>
    </row>
    <row r="15">
      <c r="A15" s="4">
        <v>44764.635695069446</v>
      </c>
      <c r="B15" s="2" t="s">
        <v>90</v>
      </c>
      <c r="C15" s="2" t="s">
        <v>119</v>
      </c>
      <c r="D15" s="1"/>
      <c r="E15" s="2" t="s">
        <v>103</v>
      </c>
      <c r="F15" s="2" t="s">
        <v>22</v>
      </c>
      <c r="G15" s="2" t="s">
        <v>22</v>
      </c>
      <c r="H15" s="2" t="s">
        <v>42</v>
      </c>
    </row>
    <row r="16">
      <c r="A16" s="4">
        <v>44776.39958795139</v>
      </c>
      <c r="B16" s="2" t="s">
        <v>90</v>
      </c>
      <c r="C16" s="2" t="s">
        <v>119</v>
      </c>
      <c r="D16" s="2" t="s">
        <v>109</v>
      </c>
      <c r="E16" s="2" t="s">
        <v>110</v>
      </c>
      <c r="F16" s="2" t="s">
        <v>22</v>
      </c>
      <c r="G16" s="2" t="s">
        <v>123</v>
      </c>
      <c r="H16" s="2" t="s">
        <v>55</v>
      </c>
    </row>
    <row r="70">
      <c r="D70" s="3" t="s">
        <v>132</v>
      </c>
      <c r="E70" s="3">
        <v>1.0</v>
      </c>
    </row>
    <row r="71">
      <c r="D71" s="3" t="s">
        <v>133</v>
      </c>
      <c r="E71" s="3">
        <v>2.0</v>
      </c>
    </row>
    <row r="72">
      <c r="D72" s="3" t="s">
        <v>134</v>
      </c>
      <c r="E72" s="3">
        <v>1.0</v>
      </c>
    </row>
    <row r="73">
      <c r="D73" s="3" t="s">
        <v>135</v>
      </c>
      <c r="E73" s="3">
        <v>4.0</v>
      </c>
    </row>
    <row r="74">
      <c r="D74" s="3" t="s">
        <v>136</v>
      </c>
      <c r="E74" s="3">
        <v>2.0</v>
      </c>
    </row>
    <row r="75">
      <c r="D75" s="3" t="s">
        <v>137</v>
      </c>
      <c r="E75" s="3">
        <v>1.0</v>
      </c>
    </row>
    <row r="76">
      <c r="D76" s="3" t="s">
        <v>138</v>
      </c>
      <c r="E76" s="3">
        <v>1.0</v>
      </c>
    </row>
    <row r="95">
      <c r="E95" s="3" t="s">
        <v>139</v>
      </c>
      <c r="F95" s="3">
        <v>12.0</v>
      </c>
    </row>
    <row r="96">
      <c r="E96" s="3" t="s">
        <v>140</v>
      </c>
      <c r="F96" s="3">
        <v>11.0</v>
      </c>
      <c r="G96" s="3" t="s">
        <v>141</v>
      </c>
    </row>
    <row r="97">
      <c r="E97" s="3" t="s">
        <v>37</v>
      </c>
      <c r="F97" s="3">
        <v>11.0</v>
      </c>
      <c r="G97" s="3" t="s">
        <v>142</v>
      </c>
    </row>
    <row r="98">
      <c r="E98" s="3" t="s">
        <v>143</v>
      </c>
      <c r="F98" s="3">
        <v>7.0</v>
      </c>
    </row>
    <row r="99">
      <c r="E99" s="3" t="s">
        <v>144</v>
      </c>
      <c r="F99" s="3">
        <v>5.0</v>
      </c>
    </row>
    <row r="100">
      <c r="E100" s="3" t="s">
        <v>145</v>
      </c>
      <c r="F100" s="3">
        <v>4.0</v>
      </c>
    </row>
    <row r="101">
      <c r="E101" s="3" t="s">
        <v>146</v>
      </c>
      <c r="F101" s="3">
        <v>2.0</v>
      </c>
    </row>
    <row r="102">
      <c r="E102" s="3" t="s">
        <v>147</v>
      </c>
      <c r="F102" s="3">
        <v>1.0</v>
      </c>
    </row>
    <row r="103">
      <c r="E103" s="3" t="s">
        <v>148</v>
      </c>
      <c r="F103" s="3">
        <v>1.0</v>
      </c>
    </row>
  </sheetData>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sheetData>
    <row r="1" ht="96.0" customHeight="1">
      <c r="A1" s="7" t="s">
        <v>1</v>
      </c>
      <c r="B1" s="6"/>
      <c r="C1" s="6" t="s">
        <v>2</v>
      </c>
      <c r="D1" s="7"/>
      <c r="E1" s="7" t="s">
        <v>4</v>
      </c>
      <c r="F1" s="6"/>
      <c r="G1" s="6" t="s">
        <v>5</v>
      </c>
      <c r="H1" s="6"/>
      <c r="I1" s="6" t="s">
        <v>9</v>
      </c>
      <c r="J1" s="7"/>
      <c r="K1" s="7" t="s">
        <v>12</v>
      </c>
      <c r="L1" s="7"/>
      <c r="M1" s="7" t="s">
        <v>14</v>
      </c>
      <c r="N1" s="8" t="s">
        <v>15</v>
      </c>
      <c r="O1" s="7" t="s">
        <v>13</v>
      </c>
      <c r="P1" s="9"/>
      <c r="Q1" s="9"/>
      <c r="R1" s="9"/>
      <c r="S1" s="9"/>
      <c r="T1" s="9"/>
    </row>
    <row r="2">
      <c r="A2" s="3" t="str">
        <f>IFERROR(__xludf.DUMMYFUNCTION("UNIQUE('Curation of Form responses 1'!B2:B16)"),"Never")</f>
        <v>Never</v>
      </c>
      <c r="B2" s="10">
        <f>COUNTIF('Curation of Form responses 1'!B:B,A2)</f>
        <v>2</v>
      </c>
      <c r="C2" s="11" t="str">
        <f>IFERROR(__xludf.DUMMYFUNCTION("UNIQUE('Curation of Form responses 1'!C2:C16)"),"&lt;10")</f>
        <v>&lt;10</v>
      </c>
      <c r="D2" s="12">
        <v>7.0</v>
      </c>
      <c r="E2" s="3" t="s">
        <v>132</v>
      </c>
      <c r="F2" s="3">
        <v>1.0</v>
      </c>
      <c r="G2" s="3" t="s">
        <v>139</v>
      </c>
      <c r="H2" s="3">
        <v>12.0</v>
      </c>
      <c r="I2" s="10" t="str">
        <f>IFERROR(__xludf.DUMMYFUNCTION("UNIQUE('Curation of Form responses 1'!F2:F16)"),"Yes")</f>
        <v>Yes</v>
      </c>
      <c r="J2" s="10">
        <f>COUNTIF('Curation of Form responses 1'!F:F,I2)</f>
        <v>12</v>
      </c>
      <c r="K2" s="3" t="str">
        <f>IFERROR(__xludf.DUMMYFUNCTION("UNIQUE('Curation of Form responses 1'!G2:G16)"),"Yes")</f>
        <v>Yes</v>
      </c>
      <c r="L2" s="10">
        <f>COUNTIF('Curation of Form responses 1'!G:G,K2)</f>
        <v>11</v>
      </c>
      <c r="M2" s="10" t="str">
        <f>IFERROR(__xludf.DUMMYFUNCTION("UNIQUE('Curation of Form responses 1'!H2:H16)"),"Open-Source")</f>
        <v>Open-Source</v>
      </c>
      <c r="N2" s="10">
        <f>COUNTIF('Curation of Form responses 1'!H:H,M2)</f>
        <v>4</v>
      </c>
      <c r="O2" s="3" t="s">
        <v>23</v>
      </c>
      <c r="P2" s="3">
        <v>6.0</v>
      </c>
    </row>
    <row r="3">
      <c r="A3" s="10" t="str">
        <f>IFERROR(__xludf.DUMMYFUNCTION("""COMPUTED_VALUE"""),"Often")</f>
        <v>Often</v>
      </c>
      <c r="B3" s="10">
        <f>COUNTIF('Curation of Form responses 1'!B:B,A3)</f>
        <v>8</v>
      </c>
      <c r="C3" s="10" t="str">
        <f>IFERROR(__xludf.DUMMYFUNCTION("""COMPUTED_VALUE"""),"&lt;100")</f>
        <v>&lt;100</v>
      </c>
      <c r="D3" s="12">
        <v>6.0</v>
      </c>
      <c r="E3" s="3" t="s">
        <v>133</v>
      </c>
      <c r="F3" s="3">
        <v>2.0</v>
      </c>
      <c r="G3" s="3" t="s">
        <v>140</v>
      </c>
      <c r="H3" s="3">
        <v>11.0</v>
      </c>
      <c r="I3" s="10" t="str">
        <f>IFERROR(__xludf.DUMMYFUNCTION("""COMPUTED_VALUE"""),"No")</f>
        <v>No</v>
      </c>
      <c r="J3" s="10">
        <f>COUNTIF('Curation of Form responses 1'!F:F,I3)</f>
        <v>1</v>
      </c>
      <c r="K3" s="10" t="str">
        <f>IFERROR(__xludf.DUMMYFUNCTION("""COMPUTED_VALUE"""),"No")</f>
        <v>No</v>
      </c>
      <c r="L3" s="10">
        <f>COUNTIF('Curation of Form responses 1'!G:G,K3)</f>
        <v>2</v>
      </c>
      <c r="M3" s="10" t="str">
        <f>IFERROR(__xludf.DUMMYFUNCTION("""COMPUTED_VALUE"""),"either self-made or from Simulink distribution.")</f>
        <v>either self-made or from Simulink distribution.</v>
      </c>
      <c r="N3" s="10">
        <f>COUNTIF('Curation of Form responses 1'!H:H,M3)</f>
        <v>1</v>
      </c>
      <c r="O3" s="2" t="s">
        <v>117</v>
      </c>
      <c r="P3" s="3">
        <v>1.0</v>
      </c>
    </row>
    <row r="4">
      <c r="A4" s="10" t="str">
        <f>IFERROR(__xludf.DUMMYFUNCTION("""COMPUTED_VALUE"""),"Sometimes")</f>
        <v>Sometimes</v>
      </c>
      <c r="B4" s="10">
        <f>COUNTIF('Curation of Form responses 1'!B:B,A4)</f>
        <v>5</v>
      </c>
      <c r="C4" s="10" t="str">
        <f>IFERROR(__xludf.DUMMYFUNCTION("""COMPUTED_VALUE"""),"&gt;=100")</f>
        <v>&gt;=100</v>
      </c>
      <c r="D4" s="12">
        <v>2.0</v>
      </c>
      <c r="E4" s="3" t="s">
        <v>134</v>
      </c>
      <c r="F4" s="3">
        <v>1.0</v>
      </c>
      <c r="G4" s="3" t="s">
        <v>37</v>
      </c>
      <c r="H4" s="3">
        <v>11.0</v>
      </c>
      <c r="I4" s="10"/>
      <c r="K4" s="10" t="str">
        <f>IFERROR(__xludf.DUMMYFUNCTION("""COMPUTED_VALUE"""),"I don't know yet")</f>
        <v>I don't know yet</v>
      </c>
      <c r="L4" s="10">
        <f>COUNTIF('Curation of Form responses 1'!G:G,K4)</f>
        <v>2</v>
      </c>
      <c r="M4" s="10" t="str">
        <f>IFERROR(__xludf.DUMMYFUNCTION("""COMPUTED_VALUE"""),"Self-made")</f>
        <v>Self-made</v>
      </c>
      <c r="N4" s="10">
        <f>COUNTIF('Curation of Form responses 1'!H:H,M4)</f>
        <v>4</v>
      </c>
      <c r="O4" s="2" t="s">
        <v>118</v>
      </c>
      <c r="P4" s="3">
        <v>1.0</v>
      </c>
    </row>
    <row r="5">
      <c r="E5" s="3" t="s">
        <v>135</v>
      </c>
      <c r="F5" s="3">
        <v>4.0</v>
      </c>
      <c r="G5" s="3" t="s">
        <v>143</v>
      </c>
      <c r="H5" s="3">
        <v>7.0</v>
      </c>
      <c r="I5" s="10" t="str">
        <f>IFERROR(__xludf.DUMMYFUNCTION("""COMPUTED_VALUE"""),"I don't know yet")</f>
        <v>I don't know yet</v>
      </c>
      <c r="J5" s="10">
        <f>COUNTIF('Curation of Form responses 1'!F:F,I5)</f>
        <v>1</v>
      </c>
      <c r="M5" s="10" t="str">
        <f>IFERROR(__xludf.DUMMYFUNCTION("""COMPUTED_VALUE"""),"Industry (NDA, non-publishable)")</f>
        <v>Industry (NDA, non-publishable)</v>
      </c>
      <c r="N5" s="10">
        <f>COUNTIF('Curation of Form responses 1'!H:H,M5)</f>
        <v>4</v>
      </c>
      <c r="O5" s="3" t="s">
        <v>120</v>
      </c>
      <c r="P5" s="3">
        <v>1.0</v>
      </c>
    </row>
    <row r="6">
      <c r="E6" s="3" t="s">
        <v>136</v>
      </c>
      <c r="F6" s="3">
        <v>2.0</v>
      </c>
      <c r="G6" s="3" t="s">
        <v>144</v>
      </c>
      <c r="H6" s="3">
        <v>5.0</v>
      </c>
      <c r="M6" s="10" t="str">
        <f>IFERROR(__xludf.DUMMYFUNCTION("""COMPUTED_VALUE"""),"Synthetically generated")</f>
        <v>Synthetically generated</v>
      </c>
      <c r="N6" s="10">
        <f>COUNTIF('Curation of Form responses 1'!H:H,M6)</f>
        <v>1</v>
      </c>
      <c r="O6" s="3" t="s">
        <v>121</v>
      </c>
      <c r="P6" s="3">
        <v>1.0</v>
      </c>
    </row>
    <row r="7">
      <c r="E7" s="3" t="s">
        <v>137</v>
      </c>
      <c r="F7" s="3">
        <v>1.0</v>
      </c>
      <c r="G7" s="3" t="s">
        <v>145</v>
      </c>
      <c r="H7" s="3">
        <v>4.0</v>
      </c>
      <c r="M7" s="10" t="str">
        <f>IFERROR(__xludf.DUMMYFUNCTION("""COMPUTED_VALUE"""),"Simulink distribution")</f>
        <v>Simulink distribution</v>
      </c>
      <c r="N7" s="10">
        <f>COUNTIF('Curation of Form responses 1'!H:H,M7)</f>
        <v>1</v>
      </c>
      <c r="O7" s="3" t="s">
        <v>124</v>
      </c>
      <c r="P7" s="3">
        <v>1.0</v>
      </c>
    </row>
    <row r="8">
      <c r="E8" s="3" t="s">
        <v>138</v>
      </c>
      <c r="F8" s="3">
        <v>1.0</v>
      </c>
      <c r="G8" s="3" t="s">
        <v>146</v>
      </c>
      <c r="H8" s="3">
        <v>2.0</v>
      </c>
      <c r="O8" s="3" t="s">
        <v>125</v>
      </c>
      <c r="P8" s="3">
        <v>1.0</v>
      </c>
    </row>
    <row r="9">
      <c r="G9" s="3" t="s">
        <v>147</v>
      </c>
      <c r="H9" s="3">
        <v>1.0</v>
      </c>
      <c r="O9" s="2" t="s">
        <v>126</v>
      </c>
      <c r="P9" s="3">
        <v>1.0</v>
      </c>
    </row>
    <row r="10">
      <c r="G10" s="3" t="s">
        <v>148</v>
      </c>
      <c r="H10" s="3">
        <v>1.0</v>
      </c>
      <c r="O10" s="3" t="s">
        <v>127</v>
      </c>
      <c r="P10" s="3">
        <v>1.0</v>
      </c>
    </row>
    <row r="11">
      <c r="O11" s="3" t="s">
        <v>128</v>
      </c>
      <c r="P11" s="3">
        <v>1.0</v>
      </c>
    </row>
    <row r="12">
      <c r="O12" s="3" t="s">
        <v>129</v>
      </c>
      <c r="P12" s="3">
        <v>1.0</v>
      </c>
    </row>
    <row r="13">
      <c r="O13" s="3" t="s">
        <v>130</v>
      </c>
      <c r="P13" s="3">
        <v>1.0</v>
      </c>
    </row>
    <row r="14">
      <c r="O14" s="3" t="s">
        <v>131</v>
      </c>
      <c r="P14" s="3">
        <v>1.0</v>
      </c>
    </row>
  </sheetData>
  <drawing r:id="rId1"/>
</worksheet>
</file>