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woca-my.sharepoint.com/personal/lgermanc_uwo_ca/Documents/Dropbox/Las figuras en photoshop/para FigShare i guess/"/>
    </mc:Choice>
  </mc:AlternateContent>
  <xr:revisionPtr revIDLastSave="3" documentId="8_{BE47BC75-A96D-47F6-B44D-EFAAEFEA6B66}" xr6:coauthVersionLast="47" xr6:coauthVersionMax="47" xr10:uidLastSave="{0DBCD5CF-9155-48A4-B1F9-A2C0F3CE0BF0}"/>
  <bookViews>
    <workbookView xWindow="-108" yWindow="-108" windowWidth="23256" windowHeight="12456" activeTab="1" xr2:uid="{2882A848-0C1B-4D14-A329-E539235F5DA7}"/>
  </bookViews>
  <sheets>
    <sheet name="Males" sheetId="1" r:id="rId1"/>
    <sheet name="Females" sheetId="3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V14" i="3" l="1"/>
  <c r="V15" i="3"/>
  <c r="V16" i="3"/>
  <c r="V17" i="3"/>
  <c r="V18" i="3"/>
  <c r="V19" i="3"/>
  <c r="V20" i="3"/>
  <c r="V21" i="3"/>
  <c r="V22" i="3"/>
  <c r="V23" i="3"/>
  <c r="V24" i="3"/>
  <c r="V13" i="3"/>
  <c r="U14" i="3"/>
  <c r="U15" i="3"/>
  <c r="U16" i="3"/>
  <c r="U17" i="3"/>
  <c r="U18" i="3"/>
  <c r="U13" i="3"/>
  <c r="Q11" i="3"/>
  <c r="Q12" i="3"/>
  <c r="Q13" i="3"/>
  <c r="Q14" i="3"/>
  <c r="Q15" i="3"/>
  <c r="Q16" i="3"/>
  <c r="Q17" i="3"/>
  <c r="Q18" i="3"/>
  <c r="Q19" i="3"/>
  <c r="Q20" i="3"/>
  <c r="Q21" i="3"/>
  <c r="Q22" i="3"/>
  <c r="Q23" i="3"/>
  <c r="Q24" i="3"/>
  <c r="Q25" i="3"/>
  <c r="Q26" i="3"/>
  <c r="Q27" i="3"/>
  <c r="Q10" i="3"/>
  <c r="P17" i="3"/>
  <c r="P18" i="3"/>
  <c r="P19" i="3"/>
  <c r="P20" i="3"/>
  <c r="P21" i="3"/>
  <c r="P22" i="3"/>
  <c r="P23" i="3"/>
  <c r="P24" i="3"/>
  <c r="P25" i="3"/>
  <c r="P26" i="3"/>
  <c r="P27" i="3"/>
  <c r="P16" i="3"/>
  <c r="P11" i="3"/>
  <c r="P12" i="3"/>
  <c r="P13" i="3"/>
  <c r="P14" i="3"/>
  <c r="P15" i="3"/>
  <c r="P10" i="3"/>
  <c r="O10" i="3"/>
  <c r="N15" i="3"/>
  <c r="N11" i="3"/>
  <c r="N12" i="3"/>
  <c r="N13" i="3"/>
  <c r="N14" i="3"/>
  <c r="N10" i="3"/>
  <c r="E23" i="3" l="1"/>
  <c r="E24" i="3"/>
  <c r="E25" i="3"/>
  <c r="E26" i="3"/>
  <c r="E27" i="3"/>
  <c r="E28" i="3"/>
  <c r="E29" i="3"/>
  <c r="E30" i="3"/>
  <c r="E31" i="3"/>
  <c r="E32" i="3"/>
  <c r="E6" i="3"/>
  <c r="E7" i="3"/>
  <c r="E8" i="3"/>
  <c r="E9" i="3"/>
  <c r="E10" i="3"/>
  <c r="E11" i="3"/>
  <c r="E12" i="3"/>
  <c r="E13" i="3"/>
  <c r="E14" i="3"/>
  <c r="E15" i="3"/>
  <c r="E22" i="3" l="1"/>
  <c r="F22" i="3" s="1"/>
  <c r="E5" i="3"/>
  <c r="E4" i="3"/>
  <c r="F4" i="3" s="1"/>
  <c r="G6" i="3" l="1"/>
  <c r="H6" i="3" s="1"/>
  <c r="G14" i="3"/>
  <c r="H14" i="3" s="1"/>
  <c r="G7" i="3"/>
  <c r="H7" i="3" s="1"/>
  <c r="G15" i="3"/>
  <c r="H15" i="3" s="1"/>
  <c r="G8" i="3"/>
  <c r="H8" i="3" s="1"/>
  <c r="G13" i="3"/>
  <c r="H13" i="3" s="1"/>
  <c r="G12" i="3"/>
  <c r="H12" i="3" s="1"/>
  <c r="G11" i="3"/>
  <c r="H11" i="3" s="1"/>
  <c r="G10" i="3"/>
  <c r="H10" i="3" s="1"/>
  <c r="G9" i="3"/>
  <c r="H9" i="3" s="1"/>
  <c r="G30" i="3"/>
  <c r="H30" i="3" s="1"/>
  <c r="G31" i="3"/>
  <c r="H31" i="3" s="1"/>
  <c r="G32" i="3"/>
  <c r="H32" i="3" s="1"/>
  <c r="G27" i="3"/>
  <c r="H27" i="3" s="1"/>
  <c r="G25" i="3"/>
  <c r="H25" i="3" s="1"/>
  <c r="G29" i="3"/>
  <c r="H29" i="3" s="1"/>
  <c r="G26" i="3"/>
  <c r="H26" i="3" s="1"/>
  <c r="G28" i="3"/>
  <c r="H28" i="3" s="1"/>
  <c r="G24" i="3"/>
  <c r="H24" i="3" s="1"/>
  <c r="G23" i="3"/>
  <c r="H23" i="3" s="1"/>
  <c r="G22" i="3"/>
  <c r="H22" i="3" s="1"/>
  <c r="G4" i="3" l="1"/>
  <c r="H4" i="3" s="1"/>
  <c r="G5" i="3"/>
  <c r="H5" i="3" s="1"/>
  <c r="F24" i="1" l="1"/>
  <c r="F25" i="1"/>
  <c r="F26" i="1"/>
  <c r="F27" i="1"/>
  <c r="E24" i="1"/>
  <c r="H6" i="1"/>
  <c r="H7" i="1"/>
  <c r="H8" i="1"/>
  <c r="H9" i="1"/>
  <c r="H10" i="1"/>
  <c r="H11" i="1"/>
  <c r="H12" i="1"/>
  <c r="H13" i="1"/>
  <c r="H14" i="1"/>
  <c r="H15" i="1"/>
  <c r="H16" i="1"/>
  <c r="G6" i="1"/>
  <c r="G7" i="1"/>
  <c r="G8" i="1"/>
  <c r="G9" i="1"/>
  <c r="G10" i="1"/>
  <c r="G11" i="1"/>
  <c r="G12" i="1"/>
  <c r="G13" i="1"/>
  <c r="G14" i="1"/>
  <c r="G15" i="1"/>
  <c r="G16" i="1"/>
  <c r="F4" i="1"/>
  <c r="E16" i="1"/>
  <c r="E6" i="1"/>
  <c r="E7" i="1"/>
  <c r="E8" i="1"/>
  <c r="E9" i="1"/>
  <c r="E10" i="1"/>
  <c r="E11" i="1"/>
  <c r="E12" i="1"/>
  <c r="E13" i="1"/>
  <c r="E14" i="1"/>
  <c r="E15" i="1"/>
  <c r="E5" i="1"/>
  <c r="E4" i="1"/>
  <c r="E23" i="1" l="1"/>
  <c r="G4" i="1" l="1"/>
  <c r="H4" i="1" s="1"/>
  <c r="E20" i="1" s="1"/>
  <c r="F23" i="1"/>
  <c r="F22" i="1"/>
  <c r="F21" i="1"/>
  <c r="F20" i="1"/>
  <c r="E22" i="1"/>
  <c r="G5" i="1"/>
  <c r="H5" i="1" s="1"/>
  <c r="E21" i="1" s="1"/>
</calcChain>
</file>

<file path=xl/sharedStrings.xml><?xml version="1.0" encoding="utf-8"?>
<sst xmlns="http://schemas.openxmlformats.org/spreadsheetml/2006/main" count="79" uniqueCount="35">
  <si>
    <t xml:space="preserve">VAChT </t>
  </si>
  <si>
    <t xml:space="preserve">synapto </t>
  </si>
  <si>
    <t>Adj. Volume (Int)</t>
  </si>
  <si>
    <t>VAChT/synapto</t>
  </si>
  <si>
    <t>%</t>
  </si>
  <si>
    <t>each value is an individual animal</t>
  </si>
  <si>
    <t xml:space="preserve">Adjusted volume values obtained from ImageLab (BioRad) lane and band analyses </t>
  </si>
  <si>
    <t>AppNL-F_1 AAV mCherry</t>
  </si>
  <si>
    <t>AppNL-F_2 AAV mCherry</t>
  </si>
  <si>
    <t>AppNL-F_3 AAV mCherry</t>
  </si>
  <si>
    <t>AppNL-F_4 AAV mCherry</t>
  </si>
  <si>
    <t>AppNL-F_5 AAV mCherry</t>
  </si>
  <si>
    <t>AppNL-F_1 AAV VAChT</t>
  </si>
  <si>
    <t>AppNL-F_2 AAV VAChT</t>
  </si>
  <si>
    <t>AppNL-F_3 AAV VAChT</t>
  </si>
  <si>
    <t>AppNL-F_4 AAV VAChT</t>
  </si>
  <si>
    <t>AppNL-F_5 AAV VAChT</t>
  </si>
  <si>
    <t>AppNL-F_6 AAV VAChT</t>
  </si>
  <si>
    <t>AppNL-F_7 AAV VAChT</t>
  </si>
  <si>
    <t>AppNL-F_8 AAV VAChT</t>
  </si>
  <si>
    <t>Gel 1</t>
  </si>
  <si>
    <t>Gel 2</t>
  </si>
  <si>
    <t>AppNL-F_6 AAV mCherry</t>
  </si>
  <si>
    <t>AppNL-F_9 AAV VAChT</t>
  </si>
  <si>
    <t>AppNL-F_10 AAV VAChT</t>
  </si>
  <si>
    <t>AppNL-F_11 AAV VAChT</t>
  </si>
  <si>
    <t>AppNL-F_12 AAV VAChT</t>
  </si>
  <si>
    <t>AAV mCherry</t>
  </si>
  <si>
    <t>AAV VAChT</t>
  </si>
  <si>
    <t>Average gels</t>
  </si>
  <si>
    <t>Average mCherry</t>
  </si>
  <si>
    <t>Average  mCherry</t>
  </si>
  <si>
    <t>Norm to  mCherry</t>
  </si>
  <si>
    <t>Norm to mCherry</t>
  </si>
  <si>
    <t xml:space="preserve"> AAV VAChT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</si>
</sst>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1244E4-F7F8-4BCF-8491-DE747928CD59}">
  <dimension ref="B2:H30"/>
  <sheetViews>
    <sheetView workbookViewId="0">
      <selection activeCell="C23" sqref="C23"/>
    </sheetView>
  </sheetViews>
  <sheetFormatPr defaultColWidth="11.5546875" defaultRowHeight="14.4" x14ac:dyDescent="0.3"/>
  <cols>
    <col min="1" max="1" width="11.5546875" style="1"/>
    <col min="2" max="2" width="21.77734375" style="1" bestFit="1" customWidth="1"/>
    <col min="3" max="4" width="16.44140625" style="1" bestFit="1" customWidth="1"/>
    <col min="5" max="5" width="20.21875" style="1" bestFit="1" customWidth="1"/>
    <col min="6" max="6" width="21.77734375" style="1" bestFit="1" customWidth="1"/>
    <col min="7" max="7" width="17.77734375" style="1" bestFit="1" customWidth="1"/>
    <col min="8" max="8" width="12" style="1" bestFit="1" customWidth="1"/>
    <col min="9" max="16384" width="11.5546875" style="1"/>
  </cols>
  <sheetData>
    <row r="2" spans="2:8" x14ac:dyDescent="0.3">
      <c r="C2" s="2" t="s">
        <v>0</v>
      </c>
      <c r="D2" s="2" t="s">
        <v>1</v>
      </c>
      <c r="E2" s="3"/>
      <c r="F2" s="3"/>
      <c r="G2" s="3"/>
      <c r="H2" s="3"/>
    </row>
    <row r="3" spans="2:8" x14ac:dyDescent="0.3">
      <c r="C3" s="3" t="s">
        <v>2</v>
      </c>
      <c r="D3" s="3" t="s">
        <v>2</v>
      </c>
      <c r="E3" s="3" t="s">
        <v>3</v>
      </c>
      <c r="F3" s="3" t="s">
        <v>30</v>
      </c>
      <c r="G3" s="3" t="s">
        <v>33</v>
      </c>
      <c r="H3" s="3" t="s">
        <v>4</v>
      </c>
    </row>
    <row r="4" spans="2:8" x14ac:dyDescent="0.3">
      <c r="B4" s="1" t="s">
        <v>7</v>
      </c>
      <c r="C4" s="1">
        <v>11002613</v>
      </c>
      <c r="D4" s="1">
        <v>2430366</v>
      </c>
      <c r="E4" s="1">
        <f>C4/D4</f>
        <v>4.527142413940946</v>
      </c>
      <c r="F4" s="1">
        <f>AVERAGE(E4:E8)</f>
        <v>6.844133347981824</v>
      </c>
      <c r="G4" s="1">
        <f t="shared" ref="G4:G16" si="0">E4/$F$4</f>
        <v>0.66146320998784969</v>
      </c>
      <c r="H4" s="1">
        <f>G4*100</f>
        <v>66.146320998784972</v>
      </c>
    </row>
    <row r="5" spans="2:8" x14ac:dyDescent="0.3">
      <c r="B5" s="1" t="s">
        <v>8</v>
      </c>
      <c r="C5" s="1">
        <v>12392853</v>
      </c>
      <c r="D5" s="1">
        <v>2184184</v>
      </c>
      <c r="E5" s="1">
        <f t="shared" ref="E5:E15" si="1">C5/D5</f>
        <v>5.6739052204393037</v>
      </c>
      <c r="G5" s="1">
        <f t="shared" si="0"/>
        <v>0.8290173396625018</v>
      </c>
      <c r="H5" s="1">
        <f t="shared" ref="H5:H16" si="2">G5*100</f>
        <v>82.901733966250177</v>
      </c>
    </row>
    <row r="6" spans="2:8" x14ac:dyDescent="0.3">
      <c r="B6" s="1" t="s">
        <v>9</v>
      </c>
      <c r="C6" s="1">
        <v>15845973</v>
      </c>
      <c r="D6" s="1">
        <v>1870540</v>
      </c>
      <c r="E6" s="1">
        <f t="shared" si="1"/>
        <v>8.4713360847669659</v>
      </c>
      <c r="G6" s="1">
        <f t="shared" si="0"/>
        <v>1.2377514659712125</v>
      </c>
      <c r="H6" s="1">
        <f t="shared" si="2"/>
        <v>123.77514659712125</v>
      </c>
    </row>
    <row r="7" spans="2:8" x14ac:dyDescent="0.3">
      <c r="B7" s="1" t="s">
        <v>10</v>
      </c>
      <c r="C7" s="1">
        <v>12495264</v>
      </c>
      <c r="D7" s="1">
        <v>1858570</v>
      </c>
      <c r="E7" s="1">
        <f t="shared" si="1"/>
        <v>6.7230526695254955</v>
      </c>
      <c r="G7" s="1">
        <f t="shared" si="0"/>
        <v>0.98230883702871852</v>
      </c>
      <c r="H7" s="1">
        <f t="shared" si="2"/>
        <v>98.23088370287185</v>
      </c>
    </row>
    <row r="8" spans="2:8" x14ac:dyDescent="0.3">
      <c r="B8" s="1" t="s">
        <v>11</v>
      </c>
      <c r="C8" s="1">
        <v>13447533</v>
      </c>
      <c r="D8" s="1">
        <v>1523760</v>
      </c>
      <c r="E8" s="1">
        <f t="shared" si="1"/>
        <v>8.8252303512364154</v>
      </c>
      <c r="G8" s="1">
        <f t="shared" si="0"/>
        <v>1.2894591473497183</v>
      </c>
      <c r="H8" s="1">
        <f t="shared" si="2"/>
        <v>128.94591473497184</v>
      </c>
    </row>
    <row r="9" spans="2:8" x14ac:dyDescent="0.3">
      <c r="B9" s="1" t="s">
        <v>12</v>
      </c>
      <c r="C9" s="1">
        <v>31935960</v>
      </c>
      <c r="D9" s="1">
        <v>1780730</v>
      </c>
      <c r="E9" s="1">
        <f t="shared" si="1"/>
        <v>17.934195526553715</v>
      </c>
      <c r="G9" s="1">
        <f t="shared" si="0"/>
        <v>2.6203749422623526</v>
      </c>
      <c r="H9" s="1">
        <f t="shared" si="2"/>
        <v>262.03749422623525</v>
      </c>
    </row>
    <row r="10" spans="2:8" x14ac:dyDescent="0.3">
      <c r="B10" s="1" t="s">
        <v>13</v>
      </c>
      <c r="C10" s="1">
        <v>72114006</v>
      </c>
      <c r="D10" s="1">
        <v>1937958</v>
      </c>
      <c r="E10" s="1">
        <f t="shared" si="1"/>
        <v>37.21133584938373</v>
      </c>
      <c r="G10" s="1">
        <f t="shared" si="0"/>
        <v>5.4369682701107056</v>
      </c>
      <c r="H10" s="1">
        <f t="shared" si="2"/>
        <v>543.69682701107058</v>
      </c>
    </row>
    <row r="11" spans="2:8" x14ac:dyDescent="0.3">
      <c r="B11" s="1" t="s">
        <v>14</v>
      </c>
      <c r="C11" s="1">
        <v>54491184</v>
      </c>
      <c r="D11" s="1">
        <v>2145366</v>
      </c>
      <c r="E11" s="1">
        <f t="shared" si="1"/>
        <v>25.399481487074933</v>
      </c>
      <c r="G11" s="1">
        <f t="shared" si="0"/>
        <v>3.7111318841507743</v>
      </c>
      <c r="H11" s="1">
        <f t="shared" si="2"/>
        <v>371.11318841507745</v>
      </c>
    </row>
    <row r="12" spans="2:8" x14ac:dyDescent="0.3">
      <c r="B12" s="1" t="s">
        <v>15</v>
      </c>
      <c r="C12" s="1">
        <v>16778016</v>
      </c>
      <c r="D12" s="1">
        <v>2305905</v>
      </c>
      <c r="E12" s="1">
        <f t="shared" si="1"/>
        <v>7.2761089463789705</v>
      </c>
      <c r="G12" s="1">
        <f t="shared" si="0"/>
        <v>1.0631161867301324</v>
      </c>
      <c r="H12" s="1">
        <f t="shared" si="2"/>
        <v>106.31161867301324</v>
      </c>
    </row>
    <row r="13" spans="2:8" x14ac:dyDescent="0.3">
      <c r="B13" s="1" t="s">
        <v>16</v>
      </c>
      <c r="C13" s="1">
        <v>24097024</v>
      </c>
      <c r="D13" s="1">
        <v>1743210</v>
      </c>
      <c r="E13" s="1">
        <f t="shared" si="1"/>
        <v>13.823362647070635</v>
      </c>
      <c r="G13" s="1">
        <f t="shared" si="0"/>
        <v>2.0197389419869825</v>
      </c>
      <c r="H13" s="1">
        <f t="shared" si="2"/>
        <v>201.97389419869825</v>
      </c>
    </row>
    <row r="14" spans="2:8" x14ac:dyDescent="0.3">
      <c r="B14" s="1" t="s">
        <v>17</v>
      </c>
      <c r="C14" s="1">
        <v>34272340</v>
      </c>
      <c r="D14" s="1">
        <v>1940610</v>
      </c>
      <c r="E14" s="1">
        <f t="shared" si="1"/>
        <v>17.660601563425931</v>
      </c>
      <c r="G14" s="1">
        <f t="shared" si="0"/>
        <v>2.5803999813407539</v>
      </c>
      <c r="H14" s="1">
        <f t="shared" si="2"/>
        <v>258.0399981340754</v>
      </c>
    </row>
    <row r="15" spans="2:8" x14ac:dyDescent="0.3">
      <c r="B15" s="1" t="s">
        <v>18</v>
      </c>
      <c r="C15" s="1">
        <v>37434495</v>
      </c>
      <c r="D15" s="1">
        <v>2446465</v>
      </c>
      <c r="E15" s="1">
        <f t="shared" si="1"/>
        <v>15.301463540250934</v>
      </c>
      <c r="G15" s="1">
        <f t="shared" si="0"/>
        <v>2.235705057494676</v>
      </c>
      <c r="H15" s="1">
        <f t="shared" si="2"/>
        <v>223.5705057494676</v>
      </c>
    </row>
    <row r="16" spans="2:8" x14ac:dyDescent="0.3">
      <c r="B16" s="1" t="s">
        <v>19</v>
      </c>
      <c r="C16" s="1">
        <v>14757190</v>
      </c>
      <c r="D16" s="1">
        <v>2701777</v>
      </c>
      <c r="E16" s="1">
        <f>C16/D16</f>
        <v>5.4620311002721538</v>
      </c>
      <c r="G16" s="1">
        <f t="shared" si="0"/>
        <v>0.79806029815049995</v>
      </c>
      <c r="H16" s="1">
        <f t="shared" si="2"/>
        <v>79.806029815049996</v>
      </c>
    </row>
    <row r="19" spans="2:6" x14ac:dyDescent="0.3">
      <c r="E19" s="3" t="s">
        <v>27</v>
      </c>
      <c r="F19" s="3" t="s">
        <v>34</v>
      </c>
    </row>
    <row r="20" spans="2:6" x14ac:dyDescent="0.3">
      <c r="E20" s="1">
        <f>H4</f>
        <v>66.146320998784972</v>
      </c>
      <c r="F20" s="1">
        <f>H9</f>
        <v>262.03749422623525</v>
      </c>
    </row>
    <row r="21" spans="2:6" x14ac:dyDescent="0.3">
      <c r="E21" s="1">
        <f>H5</f>
        <v>82.901733966250177</v>
      </c>
      <c r="F21" s="1">
        <f>H10</f>
        <v>543.69682701107058</v>
      </c>
    </row>
    <row r="22" spans="2:6" x14ac:dyDescent="0.3">
      <c r="E22" s="1">
        <f>H6</f>
        <v>123.77514659712125</v>
      </c>
      <c r="F22" s="1">
        <f>H11</f>
        <v>371.11318841507745</v>
      </c>
    </row>
    <row r="23" spans="2:6" x14ac:dyDescent="0.3">
      <c r="E23" s="1">
        <f>H7</f>
        <v>98.23088370287185</v>
      </c>
      <c r="F23" s="1">
        <f>H12</f>
        <v>106.31161867301324</v>
      </c>
    </row>
    <row r="24" spans="2:6" x14ac:dyDescent="0.3">
      <c r="E24" s="1">
        <f>H8</f>
        <v>128.94591473497184</v>
      </c>
      <c r="F24" s="1">
        <f>H13</f>
        <v>201.97389419869825</v>
      </c>
    </row>
    <row r="25" spans="2:6" x14ac:dyDescent="0.3">
      <c r="F25" s="1">
        <f>H14</f>
        <v>258.0399981340754</v>
      </c>
    </row>
    <row r="26" spans="2:6" x14ac:dyDescent="0.3">
      <c r="F26" s="1">
        <f>H15</f>
        <v>223.5705057494676</v>
      </c>
    </row>
    <row r="27" spans="2:6" x14ac:dyDescent="0.3">
      <c r="F27" s="1">
        <f>H16</f>
        <v>79.806029815049996</v>
      </c>
    </row>
    <row r="28" spans="2:6" x14ac:dyDescent="0.3">
      <c r="B28" t="s">
        <v>5</v>
      </c>
    </row>
    <row r="29" spans="2:6" x14ac:dyDescent="0.3">
      <c r="B29"/>
    </row>
    <row r="30" spans="2:6" x14ac:dyDescent="0.3">
      <c r="B30" t="s">
        <v>6</v>
      </c>
    </row>
  </sheetData>
  <phoneticPr fontId="2" type="noConversion"/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C8EFEE-8B0D-4D07-BEC3-EE80635CCFBD}">
  <dimension ref="B2:V42"/>
  <sheetViews>
    <sheetView tabSelected="1" workbookViewId="0">
      <selection activeCell="X36" sqref="X36"/>
    </sheetView>
  </sheetViews>
  <sheetFormatPr defaultRowHeight="14.4" x14ac:dyDescent="0.3"/>
  <cols>
    <col min="1" max="1" width="8.88671875" style="1"/>
    <col min="2" max="2" width="26.77734375" style="1" bestFit="1" customWidth="1"/>
    <col min="3" max="3" width="15.6640625" style="1" bestFit="1" customWidth="1"/>
    <col min="4" max="4" width="15.6640625" style="1" customWidth="1"/>
    <col min="5" max="5" width="14.44140625" style="1" bestFit="1" customWidth="1"/>
    <col min="6" max="6" width="16.109375" style="1" bestFit="1" customWidth="1"/>
    <col min="7" max="7" width="16.21875" style="1" bestFit="1" customWidth="1"/>
    <col min="8" max="8" width="12" style="1" bestFit="1" customWidth="1"/>
    <col min="9" max="10" width="8.88671875" style="1"/>
    <col min="11" max="11" width="12.33203125" style="1" bestFit="1" customWidth="1"/>
    <col min="12" max="12" width="8.88671875" style="1" customWidth="1"/>
    <col min="13" max="13" width="8.88671875" style="1"/>
    <col min="14" max="14" width="11.109375" style="1" bestFit="1" customWidth="1"/>
    <col min="15" max="15" width="15" style="1" bestFit="1" customWidth="1"/>
    <col min="16" max="16" width="16.21875" style="1" bestFit="1" customWidth="1"/>
    <col min="17" max="20" width="8.88671875" style="1"/>
    <col min="21" max="21" width="11.6640625" style="1" bestFit="1" customWidth="1"/>
    <col min="22" max="22" width="10.109375" style="1" bestFit="1" customWidth="1"/>
    <col min="23" max="16384" width="8.88671875" style="1"/>
  </cols>
  <sheetData>
    <row r="2" spans="2:22" x14ac:dyDescent="0.3">
      <c r="B2" s="3" t="s">
        <v>20</v>
      </c>
      <c r="C2" s="2" t="s">
        <v>0</v>
      </c>
      <c r="D2" s="2" t="s">
        <v>1</v>
      </c>
      <c r="E2" s="3"/>
      <c r="F2" s="3"/>
      <c r="G2" s="3"/>
      <c r="H2" s="3"/>
    </row>
    <row r="3" spans="2:22" x14ac:dyDescent="0.3">
      <c r="C3" s="3" t="s">
        <v>2</v>
      </c>
      <c r="D3" s="3" t="s">
        <v>2</v>
      </c>
      <c r="E3" s="3" t="s">
        <v>3</v>
      </c>
      <c r="F3" s="3" t="s">
        <v>31</v>
      </c>
      <c r="G3" s="3" t="s">
        <v>32</v>
      </c>
      <c r="H3" s="3" t="s">
        <v>4</v>
      </c>
    </row>
    <row r="4" spans="2:22" x14ac:dyDescent="0.3">
      <c r="B4" s="1" t="s">
        <v>7</v>
      </c>
      <c r="C4" s="4">
        <v>5198240</v>
      </c>
      <c r="D4" s="4">
        <v>2602765</v>
      </c>
      <c r="E4" s="1">
        <f>C4/D4</f>
        <v>1.9971991324610558</v>
      </c>
      <c r="F4" s="1">
        <f>AVERAGE(E4:E8)</f>
        <v>1.6609277389243704</v>
      </c>
      <c r="G4" s="1">
        <f>E4/$F$4</f>
        <v>1.2024599780327936</v>
      </c>
      <c r="H4" s="1">
        <f>G4*100</f>
        <v>120.24599780327935</v>
      </c>
    </row>
    <row r="5" spans="2:22" x14ac:dyDescent="0.3">
      <c r="B5" s="1" t="s">
        <v>8</v>
      </c>
      <c r="C5" s="4">
        <v>6840684</v>
      </c>
      <c r="D5" s="4">
        <v>3124407</v>
      </c>
      <c r="E5" s="1">
        <f t="shared" ref="E5:E15" si="0">C5/D5</f>
        <v>2.1894343470616984</v>
      </c>
      <c r="G5" s="1">
        <f t="shared" ref="G5:G15" si="1">E5/$F$4</f>
        <v>1.3181996397264055</v>
      </c>
      <c r="H5" s="1">
        <f t="shared" ref="H5:H15" si="2">G5*100</f>
        <v>131.81996397264055</v>
      </c>
    </row>
    <row r="6" spans="2:22" x14ac:dyDescent="0.3">
      <c r="B6" s="1" t="s">
        <v>9</v>
      </c>
      <c r="C6" s="4">
        <v>4622168</v>
      </c>
      <c r="D6" s="4">
        <v>3392640</v>
      </c>
      <c r="E6" s="1">
        <f t="shared" si="0"/>
        <v>1.362410394265233</v>
      </c>
      <c r="G6" s="1">
        <f t="shared" si="1"/>
        <v>0.82027072119798572</v>
      </c>
      <c r="H6" s="1">
        <f t="shared" si="2"/>
        <v>82.027072119798575</v>
      </c>
    </row>
    <row r="7" spans="2:22" x14ac:dyDescent="0.3">
      <c r="B7" s="1" t="s">
        <v>10</v>
      </c>
      <c r="C7" s="4">
        <v>4037588</v>
      </c>
      <c r="D7" s="4">
        <v>3456024</v>
      </c>
      <c r="E7" s="1">
        <f t="shared" si="0"/>
        <v>1.168275451790844</v>
      </c>
      <c r="G7" s="1">
        <f t="shared" si="1"/>
        <v>0.70338728435436226</v>
      </c>
      <c r="H7" s="1">
        <f t="shared" si="2"/>
        <v>70.338728435436224</v>
      </c>
    </row>
    <row r="8" spans="2:22" x14ac:dyDescent="0.3">
      <c r="B8" s="1" t="s">
        <v>11</v>
      </c>
      <c r="C8" s="4">
        <v>5968124</v>
      </c>
      <c r="D8" s="4">
        <v>3759876</v>
      </c>
      <c r="E8" s="1">
        <f t="shared" si="0"/>
        <v>1.5873193690430216</v>
      </c>
      <c r="G8" s="1">
        <f t="shared" si="1"/>
        <v>0.95568237668845357</v>
      </c>
      <c r="H8" s="1">
        <f t="shared" si="2"/>
        <v>95.568237668845356</v>
      </c>
      <c r="L8" s="5" t="s">
        <v>3</v>
      </c>
      <c r="M8" s="5"/>
    </row>
    <row r="9" spans="2:22" x14ac:dyDescent="0.3">
      <c r="B9" s="1" t="s">
        <v>12</v>
      </c>
      <c r="C9" s="1">
        <v>15923700</v>
      </c>
      <c r="D9" s="1">
        <v>3823960</v>
      </c>
      <c r="E9" s="1">
        <f t="shared" si="0"/>
        <v>4.1641910480235147</v>
      </c>
      <c r="G9" s="1">
        <f t="shared" si="1"/>
        <v>2.5071476322746449</v>
      </c>
      <c r="H9" s="1">
        <f t="shared" si="2"/>
        <v>250.71476322746449</v>
      </c>
      <c r="L9" s="3" t="s">
        <v>20</v>
      </c>
      <c r="M9" s="3" t="s">
        <v>21</v>
      </c>
      <c r="N9" s="3" t="s">
        <v>29</v>
      </c>
      <c r="O9" s="3" t="s">
        <v>30</v>
      </c>
      <c r="P9" s="3" t="s">
        <v>32</v>
      </c>
      <c r="Q9" s="3" t="s">
        <v>4</v>
      </c>
    </row>
    <row r="10" spans="2:22" x14ac:dyDescent="0.3">
      <c r="B10" s="1" t="s">
        <v>13</v>
      </c>
      <c r="C10" s="1">
        <v>26007694</v>
      </c>
      <c r="D10" s="1">
        <v>3717875</v>
      </c>
      <c r="E10" s="1">
        <f t="shared" si="0"/>
        <v>6.995311569108698</v>
      </c>
      <c r="G10" s="1">
        <f t="shared" si="1"/>
        <v>4.2116892897694127</v>
      </c>
      <c r="H10" s="1">
        <f t="shared" si="2"/>
        <v>421.16892897694129</v>
      </c>
      <c r="K10" s="3" t="s">
        <v>27</v>
      </c>
      <c r="L10" s="1">
        <v>1.9971991324610558</v>
      </c>
      <c r="M10" s="1">
        <v>1.8837241634781303</v>
      </c>
      <c r="N10" s="1">
        <f>AVERAGE(L10:M10)</f>
        <v>1.9404616479695931</v>
      </c>
      <c r="O10" s="1">
        <f>AVERAGE(N10:N15)</f>
        <v>2.0904638039952186</v>
      </c>
      <c r="P10" s="1">
        <f>N10/$O$10</f>
        <v>0.92824455714614773</v>
      </c>
      <c r="Q10" s="1">
        <f>P10*100</f>
        <v>92.824455714614771</v>
      </c>
    </row>
    <row r="11" spans="2:22" x14ac:dyDescent="0.3">
      <c r="B11" s="1" t="s">
        <v>14</v>
      </c>
      <c r="C11" s="1">
        <v>13981065</v>
      </c>
      <c r="D11" s="1">
        <v>3121860</v>
      </c>
      <c r="E11" s="1">
        <f t="shared" si="0"/>
        <v>4.4784407372527912</v>
      </c>
      <c r="G11" s="1">
        <f t="shared" si="1"/>
        <v>2.6963489333696504</v>
      </c>
      <c r="H11" s="1">
        <f t="shared" si="2"/>
        <v>269.63489333696504</v>
      </c>
      <c r="L11" s="1">
        <v>2.1894343470616984</v>
      </c>
      <c r="M11" s="1">
        <v>2.6944346646488486</v>
      </c>
      <c r="N11" s="1">
        <f t="shared" ref="N11:N14" si="3">AVERAGE(L11:M11)</f>
        <v>2.4419345058552735</v>
      </c>
      <c r="P11" s="1">
        <f t="shared" ref="P11:P27" si="4">N11/$O$10</f>
        <v>1.1681304891231969</v>
      </c>
      <c r="Q11" s="1">
        <f t="shared" ref="Q11:Q27" si="5">P11*100</f>
        <v>116.8130489123197</v>
      </c>
    </row>
    <row r="12" spans="2:22" x14ac:dyDescent="0.3">
      <c r="B12" s="1" t="s">
        <v>15</v>
      </c>
      <c r="C12" s="1">
        <v>18932550</v>
      </c>
      <c r="D12" s="1">
        <v>2923632</v>
      </c>
      <c r="E12" s="1">
        <f t="shared" si="0"/>
        <v>6.4756952995452233</v>
      </c>
      <c r="G12" s="1">
        <f t="shared" si="1"/>
        <v>3.898842284215768</v>
      </c>
      <c r="H12" s="1">
        <f t="shared" si="2"/>
        <v>389.88422842157678</v>
      </c>
      <c r="L12" s="1">
        <v>1.362410394265233</v>
      </c>
      <c r="M12" s="1">
        <v>1.0424758315233593</v>
      </c>
      <c r="N12" s="1">
        <f t="shared" si="3"/>
        <v>1.2024431128942963</v>
      </c>
      <c r="P12" s="1">
        <f t="shared" si="4"/>
        <v>0.57520398611840617</v>
      </c>
      <c r="Q12" s="1">
        <f t="shared" si="5"/>
        <v>57.520398611840619</v>
      </c>
      <c r="U12" s="3" t="s">
        <v>27</v>
      </c>
      <c r="V12" s="3" t="s">
        <v>28</v>
      </c>
    </row>
    <row r="13" spans="2:22" x14ac:dyDescent="0.3">
      <c r="B13" s="1" t="s">
        <v>16</v>
      </c>
      <c r="C13" s="1">
        <v>8426705</v>
      </c>
      <c r="D13" s="1">
        <v>3678264</v>
      </c>
      <c r="E13" s="1">
        <f t="shared" si="0"/>
        <v>2.2909462181072375</v>
      </c>
      <c r="G13" s="1">
        <f t="shared" si="1"/>
        <v>1.3793172119522021</v>
      </c>
      <c r="H13" s="1">
        <f t="shared" si="2"/>
        <v>137.93172119522021</v>
      </c>
      <c r="L13" s="1">
        <v>1.168275451790844</v>
      </c>
      <c r="M13" s="1">
        <v>1.5502498185448759</v>
      </c>
      <c r="N13" s="1">
        <f t="shared" si="3"/>
        <v>1.3592626351678598</v>
      </c>
      <c r="P13" s="1">
        <f t="shared" si="4"/>
        <v>0.65022060299254469</v>
      </c>
      <c r="Q13" s="1">
        <f t="shared" si="5"/>
        <v>65.022060299254463</v>
      </c>
      <c r="U13" s="1">
        <f>Q10</f>
        <v>92.824455714614771</v>
      </c>
      <c r="V13" s="1">
        <f>Q16</f>
        <v>199.19938532612042</v>
      </c>
    </row>
    <row r="14" spans="2:22" x14ac:dyDescent="0.3">
      <c r="B14" s="1" t="s">
        <v>17</v>
      </c>
      <c r="C14" s="1">
        <v>9237154</v>
      </c>
      <c r="D14" s="1">
        <v>3356745</v>
      </c>
      <c r="E14" s="1">
        <f t="shared" si="0"/>
        <v>2.7518188006536093</v>
      </c>
      <c r="G14" s="1">
        <f t="shared" si="1"/>
        <v>1.6567962206686417</v>
      </c>
      <c r="H14" s="1">
        <f t="shared" si="2"/>
        <v>165.67962206686417</v>
      </c>
      <c r="L14" s="1">
        <v>1.5873193690430216</v>
      </c>
      <c r="M14" s="1">
        <v>3.1332826933665041</v>
      </c>
      <c r="N14" s="1">
        <f t="shared" si="3"/>
        <v>2.360301031204763</v>
      </c>
      <c r="P14" s="1">
        <f t="shared" si="4"/>
        <v>1.1290800762461619</v>
      </c>
      <c r="Q14" s="1">
        <f t="shared" si="5"/>
        <v>112.90800762461619</v>
      </c>
      <c r="U14" s="1">
        <f t="shared" ref="U14:U18" si="6">Q11</f>
        <v>116.8130489123197</v>
      </c>
      <c r="V14" s="1">
        <f t="shared" ref="V14:V24" si="7">Q17</f>
        <v>334.62964322747484</v>
      </c>
    </row>
    <row r="15" spans="2:22" x14ac:dyDescent="0.3">
      <c r="B15" s="1" t="s">
        <v>18</v>
      </c>
      <c r="C15" s="1">
        <v>5728652</v>
      </c>
      <c r="D15" s="1">
        <v>3068330</v>
      </c>
      <c r="E15" s="1">
        <f t="shared" si="0"/>
        <v>1.8670260369647333</v>
      </c>
      <c r="G15" s="1">
        <f t="shared" si="1"/>
        <v>1.1240862520447963</v>
      </c>
      <c r="H15" s="1">
        <f t="shared" si="2"/>
        <v>112.40862520447963</v>
      </c>
      <c r="M15" s="1">
        <v>3.2383798908795249</v>
      </c>
      <c r="N15" s="1">
        <f>M15</f>
        <v>3.2383798908795249</v>
      </c>
      <c r="P15" s="1">
        <f t="shared" si="4"/>
        <v>1.5491202883735422</v>
      </c>
      <c r="Q15" s="1">
        <f t="shared" si="5"/>
        <v>154.91202883735423</v>
      </c>
      <c r="U15" s="1">
        <f t="shared" si="6"/>
        <v>57.520398611840619</v>
      </c>
      <c r="V15" s="1">
        <f t="shared" si="7"/>
        <v>214.23191966748035</v>
      </c>
    </row>
    <row r="16" spans="2:22" x14ac:dyDescent="0.3">
      <c r="K16" s="3" t="s">
        <v>28</v>
      </c>
      <c r="L16" s="1">
        <v>4.1641910480235103</v>
      </c>
      <c r="P16" s="1">
        <f>L16/$O$10</f>
        <v>1.9919938532612043</v>
      </c>
      <c r="Q16" s="1">
        <f t="shared" si="5"/>
        <v>199.19938532612042</v>
      </c>
      <c r="U16" s="1">
        <f t="shared" si="6"/>
        <v>65.022060299254463</v>
      </c>
      <c r="V16" s="1">
        <f t="shared" si="7"/>
        <v>309.77313681151088</v>
      </c>
    </row>
    <row r="17" spans="2:22" x14ac:dyDescent="0.3">
      <c r="L17" s="1">
        <v>6.995311569108698</v>
      </c>
      <c r="P17" s="1">
        <f t="shared" ref="P17:P27" si="8">L17/$O$10</f>
        <v>3.3462964322747482</v>
      </c>
      <c r="Q17" s="1">
        <f t="shared" si="5"/>
        <v>334.62964322747484</v>
      </c>
      <c r="U17" s="1">
        <f t="shared" si="6"/>
        <v>112.90800762461619</v>
      </c>
      <c r="V17" s="1">
        <f t="shared" si="7"/>
        <v>109.59033175933801</v>
      </c>
    </row>
    <row r="18" spans="2:22" x14ac:dyDescent="0.3">
      <c r="L18" s="1">
        <v>4.4784407372527912</v>
      </c>
      <c r="P18" s="1">
        <f t="shared" si="8"/>
        <v>2.1423191966748036</v>
      </c>
      <c r="Q18" s="1">
        <f t="shared" si="5"/>
        <v>214.23191966748035</v>
      </c>
      <c r="U18" s="1">
        <f t="shared" si="6"/>
        <v>154.91202883735423</v>
      </c>
      <c r="V18" s="1">
        <f t="shared" si="7"/>
        <v>131.63675904813243</v>
      </c>
    </row>
    <row r="19" spans="2:22" x14ac:dyDescent="0.3">
      <c r="L19" s="1">
        <v>6.4756952995452233</v>
      </c>
      <c r="P19" s="1">
        <f t="shared" si="8"/>
        <v>3.0977313681151091</v>
      </c>
      <c r="Q19" s="1">
        <f t="shared" si="5"/>
        <v>309.77313681151088</v>
      </c>
      <c r="V19" s="1">
        <f t="shared" si="7"/>
        <v>89.311569681165537</v>
      </c>
    </row>
    <row r="20" spans="2:22" x14ac:dyDescent="0.3">
      <c r="B20" s="3" t="s">
        <v>21</v>
      </c>
      <c r="C20" s="2" t="s">
        <v>0</v>
      </c>
      <c r="D20" s="2" t="s">
        <v>1</v>
      </c>
      <c r="E20" s="3"/>
      <c r="F20" s="3"/>
      <c r="G20" s="3"/>
      <c r="H20" s="3"/>
      <c r="L20" s="1">
        <v>2.2909462181072375</v>
      </c>
      <c r="P20" s="1">
        <f t="shared" si="8"/>
        <v>1.0959033175933801</v>
      </c>
      <c r="Q20" s="1">
        <f t="shared" si="5"/>
        <v>109.59033175933801</v>
      </c>
      <c r="V20" s="1">
        <f t="shared" si="7"/>
        <v>241.00734931479496</v>
      </c>
    </row>
    <row r="21" spans="2:22" x14ac:dyDescent="0.3">
      <c r="C21" s="3" t="s">
        <v>2</v>
      </c>
      <c r="D21" s="3" t="s">
        <v>2</v>
      </c>
      <c r="E21" s="3" t="s">
        <v>3</v>
      </c>
      <c r="F21" s="3" t="s">
        <v>31</v>
      </c>
      <c r="G21" s="3" t="s">
        <v>32</v>
      </c>
      <c r="H21" s="3" t="s">
        <v>4</v>
      </c>
      <c r="L21" s="1">
        <v>2.7518188006536093</v>
      </c>
      <c r="P21" s="1">
        <f t="shared" si="8"/>
        <v>1.3163675904813243</v>
      </c>
      <c r="Q21" s="1">
        <f t="shared" si="5"/>
        <v>131.63675904813243</v>
      </c>
      <c r="V21" s="1">
        <f t="shared" si="7"/>
        <v>219.93759519781517</v>
      </c>
    </row>
    <row r="22" spans="2:22" x14ac:dyDescent="0.3">
      <c r="B22" s="1" t="s">
        <v>7</v>
      </c>
      <c r="C22" s="1">
        <v>8034611</v>
      </c>
      <c r="D22" s="1">
        <v>4265280</v>
      </c>
      <c r="E22" s="1">
        <f>C22/D22</f>
        <v>1.8837241634781303</v>
      </c>
      <c r="F22" s="1">
        <f>AVERAGE(E22:E27)</f>
        <v>2.2570911770735407</v>
      </c>
      <c r="G22" s="1">
        <f>E22/$F$22</f>
        <v>0.83458044699837786</v>
      </c>
      <c r="H22" s="1">
        <f>G22*100</f>
        <v>83.458044699837785</v>
      </c>
      <c r="L22" s="1">
        <v>1.8670260369647333</v>
      </c>
      <c r="P22" s="1">
        <f t="shared" si="8"/>
        <v>0.89311569681165537</v>
      </c>
      <c r="Q22" s="1">
        <f t="shared" si="5"/>
        <v>89.311569681165537</v>
      </c>
      <c r="V22" s="1">
        <f t="shared" si="7"/>
        <v>138.45417464477049</v>
      </c>
    </row>
    <row r="23" spans="2:22" x14ac:dyDescent="0.3">
      <c r="B23" s="1" t="s">
        <v>8</v>
      </c>
      <c r="C23" s="1">
        <v>10308678</v>
      </c>
      <c r="D23" s="1">
        <v>3825915</v>
      </c>
      <c r="E23" s="1">
        <f t="shared" ref="E23:E32" si="9">C23/D23</f>
        <v>2.6944346646488486</v>
      </c>
      <c r="G23" s="1">
        <f t="shared" ref="G23:G32" si="10">E23/$F$22</f>
        <v>1.1937642094469356</v>
      </c>
      <c r="H23" s="1">
        <f t="shared" ref="H23:H32" si="11">G23*100</f>
        <v>119.37642094469356</v>
      </c>
      <c r="L23" s="1">
        <v>5.0381714023941075</v>
      </c>
      <c r="P23" s="1">
        <f t="shared" si="8"/>
        <v>2.4100734931479497</v>
      </c>
      <c r="Q23" s="1">
        <f t="shared" si="5"/>
        <v>241.00734931479496</v>
      </c>
      <c r="V23" s="1">
        <f t="shared" si="7"/>
        <v>157.02911600555598</v>
      </c>
    </row>
    <row r="24" spans="2:22" x14ac:dyDescent="0.3">
      <c r="B24" s="1" t="s">
        <v>9</v>
      </c>
      <c r="C24" s="1">
        <v>4895675</v>
      </c>
      <c r="D24" s="1">
        <v>4696200</v>
      </c>
      <c r="E24" s="1">
        <f t="shared" si="9"/>
        <v>1.0424758315233593</v>
      </c>
      <c r="G24" s="1">
        <f t="shared" si="10"/>
        <v>0.46186695606820555</v>
      </c>
      <c r="H24" s="1">
        <f t="shared" si="11"/>
        <v>46.186695606820557</v>
      </c>
      <c r="L24" s="1">
        <v>4.5977158189878526</v>
      </c>
      <c r="P24" s="1">
        <f t="shared" si="8"/>
        <v>2.1993759519781517</v>
      </c>
      <c r="Q24" s="1">
        <f t="shared" si="5"/>
        <v>219.93759519781517</v>
      </c>
      <c r="V24" s="1">
        <f t="shared" si="7"/>
        <v>124.97283612268268</v>
      </c>
    </row>
    <row r="25" spans="2:22" x14ac:dyDescent="0.3">
      <c r="B25" s="1" t="s">
        <v>10</v>
      </c>
      <c r="C25" s="1">
        <v>5732644</v>
      </c>
      <c r="D25" s="1">
        <v>3697884</v>
      </c>
      <c r="E25" s="1">
        <f t="shared" si="9"/>
        <v>1.5502498185448759</v>
      </c>
      <c r="G25" s="1">
        <f t="shared" si="10"/>
        <v>0.68683526580209819</v>
      </c>
      <c r="H25" s="1">
        <f t="shared" si="11"/>
        <v>68.683526580209815</v>
      </c>
      <c r="L25" s="1">
        <v>2.8943344060692522</v>
      </c>
      <c r="P25" s="1">
        <f t="shared" si="8"/>
        <v>1.3845417464477048</v>
      </c>
      <c r="Q25" s="1">
        <f t="shared" si="5"/>
        <v>138.45417464477049</v>
      </c>
    </row>
    <row r="26" spans="2:22" x14ac:dyDescent="0.3">
      <c r="B26" s="1" t="s">
        <v>11</v>
      </c>
      <c r="C26" s="1">
        <v>9219183</v>
      </c>
      <c r="D26" s="1">
        <v>2942340</v>
      </c>
      <c r="E26" s="1">
        <f t="shared" si="9"/>
        <v>3.1332826933665041</v>
      </c>
      <c r="G26" s="1">
        <f t="shared" si="10"/>
        <v>1.3881950030166705</v>
      </c>
      <c r="H26" s="1">
        <f t="shared" si="11"/>
        <v>138.81950030166706</v>
      </c>
      <c r="L26" s="1">
        <v>3.28263683182981</v>
      </c>
      <c r="P26" s="1">
        <f t="shared" si="8"/>
        <v>1.5702911600555598</v>
      </c>
      <c r="Q26" s="1">
        <f t="shared" si="5"/>
        <v>157.02911600555598</v>
      </c>
    </row>
    <row r="27" spans="2:22" x14ac:dyDescent="0.3">
      <c r="B27" s="1" t="s">
        <v>22</v>
      </c>
      <c r="C27" s="1">
        <v>9491332</v>
      </c>
      <c r="D27" s="1">
        <v>2930889</v>
      </c>
      <c r="E27" s="1">
        <f t="shared" si="9"/>
        <v>3.2383798908795249</v>
      </c>
      <c r="G27" s="1">
        <f t="shared" si="10"/>
        <v>1.4347581186677121</v>
      </c>
      <c r="H27" s="1">
        <f t="shared" si="11"/>
        <v>143.47581186677121</v>
      </c>
      <c r="L27" s="1">
        <v>2.612511903970943</v>
      </c>
      <c r="P27" s="1">
        <f t="shared" si="8"/>
        <v>1.2497283612268268</v>
      </c>
      <c r="Q27" s="1">
        <f t="shared" si="5"/>
        <v>124.97283612268268</v>
      </c>
    </row>
    <row r="28" spans="2:22" x14ac:dyDescent="0.3">
      <c r="B28" s="1" t="s">
        <v>19</v>
      </c>
      <c r="C28" s="1">
        <v>12625587</v>
      </c>
      <c r="D28" s="1">
        <v>2505986</v>
      </c>
      <c r="E28" s="1">
        <f t="shared" si="9"/>
        <v>5.0381714023941075</v>
      </c>
      <c r="G28" s="1">
        <f t="shared" si="10"/>
        <v>2.2321523621063508</v>
      </c>
      <c r="H28" s="1">
        <f t="shared" si="11"/>
        <v>223.21523621063508</v>
      </c>
    </row>
    <row r="29" spans="2:22" x14ac:dyDescent="0.3">
      <c r="B29" s="1" t="s">
        <v>23</v>
      </c>
      <c r="C29" s="1">
        <v>13646324</v>
      </c>
      <c r="D29" s="1">
        <v>2968066</v>
      </c>
      <c r="E29" s="1">
        <f t="shared" si="9"/>
        <v>4.5977158189878526</v>
      </c>
      <c r="G29" s="1">
        <f t="shared" si="10"/>
        <v>2.037009344455937</v>
      </c>
      <c r="H29" s="1">
        <f t="shared" si="11"/>
        <v>203.7009344455937</v>
      </c>
    </row>
    <row r="30" spans="2:22" x14ac:dyDescent="0.3">
      <c r="B30" s="1" t="s">
        <v>24</v>
      </c>
      <c r="C30" s="1">
        <v>10468576</v>
      </c>
      <c r="D30" s="1">
        <v>3616920</v>
      </c>
      <c r="E30" s="1">
        <f t="shared" si="9"/>
        <v>2.8943344060692522</v>
      </c>
      <c r="G30" s="1">
        <f t="shared" si="10"/>
        <v>1.2823294138351722</v>
      </c>
      <c r="H30" s="1">
        <f t="shared" si="11"/>
        <v>128.23294138351721</v>
      </c>
    </row>
    <row r="31" spans="2:22" x14ac:dyDescent="0.3">
      <c r="B31" s="1" t="s">
        <v>25</v>
      </c>
      <c r="C31" s="1">
        <v>11702469</v>
      </c>
      <c r="D31" s="1">
        <v>3564960</v>
      </c>
      <c r="E31" s="1">
        <f t="shared" si="9"/>
        <v>3.28263683182981</v>
      </c>
      <c r="G31" s="1">
        <f t="shared" si="10"/>
        <v>1.4543660731003136</v>
      </c>
      <c r="H31" s="1">
        <f t="shared" si="11"/>
        <v>145.43660731003138</v>
      </c>
    </row>
    <row r="32" spans="2:22" x14ac:dyDescent="0.3">
      <c r="B32" s="1" t="s">
        <v>26</v>
      </c>
      <c r="C32" s="1">
        <v>9437020</v>
      </c>
      <c r="D32" s="1">
        <v>3612240</v>
      </c>
      <c r="E32" s="1">
        <f t="shared" si="9"/>
        <v>2.612511903970943</v>
      </c>
      <c r="G32" s="1">
        <f t="shared" si="10"/>
        <v>1.1574684844403262</v>
      </c>
      <c r="H32" s="1">
        <f t="shared" si="11"/>
        <v>115.74684844403262</v>
      </c>
    </row>
    <row r="40" spans="2:21" x14ac:dyDescent="0.3">
      <c r="U40" t="s">
        <v>5</v>
      </c>
    </row>
    <row r="41" spans="2:21" x14ac:dyDescent="0.3">
      <c r="B41"/>
      <c r="O41"/>
      <c r="U41"/>
    </row>
    <row r="42" spans="2:21" x14ac:dyDescent="0.3">
      <c r="B42"/>
      <c r="U42" t="s">
        <v>6</v>
      </c>
    </row>
  </sheetData>
  <mergeCells count="1">
    <mergeCell ref="L8:M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Males</vt:lpstr>
      <vt:lpstr>Females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Liliana Germán</dc:creator>
  <cp:lastModifiedBy>Liliana Germán</cp:lastModifiedBy>
  <dcterms:created xsi:type="dcterms:W3CDTF">2023-02-20T00:28:01Z</dcterms:created>
  <dcterms:modified xsi:type="dcterms:W3CDTF">2023-02-20T04:38:52Z</dcterms:modified>
</cp:coreProperties>
</file>