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184" documentId="8_{E0113A76-7DE8-4E2B-97FD-F49F4DAA83DD}" xr6:coauthVersionLast="47" xr6:coauthVersionMax="47" xr10:uidLastSave="{B88E2D12-C187-4FC5-B934-F20A78271893}"/>
  <bookViews>
    <workbookView xWindow="-108" yWindow="-108" windowWidth="23256" windowHeight="12456" activeTab="2" xr2:uid="{AA2DD4AF-9C34-4A8C-BDA8-A3EBB477F011}"/>
  </bookViews>
  <sheets>
    <sheet name="B) 2 mo" sheetId="1" r:id="rId1"/>
    <sheet name="B) 3 mo" sheetId="3" r:id="rId2"/>
    <sheet name="H) 3 mo + estradiol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28" i="6"/>
  <c r="F27" i="6"/>
  <c r="F26" i="6"/>
  <c r="F25" i="6"/>
  <c r="F24" i="6"/>
  <c r="F23" i="6"/>
  <c r="F22" i="6"/>
  <c r="F15" i="6"/>
  <c r="F14" i="6"/>
  <c r="F13" i="6"/>
  <c r="F12" i="6"/>
  <c r="F11" i="6"/>
  <c r="F10" i="6"/>
  <c r="F9" i="6"/>
  <c r="F8" i="6"/>
  <c r="F7" i="6"/>
  <c r="F6" i="6"/>
  <c r="F5" i="6"/>
  <c r="F4" i="6"/>
  <c r="G4" i="6" l="1"/>
  <c r="H7" i="6" s="1"/>
  <c r="I7" i="6" s="1"/>
  <c r="L15" i="6" s="1"/>
  <c r="G22" i="6"/>
  <c r="H32" i="6" s="1"/>
  <c r="I32" i="6" s="1"/>
  <c r="N19" i="6" s="1"/>
  <c r="H9" i="6"/>
  <c r="I9" i="6" s="1"/>
  <c r="L17" i="6" s="1"/>
  <c r="H14" i="6"/>
  <c r="I14" i="6" s="1"/>
  <c r="N16" i="6" s="1"/>
  <c r="M19" i="3"/>
  <c r="M20" i="3"/>
  <c r="M18" i="3"/>
  <c r="L19" i="3"/>
  <c r="L20" i="3"/>
  <c r="L18" i="3"/>
  <c r="K19" i="3"/>
  <c r="K20" i="3"/>
  <c r="K18" i="3"/>
  <c r="J19" i="3"/>
  <c r="J20" i="3"/>
  <c r="J18" i="3"/>
  <c r="H21" i="3"/>
  <c r="H22" i="3"/>
  <c r="H23" i="3"/>
  <c r="H24" i="3"/>
  <c r="H25" i="3"/>
  <c r="H26" i="3"/>
  <c r="H27" i="3"/>
  <c r="H28" i="3"/>
  <c r="H29" i="3"/>
  <c r="H30" i="3"/>
  <c r="H31" i="3"/>
  <c r="H20" i="3"/>
  <c r="G21" i="3"/>
  <c r="G22" i="3"/>
  <c r="G23" i="3"/>
  <c r="G24" i="3"/>
  <c r="G25" i="3"/>
  <c r="G26" i="3"/>
  <c r="G27" i="3"/>
  <c r="G28" i="3"/>
  <c r="G29" i="3"/>
  <c r="G30" i="3"/>
  <c r="G31" i="3"/>
  <c r="G20" i="3"/>
  <c r="F20" i="3"/>
  <c r="E21" i="3"/>
  <c r="E22" i="3"/>
  <c r="E23" i="3"/>
  <c r="E24" i="3"/>
  <c r="E25" i="3"/>
  <c r="E26" i="3"/>
  <c r="E27" i="3"/>
  <c r="E28" i="3"/>
  <c r="E29" i="3"/>
  <c r="E30" i="3"/>
  <c r="E31" i="3"/>
  <c r="E20" i="3"/>
  <c r="J15" i="1"/>
  <c r="J16" i="1"/>
  <c r="J17" i="1"/>
  <c r="J18" i="1"/>
  <c r="J19" i="1"/>
  <c r="J20" i="1"/>
  <c r="M19" i="1"/>
  <c r="M20" i="1"/>
  <c r="M18" i="1"/>
  <c r="L19" i="1"/>
  <c r="L20" i="1"/>
  <c r="L18" i="1"/>
  <c r="K19" i="1"/>
  <c r="K20" i="1"/>
  <c r="K18" i="1"/>
  <c r="M16" i="1"/>
  <c r="M17" i="1"/>
  <c r="M15" i="1"/>
  <c r="L16" i="1"/>
  <c r="L17" i="1"/>
  <c r="L15" i="1"/>
  <c r="K16" i="1"/>
  <c r="K17" i="1"/>
  <c r="K15" i="1"/>
  <c r="E21" i="1"/>
  <c r="E22" i="1"/>
  <c r="E23" i="1"/>
  <c r="E24" i="1"/>
  <c r="E25" i="1"/>
  <c r="E26" i="1"/>
  <c r="E27" i="1"/>
  <c r="E28" i="1"/>
  <c r="E29" i="1"/>
  <c r="E30" i="1"/>
  <c r="E31" i="1"/>
  <c r="E20" i="1"/>
  <c r="F20" i="1" s="1"/>
  <c r="H6" i="6" l="1"/>
  <c r="I6" i="6" s="1"/>
  <c r="K17" i="6" s="1"/>
  <c r="H15" i="6"/>
  <c r="I15" i="6" s="1"/>
  <c r="N17" i="6" s="1"/>
  <c r="H31" i="6"/>
  <c r="I31" i="6" s="1"/>
  <c r="N18" i="6" s="1"/>
  <c r="H11" i="6"/>
  <c r="I11" i="6" s="1"/>
  <c r="M16" i="6" s="1"/>
  <c r="H13" i="6"/>
  <c r="I13" i="6" s="1"/>
  <c r="N15" i="6" s="1"/>
  <c r="H8" i="6"/>
  <c r="I8" i="6" s="1"/>
  <c r="L16" i="6" s="1"/>
  <c r="H5" i="6"/>
  <c r="I5" i="6" s="1"/>
  <c r="K16" i="6" s="1"/>
  <c r="H4" i="6"/>
  <c r="I4" i="6" s="1"/>
  <c r="K15" i="6" s="1"/>
  <c r="H12" i="6"/>
  <c r="I12" i="6" s="1"/>
  <c r="M17" i="6" s="1"/>
  <c r="H10" i="6"/>
  <c r="I10" i="6" s="1"/>
  <c r="M15" i="6" s="1"/>
  <c r="H24" i="6"/>
  <c r="I24" i="6" s="1"/>
  <c r="K20" i="6" s="1"/>
  <c r="H29" i="6"/>
  <c r="I29" i="6" s="1"/>
  <c r="M19" i="6" s="1"/>
  <c r="H23" i="6"/>
  <c r="I23" i="6" s="1"/>
  <c r="K19" i="6" s="1"/>
  <c r="H22" i="6"/>
  <c r="I22" i="6" s="1"/>
  <c r="K18" i="6" s="1"/>
  <c r="H28" i="6"/>
  <c r="I28" i="6" s="1"/>
  <c r="M18" i="6" s="1"/>
  <c r="H33" i="6"/>
  <c r="I33" i="6" s="1"/>
  <c r="N20" i="6" s="1"/>
  <c r="H27" i="6"/>
  <c r="I27" i="6" s="1"/>
  <c r="L20" i="6" s="1"/>
  <c r="H25" i="6"/>
  <c r="I25" i="6" s="1"/>
  <c r="L18" i="6" s="1"/>
  <c r="H26" i="6"/>
  <c r="I26" i="6" s="1"/>
  <c r="L19" i="6" s="1"/>
  <c r="H30" i="6"/>
  <c r="I30" i="6" s="1"/>
  <c r="M20" i="6" s="1"/>
  <c r="G28" i="1"/>
  <c r="H28" i="1" s="1"/>
  <c r="G21" i="1"/>
  <c r="H21" i="1" s="1"/>
  <c r="G29" i="1"/>
  <c r="H29" i="1" s="1"/>
  <c r="G22" i="1"/>
  <c r="H22" i="1" s="1"/>
  <c r="G30" i="1"/>
  <c r="H30" i="1" s="1"/>
  <c r="G23" i="1"/>
  <c r="H23" i="1" s="1"/>
  <c r="G31" i="1"/>
  <c r="H31" i="1" s="1"/>
  <c r="G24" i="1"/>
  <c r="H24" i="1" s="1"/>
  <c r="G27" i="1"/>
  <c r="H27" i="1" s="1"/>
  <c r="G25" i="1"/>
  <c r="H25" i="1" s="1"/>
  <c r="G26" i="1"/>
  <c r="H26" i="1" s="1"/>
  <c r="G20" i="1"/>
  <c r="H20" i="1" s="1"/>
  <c r="E15" i="3" l="1"/>
  <c r="E14" i="3"/>
  <c r="E13" i="3"/>
  <c r="E12" i="3"/>
  <c r="E11" i="3"/>
  <c r="E10" i="3"/>
  <c r="E9" i="3"/>
  <c r="E8" i="3"/>
  <c r="E7" i="3"/>
  <c r="E6" i="3"/>
  <c r="E5" i="3"/>
  <c r="E4" i="3"/>
  <c r="E15" i="1"/>
  <c r="E14" i="1"/>
  <c r="E13" i="1"/>
  <c r="E12" i="1"/>
  <c r="E11" i="1"/>
  <c r="E10" i="1"/>
  <c r="E9" i="1"/>
  <c r="E8" i="1"/>
  <c r="E7" i="1"/>
  <c r="E6" i="1"/>
  <c r="E5" i="1"/>
  <c r="E4" i="1"/>
  <c r="F4" i="1" l="1"/>
  <c r="G6" i="1" s="1"/>
  <c r="H6" i="1" s="1"/>
  <c r="F4" i="3"/>
  <c r="G7" i="3" s="1"/>
  <c r="H7" i="3" s="1"/>
  <c r="K15" i="3" s="1"/>
  <c r="G5" i="1" l="1"/>
  <c r="H5" i="1" s="1"/>
  <c r="G14" i="3"/>
  <c r="H14" i="3" s="1"/>
  <c r="M16" i="3" s="1"/>
  <c r="G8" i="1"/>
  <c r="H8" i="1" s="1"/>
  <c r="G11" i="1"/>
  <c r="H11" i="1" s="1"/>
  <c r="G12" i="1"/>
  <c r="H12" i="1" s="1"/>
  <c r="G10" i="1"/>
  <c r="H10" i="1" s="1"/>
  <c r="G10" i="3"/>
  <c r="H10" i="3" s="1"/>
  <c r="L15" i="3" s="1"/>
  <c r="G15" i="3"/>
  <c r="H15" i="3" s="1"/>
  <c r="M17" i="3" s="1"/>
  <c r="G6" i="3"/>
  <c r="H6" i="3" s="1"/>
  <c r="J17" i="3" s="1"/>
  <c r="G4" i="1"/>
  <c r="H4" i="1" s="1"/>
  <c r="G5" i="3"/>
  <c r="H5" i="3" s="1"/>
  <c r="J16" i="3" s="1"/>
  <c r="G8" i="3"/>
  <c r="H8" i="3" s="1"/>
  <c r="K16" i="3" s="1"/>
  <c r="G11" i="3"/>
  <c r="H11" i="3" s="1"/>
  <c r="L16" i="3" s="1"/>
  <c r="G14" i="1"/>
  <c r="H14" i="1" s="1"/>
  <c r="G7" i="1"/>
  <c r="H7" i="1" s="1"/>
  <c r="G15" i="1"/>
  <c r="H15" i="1" s="1"/>
  <c r="G13" i="1"/>
  <c r="H13" i="1" s="1"/>
  <c r="G9" i="3"/>
  <c r="H9" i="3" s="1"/>
  <c r="K17" i="3" s="1"/>
  <c r="G12" i="3"/>
  <c r="H12" i="3" s="1"/>
  <c r="L17" i="3" s="1"/>
  <c r="G4" i="3"/>
  <c r="H4" i="3" s="1"/>
  <c r="J15" i="3" s="1"/>
  <c r="G13" i="3"/>
  <c r="H13" i="3" s="1"/>
  <c r="M15" i="3" s="1"/>
  <c r="G9" i="1"/>
  <c r="H9" i="1" s="1"/>
</calcChain>
</file>

<file path=xl/sharedStrings.xml><?xml version="1.0" encoding="utf-8"?>
<sst xmlns="http://schemas.openxmlformats.org/spreadsheetml/2006/main" count="170" uniqueCount="44">
  <si>
    <t>Adj. Volume (Int)</t>
  </si>
  <si>
    <t>Gel 2</t>
  </si>
  <si>
    <t>Sham AppNL-G-F_1</t>
  </si>
  <si>
    <t>Sham AppNL-G-F_3</t>
  </si>
  <si>
    <t>Sham AppNL-G-F_2</t>
  </si>
  <si>
    <t>Sham AppNL-G-F-VAChTover_1</t>
  </si>
  <si>
    <t>Sham AppNL-G-F-VAChTover_2</t>
  </si>
  <si>
    <t>Sham AppNL-G-F-VAChTover_3</t>
  </si>
  <si>
    <t>OVX AppNL-G-F_1</t>
  </si>
  <si>
    <t>OVX AppNL-G-F_3</t>
  </si>
  <si>
    <t>OVX AppNL-G-F_2</t>
  </si>
  <si>
    <t>OVX AppNL-G-F-VAChTover_1</t>
  </si>
  <si>
    <t>OVX AppNL-G-F-VAChTover_2</t>
  </si>
  <si>
    <t>OVX AppNL-G-F-VAChTover_3</t>
  </si>
  <si>
    <t xml:space="preserve">VAChT </t>
  </si>
  <si>
    <t xml:space="preserve">synapto </t>
  </si>
  <si>
    <t>VAChT/synapto</t>
  </si>
  <si>
    <t>%</t>
  </si>
  <si>
    <t>Average Sham AppNL-G-F</t>
  </si>
  <si>
    <t>Norm to Sham AppNL-G-F</t>
  </si>
  <si>
    <t>Gel 1</t>
  </si>
  <si>
    <t>Sham AppNL-G-F_4</t>
  </si>
  <si>
    <t>Sham AppNL-G-F_5</t>
  </si>
  <si>
    <t>Sham AppNL-G-F_6</t>
  </si>
  <si>
    <t>Sham AppNL-G-F-VAChTover_4</t>
  </si>
  <si>
    <t>Sham AppNL-G-F-VAChTover_5</t>
  </si>
  <si>
    <t>Sham AppNL-G-F-VAChTover_6</t>
  </si>
  <si>
    <t>OVX AppNL-G-F_4</t>
  </si>
  <si>
    <t>OVX AppNL-G-F_5</t>
  </si>
  <si>
    <t>OVX AppNL-G-F_6</t>
  </si>
  <si>
    <t>OVX AppNL-G-F-VAChTover_4</t>
  </si>
  <si>
    <t>OVX AppNL-G-F-VAChTover_5</t>
  </si>
  <si>
    <t>OVX AppNL-G-F-VAChTover_6</t>
  </si>
  <si>
    <t>Sham AppNL-G-F</t>
  </si>
  <si>
    <t>Sham AppNL-G-F-VAChTover</t>
  </si>
  <si>
    <t>OVX AppNL-G-F</t>
  </si>
  <si>
    <t>OVX AppNL-G-F-VAChTover</t>
  </si>
  <si>
    <t>each value is an individual animal</t>
  </si>
  <si>
    <t xml:space="preserve">Adjusted volume values obtained from ImageLab (BioRad) lane and band analyses </t>
  </si>
  <si>
    <t xml:space="preserve">OVX AppNL-G-F_1 </t>
  </si>
  <si>
    <t>Placebo</t>
  </si>
  <si>
    <t>Estradiol</t>
  </si>
  <si>
    <t>Average placebo AppNL-G-F</t>
  </si>
  <si>
    <t>Norm to plac AppNL-G-F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</si>
</sst>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79BD2-2A39-40B7-BA04-EF7BCD79A907}">
  <dimension ref="B2:M37"/>
  <sheetViews>
    <sheetView workbookViewId="0">
      <selection activeCell="B35" sqref="B35:B37"/>
    </sheetView>
  </sheetViews>
  <sheetFormatPr defaultRowHeight="14.4" x14ac:dyDescent="0.3"/>
  <cols>
    <col min="1" max="1" width="8.88671875" style="2"/>
    <col min="2" max="2" width="26.77734375" style="2" bestFit="1" customWidth="1"/>
    <col min="3" max="3" width="15.6640625" style="2" bestFit="1" customWidth="1"/>
    <col min="4" max="4" width="15.6640625" style="2" customWidth="1"/>
    <col min="5" max="5" width="14.44140625" style="2" bestFit="1" customWidth="1"/>
    <col min="6" max="6" width="23" style="2" bestFit="1" customWidth="1"/>
    <col min="7" max="7" width="23.109375" style="2" bestFit="1" customWidth="1"/>
    <col min="8" max="8" width="12" style="2" bestFit="1" customWidth="1"/>
    <col min="9" max="9" width="8.88671875" style="2"/>
    <col min="10" max="10" width="15.44140625" style="2" bestFit="1" customWidth="1"/>
    <col min="11" max="11" width="25.88671875" style="2" bestFit="1" customWidth="1"/>
    <col min="12" max="12" width="14.33203125" style="2" bestFit="1" customWidth="1"/>
    <col min="13" max="13" width="24.6640625" style="2" bestFit="1" customWidth="1"/>
    <col min="14" max="14" width="12" style="2" bestFit="1" customWidth="1"/>
    <col min="15" max="16384" width="8.88671875" style="2"/>
  </cols>
  <sheetData>
    <row r="2" spans="2:13" x14ac:dyDescent="0.3">
      <c r="B2" s="4" t="s">
        <v>20</v>
      </c>
      <c r="C2" s="3" t="s">
        <v>14</v>
      </c>
      <c r="D2" s="3" t="s">
        <v>15</v>
      </c>
      <c r="E2" s="4"/>
      <c r="F2" s="4"/>
      <c r="G2" s="4"/>
      <c r="H2" s="4"/>
    </row>
    <row r="3" spans="2:13" x14ac:dyDescent="0.3">
      <c r="C3" s="4" t="s">
        <v>0</v>
      </c>
      <c r="D3" s="4" t="s">
        <v>0</v>
      </c>
      <c r="E3" s="4" t="s">
        <v>16</v>
      </c>
      <c r="F3" s="4" t="s">
        <v>18</v>
      </c>
      <c r="G3" s="4" t="s">
        <v>19</v>
      </c>
      <c r="H3" s="4" t="s">
        <v>17</v>
      </c>
    </row>
    <row r="4" spans="2:13" x14ac:dyDescent="0.3">
      <c r="B4" s="2" t="s">
        <v>2</v>
      </c>
      <c r="C4" s="2">
        <v>18914259</v>
      </c>
      <c r="D4" s="2">
        <v>4135236</v>
      </c>
      <c r="E4" s="2">
        <f>C4/D4</f>
        <v>4.5739249223018952</v>
      </c>
      <c r="F4" s="2">
        <f>AVERAGE(E4:E6)</f>
        <v>3.7708835686881703</v>
      </c>
      <c r="G4" s="2">
        <f>E4/$F$4</f>
        <v>1.2129584058977165</v>
      </c>
      <c r="H4" s="2">
        <f>G4*100</f>
        <v>121.29584058977166</v>
      </c>
    </row>
    <row r="5" spans="2:13" x14ac:dyDescent="0.3">
      <c r="B5" s="2" t="s">
        <v>4</v>
      </c>
      <c r="C5" s="2">
        <v>18689440</v>
      </c>
      <c r="D5" s="2">
        <v>4976478</v>
      </c>
      <c r="E5" s="2">
        <f t="shared" ref="E5:E15" si="0">C5/D5</f>
        <v>3.7555556359336864</v>
      </c>
      <c r="G5" s="2">
        <f t="shared" ref="G5:G15" si="1">E5/$F$4</f>
        <v>0.99593518800692749</v>
      </c>
      <c r="H5" s="2">
        <f t="shared" ref="H5:H15" si="2">G5*100</f>
        <v>99.593518800692749</v>
      </c>
    </row>
    <row r="6" spans="2:13" x14ac:dyDescent="0.3">
      <c r="B6" s="2" t="s">
        <v>3</v>
      </c>
      <c r="C6" s="2">
        <v>14187465</v>
      </c>
      <c r="D6" s="2">
        <v>4755835</v>
      </c>
      <c r="E6" s="2">
        <f t="shared" si="0"/>
        <v>2.9831701478289303</v>
      </c>
      <c r="G6" s="2">
        <f t="shared" si="1"/>
        <v>0.79110640609535632</v>
      </c>
      <c r="H6" s="2">
        <f t="shared" si="2"/>
        <v>79.110640609535636</v>
      </c>
    </row>
    <row r="7" spans="2:13" x14ac:dyDescent="0.3">
      <c r="B7" s="2" t="s">
        <v>5</v>
      </c>
      <c r="C7" s="2">
        <v>31135615</v>
      </c>
      <c r="D7" s="2">
        <v>4118697</v>
      </c>
      <c r="E7" s="2">
        <f t="shared" si="0"/>
        <v>7.5595789153705653</v>
      </c>
      <c r="G7" s="2">
        <f t="shared" si="1"/>
        <v>2.0047235025080399</v>
      </c>
      <c r="H7" s="2">
        <f t="shared" si="2"/>
        <v>200.472350250804</v>
      </c>
    </row>
    <row r="8" spans="2:13" x14ac:dyDescent="0.3">
      <c r="B8" s="2" t="s">
        <v>6</v>
      </c>
      <c r="C8" s="2">
        <v>37627853</v>
      </c>
      <c r="D8" s="2">
        <v>3954608</v>
      </c>
      <c r="E8" s="2">
        <f t="shared" si="0"/>
        <v>9.5149387752212107</v>
      </c>
      <c r="G8" s="2">
        <f t="shared" si="1"/>
        <v>2.5232650655748845</v>
      </c>
      <c r="H8" s="2">
        <f t="shared" si="2"/>
        <v>252.32650655748844</v>
      </c>
    </row>
    <row r="9" spans="2:13" x14ac:dyDescent="0.3">
      <c r="B9" s="2" t="s">
        <v>7</v>
      </c>
      <c r="C9" s="2">
        <v>32901995</v>
      </c>
      <c r="D9" s="2">
        <v>3842755</v>
      </c>
      <c r="E9" s="2">
        <f t="shared" si="0"/>
        <v>8.5620850145273373</v>
      </c>
      <c r="G9" s="2">
        <f t="shared" si="1"/>
        <v>2.2705779318203527</v>
      </c>
      <c r="H9" s="2">
        <f t="shared" si="2"/>
        <v>227.05779318203528</v>
      </c>
    </row>
    <row r="10" spans="2:13" x14ac:dyDescent="0.3">
      <c r="B10" s="2" t="s">
        <v>8</v>
      </c>
      <c r="C10" s="2">
        <v>14876388</v>
      </c>
      <c r="D10" s="2">
        <v>3893015</v>
      </c>
      <c r="E10" s="2">
        <f t="shared" si="0"/>
        <v>3.8213025123201425</v>
      </c>
      <c r="G10" s="2">
        <f t="shared" si="1"/>
        <v>1.0133705914578297</v>
      </c>
      <c r="H10" s="2">
        <f t="shared" si="2"/>
        <v>101.33705914578297</v>
      </c>
    </row>
    <row r="11" spans="2:13" x14ac:dyDescent="0.3">
      <c r="B11" s="2" t="s">
        <v>10</v>
      </c>
      <c r="C11" s="2">
        <v>13030068</v>
      </c>
      <c r="D11" s="2">
        <v>3365109</v>
      </c>
      <c r="E11" s="2">
        <f t="shared" si="0"/>
        <v>3.8721087489290835</v>
      </c>
      <c r="G11" s="2">
        <f t="shared" si="1"/>
        <v>1.0268438890772031</v>
      </c>
      <c r="H11" s="2">
        <f t="shared" si="2"/>
        <v>102.68438890772032</v>
      </c>
    </row>
    <row r="12" spans="2:13" x14ac:dyDescent="0.3">
      <c r="B12" s="2" t="s">
        <v>9</v>
      </c>
      <c r="C12" s="2">
        <v>12974040</v>
      </c>
      <c r="D12" s="2">
        <v>4313085</v>
      </c>
      <c r="E12" s="2">
        <f t="shared" si="0"/>
        <v>3.0080649929226992</v>
      </c>
      <c r="G12" s="2">
        <f t="shared" si="1"/>
        <v>0.797708266015001</v>
      </c>
      <c r="H12" s="2">
        <f t="shared" si="2"/>
        <v>79.770826601500104</v>
      </c>
    </row>
    <row r="13" spans="2:13" x14ac:dyDescent="0.3">
      <c r="B13" s="2" t="s">
        <v>11</v>
      </c>
      <c r="C13" s="2">
        <v>29041452</v>
      </c>
      <c r="D13" s="2">
        <v>4119644</v>
      </c>
      <c r="E13" s="2">
        <f t="shared" si="0"/>
        <v>7.0495052485117649</v>
      </c>
      <c r="G13" s="2">
        <f t="shared" si="1"/>
        <v>1.8694571497905395</v>
      </c>
      <c r="H13" s="2">
        <f t="shared" si="2"/>
        <v>186.94571497905395</v>
      </c>
    </row>
    <row r="14" spans="2:13" x14ac:dyDescent="0.3">
      <c r="B14" s="2" t="s">
        <v>12</v>
      </c>
      <c r="C14" s="2">
        <v>36586516</v>
      </c>
      <c r="D14" s="2">
        <v>3925845</v>
      </c>
      <c r="E14" s="2">
        <f t="shared" si="0"/>
        <v>9.3193990083663518</v>
      </c>
      <c r="G14" s="2">
        <f t="shared" si="1"/>
        <v>2.4714099066199546</v>
      </c>
      <c r="H14" s="2">
        <f t="shared" si="2"/>
        <v>247.14099066199546</v>
      </c>
      <c r="J14" s="4" t="s">
        <v>33</v>
      </c>
      <c r="K14" s="4" t="s">
        <v>34</v>
      </c>
      <c r="L14" s="4" t="s">
        <v>35</v>
      </c>
      <c r="M14" s="4" t="s">
        <v>36</v>
      </c>
    </row>
    <row r="15" spans="2:13" x14ac:dyDescent="0.3">
      <c r="B15" s="2" t="s">
        <v>13</v>
      </c>
      <c r="C15" s="2">
        <v>29722315</v>
      </c>
      <c r="D15" s="2">
        <v>3784970</v>
      </c>
      <c r="E15" s="2">
        <f t="shared" si="0"/>
        <v>7.8527214218342554</v>
      </c>
      <c r="G15" s="2">
        <f t="shared" si="1"/>
        <v>2.0824619160983775</v>
      </c>
      <c r="H15" s="2">
        <f t="shared" si="2"/>
        <v>208.24619160983775</v>
      </c>
      <c r="J15" s="2">
        <f>H4</f>
        <v>121.29584058977166</v>
      </c>
      <c r="K15" s="2">
        <f>H7</f>
        <v>200.472350250804</v>
      </c>
      <c r="L15" s="2">
        <f>H10</f>
        <v>101.33705914578297</v>
      </c>
      <c r="M15" s="2">
        <f>H13</f>
        <v>186.94571497905395</v>
      </c>
    </row>
    <row r="16" spans="2:13" x14ac:dyDescent="0.3">
      <c r="J16" s="2">
        <f t="shared" ref="J16:J17" si="3">H5</f>
        <v>99.593518800692749</v>
      </c>
      <c r="K16" s="2">
        <f t="shared" ref="K16:K17" si="4">H8</f>
        <v>252.32650655748844</v>
      </c>
      <c r="L16" s="2">
        <f t="shared" ref="L16:L17" si="5">H11</f>
        <v>102.68438890772032</v>
      </c>
      <c r="M16" s="2">
        <f t="shared" ref="M16:M17" si="6">H14</f>
        <v>247.14099066199546</v>
      </c>
    </row>
    <row r="17" spans="2:13" x14ac:dyDescent="0.3">
      <c r="J17" s="2">
        <f t="shared" si="3"/>
        <v>79.110640609535636</v>
      </c>
      <c r="K17" s="2">
        <f t="shared" si="4"/>
        <v>227.05779318203528</v>
      </c>
      <c r="L17" s="2">
        <f t="shared" si="5"/>
        <v>79.770826601500104</v>
      </c>
      <c r="M17" s="2">
        <f t="shared" si="6"/>
        <v>208.24619160983775</v>
      </c>
    </row>
    <row r="18" spans="2:13" x14ac:dyDescent="0.3">
      <c r="B18" s="4" t="s">
        <v>1</v>
      </c>
      <c r="C18" s="3" t="s">
        <v>14</v>
      </c>
      <c r="D18" s="3" t="s">
        <v>15</v>
      </c>
      <c r="E18" s="4"/>
      <c r="F18" s="4"/>
      <c r="G18" s="4"/>
      <c r="H18" s="4"/>
      <c r="J18" s="2">
        <f>H20</f>
        <v>72.236473878401398</v>
      </c>
      <c r="K18" s="2">
        <f>H23</f>
        <v>282.88442752423106</v>
      </c>
      <c r="L18" s="2">
        <f>H26</f>
        <v>122.51887855244961</v>
      </c>
      <c r="M18" s="2">
        <f>H29</f>
        <v>147.05607845280431</v>
      </c>
    </row>
    <row r="19" spans="2:13" x14ac:dyDescent="0.3">
      <c r="C19" s="4" t="s">
        <v>0</v>
      </c>
      <c r="D19" s="4" t="s">
        <v>0</v>
      </c>
      <c r="E19" s="4" t="s">
        <v>16</v>
      </c>
      <c r="F19" s="4" t="s">
        <v>18</v>
      </c>
      <c r="G19" s="4" t="s">
        <v>19</v>
      </c>
      <c r="H19" s="4" t="s">
        <v>17</v>
      </c>
      <c r="J19" s="2">
        <f t="shared" ref="J19:J20" si="7">H21</f>
        <v>110.44704108246546</v>
      </c>
      <c r="K19" s="2">
        <f t="shared" ref="K19:K20" si="8">H24</f>
        <v>206.13701678083234</v>
      </c>
      <c r="L19" s="2">
        <f t="shared" ref="L19:L20" si="9">H27</f>
        <v>77.90277865888396</v>
      </c>
      <c r="M19" s="2">
        <f t="shared" ref="M19:M20" si="10">H30</f>
        <v>207.35490985391181</v>
      </c>
    </row>
    <row r="20" spans="2:13" x14ac:dyDescent="0.3">
      <c r="B20" s="2" t="s">
        <v>21</v>
      </c>
      <c r="C20" s="2">
        <v>18889169</v>
      </c>
      <c r="D20" s="2">
        <v>8588272</v>
      </c>
      <c r="E20" s="2">
        <f>C20/D20</f>
        <v>2.1994143874343988</v>
      </c>
      <c r="F20" s="2">
        <f>AVERAGE(E20:E22)</f>
        <v>3.0447421771123029</v>
      </c>
      <c r="G20" s="2">
        <f>E20/$F$20</f>
        <v>0.72236473878401397</v>
      </c>
      <c r="H20" s="2">
        <f>G20*100</f>
        <v>72.236473878401398</v>
      </c>
      <c r="J20" s="2">
        <f t="shared" si="7"/>
        <v>117.31648503913314</v>
      </c>
      <c r="K20" s="2">
        <f t="shared" si="8"/>
        <v>258.2154943192923</v>
      </c>
      <c r="L20" s="2">
        <f t="shared" si="9"/>
        <v>72.750730491544445</v>
      </c>
      <c r="M20" s="2">
        <f t="shared" si="10"/>
        <v>194.71164199383958</v>
      </c>
    </row>
    <row r="21" spans="2:13" x14ac:dyDescent="0.3">
      <c r="B21" s="2" t="s">
        <v>22</v>
      </c>
      <c r="C21" s="2">
        <v>24004200</v>
      </c>
      <c r="D21" s="2">
        <v>7138100</v>
      </c>
      <c r="E21" s="2">
        <f t="shared" ref="E21:E31" si="11">C21/D21</f>
        <v>3.3628276432103781</v>
      </c>
      <c r="G21" s="2">
        <f t="shared" ref="G21:G31" si="12">E21/$F$20</f>
        <v>1.1044704108246546</v>
      </c>
      <c r="H21" s="2">
        <f t="shared" ref="H21:H31" si="13">G21*100</f>
        <v>110.44704108246546</v>
      </c>
    </row>
    <row r="22" spans="2:13" x14ac:dyDescent="0.3">
      <c r="B22" s="2" t="s">
        <v>23</v>
      </c>
      <c r="C22" s="2">
        <v>24415950</v>
      </c>
      <c r="D22" s="2">
        <v>6835402</v>
      </c>
      <c r="E22" s="2">
        <f t="shared" si="11"/>
        <v>3.5719845006921318</v>
      </c>
      <c r="G22" s="2">
        <f t="shared" si="12"/>
        <v>1.1731648503913314</v>
      </c>
      <c r="H22" s="2">
        <f t="shared" si="13"/>
        <v>117.31648503913314</v>
      </c>
    </row>
    <row r="23" spans="2:13" x14ac:dyDescent="0.3">
      <c r="B23" s="2" t="s">
        <v>24</v>
      </c>
      <c r="C23" s="2">
        <v>60691720</v>
      </c>
      <c r="D23" s="2">
        <v>7046442</v>
      </c>
      <c r="E23" s="2">
        <f t="shared" si="11"/>
        <v>8.6131014773129468</v>
      </c>
      <c r="G23" s="2">
        <f t="shared" si="12"/>
        <v>2.8288442752423104</v>
      </c>
      <c r="H23" s="2">
        <f t="shared" si="13"/>
        <v>282.88442752423106</v>
      </c>
    </row>
    <row r="24" spans="2:13" x14ac:dyDescent="0.3">
      <c r="B24" s="2" t="s">
        <v>25</v>
      </c>
      <c r="C24" s="2">
        <v>49524006</v>
      </c>
      <c r="D24" s="2">
        <v>7890586</v>
      </c>
      <c r="E24" s="2">
        <f t="shared" si="11"/>
        <v>6.2763406925670671</v>
      </c>
      <c r="G24" s="2">
        <f t="shared" si="12"/>
        <v>2.0613701678083234</v>
      </c>
      <c r="H24" s="2">
        <f t="shared" si="13"/>
        <v>206.13701678083234</v>
      </c>
    </row>
    <row r="25" spans="2:13" x14ac:dyDescent="0.3">
      <c r="B25" s="2" t="s">
        <v>26</v>
      </c>
      <c r="C25" s="2">
        <v>57677490</v>
      </c>
      <c r="D25" s="2">
        <v>7336240</v>
      </c>
      <c r="E25" s="2">
        <f t="shared" si="11"/>
        <v>7.8619960633785153</v>
      </c>
      <c r="G25" s="2">
        <f t="shared" si="12"/>
        <v>2.5821549431929229</v>
      </c>
      <c r="H25" s="2">
        <f t="shared" si="13"/>
        <v>258.2154943192923</v>
      </c>
    </row>
    <row r="26" spans="2:13" x14ac:dyDescent="0.3">
      <c r="B26" s="2" t="s">
        <v>27</v>
      </c>
      <c r="C26" s="2">
        <v>30355440</v>
      </c>
      <c r="D26" s="2">
        <v>8137350</v>
      </c>
      <c r="E26" s="2">
        <f t="shared" si="11"/>
        <v>3.7303839702114323</v>
      </c>
      <c r="G26" s="2">
        <f t="shared" si="12"/>
        <v>1.2251887855244961</v>
      </c>
      <c r="H26" s="2">
        <f t="shared" si="13"/>
        <v>122.51887855244961</v>
      </c>
    </row>
    <row r="27" spans="2:13" x14ac:dyDescent="0.3">
      <c r="B27" s="2" t="s">
        <v>28</v>
      </c>
      <c r="C27" s="2">
        <v>26338767</v>
      </c>
      <c r="D27" s="2">
        <v>11104320</v>
      </c>
      <c r="E27" s="2">
        <f t="shared" si="11"/>
        <v>2.371938758969482</v>
      </c>
      <c r="G27" s="2">
        <f t="shared" si="12"/>
        <v>0.77902778658883964</v>
      </c>
      <c r="H27" s="2">
        <f t="shared" si="13"/>
        <v>77.90277865888396</v>
      </c>
    </row>
    <row r="28" spans="2:13" x14ac:dyDescent="0.3">
      <c r="B28" s="2" t="s">
        <v>29</v>
      </c>
      <c r="C28" s="2">
        <v>20281254</v>
      </c>
      <c r="D28" s="2">
        <v>9156024</v>
      </c>
      <c r="E28" s="2">
        <f t="shared" si="11"/>
        <v>2.2150721754333542</v>
      </c>
      <c r="G28" s="2">
        <f t="shared" si="12"/>
        <v>0.72750730491544446</v>
      </c>
      <c r="H28" s="2">
        <f t="shared" si="13"/>
        <v>72.750730491544445</v>
      </c>
    </row>
    <row r="29" spans="2:13" x14ac:dyDescent="0.3">
      <c r="B29" s="2" t="s">
        <v>30</v>
      </c>
      <c r="C29" s="2">
        <v>39495909</v>
      </c>
      <c r="D29" s="2">
        <v>8821016</v>
      </c>
      <c r="E29" s="2">
        <f t="shared" si="11"/>
        <v>4.4774784446598899</v>
      </c>
      <c r="G29" s="2">
        <f t="shared" si="12"/>
        <v>1.4705607845280431</v>
      </c>
      <c r="H29" s="2">
        <f t="shared" si="13"/>
        <v>147.05607845280431</v>
      </c>
    </row>
    <row r="30" spans="2:13" x14ac:dyDescent="0.3">
      <c r="B30" s="2" t="s">
        <v>31</v>
      </c>
      <c r="C30" s="2">
        <v>51108518</v>
      </c>
      <c r="D30" s="2">
        <v>8095216</v>
      </c>
      <c r="E30" s="2">
        <f t="shared" si="11"/>
        <v>6.3134223966352474</v>
      </c>
      <c r="G30" s="2">
        <f t="shared" si="12"/>
        <v>2.0735490985391181</v>
      </c>
      <c r="H30" s="2">
        <f t="shared" si="13"/>
        <v>207.35490985391181</v>
      </c>
    </row>
    <row r="31" spans="2:13" x14ac:dyDescent="0.3">
      <c r="B31" s="2" t="s">
        <v>32</v>
      </c>
      <c r="C31" s="2">
        <v>43111697</v>
      </c>
      <c r="D31" s="2">
        <v>7271980</v>
      </c>
      <c r="E31" s="2">
        <f t="shared" si="11"/>
        <v>5.9284674875343439</v>
      </c>
      <c r="G31" s="2">
        <f t="shared" si="12"/>
        <v>1.9471164199383957</v>
      </c>
      <c r="H31" s="2">
        <f t="shared" si="13"/>
        <v>194.71164199383958</v>
      </c>
    </row>
    <row r="35" spans="2:2" x14ac:dyDescent="0.3">
      <c r="B35" t="s">
        <v>37</v>
      </c>
    </row>
    <row r="36" spans="2:2" x14ac:dyDescent="0.3">
      <c r="B36"/>
    </row>
    <row r="37" spans="2:2" x14ac:dyDescent="0.3">
      <c r="B37" t="s">
        <v>38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E0817-3D4F-4F1C-849C-1417C891BF0F}">
  <dimension ref="B2:M37"/>
  <sheetViews>
    <sheetView topLeftCell="A7" workbookViewId="0">
      <selection activeCell="B35" sqref="B35:B37"/>
    </sheetView>
  </sheetViews>
  <sheetFormatPr defaultRowHeight="14.4" x14ac:dyDescent="0.3"/>
  <cols>
    <col min="1" max="1" width="8.88671875" style="2"/>
    <col min="2" max="2" width="26.77734375" style="2" bestFit="1" customWidth="1"/>
    <col min="3" max="3" width="15.6640625" style="2" bestFit="1" customWidth="1"/>
    <col min="4" max="4" width="15.6640625" style="2" customWidth="1"/>
    <col min="5" max="5" width="14.44140625" style="2" bestFit="1" customWidth="1"/>
    <col min="6" max="6" width="23" style="2" bestFit="1" customWidth="1"/>
    <col min="7" max="7" width="23.109375" style="2" bestFit="1" customWidth="1"/>
    <col min="8" max="8" width="12" style="2" bestFit="1" customWidth="1"/>
    <col min="9" max="9" width="8.88671875" style="2"/>
    <col min="10" max="10" width="15.44140625" style="2" bestFit="1" customWidth="1"/>
    <col min="11" max="11" width="25.88671875" style="2" bestFit="1" customWidth="1"/>
    <col min="12" max="12" width="14.33203125" style="2" bestFit="1" customWidth="1"/>
    <col min="13" max="13" width="24.6640625" style="2" bestFit="1" customWidth="1"/>
    <col min="14" max="15" width="12" style="2" bestFit="1" customWidth="1"/>
    <col min="16" max="16384" width="8.88671875" style="2"/>
  </cols>
  <sheetData>
    <row r="2" spans="2:13" x14ac:dyDescent="0.3">
      <c r="B2" s="4" t="s">
        <v>20</v>
      </c>
      <c r="C2" s="3" t="s">
        <v>14</v>
      </c>
      <c r="D2" s="3" t="s">
        <v>15</v>
      </c>
      <c r="E2" s="4"/>
      <c r="F2" s="4"/>
      <c r="G2" s="4"/>
      <c r="H2" s="4"/>
    </row>
    <row r="3" spans="2:13" x14ac:dyDescent="0.3">
      <c r="C3" s="4" t="s">
        <v>0</v>
      </c>
      <c r="D3" s="4" t="s">
        <v>0</v>
      </c>
      <c r="E3" s="4" t="s">
        <v>16</v>
      </c>
      <c r="F3" s="4" t="s">
        <v>18</v>
      </c>
      <c r="G3" s="4" t="s">
        <v>19</v>
      </c>
      <c r="H3" s="4" t="s">
        <v>17</v>
      </c>
    </row>
    <row r="4" spans="2:13" x14ac:dyDescent="0.3">
      <c r="B4" s="2" t="s">
        <v>2</v>
      </c>
      <c r="C4" s="2">
        <v>9733500</v>
      </c>
      <c r="D4" s="2">
        <v>1512300</v>
      </c>
      <c r="E4" s="2">
        <f>C4/D4</f>
        <v>6.4362229716326125</v>
      </c>
      <c r="F4" s="2">
        <f>AVERAGE(E4:E6)</f>
        <v>6.5541431347918655</v>
      </c>
      <c r="G4" s="2">
        <f>E4/$F$4</f>
        <v>0.98200830211758905</v>
      </c>
      <c r="H4" s="2">
        <f>G4*100</f>
        <v>98.200830211758898</v>
      </c>
    </row>
    <row r="5" spans="2:13" x14ac:dyDescent="0.3">
      <c r="B5" s="2" t="s">
        <v>4</v>
      </c>
      <c r="C5" s="2">
        <v>7638759</v>
      </c>
      <c r="D5" s="2">
        <v>1309728</v>
      </c>
      <c r="E5" s="2">
        <f t="shared" ref="E5:E15" si="0">C5/D5</f>
        <v>5.8323247269662097</v>
      </c>
      <c r="G5" s="2">
        <f t="shared" ref="G5:G15" si="1">E5/$F$4</f>
        <v>0.88986837898092719</v>
      </c>
      <c r="H5" s="2">
        <f t="shared" ref="H5:H15" si="2">G5*100</f>
        <v>88.986837898092716</v>
      </c>
    </row>
    <row r="6" spans="2:13" x14ac:dyDescent="0.3">
      <c r="B6" s="2" t="s">
        <v>3</v>
      </c>
      <c r="C6" s="2">
        <v>8898093</v>
      </c>
      <c r="D6" s="2">
        <v>1203440</v>
      </c>
      <c r="E6" s="2">
        <f t="shared" si="0"/>
        <v>7.3938817057767734</v>
      </c>
      <c r="G6" s="2">
        <f t="shared" si="1"/>
        <v>1.1281233189014837</v>
      </c>
      <c r="H6" s="2">
        <f t="shared" si="2"/>
        <v>112.81233189014837</v>
      </c>
    </row>
    <row r="7" spans="2:13" x14ac:dyDescent="0.3">
      <c r="B7" s="2" t="s">
        <v>5</v>
      </c>
      <c r="C7" s="2">
        <v>31378116</v>
      </c>
      <c r="D7" s="2">
        <v>1923600</v>
      </c>
      <c r="E7" s="2">
        <f t="shared" si="0"/>
        <v>16.312183406113537</v>
      </c>
      <c r="G7" s="2">
        <f t="shared" si="1"/>
        <v>2.4888353932220841</v>
      </c>
      <c r="H7" s="2">
        <f t="shared" si="2"/>
        <v>248.88353932220841</v>
      </c>
    </row>
    <row r="8" spans="2:13" x14ac:dyDescent="0.3">
      <c r="B8" s="2" t="s">
        <v>6</v>
      </c>
      <c r="C8" s="2">
        <v>21597030</v>
      </c>
      <c r="D8" s="2">
        <v>1448580</v>
      </c>
      <c r="E8" s="2">
        <f t="shared" si="0"/>
        <v>14.90910408814149</v>
      </c>
      <c r="G8" s="2">
        <f t="shared" si="1"/>
        <v>2.2747602213626275</v>
      </c>
      <c r="H8" s="2">
        <f t="shared" si="2"/>
        <v>227.47602213626274</v>
      </c>
    </row>
    <row r="9" spans="2:13" x14ac:dyDescent="0.3">
      <c r="B9" s="2" t="s">
        <v>7</v>
      </c>
      <c r="C9" s="2">
        <v>16917675</v>
      </c>
      <c r="D9" s="2">
        <v>1424763</v>
      </c>
      <c r="E9" s="2">
        <f t="shared" si="0"/>
        <v>11.874027469831825</v>
      </c>
      <c r="G9" s="2">
        <f t="shared" si="1"/>
        <v>1.8116826602092355</v>
      </c>
      <c r="H9" s="2">
        <f t="shared" si="2"/>
        <v>181.16826602092354</v>
      </c>
    </row>
    <row r="10" spans="2:13" x14ac:dyDescent="0.3">
      <c r="B10" s="2" t="s">
        <v>8</v>
      </c>
      <c r="C10" s="2">
        <v>9619300</v>
      </c>
      <c r="D10" s="2">
        <v>1792395</v>
      </c>
      <c r="E10" s="2">
        <f t="shared" si="0"/>
        <v>5.3667299897623009</v>
      </c>
      <c r="G10" s="2">
        <f t="shared" si="1"/>
        <v>0.81883014749459349</v>
      </c>
      <c r="H10" s="2">
        <f t="shared" si="2"/>
        <v>81.883014749459349</v>
      </c>
    </row>
    <row r="11" spans="2:13" x14ac:dyDescent="0.3">
      <c r="B11" s="2" t="s">
        <v>10</v>
      </c>
      <c r="C11" s="2">
        <v>10375650</v>
      </c>
      <c r="D11" s="2">
        <v>1662622</v>
      </c>
      <c r="E11" s="2">
        <f t="shared" si="0"/>
        <v>6.2405345291954513</v>
      </c>
      <c r="G11" s="2">
        <f t="shared" si="1"/>
        <v>0.95215108990652619</v>
      </c>
      <c r="H11" s="2">
        <f t="shared" si="2"/>
        <v>95.215108990652624</v>
      </c>
    </row>
    <row r="12" spans="2:13" x14ac:dyDescent="0.3">
      <c r="B12" s="2" t="s">
        <v>9</v>
      </c>
      <c r="C12" s="2">
        <v>9532225</v>
      </c>
      <c r="D12" s="2">
        <v>1358448</v>
      </c>
      <c r="E12" s="2">
        <f t="shared" si="0"/>
        <v>7.0169966020046406</v>
      </c>
      <c r="G12" s="2">
        <f t="shared" si="1"/>
        <v>1.0706199815435482</v>
      </c>
      <c r="H12" s="2">
        <f t="shared" si="2"/>
        <v>107.06199815435482</v>
      </c>
    </row>
    <row r="13" spans="2:13" x14ac:dyDescent="0.3">
      <c r="B13" s="2" t="s">
        <v>11</v>
      </c>
      <c r="C13" s="2">
        <v>18882600</v>
      </c>
      <c r="D13" s="2">
        <v>1484210</v>
      </c>
      <c r="E13" s="2">
        <f t="shared" si="0"/>
        <v>12.722323660398461</v>
      </c>
      <c r="G13" s="2">
        <f t="shared" si="1"/>
        <v>1.9411116600221263</v>
      </c>
      <c r="H13" s="2">
        <f t="shared" si="2"/>
        <v>194.11116600221263</v>
      </c>
    </row>
    <row r="14" spans="2:13" x14ac:dyDescent="0.3">
      <c r="B14" s="2" t="s">
        <v>12</v>
      </c>
      <c r="C14" s="2">
        <v>20403765</v>
      </c>
      <c r="D14" s="2">
        <v>1441748</v>
      </c>
      <c r="E14" s="2">
        <f t="shared" si="0"/>
        <v>14.152102170420905</v>
      </c>
      <c r="G14" s="2">
        <f t="shared" si="1"/>
        <v>2.1592604676721514</v>
      </c>
      <c r="H14" s="2">
        <f t="shared" si="2"/>
        <v>215.92604676721515</v>
      </c>
      <c r="J14" s="4" t="s">
        <v>33</v>
      </c>
      <c r="K14" s="4" t="s">
        <v>34</v>
      </c>
      <c r="L14" s="4" t="s">
        <v>35</v>
      </c>
      <c r="M14" s="4" t="s">
        <v>36</v>
      </c>
    </row>
    <row r="15" spans="2:13" x14ac:dyDescent="0.3">
      <c r="B15" s="2" t="s">
        <v>13</v>
      </c>
      <c r="C15" s="2">
        <v>19880250</v>
      </c>
      <c r="D15" s="2">
        <v>1597320</v>
      </c>
      <c r="E15" s="2">
        <f t="shared" si="0"/>
        <v>12.446003305536774</v>
      </c>
      <c r="G15" s="2">
        <f t="shared" si="1"/>
        <v>1.8989520139510978</v>
      </c>
      <c r="H15" s="2">
        <f t="shared" si="2"/>
        <v>189.89520139510978</v>
      </c>
      <c r="J15" s="2">
        <f>H4</f>
        <v>98.200830211758898</v>
      </c>
      <c r="K15" s="2">
        <f>H7</f>
        <v>248.88353932220841</v>
      </c>
      <c r="L15" s="2">
        <f>H10</f>
        <v>81.883014749459349</v>
      </c>
      <c r="M15" s="2">
        <f>H13</f>
        <v>194.11116600221263</v>
      </c>
    </row>
    <row r="16" spans="2:13" x14ac:dyDescent="0.3">
      <c r="J16" s="2">
        <f>H5</f>
        <v>88.986837898092716</v>
      </c>
      <c r="K16" s="2">
        <f>H8</f>
        <v>227.47602213626274</v>
      </c>
      <c r="L16" s="2">
        <f>H11</f>
        <v>95.215108990652624</v>
      </c>
      <c r="M16" s="2">
        <f>H14</f>
        <v>215.92604676721515</v>
      </c>
    </row>
    <row r="17" spans="2:13" x14ac:dyDescent="0.3">
      <c r="J17" s="2">
        <f>H6</f>
        <v>112.81233189014837</v>
      </c>
      <c r="K17" s="2">
        <f>H9</f>
        <v>181.16826602092354</v>
      </c>
      <c r="L17" s="2">
        <f>H12</f>
        <v>107.06199815435482</v>
      </c>
      <c r="M17" s="2">
        <f>H15</f>
        <v>189.89520139510978</v>
      </c>
    </row>
    <row r="18" spans="2:13" x14ac:dyDescent="0.3">
      <c r="B18" s="4" t="s">
        <v>1</v>
      </c>
      <c r="C18" s="3" t="s">
        <v>14</v>
      </c>
      <c r="D18" s="3" t="s">
        <v>15</v>
      </c>
      <c r="E18" s="4"/>
      <c r="F18" s="4"/>
      <c r="G18" s="4"/>
      <c r="H18" s="4"/>
      <c r="J18" s="2">
        <f>H20</f>
        <v>97.366943887813406</v>
      </c>
      <c r="K18" s="2">
        <f>H23</f>
        <v>214.20601764507757</v>
      </c>
      <c r="L18" s="2">
        <f>H26</f>
        <v>130.47778484636424</v>
      </c>
      <c r="M18" s="2">
        <f>H29</f>
        <v>212.87873650191304</v>
      </c>
    </row>
    <row r="19" spans="2:13" x14ac:dyDescent="0.3">
      <c r="C19" s="4" t="s">
        <v>0</v>
      </c>
      <c r="D19" s="4" t="s">
        <v>0</v>
      </c>
      <c r="E19" s="4" t="s">
        <v>16</v>
      </c>
      <c r="F19" s="4" t="s">
        <v>18</v>
      </c>
      <c r="G19" s="4" t="s">
        <v>19</v>
      </c>
      <c r="H19" s="4" t="s">
        <v>17</v>
      </c>
      <c r="J19" s="2">
        <f t="shared" ref="J19:J20" si="3">H21</f>
        <v>94.89396100840878</v>
      </c>
      <c r="K19" s="2">
        <f t="shared" ref="K19:K20" si="4">H24</f>
        <v>236.69413951041071</v>
      </c>
      <c r="L19" s="2">
        <f t="shared" ref="L19:L20" si="5">H27</f>
        <v>105.37241255093271</v>
      </c>
      <c r="M19" s="2">
        <f t="shared" ref="M19:M20" si="6">H30</f>
        <v>230.69341492607069</v>
      </c>
    </row>
    <row r="20" spans="2:13" x14ac:dyDescent="0.3">
      <c r="B20" s="2" t="s">
        <v>21</v>
      </c>
      <c r="C20" s="2">
        <v>24950617</v>
      </c>
      <c r="D20" s="2">
        <v>7591070</v>
      </c>
      <c r="E20" s="2">
        <f>C20/D20</f>
        <v>3.2868379556505207</v>
      </c>
      <c r="F20" s="2">
        <f>AVERAGE(E20:E22)</f>
        <v>3.3757226266006963</v>
      </c>
      <c r="G20" s="2">
        <f>E20/$F$20</f>
        <v>0.97366943887813406</v>
      </c>
      <c r="H20" s="2">
        <f>G20*100</f>
        <v>97.366943887813406</v>
      </c>
      <c r="J20" s="2">
        <f t="shared" si="3"/>
        <v>107.73909510377784</v>
      </c>
      <c r="K20" s="2">
        <f t="shared" si="4"/>
        <v>215.3798826790875</v>
      </c>
      <c r="L20" s="2">
        <f t="shared" si="5"/>
        <v>98.682566232946982</v>
      </c>
      <c r="M20" s="2">
        <f t="shared" si="6"/>
        <v>195.01092304269133</v>
      </c>
    </row>
    <row r="21" spans="2:13" x14ac:dyDescent="0.3">
      <c r="B21" s="2" t="s">
        <v>22</v>
      </c>
      <c r="C21" s="2">
        <v>24188500</v>
      </c>
      <c r="D21" s="2">
        <v>7550985</v>
      </c>
      <c r="E21" s="2">
        <f t="shared" ref="E21:E31" si="7">C21/D21</f>
        <v>3.2033569130384976</v>
      </c>
      <c r="G21" s="2">
        <f t="shared" ref="G21:G31" si="8">E21/$F$20</f>
        <v>0.94893961008408778</v>
      </c>
      <c r="H21" s="2">
        <f t="shared" ref="H21:H31" si="9">G21*100</f>
        <v>94.89396100840878</v>
      </c>
    </row>
    <row r="22" spans="2:13" x14ac:dyDescent="0.3">
      <c r="B22" s="2" t="s">
        <v>23</v>
      </c>
      <c r="C22" s="2">
        <v>23813790</v>
      </c>
      <c r="D22" s="2">
        <v>6547695</v>
      </c>
      <c r="E22" s="2">
        <f t="shared" si="7"/>
        <v>3.6369730111130711</v>
      </c>
      <c r="G22" s="2">
        <f t="shared" si="8"/>
        <v>1.0773909510377784</v>
      </c>
      <c r="H22" s="2">
        <f t="shared" si="9"/>
        <v>107.73909510377784</v>
      </c>
    </row>
    <row r="23" spans="2:13" x14ac:dyDescent="0.3">
      <c r="B23" s="2" t="s">
        <v>24</v>
      </c>
      <c r="C23" s="2">
        <v>52312590</v>
      </c>
      <c r="D23" s="2">
        <v>7234488</v>
      </c>
      <c r="E23" s="2">
        <f t="shared" si="7"/>
        <v>7.2310010051851634</v>
      </c>
      <c r="G23" s="2">
        <f t="shared" si="8"/>
        <v>2.1420601764507756</v>
      </c>
      <c r="H23" s="2">
        <f t="shared" si="9"/>
        <v>214.20601764507757</v>
      </c>
    </row>
    <row r="24" spans="2:13" x14ac:dyDescent="0.3">
      <c r="B24" s="2" t="s">
        <v>25</v>
      </c>
      <c r="C24" s="2">
        <v>54263941</v>
      </c>
      <c r="D24" s="2">
        <v>6791365</v>
      </c>
      <c r="E24" s="2">
        <f t="shared" si="7"/>
        <v>7.9901376232907522</v>
      </c>
      <c r="G24" s="2">
        <f t="shared" si="8"/>
        <v>2.3669413951041069</v>
      </c>
      <c r="H24" s="2">
        <f t="shared" si="9"/>
        <v>236.69413951041071</v>
      </c>
    </row>
    <row r="25" spans="2:13" x14ac:dyDescent="0.3">
      <c r="B25" s="2" t="s">
        <v>26</v>
      </c>
      <c r="C25" s="2">
        <v>47467280</v>
      </c>
      <c r="D25" s="2">
        <v>6528636</v>
      </c>
      <c r="E25" s="2">
        <f t="shared" si="7"/>
        <v>7.270627432743991</v>
      </c>
      <c r="G25" s="2">
        <f t="shared" si="8"/>
        <v>2.153798826790875</v>
      </c>
      <c r="H25" s="2">
        <f t="shared" si="9"/>
        <v>215.3798826790875</v>
      </c>
    </row>
    <row r="26" spans="2:13" x14ac:dyDescent="0.3">
      <c r="B26" s="2" t="s">
        <v>27</v>
      </c>
      <c r="C26" s="2">
        <v>25844420</v>
      </c>
      <c r="D26" s="2">
        <v>5867640</v>
      </c>
      <c r="E26" s="2">
        <f t="shared" si="7"/>
        <v>4.4045681057460921</v>
      </c>
      <c r="G26" s="2">
        <f t="shared" si="8"/>
        <v>1.3047778484636423</v>
      </c>
      <c r="H26" s="2">
        <f t="shared" si="9"/>
        <v>130.47778484636424</v>
      </c>
    </row>
    <row r="27" spans="2:13" x14ac:dyDescent="0.3">
      <c r="B27" s="2" t="s">
        <v>28</v>
      </c>
      <c r="C27" s="2">
        <v>22970220</v>
      </c>
      <c r="D27" s="2">
        <v>6457605</v>
      </c>
      <c r="E27" s="2">
        <f t="shared" si="7"/>
        <v>3.5570803726768672</v>
      </c>
      <c r="G27" s="2">
        <f t="shared" si="8"/>
        <v>1.053724125509327</v>
      </c>
      <c r="H27" s="2">
        <f t="shared" si="9"/>
        <v>105.37241255093271</v>
      </c>
    </row>
    <row r="28" spans="2:13" x14ac:dyDescent="0.3">
      <c r="B28" s="2" t="s">
        <v>29</v>
      </c>
      <c r="C28" s="2">
        <v>21175875</v>
      </c>
      <c r="D28" s="2">
        <v>6356736</v>
      </c>
      <c r="E28" s="2">
        <f t="shared" si="7"/>
        <v>3.3312497168358099</v>
      </c>
      <c r="G28" s="2">
        <f t="shared" si="8"/>
        <v>0.98682566232946989</v>
      </c>
      <c r="H28" s="2">
        <f t="shared" si="9"/>
        <v>98.682566232946982</v>
      </c>
    </row>
    <row r="29" spans="2:13" x14ac:dyDescent="0.3">
      <c r="B29" s="2" t="s">
        <v>30</v>
      </c>
      <c r="C29" s="2">
        <v>47792283</v>
      </c>
      <c r="D29" s="2">
        <v>6650568</v>
      </c>
      <c r="E29" s="2">
        <f t="shared" si="7"/>
        <v>7.1861956753167551</v>
      </c>
      <c r="G29" s="2">
        <f t="shared" si="8"/>
        <v>2.1287873650191305</v>
      </c>
      <c r="H29" s="2">
        <f t="shared" si="9"/>
        <v>212.87873650191304</v>
      </c>
    </row>
    <row r="30" spans="2:13" x14ac:dyDescent="0.3">
      <c r="B30" s="2" t="s">
        <v>31</v>
      </c>
      <c r="C30" s="2">
        <v>45684065</v>
      </c>
      <c r="D30" s="2">
        <v>5866280</v>
      </c>
      <c r="E30" s="2">
        <f t="shared" si="7"/>
        <v>7.7875698057371965</v>
      </c>
      <c r="G30" s="2">
        <f t="shared" si="8"/>
        <v>2.3069341492607069</v>
      </c>
      <c r="H30" s="2">
        <f t="shared" si="9"/>
        <v>230.69341492607069</v>
      </c>
    </row>
    <row r="31" spans="2:13" x14ac:dyDescent="0.3">
      <c r="B31" s="2" t="s">
        <v>32</v>
      </c>
      <c r="C31" s="2">
        <v>40341216</v>
      </c>
      <c r="D31" s="2">
        <v>6128064</v>
      </c>
      <c r="E31" s="2">
        <f t="shared" si="7"/>
        <v>6.5830278534950031</v>
      </c>
      <c r="G31" s="2">
        <f t="shared" si="8"/>
        <v>1.9501092304269134</v>
      </c>
      <c r="H31" s="2">
        <f t="shared" si="9"/>
        <v>195.01092304269133</v>
      </c>
    </row>
    <row r="35" spans="2:2" x14ac:dyDescent="0.3">
      <c r="B35" t="s">
        <v>37</v>
      </c>
    </row>
    <row r="36" spans="2:2" x14ac:dyDescent="0.3">
      <c r="B36"/>
    </row>
    <row r="37" spans="2:2" x14ac:dyDescent="0.3">
      <c r="B37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FDD85-5D7B-4FDF-955B-E7155024B91F}">
  <dimension ref="B2:O38"/>
  <sheetViews>
    <sheetView tabSelected="1" workbookViewId="0">
      <selection activeCell="K26" sqref="K26"/>
    </sheetView>
  </sheetViews>
  <sheetFormatPr defaultRowHeight="14.4" x14ac:dyDescent="0.3"/>
  <cols>
    <col min="1" max="2" width="8.88671875" style="2"/>
    <col min="3" max="3" width="25.77734375" style="2" bestFit="1" customWidth="1"/>
    <col min="4" max="4" width="15.6640625" style="2" bestFit="1" customWidth="1"/>
    <col min="5" max="5" width="15.6640625" style="2" customWidth="1"/>
    <col min="6" max="6" width="14.44140625" style="2" bestFit="1" customWidth="1"/>
    <col min="7" max="7" width="24.88671875" style="2" bestFit="1" customWidth="1"/>
    <col min="8" max="8" width="23.109375" style="2" bestFit="1" customWidth="1"/>
    <col min="9" max="9" width="12" style="2" bestFit="1" customWidth="1"/>
    <col min="10" max="10" width="8.88671875" style="2"/>
    <col min="11" max="11" width="15.44140625" style="2" bestFit="1" customWidth="1"/>
    <col min="12" max="12" width="25.88671875" style="2" bestFit="1" customWidth="1"/>
    <col min="13" max="13" width="14.33203125" style="2" bestFit="1" customWidth="1"/>
    <col min="14" max="14" width="24.6640625" style="2" bestFit="1" customWidth="1"/>
    <col min="15" max="15" width="12" style="2" bestFit="1" customWidth="1"/>
    <col min="16" max="16384" width="8.88671875" style="2"/>
  </cols>
  <sheetData>
    <row r="2" spans="2:15" x14ac:dyDescent="0.3">
      <c r="C2" s="4" t="s">
        <v>20</v>
      </c>
      <c r="D2" s="3" t="s">
        <v>14</v>
      </c>
      <c r="E2" s="3" t="s">
        <v>15</v>
      </c>
      <c r="F2" s="4"/>
      <c r="G2" s="4"/>
      <c r="H2" s="4"/>
      <c r="I2" s="4"/>
    </row>
    <row r="3" spans="2:15" x14ac:dyDescent="0.3">
      <c r="D3" s="4" t="s">
        <v>0</v>
      </c>
      <c r="E3" s="4" t="s">
        <v>0</v>
      </c>
      <c r="F3" s="4" t="s">
        <v>16</v>
      </c>
      <c r="G3" s="4" t="s">
        <v>42</v>
      </c>
      <c r="H3" s="4" t="s">
        <v>43</v>
      </c>
      <c r="I3" s="4" t="s">
        <v>17</v>
      </c>
    </row>
    <row r="4" spans="2:15" x14ac:dyDescent="0.3">
      <c r="B4" s="2" t="s">
        <v>40</v>
      </c>
      <c r="C4" s="2" t="s">
        <v>39</v>
      </c>
      <c r="D4" s="2">
        <v>20477073</v>
      </c>
      <c r="E4" s="2">
        <v>6271786</v>
      </c>
      <c r="F4" s="2">
        <f>D4/E4</f>
        <v>3.2649508449427325</v>
      </c>
      <c r="G4" s="5">
        <f>AVERAGE(F4:F6)</f>
        <v>2.9694364987481747</v>
      </c>
      <c r="H4" s="2">
        <f>F4/$G$4</f>
        <v>1.0995186616447725</v>
      </c>
      <c r="I4" s="2">
        <f>H4*100</f>
        <v>109.95186616447725</v>
      </c>
    </row>
    <row r="5" spans="2:15" x14ac:dyDescent="0.3">
      <c r="B5" s="2" t="s">
        <v>40</v>
      </c>
      <c r="C5" s="2" t="s">
        <v>10</v>
      </c>
      <c r="D5" s="2">
        <v>22120820</v>
      </c>
      <c r="E5" s="2">
        <v>6453057</v>
      </c>
      <c r="F5" s="2">
        <f t="shared" ref="F5:F15" si="0">D5/E5</f>
        <v>3.4279598026175813</v>
      </c>
      <c r="H5" s="2">
        <f t="shared" ref="H5:H15" si="1">F5/$G$4</f>
        <v>1.1544142479769162</v>
      </c>
      <c r="I5" s="2">
        <f t="shared" ref="I5:I15" si="2">H5*100</f>
        <v>115.44142479769161</v>
      </c>
      <c r="L5" s="6"/>
      <c r="M5" s="6"/>
      <c r="N5" s="6"/>
      <c r="O5" s="6"/>
    </row>
    <row r="6" spans="2:15" x14ac:dyDescent="0.3">
      <c r="B6" s="2" t="s">
        <v>40</v>
      </c>
      <c r="C6" s="2" t="s">
        <v>9</v>
      </c>
      <c r="D6" s="2">
        <v>14439438</v>
      </c>
      <c r="E6" s="2">
        <v>6517760</v>
      </c>
      <c r="F6" s="2">
        <f t="shared" si="0"/>
        <v>2.2153988486842104</v>
      </c>
      <c r="H6" s="2">
        <f t="shared" si="1"/>
        <v>0.7460670903783112</v>
      </c>
      <c r="I6" s="2">
        <f t="shared" si="2"/>
        <v>74.606709037831124</v>
      </c>
    </row>
    <row r="7" spans="2:15" x14ac:dyDescent="0.3">
      <c r="B7" s="2" t="s">
        <v>40</v>
      </c>
      <c r="C7" s="2" t="s">
        <v>11</v>
      </c>
      <c r="D7" s="2">
        <v>41753260</v>
      </c>
      <c r="E7" s="2">
        <v>6353030</v>
      </c>
      <c r="F7" s="2">
        <f t="shared" si="0"/>
        <v>6.572180518587194</v>
      </c>
      <c r="H7" s="2">
        <f t="shared" si="1"/>
        <v>2.213275320539041</v>
      </c>
      <c r="I7" s="2">
        <f t="shared" si="2"/>
        <v>221.32753205390409</v>
      </c>
    </row>
    <row r="8" spans="2:15" x14ac:dyDescent="0.3">
      <c r="B8" s="2" t="s">
        <v>40</v>
      </c>
      <c r="C8" s="2" t="s">
        <v>12</v>
      </c>
      <c r="D8" s="2">
        <v>36585602</v>
      </c>
      <c r="E8" s="2">
        <v>4656636</v>
      </c>
      <c r="F8" s="2">
        <f t="shared" si="0"/>
        <v>7.8566591848707947</v>
      </c>
      <c r="H8" s="2">
        <f t="shared" si="1"/>
        <v>2.6458417912566663</v>
      </c>
      <c r="I8" s="2">
        <f t="shared" si="2"/>
        <v>264.58417912566665</v>
      </c>
    </row>
    <row r="9" spans="2:15" x14ac:dyDescent="0.3">
      <c r="B9" s="2" t="s">
        <v>40</v>
      </c>
      <c r="C9" s="2" t="s">
        <v>13</v>
      </c>
      <c r="D9" s="2">
        <v>41600960</v>
      </c>
      <c r="E9" s="2">
        <v>4925040</v>
      </c>
      <c r="F9" s="2">
        <f t="shared" si="0"/>
        <v>8.446826827802413</v>
      </c>
      <c r="H9" s="2">
        <f t="shared" si="1"/>
        <v>2.8445891438875157</v>
      </c>
      <c r="I9" s="2">
        <f t="shared" si="2"/>
        <v>284.45891438875157</v>
      </c>
    </row>
    <row r="10" spans="2:15" x14ac:dyDescent="0.3">
      <c r="B10" s="2" t="s">
        <v>41</v>
      </c>
      <c r="C10" s="2" t="s">
        <v>39</v>
      </c>
      <c r="D10" s="2">
        <v>15841240</v>
      </c>
      <c r="E10" s="2">
        <v>5330290</v>
      </c>
      <c r="F10" s="2">
        <f t="shared" si="0"/>
        <v>2.9719283566184953</v>
      </c>
      <c r="H10" s="2">
        <f t="shared" si="1"/>
        <v>1.0008391686002953</v>
      </c>
      <c r="I10" s="2">
        <f t="shared" si="2"/>
        <v>100.08391686002953</v>
      </c>
    </row>
    <row r="11" spans="2:15" x14ac:dyDescent="0.3">
      <c r="B11" s="2" t="s">
        <v>41</v>
      </c>
      <c r="C11" s="2" t="s">
        <v>10</v>
      </c>
      <c r="D11" s="2">
        <v>20011265</v>
      </c>
      <c r="E11" s="2">
        <v>5678150</v>
      </c>
      <c r="F11" s="2">
        <f t="shared" si="0"/>
        <v>3.5242579009008215</v>
      </c>
      <c r="H11" s="2">
        <f t="shared" si="1"/>
        <v>1.1868440030243257</v>
      </c>
      <c r="I11" s="2">
        <f t="shared" si="2"/>
        <v>118.68440030243256</v>
      </c>
    </row>
    <row r="12" spans="2:15" x14ac:dyDescent="0.3">
      <c r="B12" s="2" t="s">
        <v>41</v>
      </c>
      <c r="C12" s="2" t="s">
        <v>9</v>
      </c>
      <c r="D12" s="2">
        <v>15149958</v>
      </c>
      <c r="E12" s="2">
        <v>6078860</v>
      </c>
      <c r="F12" s="2">
        <f t="shared" si="0"/>
        <v>2.4922367022764136</v>
      </c>
      <c r="H12" s="2">
        <f t="shared" si="1"/>
        <v>0.83929617734781192</v>
      </c>
      <c r="I12" s="2">
        <f t="shared" si="2"/>
        <v>83.929617734781189</v>
      </c>
    </row>
    <row r="13" spans="2:15" x14ac:dyDescent="0.3">
      <c r="B13" s="2" t="s">
        <v>41</v>
      </c>
      <c r="C13" s="2" t="s">
        <v>11</v>
      </c>
      <c r="D13" s="2">
        <v>34419184</v>
      </c>
      <c r="E13" s="2">
        <v>5192890</v>
      </c>
      <c r="F13" s="2">
        <f t="shared" si="0"/>
        <v>6.6281365482419234</v>
      </c>
      <c r="H13" s="2">
        <f t="shared" si="1"/>
        <v>2.2321193098542929</v>
      </c>
      <c r="I13" s="2">
        <f t="shared" si="2"/>
        <v>223.21193098542929</v>
      </c>
      <c r="K13" s="7" t="s">
        <v>40</v>
      </c>
      <c r="L13" s="7"/>
      <c r="M13" s="7" t="s">
        <v>41</v>
      </c>
      <c r="N13" s="7"/>
    </row>
    <row r="14" spans="2:15" x14ac:dyDescent="0.3">
      <c r="B14" s="2" t="s">
        <v>41</v>
      </c>
      <c r="C14" s="2" t="s">
        <v>12</v>
      </c>
      <c r="D14" s="2">
        <v>50945580</v>
      </c>
      <c r="E14" s="2">
        <v>5021130</v>
      </c>
      <c r="F14" s="2">
        <f t="shared" si="0"/>
        <v>10.146237998219524</v>
      </c>
      <c r="H14" s="2">
        <f t="shared" si="1"/>
        <v>3.4168900404157063</v>
      </c>
      <c r="I14" s="2">
        <f t="shared" si="2"/>
        <v>341.68900404157063</v>
      </c>
      <c r="K14" s="4" t="s">
        <v>35</v>
      </c>
      <c r="L14" s="4" t="s">
        <v>36</v>
      </c>
      <c r="M14" s="4" t="s">
        <v>35</v>
      </c>
      <c r="N14" s="4" t="s">
        <v>36</v>
      </c>
    </row>
    <row r="15" spans="2:15" x14ac:dyDescent="0.3">
      <c r="B15" s="2" t="s">
        <v>41</v>
      </c>
      <c r="C15" s="2" t="s">
        <v>13</v>
      </c>
      <c r="D15" s="2">
        <v>40881872</v>
      </c>
      <c r="E15" s="2">
        <v>5271513</v>
      </c>
      <c r="F15" s="2">
        <f t="shared" si="0"/>
        <v>7.7552444620737919</v>
      </c>
      <c r="H15" s="2">
        <f t="shared" si="1"/>
        <v>2.6116889400878485</v>
      </c>
      <c r="I15" s="2">
        <f t="shared" si="2"/>
        <v>261.16889400878483</v>
      </c>
      <c r="K15" s="2">
        <f>I4</f>
        <v>109.95186616447725</v>
      </c>
      <c r="L15" s="2">
        <f>I7</f>
        <v>221.32753205390409</v>
      </c>
      <c r="M15" s="2">
        <f>I10</f>
        <v>100.08391686002953</v>
      </c>
      <c r="N15" s="2">
        <f>I13</f>
        <v>223.21193098542929</v>
      </c>
    </row>
    <row r="16" spans="2:15" x14ac:dyDescent="0.3">
      <c r="K16" s="2">
        <f>I5</f>
        <v>115.44142479769161</v>
      </c>
      <c r="L16" s="2">
        <f>I8</f>
        <v>264.58417912566665</v>
      </c>
      <c r="M16" s="2">
        <f>I11</f>
        <v>118.68440030243256</v>
      </c>
      <c r="N16" s="2">
        <f>I14</f>
        <v>341.68900404157063</v>
      </c>
    </row>
    <row r="17" spans="2:14" x14ac:dyDescent="0.3">
      <c r="K17" s="2">
        <f>I6</f>
        <v>74.606709037831124</v>
      </c>
      <c r="L17" s="2">
        <f>I9</f>
        <v>284.45891438875157</v>
      </c>
      <c r="M17" s="2">
        <f>I12</f>
        <v>83.929617734781189</v>
      </c>
      <c r="N17" s="2">
        <f>I15</f>
        <v>261.16889400878483</v>
      </c>
    </row>
    <row r="18" spans="2:14" x14ac:dyDescent="0.3">
      <c r="K18" s="2">
        <f>I22</f>
        <v>111.03970922078786</v>
      </c>
      <c r="L18" s="2">
        <f>I25</f>
        <v>234.68299177818389</v>
      </c>
      <c r="M18" s="2">
        <f>I28</f>
        <v>87.288426968213841</v>
      </c>
      <c r="N18" s="2">
        <f>I31</f>
        <v>244.0299573782473</v>
      </c>
    </row>
    <row r="19" spans="2:14" x14ac:dyDescent="0.3">
      <c r="K19" s="2">
        <f>I23</f>
        <v>84.030795995848379</v>
      </c>
      <c r="L19" s="2">
        <f>I26</f>
        <v>233.36924289531638</v>
      </c>
      <c r="M19" s="2">
        <f>I29</f>
        <v>111.21547808654935</v>
      </c>
      <c r="N19" s="2">
        <f>I32</f>
        <v>254.44081241679709</v>
      </c>
    </row>
    <row r="20" spans="2:14" x14ac:dyDescent="0.3">
      <c r="C20" s="4" t="s">
        <v>1</v>
      </c>
      <c r="D20" s="3" t="s">
        <v>14</v>
      </c>
      <c r="E20" s="3" t="s">
        <v>15</v>
      </c>
      <c r="F20" s="4"/>
      <c r="G20" s="4"/>
      <c r="H20" s="4"/>
      <c r="I20" s="4"/>
      <c r="K20" s="2">
        <f>I24</f>
        <v>104.92949478336378</v>
      </c>
      <c r="L20" s="2">
        <f>I27</f>
        <v>207.44809809190073</v>
      </c>
      <c r="M20" s="2">
        <f>I30</f>
        <v>98.849734414384614</v>
      </c>
      <c r="N20" s="2">
        <f>I33</f>
        <v>252.76634365314911</v>
      </c>
    </row>
    <row r="21" spans="2:14" x14ac:dyDescent="0.3">
      <c r="D21" s="4" t="s">
        <v>0</v>
      </c>
      <c r="E21" s="4" t="s">
        <v>0</v>
      </c>
      <c r="F21" s="4" t="s">
        <v>16</v>
      </c>
      <c r="G21" s="4" t="s">
        <v>42</v>
      </c>
      <c r="H21" s="4" t="s">
        <v>43</v>
      </c>
      <c r="I21" s="4" t="s">
        <v>17</v>
      </c>
    </row>
    <row r="22" spans="2:14" x14ac:dyDescent="0.3">
      <c r="B22" s="2" t="s">
        <v>40</v>
      </c>
      <c r="C22" s="2" t="s">
        <v>27</v>
      </c>
      <c r="D22" s="2">
        <v>14153680</v>
      </c>
      <c r="E22" s="1">
        <v>5316156</v>
      </c>
      <c r="F22" s="2">
        <f t="shared" ref="F22:F33" si="3">D22/E22</f>
        <v>2.6623898922454496</v>
      </c>
      <c r="G22" s="2">
        <f>AVERAGE(F22:F24)</f>
        <v>2.3976917004993572</v>
      </c>
      <c r="H22" s="2">
        <f>F22/$G$22</f>
        <v>1.1103970922078785</v>
      </c>
      <c r="I22" s="2">
        <f t="shared" ref="I22:I33" si="4">H22*100</f>
        <v>111.03970922078786</v>
      </c>
    </row>
    <row r="23" spans="2:14" x14ac:dyDescent="0.3">
      <c r="B23" s="2" t="s">
        <v>40</v>
      </c>
      <c r="C23" s="2" t="s">
        <v>28</v>
      </c>
      <c r="D23" s="2">
        <v>12119220</v>
      </c>
      <c r="E23" s="1">
        <v>6015100</v>
      </c>
      <c r="F23" s="2">
        <f t="shared" si="3"/>
        <v>2.0147994214560025</v>
      </c>
      <c r="H23" s="2">
        <f t="shared" ref="H23:H33" si="5">F23/$G$22</f>
        <v>0.84030795995848373</v>
      </c>
      <c r="I23" s="2">
        <f t="shared" si="4"/>
        <v>84.030795995848379</v>
      </c>
    </row>
    <row r="24" spans="2:14" x14ac:dyDescent="0.3">
      <c r="B24" s="2" t="s">
        <v>40</v>
      </c>
      <c r="C24" s="2" t="s">
        <v>29</v>
      </c>
      <c r="D24" s="2">
        <v>12461688</v>
      </c>
      <c r="E24" s="1">
        <v>4953201</v>
      </c>
      <c r="F24" s="2">
        <f t="shared" si="3"/>
        <v>2.515885787796619</v>
      </c>
      <c r="H24" s="2">
        <f t="shared" si="5"/>
        <v>1.0492949478336377</v>
      </c>
      <c r="I24" s="2">
        <f t="shared" si="4"/>
        <v>104.92949478336378</v>
      </c>
    </row>
    <row r="25" spans="2:14" x14ac:dyDescent="0.3">
      <c r="B25" s="2" t="s">
        <v>40</v>
      </c>
      <c r="C25" s="2" t="s">
        <v>30</v>
      </c>
      <c r="D25" s="2">
        <v>29202192</v>
      </c>
      <c r="E25" s="1">
        <v>5189679</v>
      </c>
      <c r="F25" s="2">
        <f t="shared" si="3"/>
        <v>5.6269746163491039</v>
      </c>
      <c r="H25" s="2">
        <f t="shared" si="5"/>
        <v>2.346829917781839</v>
      </c>
      <c r="I25" s="2">
        <f t="shared" si="4"/>
        <v>234.68299177818389</v>
      </c>
    </row>
    <row r="26" spans="2:14" x14ac:dyDescent="0.3">
      <c r="B26" s="2" t="s">
        <v>40</v>
      </c>
      <c r="C26" s="2" t="s">
        <v>31</v>
      </c>
      <c r="D26" s="2">
        <v>35099273</v>
      </c>
      <c r="E26" s="1">
        <v>6272796</v>
      </c>
      <c r="F26" s="2">
        <f t="shared" si="3"/>
        <v>5.5954749684191869</v>
      </c>
      <c r="H26" s="2">
        <f t="shared" si="5"/>
        <v>2.3336924289531638</v>
      </c>
      <c r="I26" s="2">
        <f t="shared" si="4"/>
        <v>233.36924289531638</v>
      </c>
    </row>
    <row r="27" spans="2:14" x14ac:dyDescent="0.3">
      <c r="B27" s="2" t="s">
        <v>40</v>
      </c>
      <c r="C27" s="2" t="s">
        <v>32</v>
      </c>
      <c r="D27" s="2">
        <v>32041119</v>
      </c>
      <c r="E27" s="1">
        <v>6441765</v>
      </c>
      <c r="F27" s="2">
        <f t="shared" si="3"/>
        <v>4.9739658307932686</v>
      </c>
      <c r="H27" s="2">
        <f t="shared" si="5"/>
        <v>2.0744809809190072</v>
      </c>
      <c r="I27" s="2">
        <f t="shared" si="4"/>
        <v>207.44809809190073</v>
      </c>
    </row>
    <row r="28" spans="2:14" x14ac:dyDescent="0.3">
      <c r="B28" s="2" t="s">
        <v>41</v>
      </c>
      <c r="C28" s="2" t="s">
        <v>27</v>
      </c>
      <c r="D28" s="2">
        <v>14983848</v>
      </c>
      <c r="E28" s="1">
        <v>7159346</v>
      </c>
      <c r="F28" s="2">
        <f t="shared" si="3"/>
        <v>2.092907368913306</v>
      </c>
      <c r="H28" s="2">
        <f t="shared" si="5"/>
        <v>0.87288426968213839</v>
      </c>
      <c r="I28" s="2">
        <f t="shared" si="4"/>
        <v>87.288426968213841</v>
      </c>
    </row>
    <row r="29" spans="2:14" x14ac:dyDescent="0.3">
      <c r="B29" s="2" t="s">
        <v>41</v>
      </c>
      <c r="C29" s="2" t="s">
        <v>28</v>
      </c>
      <c r="D29" s="2">
        <v>15973685</v>
      </c>
      <c r="E29" s="1">
        <v>5990272</v>
      </c>
      <c r="F29" s="2">
        <f t="shared" si="3"/>
        <v>2.6666042877518752</v>
      </c>
      <c r="H29" s="2">
        <f t="shared" si="5"/>
        <v>1.1121547808654935</v>
      </c>
      <c r="I29" s="2">
        <f t="shared" si="4"/>
        <v>111.21547808654935</v>
      </c>
    </row>
    <row r="30" spans="2:14" x14ac:dyDescent="0.3">
      <c r="B30" s="2" t="s">
        <v>41</v>
      </c>
      <c r="C30" s="2" t="s">
        <v>29</v>
      </c>
      <c r="D30" s="2">
        <v>15489468</v>
      </c>
      <c r="E30" s="1">
        <v>6535332</v>
      </c>
      <c r="F30" s="2">
        <f t="shared" si="3"/>
        <v>2.3701118780193569</v>
      </c>
      <c r="H30" s="2">
        <f t="shared" si="5"/>
        <v>0.98849734414384616</v>
      </c>
      <c r="I30" s="2">
        <f t="shared" si="4"/>
        <v>98.849734414384614</v>
      </c>
    </row>
    <row r="31" spans="2:14" x14ac:dyDescent="0.3">
      <c r="B31" s="2" t="s">
        <v>41</v>
      </c>
      <c r="C31" s="2" t="s">
        <v>30</v>
      </c>
      <c r="D31" s="2">
        <v>37204388</v>
      </c>
      <c r="E31" s="1">
        <v>6358544</v>
      </c>
      <c r="F31" s="2">
        <f t="shared" si="3"/>
        <v>5.8510860347903542</v>
      </c>
      <c r="H31" s="2">
        <f t="shared" si="5"/>
        <v>2.4402995737824731</v>
      </c>
      <c r="I31" s="2">
        <f t="shared" si="4"/>
        <v>244.0299573782473</v>
      </c>
    </row>
    <row r="32" spans="2:14" x14ac:dyDescent="0.3">
      <c r="B32" s="2" t="s">
        <v>41</v>
      </c>
      <c r="C32" s="2" t="s">
        <v>31</v>
      </c>
      <c r="D32" s="2">
        <v>41740965</v>
      </c>
      <c r="E32" s="1">
        <v>6841989</v>
      </c>
      <c r="F32" s="2">
        <f t="shared" si="3"/>
        <v>6.1007062420006815</v>
      </c>
      <c r="H32" s="2">
        <f t="shared" si="5"/>
        <v>2.5444081241679708</v>
      </c>
      <c r="I32" s="2">
        <f t="shared" si="4"/>
        <v>254.44081241679709</v>
      </c>
    </row>
    <row r="33" spans="2:9" x14ac:dyDescent="0.3">
      <c r="B33" s="2" t="s">
        <v>41</v>
      </c>
      <c r="C33" s="2" t="s">
        <v>32</v>
      </c>
      <c r="D33" s="2">
        <v>37248660</v>
      </c>
      <c r="E33" s="1">
        <v>6146078</v>
      </c>
      <c r="F33" s="2">
        <f t="shared" si="3"/>
        <v>6.0605576434272397</v>
      </c>
      <c r="H33" s="2">
        <f t="shared" si="5"/>
        <v>2.5276634365314909</v>
      </c>
      <c r="I33" s="2">
        <f t="shared" si="4"/>
        <v>252.76634365314911</v>
      </c>
    </row>
    <row r="34" spans="2:9" x14ac:dyDescent="0.3">
      <c r="E34" s="1"/>
    </row>
    <row r="36" spans="2:9" x14ac:dyDescent="0.3">
      <c r="B36" t="s">
        <v>37</v>
      </c>
    </row>
    <row r="37" spans="2:9" x14ac:dyDescent="0.3">
      <c r="B37"/>
    </row>
    <row r="38" spans="2:9" x14ac:dyDescent="0.3">
      <c r="B38" t="s">
        <v>38</v>
      </c>
    </row>
  </sheetData>
  <mergeCells count="2">
    <mergeCell ref="K13:L13"/>
    <mergeCell ref="M13:N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B) 2 mo</vt:lpstr>
      <vt:lpstr>B) 3 mo</vt:lpstr>
      <vt:lpstr>H) 3 mo + estradiol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Germán</dc:creator>
  <cp:lastModifiedBy>Liliana Germán</cp:lastModifiedBy>
  <dcterms:created xsi:type="dcterms:W3CDTF">2022-09-04T23:20:34Z</dcterms:created>
  <dcterms:modified xsi:type="dcterms:W3CDTF">2023-02-20T04:24:08Z</dcterms:modified>
</cp:coreProperties>
</file>