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三木研究室\M1 研究\英語論文\論文データ\"/>
    </mc:Choice>
  </mc:AlternateContent>
  <xr:revisionPtr revIDLastSave="0" documentId="13_ncr:1_{E9836834-55E1-4A9E-9AE6-1F9E7216BEC1}" xr6:coauthVersionLast="47" xr6:coauthVersionMax="47" xr10:uidLastSave="{00000000-0000-0000-0000-000000000000}"/>
  <bookViews>
    <workbookView xWindow="-120" yWindow="-120" windowWidth="29040" windowHeight="15840" tabRatio="738" activeTab="9" xr2:uid="{589FABC6-3FCF-48EA-B8D7-3B374F2D787A}"/>
  </bookViews>
  <sheets>
    <sheet name="豆" sheetId="1" r:id="rId1"/>
    <sheet name="比較" sheetId="13" r:id="rId2"/>
    <sheet name="0.1mL-2,3" sheetId="4" r:id="rId3"/>
    <sheet name="0.1mL-4,5" sheetId="5" r:id="rId4"/>
    <sheet name="0.15mL-2,3" sheetId="6" r:id="rId5"/>
    <sheet name="0.15mL-4,5" sheetId="7" r:id="rId6"/>
    <sheet name="0.2mL-2,3" sheetId="9" r:id="rId7"/>
    <sheet name="0.2mL-4,5" sheetId="10" r:id="rId8"/>
    <sheet name="0.25mL-2,3 " sheetId="11" r:id="rId9"/>
    <sheet name="0.25mL-4,5 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M3" i="1"/>
  <c r="N3" i="1"/>
  <c r="O3" i="1"/>
  <c r="P3" i="1"/>
  <c r="Q3" i="1"/>
  <c r="R3" i="1"/>
  <c r="L4" i="1"/>
  <c r="M4" i="1"/>
  <c r="N4" i="1"/>
  <c r="O4" i="1"/>
  <c r="P4" i="1"/>
  <c r="Q4" i="1"/>
  <c r="R4" i="1"/>
  <c r="L5" i="1"/>
  <c r="M5" i="1"/>
  <c r="N5" i="1"/>
  <c r="O5" i="1"/>
  <c r="P5" i="1"/>
  <c r="Q5" i="1"/>
  <c r="R5" i="1"/>
  <c r="K4" i="1"/>
  <c r="K5" i="1"/>
  <c r="K3" i="1"/>
  <c r="K13" i="11"/>
  <c r="K39" i="11"/>
  <c r="K13" i="4"/>
  <c r="K18" i="4" l="1"/>
  <c r="R35" i="12"/>
  <c r="R40" i="12" s="1"/>
  <c r="R45" i="12" s="1"/>
  <c r="Q35" i="12"/>
  <c r="Q40" i="12" s="1"/>
  <c r="Q45" i="12" s="1"/>
  <c r="P35" i="12"/>
  <c r="P40" i="12" s="1"/>
  <c r="P45" i="12" s="1"/>
  <c r="O35" i="12"/>
  <c r="O40" i="12" s="1"/>
  <c r="O45" i="12" s="1"/>
  <c r="N35" i="12"/>
  <c r="N40" i="12" s="1"/>
  <c r="N45" i="12" s="1"/>
  <c r="M35" i="12"/>
  <c r="M40" i="12" s="1"/>
  <c r="M45" i="12" s="1"/>
  <c r="L35" i="12"/>
  <c r="L40" i="12" s="1"/>
  <c r="L45" i="12" s="1"/>
  <c r="K35" i="12"/>
  <c r="K40" i="12" s="1"/>
  <c r="K45" i="12" s="1"/>
  <c r="R34" i="12"/>
  <c r="R39" i="12" s="1"/>
  <c r="R44" i="12" s="1"/>
  <c r="Q34" i="12"/>
  <c r="Q39" i="12" s="1"/>
  <c r="Q44" i="12" s="1"/>
  <c r="P34" i="12"/>
  <c r="P39" i="12" s="1"/>
  <c r="P44" i="12" s="1"/>
  <c r="O34" i="12"/>
  <c r="O39" i="12" s="1"/>
  <c r="O44" i="12" s="1"/>
  <c r="N34" i="12"/>
  <c r="N39" i="12" s="1"/>
  <c r="N44" i="12" s="1"/>
  <c r="M34" i="12"/>
  <c r="M39" i="12" s="1"/>
  <c r="M44" i="12" s="1"/>
  <c r="L34" i="12"/>
  <c r="L39" i="12" s="1"/>
  <c r="L44" i="12" s="1"/>
  <c r="K34" i="12"/>
  <c r="K39" i="12" s="1"/>
  <c r="R33" i="12"/>
  <c r="R38" i="12" s="1"/>
  <c r="R43" i="12" s="1"/>
  <c r="Q33" i="12"/>
  <c r="Q38" i="12" s="1"/>
  <c r="Q43" i="12" s="1"/>
  <c r="P33" i="12"/>
  <c r="P38" i="12" s="1"/>
  <c r="P43" i="12" s="1"/>
  <c r="O33" i="12"/>
  <c r="O38" i="12" s="1"/>
  <c r="O43" i="12" s="1"/>
  <c r="N33" i="12"/>
  <c r="N38" i="12" s="1"/>
  <c r="N43" i="12" s="1"/>
  <c r="M33" i="12"/>
  <c r="M38" i="12" s="1"/>
  <c r="M43" i="12" s="1"/>
  <c r="L33" i="12"/>
  <c r="L38" i="12" s="1"/>
  <c r="L43" i="12" s="1"/>
  <c r="K33" i="12"/>
  <c r="K38" i="12" s="1"/>
  <c r="R10" i="12"/>
  <c r="R15" i="12" s="1"/>
  <c r="R20" i="12" s="1"/>
  <c r="Q10" i="12"/>
  <c r="Q15" i="12" s="1"/>
  <c r="Q20" i="12" s="1"/>
  <c r="P10" i="12"/>
  <c r="P15" i="12" s="1"/>
  <c r="P20" i="12" s="1"/>
  <c r="O10" i="12"/>
  <c r="O15" i="12" s="1"/>
  <c r="O20" i="12" s="1"/>
  <c r="N10" i="12"/>
  <c r="N15" i="12" s="1"/>
  <c r="N20" i="12" s="1"/>
  <c r="M10" i="12"/>
  <c r="M15" i="12" s="1"/>
  <c r="M20" i="12" s="1"/>
  <c r="L10" i="12"/>
  <c r="L15" i="12" s="1"/>
  <c r="L20" i="12" s="1"/>
  <c r="K10" i="12"/>
  <c r="K15" i="12" s="1"/>
  <c r="R9" i="12"/>
  <c r="R14" i="12" s="1"/>
  <c r="R19" i="12" s="1"/>
  <c r="Q9" i="12"/>
  <c r="Q14" i="12" s="1"/>
  <c r="Q19" i="12" s="1"/>
  <c r="P9" i="12"/>
  <c r="P14" i="12" s="1"/>
  <c r="P19" i="12" s="1"/>
  <c r="O9" i="12"/>
  <c r="O14" i="12" s="1"/>
  <c r="O19" i="12" s="1"/>
  <c r="N9" i="12"/>
  <c r="N14" i="12" s="1"/>
  <c r="N19" i="12" s="1"/>
  <c r="M9" i="12"/>
  <c r="M14" i="12" s="1"/>
  <c r="M19" i="12" s="1"/>
  <c r="L9" i="12"/>
  <c r="L14" i="12" s="1"/>
  <c r="L19" i="12" s="1"/>
  <c r="K9" i="12"/>
  <c r="K14" i="12" s="1"/>
  <c r="R8" i="12"/>
  <c r="R13" i="12" s="1"/>
  <c r="R18" i="12" s="1"/>
  <c r="Q8" i="12"/>
  <c r="Q13" i="12" s="1"/>
  <c r="Q18" i="12" s="1"/>
  <c r="P8" i="12"/>
  <c r="P13" i="12" s="1"/>
  <c r="P18" i="12" s="1"/>
  <c r="O8" i="12"/>
  <c r="O13" i="12" s="1"/>
  <c r="O18" i="12" s="1"/>
  <c r="N8" i="12"/>
  <c r="N13" i="12" s="1"/>
  <c r="N18" i="12" s="1"/>
  <c r="M8" i="12"/>
  <c r="M13" i="12" s="1"/>
  <c r="M18" i="12" s="1"/>
  <c r="L8" i="12"/>
  <c r="L13" i="12" s="1"/>
  <c r="L18" i="12" s="1"/>
  <c r="K8" i="12"/>
  <c r="K13" i="12" s="1"/>
  <c r="P41" i="11"/>
  <c r="P46" i="11" s="1"/>
  <c r="R36" i="11"/>
  <c r="R41" i="11" s="1"/>
  <c r="R46" i="11" s="1"/>
  <c r="Q36" i="11"/>
  <c r="Q41" i="11" s="1"/>
  <c r="Q46" i="11" s="1"/>
  <c r="P36" i="11"/>
  <c r="O36" i="11"/>
  <c r="O41" i="11" s="1"/>
  <c r="O46" i="11" s="1"/>
  <c r="N36" i="11"/>
  <c r="N41" i="11" s="1"/>
  <c r="N46" i="11" s="1"/>
  <c r="M36" i="11"/>
  <c r="M41" i="11" s="1"/>
  <c r="M46" i="11" s="1"/>
  <c r="L36" i="11"/>
  <c r="L41" i="11" s="1"/>
  <c r="L46" i="11" s="1"/>
  <c r="K36" i="11"/>
  <c r="K41" i="11" s="1"/>
  <c r="R35" i="11"/>
  <c r="R40" i="11" s="1"/>
  <c r="R45" i="11" s="1"/>
  <c r="Q35" i="11"/>
  <c r="Q40" i="11" s="1"/>
  <c r="Q45" i="11" s="1"/>
  <c r="P35" i="11"/>
  <c r="P40" i="11" s="1"/>
  <c r="P45" i="11" s="1"/>
  <c r="O35" i="11"/>
  <c r="O40" i="11" s="1"/>
  <c r="O45" i="11" s="1"/>
  <c r="N35" i="11"/>
  <c r="N40" i="11" s="1"/>
  <c r="N45" i="11" s="1"/>
  <c r="M35" i="11"/>
  <c r="M40" i="11" s="1"/>
  <c r="M45" i="11" s="1"/>
  <c r="L35" i="11"/>
  <c r="L40" i="11" s="1"/>
  <c r="L45" i="11" s="1"/>
  <c r="K35" i="11"/>
  <c r="K40" i="11" s="1"/>
  <c r="R34" i="11"/>
  <c r="R39" i="11" s="1"/>
  <c r="R44" i="11" s="1"/>
  <c r="Q34" i="11"/>
  <c r="Q39" i="11" s="1"/>
  <c r="Q44" i="11" s="1"/>
  <c r="P34" i="11"/>
  <c r="P39" i="11" s="1"/>
  <c r="P44" i="11" s="1"/>
  <c r="O34" i="11"/>
  <c r="O39" i="11" s="1"/>
  <c r="O44" i="11" s="1"/>
  <c r="N34" i="11"/>
  <c r="N39" i="11" s="1"/>
  <c r="N44" i="11" s="1"/>
  <c r="M34" i="11"/>
  <c r="M39" i="11" s="1"/>
  <c r="M44" i="11" s="1"/>
  <c r="L34" i="11"/>
  <c r="L39" i="11" s="1"/>
  <c r="L44" i="11" s="1"/>
  <c r="K34" i="11"/>
  <c r="R10" i="11"/>
  <c r="R15" i="11" s="1"/>
  <c r="R20" i="11" s="1"/>
  <c r="Q10" i="11"/>
  <c r="Q15" i="11" s="1"/>
  <c r="Q20" i="11" s="1"/>
  <c r="P10" i="11"/>
  <c r="P15" i="11" s="1"/>
  <c r="P20" i="11" s="1"/>
  <c r="O10" i="11"/>
  <c r="O15" i="11" s="1"/>
  <c r="O20" i="11" s="1"/>
  <c r="N10" i="11"/>
  <c r="N15" i="11" s="1"/>
  <c r="N20" i="11" s="1"/>
  <c r="M10" i="11"/>
  <c r="M15" i="11" s="1"/>
  <c r="M20" i="11" s="1"/>
  <c r="L10" i="11"/>
  <c r="L15" i="11" s="1"/>
  <c r="L20" i="11" s="1"/>
  <c r="K10" i="11"/>
  <c r="K15" i="11" s="1"/>
  <c r="R9" i="11"/>
  <c r="R14" i="11" s="1"/>
  <c r="R19" i="11" s="1"/>
  <c r="Q9" i="11"/>
  <c r="Q14" i="11" s="1"/>
  <c r="Q19" i="11" s="1"/>
  <c r="P9" i="11"/>
  <c r="P14" i="11" s="1"/>
  <c r="P19" i="11" s="1"/>
  <c r="O9" i="11"/>
  <c r="O14" i="11" s="1"/>
  <c r="O19" i="11" s="1"/>
  <c r="N9" i="11"/>
  <c r="N14" i="11" s="1"/>
  <c r="N19" i="11" s="1"/>
  <c r="M9" i="11"/>
  <c r="M14" i="11" s="1"/>
  <c r="M19" i="11" s="1"/>
  <c r="L9" i="11"/>
  <c r="L14" i="11" s="1"/>
  <c r="L19" i="11" s="1"/>
  <c r="K9" i="11"/>
  <c r="K14" i="11" s="1"/>
  <c r="K19" i="11" s="1"/>
  <c r="R8" i="11"/>
  <c r="R13" i="11" s="1"/>
  <c r="R18" i="11" s="1"/>
  <c r="Q8" i="11"/>
  <c r="Q13" i="11" s="1"/>
  <c r="Q18" i="11" s="1"/>
  <c r="P8" i="11"/>
  <c r="P13" i="11" s="1"/>
  <c r="P18" i="11" s="1"/>
  <c r="O8" i="11"/>
  <c r="O13" i="11" s="1"/>
  <c r="O18" i="11" s="1"/>
  <c r="N8" i="11"/>
  <c r="N13" i="11" s="1"/>
  <c r="N18" i="11" s="1"/>
  <c r="M8" i="11"/>
  <c r="M13" i="11" s="1"/>
  <c r="M18" i="11" s="1"/>
  <c r="L8" i="11"/>
  <c r="L13" i="11" s="1"/>
  <c r="L18" i="11" s="1"/>
  <c r="K8" i="11"/>
  <c r="U38" i="12" l="1"/>
  <c r="S19" i="11"/>
  <c r="K18" i="12"/>
  <c r="S18" i="12" s="1"/>
  <c r="S13" i="12"/>
  <c r="K19" i="12"/>
  <c r="S19" i="12" s="1"/>
  <c r="S14" i="12"/>
  <c r="K20" i="12"/>
  <c r="S20" i="12" s="1"/>
  <c r="S15" i="12"/>
  <c r="S45" i="12"/>
  <c r="K43" i="12"/>
  <c r="S43" i="12" s="1"/>
  <c r="S38" i="12"/>
  <c r="K44" i="12"/>
  <c r="S44" i="12" s="1"/>
  <c r="S39" i="12"/>
  <c r="S40" i="12"/>
  <c r="K20" i="11"/>
  <c r="S20" i="11" s="1"/>
  <c r="S15" i="11"/>
  <c r="K44" i="11"/>
  <c r="S44" i="11" s="1"/>
  <c r="S39" i="11"/>
  <c r="K45" i="11"/>
  <c r="S45" i="11" s="1"/>
  <c r="S40" i="11"/>
  <c r="K46" i="11"/>
  <c r="S46" i="11" s="1"/>
  <c r="S41" i="11"/>
  <c r="K18" i="11"/>
  <c r="S18" i="11" s="1"/>
  <c r="S13" i="11"/>
  <c r="S14" i="11"/>
  <c r="N40" i="10"/>
  <c r="N45" i="10" s="1"/>
  <c r="R35" i="10"/>
  <c r="R40" i="10" s="1"/>
  <c r="R45" i="10" s="1"/>
  <c r="Q35" i="10"/>
  <c r="Q40" i="10" s="1"/>
  <c r="Q45" i="10" s="1"/>
  <c r="P35" i="10"/>
  <c r="P40" i="10" s="1"/>
  <c r="P45" i="10" s="1"/>
  <c r="O35" i="10"/>
  <c r="O40" i="10" s="1"/>
  <c r="O45" i="10" s="1"/>
  <c r="N35" i="10"/>
  <c r="M35" i="10"/>
  <c r="M40" i="10" s="1"/>
  <c r="M45" i="10" s="1"/>
  <c r="L35" i="10"/>
  <c r="L40" i="10" s="1"/>
  <c r="L45" i="10" s="1"/>
  <c r="K35" i="10"/>
  <c r="K40" i="10" s="1"/>
  <c r="K45" i="10" s="1"/>
  <c r="R34" i="10"/>
  <c r="R39" i="10" s="1"/>
  <c r="R44" i="10" s="1"/>
  <c r="Q34" i="10"/>
  <c r="Q39" i="10" s="1"/>
  <c r="Q44" i="10" s="1"/>
  <c r="P34" i="10"/>
  <c r="P39" i="10" s="1"/>
  <c r="P44" i="10" s="1"/>
  <c r="O34" i="10"/>
  <c r="O39" i="10" s="1"/>
  <c r="O44" i="10" s="1"/>
  <c r="N34" i="10"/>
  <c r="N39" i="10" s="1"/>
  <c r="N44" i="10" s="1"/>
  <c r="M34" i="10"/>
  <c r="M39" i="10" s="1"/>
  <c r="M44" i="10" s="1"/>
  <c r="L34" i="10"/>
  <c r="L39" i="10" s="1"/>
  <c r="L44" i="10" s="1"/>
  <c r="K34" i="10"/>
  <c r="K39" i="10" s="1"/>
  <c r="K44" i="10" s="1"/>
  <c r="R33" i="10"/>
  <c r="R38" i="10" s="1"/>
  <c r="R43" i="10" s="1"/>
  <c r="Q33" i="10"/>
  <c r="Q38" i="10" s="1"/>
  <c r="Q43" i="10" s="1"/>
  <c r="P33" i="10"/>
  <c r="P38" i="10" s="1"/>
  <c r="P43" i="10" s="1"/>
  <c r="O33" i="10"/>
  <c r="O38" i="10" s="1"/>
  <c r="O43" i="10" s="1"/>
  <c r="N33" i="10"/>
  <c r="N38" i="10" s="1"/>
  <c r="N43" i="10" s="1"/>
  <c r="M33" i="10"/>
  <c r="M38" i="10" s="1"/>
  <c r="M43" i="10" s="1"/>
  <c r="L33" i="10"/>
  <c r="L38" i="10" s="1"/>
  <c r="L43" i="10" s="1"/>
  <c r="K33" i="10"/>
  <c r="K38" i="10" s="1"/>
  <c r="R10" i="10"/>
  <c r="R15" i="10" s="1"/>
  <c r="R20" i="10" s="1"/>
  <c r="Q10" i="10"/>
  <c r="Q15" i="10" s="1"/>
  <c r="Q20" i="10" s="1"/>
  <c r="P10" i="10"/>
  <c r="P15" i="10" s="1"/>
  <c r="P20" i="10" s="1"/>
  <c r="O10" i="10"/>
  <c r="O15" i="10" s="1"/>
  <c r="O20" i="10" s="1"/>
  <c r="N10" i="10"/>
  <c r="N15" i="10" s="1"/>
  <c r="N20" i="10" s="1"/>
  <c r="M10" i="10"/>
  <c r="M15" i="10" s="1"/>
  <c r="M20" i="10" s="1"/>
  <c r="L10" i="10"/>
  <c r="L15" i="10" s="1"/>
  <c r="L20" i="10" s="1"/>
  <c r="K10" i="10"/>
  <c r="K15" i="10" s="1"/>
  <c r="R9" i="10"/>
  <c r="R14" i="10" s="1"/>
  <c r="R19" i="10" s="1"/>
  <c r="Q9" i="10"/>
  <c r="Q14" i="10" s="1"/>
  <c r="Q19" i="10" s="1"/>
  <c r="P9" i="10"/>
  <c r="P14" i="10" s="1"/>
  <c r="P19" i="10" s="1"/>
  <c r="O9" i="10"/>
  <c r="O14" i="10" s="1"/>
  <c r="O19" i="10" s="1"/>
  <c r="N9" i="10"/>
  <c r="N14" i="10" s="1"/>
  <c r="N19" i="10" s="1"/>
  <c r="M9" i="10"/>
  <c r="M14" i="10" s="1"/>
  <c r="M19" i="10" s="1"/>
  <c r="L9" i="10"/>
  <c r="L14" i="10" s="1"/>
  <c r="L19" i="10" s="1"/>
  <c r="K9" i="10"/>
  <c r="K14" i="10" s="1"/>
  <c r="R8" i="10"/>
  <c r="R13" i="10" s="1"/>
  <c r="R18" i="10" s="1"/>
  <c r="Q8" i="10"/>
  <c r="Q13" i="10" s="1"/>
  <c r="Q18" i="10" s="1"/>
  <c r="P8" i="10"/>
  <c r="P13" i="10" s="1"/>
  <c r="P18" i="10" s="1"/>
  <c r="O8" i="10"/>
  <c r="O13" i="10" s="1"/>
  <c r="O18" i="10" s="1"/>
  <c r="N8" i="10"/>
  <c r="N13" i="10" s="1"/>
  <c r="N18" i="10" s="1"/>
  <c r="M8" i="10"/>
  <c r="M13" i="10" s="1"/>
  <c r="M18" i="10" s="1"/>
  <c r="L8" i="10"/>
  <c r="L13" i="10" s="1"/>
  <c r="L18" i="10" s="1"/>
  <c r="K8" i="10"/>
  <c r="K13" i="10" s="1"/>
  <c r="S46" i="12" l="1"/>
  <c r="T46" i="12" s="1"/>
  <c r="U46" i="12" s="1"/>
  <c r="H5" i="13" s="1"/>
  <c r="S42" i="11"/>
  <c r="S21" i="11"/>
  <c r="T21" i="11" s="1"/>
  <c r="U21" i="11" s="1"/>
  <c r="H2" i="13" s="1"/>
  <c r="S16" i="12"/>
  <c r="S41" i="12"/>
  <c r="S21" i="12"/>
  <c r="T21" i="12" s="1"/>
  <c r="U21" i="12" s="1"/>
  <c r="H4" i="13" s="1"/>
  <c r="S47" i="11"/>
  <c r="T47" i="11" s="1"/>
  <c r="U47" i="11" s="1"/>
  <c r="H3" i="13" s="1"/>
  <c r="S16" i="11"/>
  <c r="S45" i="10"/>
  <c r="S44" i="10"/>
  <c r="K18" i="10"/>
  <c r="S18" i="10" s="1"/>
  <c r="S13" i="10"/>
  <c r="K19" i="10"/>
  <c r="S19" i="10" s="1"/>
  <c r="S14" i="10"/>
  <c r="K20" i="10"/>
  <c r="S20" i="10" s="1"/>
  <c r="S15" i="10"/>
  <c r="K43" i="10"/>
  <c r="S43" i="10" s="1"/>
  <c r="S38" i="10"/>
  <c r="S39" i="10"/>
  <c r="S40" i="10"/>
  <c r="R36" i="9"/>
  <c r="R41" i="9" s="1"/>
  <c r="R46" i="9" s="1"/>
  <c r="Q36" i="9"/>
  <c r="Q41" i="9" s="1"/>
  <c r="Q46" i="9" s="1"/>
  <c r="P36" i="9"/>
  <c r="P41" i="9" s="1"/>
  <c r="P46" i="9" s="1"/>
  <c r="O36" i="9"/>
  <c r="O41" i="9" s="1"/>
  <c r="O46" i="9" s="1"/>
  <c r="N36" i="9"/>
  <c r="N41" i="9" s="1"/>
  <c r="N46" i="9" s="1"/>
  <c r="M36" i="9"/>
  <c r="M41" i="9" s="1"/>
  <c r="M46" i="9" s="1"/>
  <c r="L36" i="9"/>
  <c r="L41" i="9" s="1"/>
  <c r="L46" i="9" s="1"/>
  <c r="K36" i="9"/>
  <c r="K41" i="9" s="1"/>
  <c r="K46" i="9" s="1"/>
  <c r="R35" i="9"/>
  <c r="R40" i="9" s="1"/>
  <c r="R45" i="9" s="1"/>
  <c r="Q35" i="9"/>
  <c r="Q40" i="9" s="1"/>
  <c r="Q45" i="9" s="1"/>
  <c r="P35" i="9"/>
  <c r="P40" i="9" s="1"/>
  <c r="P45" i="9" s="1"/>
  <c r="O35" i="9"/>
  <c r="O40" i="9" s="1"/>
  <c r="O45" i="9" s="1"/>
  <c r="N35" i="9"/>
  <c r="N40" i="9" s="1"/>
  <c r="N45" i="9" s="1"/>
  <c r="M35" i="9"/>
  <c r="M40" i="9" s="1"/>
  <c r="M45" i="9" s="1"/>
  <c r="L35" i="9"/>
  <c r="L40" i="9" s="1"/>
  <c r="L45" i="9" s="1"/>
  <c r="K35" i="9"/>
  <c r="K40" i="9" s="1"/>
  <c r="K45" i="9" s="1"/>
  <c r="R34" i="9"/>
  <c r="R39" i="9" s="1"/>
  <c r="R44" i="9" s="1"/>
  <c r="Q34" i="9"/>
  <c r="Q39" i="9" s="1"/>
  <c r="Q44" i="9" s="1"/>
  <c r="P34" i="9"/>
  <c r="P39" i="9" s="1"/>
  <c r="P44" i="9" s="1"/>
  <c r="O34" i="9"/>
  <c r="O39" i="9" s="1"/>
  <c r="O44" i="9" s="1"/>
  <c r="N34" i="9"/>
  <c r="N39" i="9" s="1"/>
  <c r="N44" i="9" s="1"/>
  <c r="M34" i="9"/>
  <c r="M39" i="9" s="1"/>
  <c r="M44" i="9" s="1"/>
  <c r="L34" i="9"/>
  <c r="L39" i="9" s="1"/>
  <c r="L44" i="9" s="1"/>
  <c r="K34" i="9"/>
  <c r="K39" i="9" s="1"/>
  <c r="R10" i="9"/>
  <c r="R15" i="9" s="1"/>
  <c r="R20" i="9" s="1"/>
  <c r="Q10" i="9"/>
  <c r="Q15" i="9" s="1"/>
  <c r="Q20" i="9" s="1"/>
  <c r="P10" i="9"/>
  <c r="P15" i="9" s="1"/>
  <c r="P20" i="9" s="1"/>
  <c r="O10" i="9"/>
  <c r="O15" i="9" s="1"/>
  <c r="O20" i="9" s="1"/>
  <c r="N10" i="9"/>
  <c r="N15" i="9" s="1"/>
  <c r="N20" i="9" s="1"/>
  <c r="M10" i="9"/>
  <c r="M15" i="9" s="1"/>
  <c r="M20" i="9" s="1"/>
  <c r="L10" i="9"/>
  <c r="L15" i="9" s="1"/>
  <c r="L20" i="9" s="1"/>
  <c r="K10" i="9"/>
  <c r="K15" i="9" s="1"/>
  <c r="R9" i="9"/>
  <c r="R14" i="9" s="1"/>
  <c r="R19" i="9" s="1"/>
  <c r="Q9" i="9"/>
  <c r="Q14" i="9" s="1"/>
  <c r="Q19" i="9" s="1"/>
  <c r="P9" i="9"/>
  <c r="P14" i="9" s="1"/>
  <c r="P19" i="9" s="1"/>
  <c r="O9" i="9"/>
  <c r="O14" i="9" s="1"/>
  <c r="O19" i="9" s="1"/>
  <c r="N9" i="9"/>
  <c r="N14" i="9" s="1"/>
  <c r="N19" i="9" s="1"/>
  <c r="M9" i="9"/>
  <c r="M14" i="9" s="1"/>
  <c r="M19" i="9" s="1"/>
  <c r="L9" i="9"/>
  <c r="L14" i="9" s="1"/>
  <c r="L19" i="9" s="1"/>
  <c r="K9" i="9"/>
  <c r="K14" i="9" s="1"/>
  <c r="R8" i="9"/>
  <c r="R13" i="9" s="1"/>
  <c r="R18" i="9" s="1"/>
  <c r="Q8" i="9"/>
  <c r="Q13" i="9" s="1"/>
  <c r="Q18" i="9" s="1"/>
  <c r="P8" i="9"/>
  <c r="P13" i="9" s="1"/>
  <c r="P18" i="9" s="1"/>
  <c r="O8" i="9"/>
  <c r="O13" i="9" s="1"/>
  <c r="O18" i="9" s="1"/>
  <c r="N8" i="9"/>
  <c r="N13" i="9" s="1"/>
  <c r="N18" i="9" s="1"/>
  <c r="M8" i="9"/>
  <c r="M13" i="9" s="1"/>
  <c r="M18" i="9" s="1"/>
  <c r="L8" i="9"/>
  <c r="L13" i="9" s="1"/>
  <c r="L18" i="9" s="1"/>
  <c r="K8" i="9"/>
  <c r="K13" i="9" s="1"/>
  <c r="S46" i="10" l="1"/>
  <c r="T46" i="10" s="1"/>
  <c r="U46" i="10" s="1"/>
  <c r="F5" i="13" s="1"/>
  <c r="S41" i="10"/>
  <c r="S45" i="9"/>
  <c r="S46" i="9"/>
  <c r="S16" i="10"/>
  <c r="S21" i="10"/>
  <c r="T21" i="10" s="1"/>
  <c r="U21" i="10" s="1"/>
  <c r="F4" i="13" s="1"/>
  <c r="K19" i="9"/>
  <c r="S19" i="9" s="1"/>
  <c r="S14" i="9"/>
  <c r="K20" i="9"/>
  <c r="S20" i="9" s="1"/>
  <c r="S15" i="9"/>
  <c r="K44" i="9"/>
  <c r="S44" i="9" s="1"/>
  <c r="S39" i="9"/>
  <c r="S13" i="9"/>
  <c r="K18" i="9"/>
  <c r="S18" i="9" s="1"/>
  <c r="S40" i="9"/>
  <c r="S41" i="9"/>
  <c r="S47" i="9" l="1"/>
  <c r="T47" i="9" s="1"/>
  <c r="U47" i="9" s="1"/>
  <c r="F3" i="13" s="1"/>
  <c r="S21" i="9"/>
  <c r="T21" i="9" s="1"/>
  <c r="U21" i="9" s="1"/>
  <c r="F2" i="13" s="1"/>
  <c r="S16" i="9"/>
  <c r="S42" i="9"/>
  <c r="R35" i="7"/>
  <c r="R40" i="7" s="1"/>
  <c r="R45" i="7" s="1"/>
  <c r="Q35" i="7"/>
  <c r="Q40" i="7" s="1"/>
  <c r="Q45" i="7" s="1"/>
  <c r="P35" i="7"/>
  <c r="P40" i="7" s="1"/>
  <c r="P45" i="7" s="1"/>
  <c r="O35" i="7"/>
  <c r="O40" i="7" s="1"/>
  <c r="O45" i="7" s="1"/>
  <c r="N35" i="7"/>
  <c r="N40" i="7" s="1"/>
  <c r="N45" i="7" s="1"/>
  <c r="M35" i="7"/>
  <c r="M40" i="7" s="1"/>
  <c r="M45" i="7" s="1"/>
  <c r="L35" i="7"/>
  <c r="L40" i="7" s="1"/>
  <c r="L45" i="7" s="1"/>
  <c r="K35" i="7"/>
  <c r="K40" i="7" s="1"/>
  <c r="K45" i="7" s="1"/>
  <c r="R34" i="7"/>
  <c r="R39" i="7" s="1"/>
  <c r="R44" i="7" s="1"/>
  <c r="Q34" i="7"/>
  <c r="Q39" i="7" s="1"/>
  <c r="Q44" i="7" s="1"/>
  <c r="P34" i="7"/>
  <c r="P39" i="7" s="1"/>
  <c r="P44" i="7" s="1"/>
  <c r="O34" i="7"/>
  <c r="O39" i="7" s="1"/>
  <c r="O44" i="7" s="1"/>
  <c r="N34" i="7"/>
  <c r="N39" i="7" s="1"/>
  <c r="N44" i="7" s="1"/>
  <c r="M34" i="7"/>
  <c r="M39" i="7" s="1"/>
  <c r="M44" i="7" s="1"/>
  <c r="L34" i="7"/>
  <c r="L39" i="7" s="1"/>
  <c r="L44" i="7" s="1"/>
  <c r="K34" i="7"/>
  <c r="K39" i="7" s="1"/>
  <c r="K44" i="7" s="1"/>
  <c r="R33" i="7"/>
  <c r="R38" i="7" s="1"/>
  <c r="R43" i="7" s="1"/>
  <c r="Q33" i="7"/>
  <c r="Q38" i="7" s="1"/>
  <c r="Q43" i="7" s="1"/>
  <c r="P33" i="7"/>
  <c r="P38" i="7" s="1"/>
  <c r="P43" i="7" s="1"/>
  <c r="O33" i="7"/>
  <c r="O38" i="7" s="1"/>
  <c r="O43" i="7" s="1"/>
  <c r="N33" i="7"/>
  <c r="N38" i="7" s="1"/>
  <c r="N43" i="7" s="1"/>
  <c r="M33" i="7"/>
  <c r="M38" i="7" s="1"/>
  <c r="M43" i="7" s="1"/>
  <c r="L33" i="7"/>
  <c r="L38" i="7" s="1"/>
  <c r="L43" i="7" s="1"/>
  <c r="K33" i="7"/>
  <c r="K38" i="7" s="1"/>
  <c r="K43" i="7" s="1"/>
  <c r="R10" i="7"/>
  <c r="R15" i="7" s="1"/>
  <c r="R20" i="7" s="1"/>
  <c r="Q10" i="7"/>
  <c r="Q15" i="7" s="1"/>
  <c r="Q20" i="7" s="1"/>
  <c r="P10" i="7"/>
  <c r="P15" i="7" s="1"/>
  <c r="P20" i="7" s="1"/>
  <c r="O10" i="7"/>
  <c r="O15" i="7" s="1"/>
  <c r="O20" i="7" s="1"/>
  <c r="N10" i="7"/>
  <c r="N15" i="7" s="1"/>
  <c r="N20" i="7" s="1"/>
  <c r="M10" i="7"/>
  <c r="M15" i="7" s="1"/>
  <c r="M20" i="7" s="1"/>
  <c r="L10" i="7"/>
  <c r="L15" i="7" s="1"/>
  <c r="L20" i="7" s="1"/>
  <c r="K10" i="7"/>
  <c r="K15" i="7" s="1"/>
  <c r="K20" i="7" s="1"/>
  <c r="R9" i="7"/>
  <c r="R14" i="7" s="1"/>
  <c r="R19" i="7" s="1"/>
  <c r="Q9" i="7"/>
  <c r="Q14" i="7" s="1"/>
  <c r="Q19" i="7" s="1"/>
  <c r="P9" i="7"/>
  <c r="P14" i="7" s="1"/>
  <c r="P19" i="7" s="1"/>
  <c r="O9" i="7"/>
  <c r="O14" i="7" s="1"/>
  <c r="O19" i="7" s="1"/>
  <c r="N9" i="7"/>
  <c r="N14" i="7" s="1"/>
  <c r="N19" i="7" s="1"/>
  <c r="M9" i="7"/>
  <c r="M14" i="7" s="1"/>
  <c r="M19" i="7" s="1"/>
  <c r="L9" i="7"/>
  <c r="L14" i="7" s="1"/>
  <c r="L19" i="7" s="1"/>
  <c r="K9" i="7"/>
  <c r="K14" i="7" s="1"/>
  <c r="K19" i="7" s="1"/>
  <c r="R8" i="7"/>
  <c r="R13" i="7" s="1"/>
  <c r="R18" i="7" s="1"/>
  <c r="Q8" i="7"/>
  <c r="Q13" i="7" s="1"/>
  <c r="Q18" i="7" s="1"/>
  <c r="P8" i="7"/>
  <c r="P13" i="7" s="1"/>
  <c r="P18" i="7" s="1"/>
  <c r="O8" i="7"/>
  <c r="O13" i="7" s="1"/>
  <c r="O18" i="7" s="1"/>
  <c r="N8" i="7"/>
  <c r="N13" i="7" s="1"/>
  <c r="N18" i="7" s="1"/>
  <c r="M8" i="7"/>
  <c r="M13" i="7" s="1"/>
  <c r="M18" i="7" s="1"/>
  <c r="L8" i="7"/>
  <c r="L13" i="7" s="1"/>
  <c r="L18" i="7" s="1"/>
  <c r="K8" i="7"/>
  <c r="K13" i="7" s="1"/>
  <c r="K18" i="7" s="1"/>
  <c r="R36" i="6"/>
  <c r="R41" i="6" s="1"/>
  <c r="R46" i="6" s="1"/>
  <c r="Q36" i="6"/>
  <c r="Q41" i="6" s="1"/>
  <c r="Q46" i="6" s="1"/>
  <c r="P36" i="6"/>
  <c r="P41" i="6" s="1"/>
  <c r="P46" i="6" s="1"/>
  <c r="O36" i="6"/>
  <c r="O41" i="6" s="1"/>
  <c r="O46" i="6" s="1"/>
  <c r="N36" i="6"/>
  <c r="N41" i="6" s="1"/>
  <c r="N46" i="6" s="1"/>
  <c r="M36" i="6"/>
  <c r="M41" i="6" s="1"/>
  <c r="M46" i="6" s="1"/>
  <c r="L36" i="6"/>
  <c r="L41" i="6" s="1"/>
  <c r="L46" i="6" s="1"/>
  <c r="K36" i="6"/>
  <c r="K41" i="6" s="1"/>
  <c r="K46" i="6" s="1"/>
  <c r="R35" i="6"/>
  <c r="R40" i="6" s="1"/>
  <c r="R45" i="6" s="1"/>
  <c r="Q35" i="6"/>
  <c r="Q40" i="6" s="1"/>
  <c r="Q45" i="6" s="1"/>
  <c r="P35" i="6"/>
  <c r="P40" i="6" s="1"/>
  <c r="P45" i="6" s="1"/>
  <c r="O35" i="6"/>
  <c r="O40" i="6" s="1"/>
  <c r="O45" i="6" s="1"/>
  <c r="N35" i="6"/>
  <c r="N40" i="6" s="1"/>
  <c r="N45" i="6" s="1"/>
  <c r="M35" i="6"/>
  <c r="M40" i="6" s="1"/>
  <c r="M45" i="6" s="1"/>
  <c r="L35" i="6"/>
  <c r="L40" i="6" s="1"/>
  <c r="L45" i="6" s="1"/>
  <c r="K35" i="6"/>
  <c r="K40" i="6" s="1"/>
  <c r="K45" i="6" s="1"/>
  <c r="R34" i="6"/>
  <c r="R39" i="6" s="1"/>
  <c r="R44" i="6" s="1"/>
  <c r="Q34" i="6"/>
  <c r="Q39" i="6" s="1"/>
  <c r="Q44" i="6" s="1"/>
  <c r="P34" i="6"/>
  <c r="P39" i="6" s="1"/>
  <c r="P44" i="6" s="1"/>
  <c r="O34" i="6"/>
  <c r="O39" i="6" s="1"/>
  <c r="O44" i="6" s="1"/>
  <c r="N34" i="6"/>
  <c r="N39" i="6" s="1"/>
  <c r="N44" i="6" s="1"/>
  <c r="M34" i="6"/>
  <c r="M39" i="6" s="1"/>
  <c r="M44" i="6" s="1"/>
  <c r="L34" i="6"/>
  <c r="L39" i="6" s="1"/>
  <c r="L44" i="6" s="1"/>
  <c r="K34" i="6"/>
  <c r="K39" i="6" s="1"/>
  <c r="K44" i="6" s="1"/>
  <c r="R10" i="6"/>
  <c r="R15" i="6" s="1"/>
  <c r="R20" i="6" s="1"/>
  <c r="Q10" i="6"/>
  <c r="Q15" i="6" s="1"/>
  <c r="Q20" i="6" s="1"/>
  <c r="P10" i="6"/>
  <c r="P15" i="6" s="1"/>
  <c r="P20" i="6" s="1"/>
  <c r="O10" i="6"/>
  <c r="O15" i="6" s="1"/>
  <c r="O20" i="6" s="1"/>
  <c r="N10" i="6"/>
  <c r="N15" i="6" s="1"/>
  <c r="N20" i="6" s="1"/>
  <c r="M10" i="6"/>
  <c r="M15" i="6" s="1"/>
  <c r="M20" i="6" s="1"/>
  <c r="L10" i="6"/>
  <c r="L15" i="6" s="1"/>
  <c r="L20" i="6" s="1"/>
  <c r="K10" i="6"/>
  <c r="K15" i="6" s="1"/>
  <c r="K20" i="6" s="1"/>
  <c r="R9" i="6"/>
  <c r="R14" i="6" s="1"/>
  <c r="R19" i="6" s="1"/>
  <c r="Q9" i="6"/>
  <c r="Q14" i="6" s="1"/>
  <c r="Q19" i="6" s="1"/>
  <c r="P9" i="6"/>
  <c r="P14" i="6" s="1"/>
  <c r="P19" i="6" s="1"/>
  <c r="O9" i="6"/>
  <c r="O14" i="6" s="1"/>
  <c r="O19" i="6" s="1"/>
  <c r="N9" i="6"/>
  <c r="N14" i="6" s="1"/>
  <c r="N19" i="6" s="1"/>
  <c r="M9" i="6"/>
  <c r="M14" i="6" s="1"/>
  <c r="M19" i="6" s="1"/>
  <c r="L9" i="6"/>
  <c r="L14" i="6" s="1"/>
  <c r="L19" i="6" s="1"/>
  <c r="K9" i="6"/>
  <c r="K14" i="6" s="1"/>
  <c r="K19" i="6" s="1"/>
  <c r="R8" i="6"/>
  <c r="R13" i="6" s="1"/>
  <c r="R18" i="6" s="1"/>
  <c r="Q8" i="6"/>
  <c r="Q13" i="6" s="1"/>
  <c r="Q18" i="6" s="1"/>
  <c r="P8" i="6"/>
  <c r="P13" i="6" s="1"/>
  <c r="P18" i="6" s="1"/>
  <c r="O8" i="6"/>
  <c r="O13" i="6" s="1"/>
  <c r="O18" i="6" s="1"/>
  <c r="N8" i="6"/>
  <c r="N13" i="6" s="1"/>
  <c r="N18" i="6" s="1"/>
  <c r="M8" i="6"/>
  <c r="M13" i="6" s="1"/>
  <c r="M18" i="6" s="1"/>
  <c r="L8" i="6"/>
  <c r="L13" i="6" s="1"/>
  <c r="L18" i="6" s="1"/>
  <c r="K8" i="6"/>
  <c r="L13" i="5"/>
  <c r="L18" i="5" s="1"/>
  <c r="M13" i="5"/>
  <c r="M18" i="5" s="1"/>
  <c r="N13" i="5"/>
  <c r="N18" i="5" s="1"/>
  <c r="O13" i="5"/>
  <c r="O18" i="5" s="1"/>
  <c r="P13" i="5"/>
  <c r="P18" i="5" s="1"/>
  <c r="Q13" i="5"/>
  <c r="Q18" i="5" s="1"/>
  <c r="R13" i="5"/>
  <c r="R18" i="5" s="1"/>
  <c r="L14" i="5"/>
  <c r="M14" i="5"/>
  <c r="M19" i="5" s="1"/>
  <c r="N14" i="5"/>
  <c r="N19" i="5" s="1"/>
  <c r="O14" i="5"/>
  <c r="O19" i="5" s="1"/>
  <c r="P14" i="5"/>
  <c r="P19" i="5" s="1"/>
  <c r="Q14" i="5"/>
  <c r="Q19" i="5" s="1"/>
  <c r="R14" i="5"/>
  <c r="R19" i="5" s="1"/>
  <c r="L15" i="5"/>
  <c r="M15" i="5"/>
  <c r="M20" i="5" s="1"/>
  <c r="N15" i="5"/>
  <c r="N20" i="5" s="1"/>
  <c r="O15" i="5"/>
  <c r="O20" i="5" s="1"/>
  <c r="P15" i="5"/>
  <c r="P20" i="5" s="1"/>
  <c r="Q15" i="5"/>
  <c r="Q20" i="5" s="1"/>
  <c r="R15" i="5"/>
  <c r="R20" i="5" s="1"/>
  <c r="K14" i="5"/>
  <c r="K19" i="5" s="1"/>
  <c r="K15" i="5"/>
  <c r="K20" i="5" s="1"/>
  <c r="K13" i="5"/>
  <c r="L39" i="4"/>
  <c r="L44" i="4" s="1"/>
  <c r="M39" i="4"/>
  <c r="M44" i="4" s="1"/>
  <c r="N39" i="4"/>
  <c r="N44" i="4" s="1"/>
  <c r="O39" i="4"/>
  <c r="O44" i="4" s="1"/>
  <c r="P39" i="4"/>
  <c r="P44" i="4" s="1"/>
  <c r="Q39" i="4"/>
  <c r="Q44" i="4" s="1"/>
  <c r="R39" i="4"/>
  <c r="R44" i="4" s="1"/>
  <c r="L40" i="4"/>
  <c r="L45" i="4" s="1"/>
  <c r="M40" i="4"/>
  <c r="M45" i="4" s="1"/>
  <c r="N40" i="4"/>
  <c r="N45" i="4" s="1"/>
  <c r="O40" i="4"/>
  <c r="O45" i="4" s="1"/>
  <c r="P40" i="4"/>
  <c r="P45" i="4" s="1"/>
  <c r="Q40" i="4"/>
  <c r="Q45" i="4" s="1"/>
  <c r="R40" i="4"/>
  <c r="R45" i="4" s="1"/>
  <c r="L41" i="4"/>
  <c r="L46" i="4" s="1"/>
  <c r="M41" i="4"/>
  <c r="M46" i="4" s="1"/>
  <c r="N41" i="4"/>
  <c r="N46" i="4" s="1"/>
  <c r="O41" i="4"/>
  <c r="O46" i="4" s="1"/>
  <c r="P41" i="4"/>
  <c r="P46" i="4" s="1"/>
  <c r="Q41" i="4"/>
  <c r="Q46" i="4" s="1"/>
  <c r="R41" i="4"/>
  <c r="R46" i="4" s="1"/>
  <c r="K40" i="4"/>
  <c r="K45" i="4" s="1"/>
  <c r="K41" i="4"/>
  <c r="K46" i="4" s="1"/>
  <c r="K39" i="4"/>
  <c r="K44" i="4" s="1"/>
  <c r="R35" i="5"/>
  <c r="R40" i="5" s="1"/>
  <c r="R45" i="5" s="1"/>
  <c r="Q35" i="5"/>
  <c r="Q40" i="5" s="1"/>
  <c r="Q45" i="5" s="1"/>
  <c r="P35" i="5"/>
  <c r="P40" i="5" s="1"/>
  <c r="P45" i="5" s="1"/>
  <c r="O35" i="5"/>
  <c r="O40" i="5" s="1"/>
  <c r="O45" i="5" s="1"/>
  <c r="N35" i="5"/>
  <c r="N40" i="5" s="1"/>
  <c r="N45" i="5" s="1"/>
  <c r="M35" i="5"/>
  <c r="M40" i="5" s="1"/>
  <c r="M45" i="5" s="1"/>
  <c r="L35" i="5"/>
  <c r="L40" i="5" s="1"/>
  <c r="L45" i="5" s="1"/>
  <c r="K35" i="5"/>
  <c r="K40" i="5" s="1"/>
  <c r="K45" i="5" s="1"/>
  <c r="R34" i="5"/>
  <c r="R39" i="5" s="1"/>
  <c r="R44" i="5" s="1"/>
  <c r="Q34" i="5"/>
  <c r="Q39" i="5" s="1"/>
  <c r="Q44" i="5" s="1"/>
  <c r="P34" i="5"/>
  <c r="P39" i="5" s="1"/>
  <c r="P44" i="5" s="1"/>
  <c r="O34" i="5"/>
  <c r="O39" i="5" s="1"/>
  <c r="O44" i="5" s="1"/>
  <c r="N34" i="5"/>
  <c r="N39" i="5" s="1"/>
  <c r="N44" i="5" s="1"/>
  <c r="M34" i="5"/>
  <c r="M39" i="5" s="1"/>
  <c r="M44" i="5" s="1"/>
  <c r="L34" i="5"/>
  <c r="L39" i="5" s="1"/>
  <c r="L44" i="5" s="1"/>
  <c r="K34" i="5"/>
  <c r="K39" i="5" s="1"/>
  <c r="K44" i="5" s="1"/>
  <c r="R33" i="5"/>
  <c r="R38" i="5" s="1"/>
  <c r="R43" i="5" s="1"/>
  <c r="Q33" i="5"/>
  <c r="Q38" i="5" s="1"/>
  <c r="Q43" i="5" s="1"/>
  <c r="P33" i="5"/>
  <c r="P38" i="5" s="1"/>
  <c r="P43" i="5" s="1"/>
  <c r="O33" i="5"/>
  <c r="O38" i="5" s="1"/>
  <c r="O43" i="5" s="1"/>
  <c r="N33" i="5"/>
  <c r="N38" i="5" s="1"/>
  <c r="N43" i="5" s="1"/>
  <c r="M33" i="5"/>
  <c r="M38" i="5" s="1"/>
  <c r="M43" i="5" s="1"/>
  <c r="L33" i="5"/>
  <c r="L38" i="5" s="1"/>
  <c r="L43" i="5" s="1"/>
  <c r="K33" i="5"/>
  <c r="K38" i="5" s="1"/>
  <c r="K43" i="5" s="1"/>
  <c r="R10" i="5"/>
  <c r="Q10" i="5"/>
  <c r="P10" i="5"/>
  <c r="O10" i="5"/>
  <c r="N10" i="5"/>
  <c r="M10" i="5"/>
  <c r="L10" i="5"/>
  <c r="K10" i="5"/>
  <c r="R9" i="5"/>
  <c r="Q9" i="5"/>
  <c r="P9" i="5"/>
  <c r="O9" i="5"/>
  <c r="N9" i="5"/>
  <c r="M9" i="5"/>
  <c r="L9" i="5"/>
  <c r="K9" i="5"/>
  <c r="R8" i="5"/>
  <c r="Q8" i="5"/>
  <c r="P8" i="5"/>
  <c r="O8" i="5"/>
  <c r="N8" i="5"/>
  <c r="M8" i="5"/>
  <c r="L8" i="5"/>
  <c r="K8" i="5"/>
  <c r="S43" i="5" l="1"/>
  <c r="S44" i="5"/>
  <c r="S45" i="5"/>
  <c r="S44" i="4"/>
  <c r="S19" i="6"/>
  <c r="S20" i="6"/>
  <c r="S44" i="6"/>
  <c r="S45" i="6"/>
  <c r="S46" i="6"/>
  <c r="S18" i="7"/>
  <c r="S19" i="7"/>
  <c r="S20" i="7"/>
  <c r="S43" i="7"/>
  <c r="S44" i="7"/>
  <c r="S45" i="7"/>
  <c r="S13" i="5"/>
  <c r="K18" i="5"/>
  <c r="S18" i="5" s="1"/>
  <c r="S46" i="4"/>
  <c r="S15" i="5"/>
  <c r="L20" i="5"/>
  <c r="S20" i="5" s="1"/>
  <c r="S45" i="4"/>
  <c r="S14" i="5"/>
  <c r="L19" i="5"/>
  <c r="S19" i="5" s="1"/>
  <c r="S40" i="7"/>
  <c r="S39" i="7"/>
  <c r="S38" i="7"/>
  <c r="S15" i="7"/>
  <c r="S14" i="7"/>
  <c r="S13" i="7"/>
  <c r="S41" i="6"/>
  <c r="S40" i="6"/>
  <c r="S39" i="6"/>
  <c r="S15" i="6"/>
  <c r="S14" i="6"/>
  <c r="K13" i="6"/>
  <c r="S38" i="5"/>
  <c r="S40" i="5"/>
  <c r="S39" i="5"/>
  <c r="R36" i="4"/>
  <c r="Q36" i="4"/>
  <c r="P36" i="4"/>
  <c r="O36" i="4"/>
  <c r="N36" i="4"/>
  <c r="M36" i="4"/>
  <c r="L36" i="4"/>
  <c r="K36" i="4"/>
  <c r="R35" i="4"/>
  <c r="Q35" i="4"/>
  <c r="P35" i="4"/>
  <c r="O35" i="4"/>
  <c r="N35" i="4"/>
  <c r="M35" i="4"/>
  <c r="L35" i="4"/>
  <c r="K35" i="4"/>
  <c r="R34" i="4"/>
  <c r="Q34" i="4"/>
  <c r="P34" i="4"/>
  <c r="O34" i="4"/>
  <c r="N34" i="4"/>
  <c r="M34" i="4"/>
  <c r="L34" i="4"/>
  <c r="K34" i="4"/>
  <c r="L13" i="4"/>
  <c r="M13" i="4"/>
  <c r="M18" i="4" s="1"/>
  <c r="N13" i="4"/>
  <c r="N18" i="4" s="1"/>
  <c r="O13" i="4"/>
  <c r="O18" i="4" s="1"/>
  <c r="P13" i="4"/>
  <c r="P18" i="4" s="1"/>
  <c r="Q13" i="4"/>
  <c r="Q18" i="4" s="1"/>
  <c r="R13" i="4"/>
  <c r="R18" i="4" s="1"/>
  <c r="L14" i="4"/>
  <c r="M14" i="4"/>
  <c r="M19" i="4" s="1"/>
  <c r="N14" i="4"/>
  <c r="N19" i="4" s="1"/>
  <c r="O14" i="4"/>
  <c r="O19" i="4" s="1"/>
  <c r="P14" i="4"/>
  <c r="P19" i="4" s="1"/>
  <c r="Q14" i="4"/>
  <c r="Q19" i="4" s="1"/>
  <c r="R14" i="4"/>
  <c r="R19" i="4" s="1"/>
  <c r="L15" i="4"/>
  <c r="M15" i="4"/>
  <c r="M20" i="4" s="1"/>
  <c r="N15" i="4"/>
  <c r="N20" i="4" s="1"/>
  <c r="O15" i="4"/>
  <c r="O20" i="4" s="1"/>
  <c r="P15" i="4"/>
  <c r="P20" i="4" s="1"/>
  <c r="Q15" i="4"/>
  <c r="Q20" i="4" s="1"/>
  <c r="R15" i="4"/>
  <c r="R20" i="4" s="1"/>
  <c r="K14" i="4"/>
  <c r="K19" i="4" s="1"/>
  <c r="K15" i="4"/>
  <c r="K20" i="4" s="1"/>
  <c r="L8" i="4"/>
  <c r="M8" i="4"/>
  <c r="N8" i="4"/>
  <c r="O8" i="4"/>
  <c r="P8" i="4"/>
  <c r="Q8" i="4"/>
  <c r="R8" i="4"/>
  <c r="L9" i="4"/>
  <c r="M9" i="4"/>
  <c r="N9" i="4"/>
  <c r="O9" i="4"/>
  <c r="P9" i="4"/>
  <c r="Q9" i="4"/>
  <c r="R9" i="4"/>
  <c r="L10" i="4"/>
  <c r="M10" i="4"/>
  <c r="N10" i="4"/>
  <c r="O10" i="4"/>
  <c r="P10" i="4"/>
  <c r="Q10" i="4"/>
  <c r="R10" i="4"/>
  <c r="K9" i="4"/>
  <c r="K10" i="4"/>
  <c r="K8" i="4"/>
  <c r="S47" i="6" l="1"/>
  <c r="T47" i="6" s="1"/>
  <c r="U47" i="6" s="1"/>
  <c r="D3" i="13" s="1"/>
  <c r="S16" i="5"/>
  <c r="C4" i="13" s="1"/>
  <c r="L18" i="4"/>
  <c r="S18" i="4" s="1"/>
  <c r="U13" i="4"/>
  <c r="S13" i="4"/>
  <c r="S46" i="7"/>
  <c r="T46" i="7" s="1"/>
  <c r="U46" i="7" s="1"/>
  <c r="D5" i="13" s="1"/>
  <c r="S47" i="4"/>
  <c r="T47" i="4" s="1"/>
  <c r="U47" i="4" s="1"/>
  <c r="B3" i="13" s="1"/>
  <c r="S21" i="7"/>
  <c r="T21" i="7" s="1"/>
  <c r="U21" i="7" s="1"/>
  <c r="D4" i="13" s="1"/>
  <c r="S21" i="5"/>
  <c r="T21" i="5" s="1"/>
  <c r="U21" i="5" s="1"/>
  <c r="B4" i="13" s="1"/>
  <c r="S46" i="5"/>
  <c r="T46" i="5" s="1"/>
  <c r="U46" i="5" s="1"/>
  <c r="B5" i="13" s="1"/>
  <c r="S13" i="6"/>
  <c r="K18" i="6"/>
  <c r="S18" i="6" s="1"/>
  <c r="S21" i="6" s="1"/>
  <c r="T21" i="6" s="1"/>
  <c r="U21" i="6" s="1"/>
  <c r="D2" i="13" s="1"/>
  <c r="S14" i="4"/>
  <c r="L19" i="4"/>
  <c r="S19" i="4" s="1"/>
  <c r="S15" i="4"/>
  <c r="L20" i="4"/>
  <c r="S20" i="4" s="1"/>
  <c r="S41" i="7"/>
  <c r="S16" i="7"/>
  <c r="S42" i="6"/>
  <c r="S16" i="6"/>
  <c r="S41" i="5"/>
  <c r="C5" i="13" s="1"/>
  <c r="S41" i="4"/>
  <c r="S39" i="4"/>
  <c r="S40" i="4"/>
  <c r="S16" i="4" l="1"/>
  <c r="C2" i="13" s="1"/>
  <c r="S21" i="4"/>
  <c r="T21" i="4" s="1"/>
  <c r="U21" i="4" s="1"/>
  <c r="B2" i="13" s="1"/>
  <c r="S42" i="4"/>
  <c r="C3" i="13" s="1"/>
</calcChain>
</file>

<file path=xl/sharedStrings.xml><?xml version="1.0" encoding="utf-8"?>
<sst xmlns="http://schemas.openxmlformats.org/spreadsheetml/2006/main" count="348" uniqueCount="32">
  <si>
    <t>2*2</t>
    <phoneticPr fontId="1"/>
  </si>
  <si>
    <t>右</t>
    <rPh sb="0" eb="1">
      <t>ミギ</t>
    </rPh>
    <phoneticPr fontId="1"/>
  </si>
  <si>
    <t>2*8</t>
    <phoneticPr fontId="1"/>
  </si>
  <si>
    <t>√</t>
    <phoneticPr fontId="1"/>
  </si>
  <si>
    <t>0.1ｍL</t>
    <phoneticPr fontId="1"/>
  </si>
  <si>
    <t>0.15mL</t>
    <phoneticPr fontId="1"/>
  </si>
  <si>
    <t>0.2mL</t>
    <phoneticPr fontId="1"/>
  </si>
  <si>
    <t>0.25mL</t>
    <phoneticPr fontId="1"/>
  </si>
  <si>
    <t>差の合計</t>
    <rPh sb="0" eb="1">
      <t>サ</t>
    </rPh>
    <rPh sb="2" eb="4">
      <t>ゴウケイ</t>
    </rPh>
    <phoneticPr fontId="1"/>
  </si>
  <si>
    <t>/24</t>
    <phoneticPr fontId="1"/>
  </si>
  <si>
    <t>little finger side</t>
    <phoneticPr fontId="1"/>
  </si>
  <si>
    <t>index finger side</t>
    <phoneticPr fontId="1"/>
  </si>
  <si>
    <t>Name</t>
    <phoneticPr fontId="1"/>
  </si>
  <si>
    <t>Hand</t>
    <phoneticPr fontId="1"/>
  </si>
  <si>
    <t>Average</t>
  </si>
  <si>
    <t>Average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</si>
  <si>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</si>
  <si>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</si>
  <si>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</si>
  <si>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</si>
  <si>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</si>
  <si>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</si>
  <si>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</si>
  <si>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</si>
  <si>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</si>
  <si>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</si>
  <si>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No.</t>
    <phoneticPr fontId="1"/>
  </si>
  <si>
    <t>Hnad</t>
    <phoneticPr fontId="1"/>
  </si>
  <si>
    <t>Difference</t>
  </si>
  <si>
    <t>Square of difference</t>
  </si>
  <si>
    <t>Total</t>
  </si>
  <si>
    <t>Total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</si>
</sst>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.0"/>
    <numFmt numFmtId="177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E1833232-8B2E-4917-B04F-52088A5AF6F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3A16-0890-4C22-871A-8BC694D51A2D}">
  <dimension ref="A1:S57"/>
  <sheetViews>
    <sheetView zoomScale="80" zoomScaleNormal="80" workbookViewId="0">
      <selection activeCell="K19" sqref="K19"/>
    </sheetView>
  </sheetViews>
  <sheetFormatPr defaultRowHeight="18.75" x14ac:dyDescent="0.4"/>
  <cols>
    <col min="11" max="18" width="7.625" customWidth="1"/>
  </cols>
  <sheetData>
    <row r="1" spans="1:19" x14ac:dyDescent="0.4">
      <c r="K1" t="s">
        <v>15</v>
      </c>
    </row>
    <row r="2" spans="1:19" x14ac:dyDescent="0.4">
      <c r="A2" s="1" t="s">
        <v>12</v>
      </c>
      <c r="B2" s="2" t="s">
        <v>13</v>
      </c>
      <c r="C2" s="2"/>
      <c r="D2" s="2"/>
      <c r="E2" s="2"/>
      <c r="F2" s="2"/>
      <c r="G2" s="2"/>
      <c r="H2" s="2"/>
      <c r="I2" s="6"/>
      <c r="J2" s="1" t="s">
        <v>12</v>
      </c>
      <c r="K2" s="2" t="s">
        <v>13</v>
      </c>
      <c r="L2" s="2"/>
      <c r="M2" s="2"/>
      <c r="N2" s="2"/>
      <c r="O2" s="2"/>
      <c r="P2" s="2"/>
      <c r="Q2" s="2"/>
      <c r="R2" s="6"/>
    </row>
    <row r="3" spans="1:19" ht="30" customHeight="1" x14ac:dyDescent="0.4">
      <c r="A3" s="3"/>
      <c r="B3" s="4"/>
      <c r="C3" s="4"/>
      <c r="D3" s="4"/>
      <c r="E3" s="4"/>
      <c r="F3" s="4"/>
      <c r="G3" s="4"/>
      <c r="H3" s="4"/>
      <c r="I3" s="4"/>
      <c r="K3" s="22">
        <f>(B9+B14+B19+B24+B29+B34+B39+B44+B49+B54)/10</f>
        <v>109.5</v>
      </c>
      <c r="L3" s="22">
        <f t="shared" ref="L3:R5" si="0">(C9+C14+C19+C24+C29+C34+C39+C44+C49+C54)/10</f>
        <v>101.5</v>
      </c>
      <c r="M3" s="22">
        <f t="shared" si="0"/>
        <v>114</v>
      </c>
      <c r="N3" s="22">
        <f t="shared" si="0"/>
        <v>133.1</v>
      </c>
      <c r="O3" s="22">
        <f t="shared" si="0"/>
        <v>111.1</v>
      </c>
      <c r="P3" s="22">
        <f t="shared" si="0"/>
        <v>120.9</v>
      </c>
      <c r="Q3" s="22">
        <f t="shared" si="0"/>
        <v>149.9</v>
      </c>
      <c r="R3" s="22">
        <f t="shared" si="0"/>
        <v>198.7</v>
      </c>
    </row>
    <row r="4" spans="1:19" ht="30" customHeight="1" x14ac:dyDescent="0.4">
      <c r="A4" s="3"/>
      <c r="B4" s="4"/>
      <c r="C4" s="4"/>
      <c r="D4" s="4"/>
      <c r="E4" s="4"/>
      <c r="F4" s="4"/>
      <c r="G4" s="4"/>
      <c r="H4" s="4"/>
      <c r="I4" s="4"/>
      <c r="K4" s="22">
        <f t="shared" ref="K4:K5" si="1">(B10+B15+B20+B25+B30+B35+B40+B45+B50+B55)/10</f>
        <v>131.80000000000001</v>
      </c>
      <c r="L4" s="22">
        <f t="shared" si="0"/>
        <v>119.6</v>
      </c>
      <c r="M4" s="22">
        <f t="shared" si="0"/>
        <v>96.1</v>
      </c>
      <c r="N4" s="22">
        <f t="shared" si="0"/>
        <v>126.2</v>
      </c>
      <c r="O4" s="22">
        <f t="shared" si="0"/>
        <v>110.8</v>
      </c>
      <c r="P4" s="22">
        <f t="shared" si="0"/>
        <v>113.2</v>
      </c>
      <c r="Q4" s="22">
        <f t="shared" si="0"/>
        <v>138.6</v>
      </c>
      <c r="R4" s="22">
        <f t="shared" si="0"/>
        <v>186.3</v>
      </c>
    </row>
    <row r="5" spans="1:19" ht="30" customHeight="1" x14ac:dyDescent="0.4">
      <c r="A5" s="3"/>
      <c r="B5" s="4"/>
      <c r="C5" s="4"/>
      <c r="D5" s="4"/>
      <c r="E5" s="4"/>
      <c r="F5" s="4"/>
      <c r="G5" s="4"/>
      <c r="H5" s="4"/>
      <c r="I5" s="4"/>
      <c r="K5" s="22">
        <f t="shared" si="1"/>
        <v>157.30000000000001</v>
      </c>
      <c r="L5" s="22">
        <f t="shared" si="0"/>
        <v>138.9</v>
      </c>
      <c r="M5" s="22">
        <f t="shared" si="0"/>
        <v>131.1</v>
      </c>
      <c r="N5" s="22">
        <f t="shared" si="0"/>
        <v>160.9</v>
      </c>
      <c r="O5" s="22">
        <f t="shared" si="0"/>
        <v>157.69999999999999</v>
      </c>
      <c r="P5" s="22">
        <f t="shared" si="0"/>
        <v>155.69999999999999</v>
      </c>
      <c r="Q5" s="22">
        <f t="shared" si="0"/>
        <v>188.8</v>
      </c>
      <c r="R5" s="22">
        <f t="shared" si="0"/>
        <v>210.7</v>
      </c>
    </row>
    <row r="6" spans="1:19" x14ac:dyDescent="0.4">
      <c r="A6" s="3"/>
      <c r="I6" s="7"/>
      <c r="R6" s="7"/>
    </row>
    <row r="7" spans="1:19" x14ac:dyDescent="0.4">
      <c r="A7" s="2"/>
      <c r="B7" s="2"/>
      <c r="C7" s="2"/>
      <c r="D7" s="2"/>
      <c r="E7" s="2"/>
      <c r="F7" s="2"/>
      <c r="G7" s="2"/>
      <c r="H7" s="2"/>
      <c r="I7" s="2"/>
    </row>
    <row r="8" spans="1:19" x14ac:dyDescent="0.4">
      <c r="A8" s="1" t="s">
        <v>12</v>
      </c>
      <c r="B8" s="2" t="s">
        <v>13</v>
      </c>
      <c r="C8" s="2"/>
      <c r="D8" s="2"/>
      <c r="E8" s="2"/>
      <c r="F8" s="2"/>
      <c r="G8" s="2"/>
      <c r="H8" s="2"/>
      <c r="I8" s="6"/>
      <c r="K8" s="1" t="s">
        <v>12</v>
      </c>
      <c r="L8" s="2" t="s">
        <v>13</v>
      </c>
      <c r="M8" s="2"/>
      <c r="N8" s="2"/>
      <c r="O8" s="2"/>
      <c r="P8" s="2"/>
      <c r="Q8" s="2"/>
      <c r="R8" s="2"/>
      <c r="S8" s="6"/>
    </row>
    <row r="9" spans="1:19" x14ac:dyDescent="0.4">
      <c r="A9" s="3" t="s">
        <v>16</v>
      </c>
      <c r="B9" s="4">
        <v>87</v>
      </c>
      <c r="C9" s="4">
        <v>56</v>
      </c>
      <c r="D9" s="4">
        <v>166</v>
      </c>
      <c r="E9" s="4">
        <v>187</v>
      </c>
      <c r="F9" s="4">
        <v>86</v>
      </c>
      <c r="G9" s="4">
        <v>129</v>
      </c>
      <c r="H9" s="4">
        <v>157</v>
      </c>
      <c r="I9" s="4">
        <v>217</v>
      </c>
      <c r="K9" s="3"/>
      <c r="L9" s="4"/>
      <c r="M9" s="4"/>
      <c r="N9" s="4"/>
      <c r="O9" s="4"/>
      <c r="P9" s="4"/>
      <c r="Q9" s="4"/>
      <c r="R9" s="4"/>
      <c r="S9" s="4"/>
    </row>
    <row r="10" spans="1:19" x14ac:dyDescent="0.4">
      <c r="A10" s="3"/>
      <c r="B10" s="4">
        <v>119</v>
      </c>
      <c r="C10" s="4">
        <v>108</v>
      </c>
      <c r="D10" s="4">
        <v>74</v>
      </c>
      <c r="E10" s="4">
        <v>127</v>
      </c>
      <c r="F10" s="4">
        <v>94</v>
      </c>
      <c r="G10" s="4">
        <v>120</v>
      </c>
      <c r="H10" s="4">
        <v>197</v>
      </c>
      <c r="I10" s="4">
        <v>218</v>
      </c>
      <c r="K10" s="3"/>
      <c r="L10" s="4"/>
      <c r="M10" s="4"/>
      <c r="N10" s="4"/>
      <c r="O10" s="4"/>
      <c r="P10" s="4"/>
      <c r="Q10" s="4"/>
      <c r="R10" s="4"/>
      <c r="S10" s="4"/>
    </row>
    <row r="11" spans="1:19" x14ac:dyDescent="0.4">
      <c r="A11" s="3"/>
      <c r="B11" s="4">
        <v>175</v>
      </c>
      <c r="C11" s="4">
        <v>188</v>
      </c>
      <c r="D11" s="4">
        <v>148</v>
      </c>
      <c r="E11" s="4">
        <v>175</v>
      </c>
      <c r="F11" s="4">
        <v>182</v>
      </c>
      <c r="G11" s="4">
        <v>192</v>
      </c>
      <c r="H11" s="4">
        <v>220</v>
      </c>
      <c r="I11" s="4">
        <v>247</v>
      </c>
      <c r="K11" s="3"/>
      <c r="L11" s="4"/>
      <c r="M11" s="4"/>
      <c r="N11" s="4"/>
      <c r="O11" s="4"/>
      <c r="P11" s="4"/>
      <c r="Q11" s="4"/>
      <c r="R11" s="4"/>
      <c r="S11" s="4"/>
    </row>
    <row r="12" spans="1:19" x14ac:dyDescent="0.4">
      <c r="A12" s="3"/>
      <c r="I12" s="7"/>
      <c r="K12" s="3"/>
      <c r="S12" s="7"/>
    </row>
    <row r="13" spans="1:19" x14ac:dyDescent="0.4">
      <c r="A13" s="1" t="s">
        <v>12</v>
      </c>
      <c r="B13" s="2" t="s">
        <v>13</v>
      </c>
      <c r="C13" s="2"/>
      <c r="D13" s="2"/>
      <c r="E13" s="2"/>
      <c r="F13" s="2"/>
      <c r="G13" s="2"/>
      <c r="H13" s="2"/>
      <c r="I13" s="6"/>
      <c r="K13" t="s">
        <v>10</v>
      </c>
      <c r="Q13" t="s">
        <v>11</v>
      </c>
    </row>
    <row r="14" spans="1:19" x14ac:dyDescent="0.4">
      <c r="A14" s="3" t="s">
        <v>17</v>
      </c>
      <c r="B14" s="4">
        <v>54</v>
      </c>
      <c r="C14" s="4">
        <v>77</v>
      </c>
      <c r="D14" s="4">
        <v>53</v>
      </c>
      <c r="E14" s="4">
        <v>103</v>
      </c>
      <c r="F14" s="4">
        <v>86</v>
      </c>
      <c r="G14" s="4">
        <v>137</v>
      </c>
      <c r="H14" s="4">
        <v>179</v>
      </c>
      <c r="I14" s="4">
        <v>242</v>
      </c>
      <c r="K14" s="21">
        <v>109.5</v>
      </c>
      <c r="L14" s="21">
        <v>101.5</v>
      </c>
      <c r="M14" s="21">
        <v>114</v>
      </c>
      <c r="N14" s="21">
        <v>133.1</v>
      </c>
      <c r="O14" s="21">
        <v>111.1</v>
      </c>
      <c r="P14" s="21">
        <v>120.9</v>
      </c>
      <c r="Q14" s="21">
        <v>149.9</v>
      </c>
      <c r="R14" s="21">
        <v>198.7</v>
      </c>
    </row>
    <row r="15" spans="1:19" x14ac:dyDescent="0.4">
      <c r="A15" s="3"/>
      <c r="B15" s="4">
        <v>112</v>
      </c>
      <c r="C15" s="4">
        <v>96</v>
      </c>
      <c r="D15" s="4">
        <v>77</v>
      </c>
      <c r="E15" s="4">
        <v>117</v>
      </c>
      <c r="F15" s="4">
        <v>50</v>
      </c>
      <c r="G15" s="4">
        <v>103</v>
      </c>
      <c r="H15" s="4">
        <v>165</v>
      </c>
      <c r="I15" s="4">
        <v>249</v>
      </c>
      <c r="K15" s="20">
        <v>131.80000000000001</v>
      </c>
      <c r="L15" s="20">
        <v>119.6</v>
      </c>
      <c r="M15" s="20">
        <v>96.1</v>
      </c>
      <c r="N15" s="20">
        <v>126.2</v>
      </c>
      <c r="O15" s="20">
        <v>110.8</v>
      </c>
      <c r="P15" s="20">
        <v>113.2</v>
      </c>
      <c r="Q15" s="20">
        <v>138.6</v>
      </c>
      <c r="R15" s="20">
        <v>186.3</v>
      </c>
    </row>
    <row r="16" spans="1:19" x14ac:dyDescent="0.4">
      <c r="A16" s="3"/>
      <c r="B16" s="4">
        <v>153</v>
      </c>
      <c r="C16" s="4">
        <v>113</v>
      </c>
      <c r="D16" s="4">
        <v>149</v>
      </c>
      <c r="E16" s="4">
        <v>192</v>
      </c>
      <c r="F16" s="4">
        <v>161</v>
      </c>
      <c r="G16" s="4">
        <v>167</v>
      </c>
      <c r="H16" s="4">
        <v>215</v>
      </c>
      <c r="I16" s="4">
        <v>252</v>
      </c>
      <c r="K16" s="20">
        <v>157.30000000000001</v>
      </c>
      <c r="L16" s="20">
        <v>138.9</v>
      </c>
      <c r="M16" s="20">
        <v>131.1</v>
      </c>
      <c r="N16" s="20">
        <v>160.9</v>
      </c>
      <c r="O16" s="20">
        <v>157.69999999999999</v>
      </c>
      <c r="P16" s="20">
        <v>155.69999999999999</v>
      </c>
      <c r="Q16" s="20">
        <v>188.8</v>
      </c>
      <c r="R16" s="20">
        <v>210.7</v>
      </c>
    </row>
    <row r="17" spans="1:9" x14ac:dyDescent="0.4">
      <c r="A17" s="3"/>
      <c r="I17" s="7"/>
    </row>
    <row r="18" spans="1:9" x14ac:dyDescent="0.4">
      <c r="A18" s="1" t="s">
        <v>12</v>
      </c>
      <c r="B18" s="2" t="s">
        <v>13</v>
      </c>
      <c r="C18" s="2"/>
      <c r="D18" s="2"/>
      <c r="E18" s="2"/>
      <c r="F18" s="2"/>
      <c r="G18" s="2"/>
      <c r="H18" s="2"/>
      <c r="I18" s="6"/>
    </row>
    <row r="19" spans="1:9" x14ac:dyDescent="0.4">
      <c r="A19" s="3" t="s">
        <v>18</v>
      </c>
      <c r="B19" s="4">
        <v>111</v>
      </c>
      <c r="C19" s="4">
        <v>154</v>
      </c>
      <c r="D19" s="4">
        <v>157</v>
      </c>
      <c r="E19" s="4">
        <v>135</v>
      </c>
      <c r="F19" s="4">
        <v>151</v>
      </c>
      <c r="G19" s="4">
        <v>145</v>
      </c>
      <c r="H19" s="4">
        <v>75</v>
      </c>
      <c r="I19" s="4">
        <v>169</v>
      </c>
    </row>
    <row r="20" spans="1:9" x14ac:dyDescent="0.4">
      <c r="A20" s="3">
        <v>2</v>
      </c>
      <c r="B20" s="4">
        <v>185</v>
      </c>
      <c r="C20" s="4">
        <v>130</v>
      </c>
      <c r="D20" s="4">
        <v>91</v>
      </c>
      <c r="E20" s="4">
        <v>100</v>
      </c>
      <c r="F20" s="4">
        <v>106</v>
      </c>
      <c r="G20" s="4">
        <v>117</v>
      </c>
      <c r="H20" s="4">
        <v>85</v>
      </c>
      <c r="I20" s="4">
        <v>155</v>
      </c>
    </row>
    <row r="21" spans="1:9" x14ac:dyDescent="0.4">
      <c r="A21" s="3"/>
      <c r="B21" s="4">
        <v>152</v>
      </c>
      <c r="C21" s="4">
        <v>70</v>
      </c>
      <c r="D21" s="4">
        <v>71</v>
      </c>
      <c r="E21" s="4">
        <v>98</v>
      </c>
      <c r="F21" s="4">
        <v>144</v>
      </c>
      <c r="G21" s="4">
        <v>148</v>
      </c>
      <c r="H21" s="4">
        <v>189</v>
      </c>
      <c r="I21" s="4">
        <v>193</v>
      </c>
    </row>
    <row r="22" spans="1:9" x14ac:dyDescent="0.4">
      <c r="A22" s="3"/>
      <c r="I22" s="7"/>
    </row>
    <row r="23" spans="1:9" x14ac:dyDescent="0.4">
      <c r="A23" s="1" t="s">
        <v>12</v>
      </c>
      <c r="B23" s="2" t="s">
        <v>13</v>
      </c>
      <c r="C23" s="2"/>
      <c r="D23" s="2"/>
      <c r="E23" s="2"/>
      <c r="F23" s="2"/>
      <c r="G23" s="2"/>
      <c r="H23" s="2"/>
      <c r="I23" s="6"/>
    </row>
    <row r="24" spans="1:9" x14ac:dyDescent="0.4">
      <c r="A24" s="3" t="s">
        <v>19</v>
      </c>
      <c r="B24" s="4">
        <v>62</v>
      </c>
      <c r="C24" s="4">
        <v>34</v>
      </c>
      <c r="D24" s="4">
        <v>72</v>
      </c>
      <c r="E24" s="4">
        <v>113</v>
      </c>
      <c r="F24" s="4">
        <v>87</v>
      </c>
      <c r="G24" s="4">
        <v>57</v>
      </c>
      <c r="H24" s="4">
        <v>117</v>
      </c>
      <c r="I24" s="4">
        <v>174</v>
      </c>
    </row>
    <row r="25" spans="1:9" x14ac:dyDescent="0.4">
      <c r="A25" s="3">
        <v>2</v>
      </c>
      <c r="B25" s="4">
        <v>94</v>
      </c>
      <c r="C25" s="4">
        <v>51</v>
      </c>
      <c r="D25" s="4">
        <v>50</v>
      </c>
      <c r="E25" s="4">
        <v>120</v>
      </c>
      <c r="F25" s="4">
        <v>126</v>
      </c>
      <c r="G25" s="4">
        <v>128</v>
      </c>
      <c r="H25" s="4">
        <v>96</v>
      </c>
      <c r="I25" s="4">
        <v>106</v>
      </c>
    </row>
    <row r="26" spans="1:9" x14ac:dyDescent="0.4">
      <c r="A26" s="3"/>
      <c r="B26" s="4">
        <v>72</v>
      </c>
      <c r="C26" s="4">
        <v>36</v>
      </c>
      <c r="D26" s="4">
        <v>82</v>
      </c>
      <c r="E26" s="4">
        <v>176</v>
      </c>
      <c r="F26" s="4">
        <v>157</v>
      </c>
      <c r="G26" s="4">
        <v>88</v>
      </c>
      <c r="H26" s="4">
        <v>135</v>
      </c>
      <c r="I26" s="4">
        <v>123</v>
      </c>
    </row>
    <row r="27" spans="1:9" x14ac:dyDescent="0.4">
      <c r="A27" s="3"/>
      <c r="B27" s="2"/>
      <c r="C27" s="2"/>
      <c r="D27" s="2"/>
      <c r="E27" s="2"/>
      <c r="F27" s="2"/>
      <c r="G27" s="2"/>
      <c r="H27" s="2"/>
      <c r="I27" s="6"/>
    </row>
    <row r="28" spans="1:9" x14ac:dyDescent="0.4">
      <c r="A28" s="1" t="s">
        <v>12</v>
      </c>
      <c r="B28" s="2" t="s">
        <v>13</v>
      </c>
      <c r="C28" s="2"/>
      <c r="D28" s="2"/>
      <c r="E28" s="2"/>
      <c r="F28" s="2"/>
      <c r="G28" s="2"/>
      <c r="H28" s="2"/>
      <c r="I28" s="6"/>
    </row>
    <row r="29" spans="1:9" x14ac:dyDescent="0.4">
      <c r="A29" s="3" t="s">
        <v>20</v>
      </c>
      <c r="B29" s="4">
        <v>122</v>
      </c>
      <c r="C29" s="4">
        <v>36</v>
      </c>
      <c r="D29" s="4">
        <v>102</v>
      </c>
      <c r="E29" s="4">
        <v>157</v>
      </c>
      <c r="F29" s="4">
        <v>134</v>
      </c>
      <c r="G29" s="4">
        <v>158</v>
      </c>
      <c r="H29" s="4">
        <v>203</v>
      </c>
      <c r="I29" s="4">
        <v>206</v>
      </c>
    </row>
    <row r="30" spans="1:9" x14ac:dyDescent="0.4">
      <c r="A30" s="3"/>
      <c r="B30" s="4">
        <v>127</v>
      </c>
      <c r="C30" s="4">
        <v>131</v>
      </c>
      <c r="D30" s="4">
        <v>148</v>
      </c>
      <c r="E30" s="4">
        <v>134</v>
      </c>
      <c r="F30" s="4">
        <v>95</v>
      </c>
      <c r="G30" s="4">
        <v>96</v>
      </c>
      <c r="H30" s="4">
        <v>149</v>
      </c>
      <c r="I30" s="4">
        <v>188</v>
      </c>
    </row>
    <row r="31" spans="1:9" x14ac:dyDescent="0.4">
      <c r="A31" s="3"/>
      <c r="B31" s="4">
        <v>163</v>
      </c>
      <c r="C31" s="4">
        <v>146</v>
      </c>
      <c r="D31" s="4">
        <v>193</v>
      </c>
      <c r="E31" s="4">
        <v>197</v>
      </c>
      <c r="F31" s="4">
        <v>177</v>
      </c>
      <c r="G31" s="4">
        <v>202</v>
      </c>
      <c r="H31" s="4">
        <v>208</v>
      </c>
      <c r="I31" s="4">
        <v>235</v>
      </c>
    </row>
    <row r="32" spans="1:9" x14ac:dyDescent="0.4">
      <c r="A32" s="3"/>
      <c r="I32" s="7"/>
    </row>
    <row r="33" spans="1:9" x14ac:dyDescent="0.4">
      <c r="A33" s="1" t="s">
        <v>12</v>
      </c>
      <c r="B33" s="2" t="s">
        <v>13</v>
      </c>
      <c r="C33" s="2"/>
      <c r="D33" s="2"/>
      <c r="E33" s="2"/>
      <c r="F33" s="2"/>
      <c r="G33" s="2"/>
      <c r="H33" s="2"/>
      <c r="I33" s="6"/>
    </row>
    <row r="34" spans="1:9" x14ac:dyDescent="0.4">
      <c r="A34" s="3" t="s">
        <v>21</v>
      </c>
      <c r="B34" s="4">
        <v>75</v>
      </c>
      <c r="C34" s="4">
        <v>133</v>
      </c>
      <c r="D34" s="4">
        <v>137</v>
      </c>
      <c r="E34" s="4">
        <v>198</v>
      </c>
      <c r="F34" s="4">
        <v>108</v>
      </c>
      <c r="G34" s="4">
        <v>89</v>
      </c>
      <c r="H34" s="4">
        <v>165</v>
      </c>
      <c r="I34" s="4">
        <v>248</v>
      </c>
    </row>
    <row r="35" spans="1:9" x14ac:dyDescent="0.4">
      <c r="A35" s="3">
        <v>2</v>
      </c>
      <c r="B35" s="4">
        <v>54</v>
      </c>
      <c r="C35" s="4">
        <v>52</v>
      </c>
      <c r="D35" s="4">
        <v>104</v>
      </c>
      <c r="E35" s="4">
        <v>206</v>
      </c>
      <c r="F35" s="4">
        <v>185</v>
      </c>
      <c r="G35" s="4">
        <v>88</v>
      </c>
      <c r="H35" s="4">
        <v>171</v>
      </c>
      <c r="I35" s="4">
        <v>247</v>
      </c>
    </row>
    <row r="36" spans="1:9" x14ac:dyDescent="0.4">
      <c r="A36" s="3"/>
      <c r="B36" s="4">
        <v>89</v>
      </c>
      <c r="C36" s="4">
        <v>84</v>
      </c>
      <c r="D36" s="4">
        <v>113</v>
      </c>
      <c r="E36" s="4">
        <v>159</v>
      </c>
      <c r="F36" s="4">
        <v>161</v>
      </c>
      <c r="G36" s="4">
        <v>230</v>
      </c>
      <c r="H36" s="4">
        <v>246</v>
      </c>
      <c r="I36" s="4">
        <v>241</v>
      </c>
    </row>
    <row r="37" spans="1:9" x14ac:dyDescent="0.4">
      <c r="A37" s="3"/>
      <c r="I37" s="7"/>
    </row>
    <row r="38" spans="1:9" x14ac:dyDescent="0.4">
      <c r="A38" s="1" t="s">
        <v>12</v>
      </c>
      <c r="B38" s="2" t="s">
        <v>13</v>
      </c>
      <c r="C38" s="2"/>
      <c r="D38" s="2"/>
      <c r="E38" s="2"/>
      <c r="F38" s="2"/>
      <c r="G38" s="2"/>
      <c r="H38" s="2"/>
      <c r="I38" s="6"/>
    </row>
    <row r="39" spans="1:9" x14ac:dyDescent="0.4">
      <c r="A39" s="3" t="s">
        <v>22</v>
      </c>
      <c r="B39" s="4">
        <v>61</v>
      </c>
      <c r="C39" s="4">
        <v>122</v>
      </c>
      <c r="D39" s="4">
        <v>67</v>
      </c>
      <c r="E39" s="4">
        <v>102</v>
      </c>
      <c r="F39" s="4">
        <v>83</v>
      </c>
      <c r="G39" s="4">
        <v>110</v>
      </c>
      <c r="H39" s="4">
        <v>147</v>
      </c>
      <c r="I39" s="4">
        <v>170</v>
      </c>
    </row>
    <row r="40" spans="1:9" x14ac:dyDescent="0.4">
      <c r="A40" s="3"/>
      <c r="B40" s="4">
        <v>170</v>
      </c>
      <c r="C40" s="4">
        <v>176</v>
      </c>
      <c r="D40" s="4">
        <v>81</v>
      </c>
      <c r="E40" s="4">
        <v>115</v>
      </c>
      <c r="F40" s="4">
        <v>81</v>
      </c>
      <c r="G40" s="4">
        <v>123</v>
      </c>
      <c r="H40" s="4">
        <v>119</v>
      </c>
      <c r="I40" s="4">
        <v>218</v>
      </c>
    </row>
    <row r="41" spans="1:9" x14ac:dyDescent="0.4">
      <c r="A41" s="3"/>
      <c r="B41" s="4">
        <v>186</v>
      </c>
      <c r="C41" s="4">
        <v>151</v>
      </c>
      <c r="D41" s="4">
        <v>65</v>
      </c>
      <c r="E41" s="4">
        <v>129</v>
      </c>
      <c r="F41" s="4">
        <v>119</v>
      </c>
      <c r="G41" s="4">
        <v>137</v>
      </c>
      <c r="H41" s="4">
        <v>119</v>
      </c>
      <c r="I41" s="4">
        <v>205</v>
      </c>
    </row>
    <row r="42" spans="1:9" x14ac:dyDescent="0.4">
      <c r="A42" s="3"/>
      <c r="I42" s="7"/>
    </row>
    <row r="43" spans="1:9" x14ac:dyDescent="0.4">
      <c r="A43" s="1" t="s">
        <v>12</v>
      </c>
      <c r="B43" s="2" t="s">
        <v>13</v>
      </c>
      <c r="C43" s="2"/>
      <c r="D43" s="2"/>
      <c r="E43" s="2"/>
      <c r="F43" s="2"/>
      <c r="G43" s="2"/>
      <c r="H43" s="2"/>
      <c r="I43" s="6"/>
    </row>
    <row r="44" spans="1:9" x14ac:dyDescent="0.4">
      <c r="A44" s="3" t="s">
        <v>23</v>
      </c>
      <c r="B44" s="4">
        <v>125</v>
      </c>
      <c r="C44" s="4">
        <v>57</v>
      </c>
      <c r="D44" s="4">
        <v>113</v>
      </c>
      <c r="E44" s="4">
        <v>110</v>
      </c>
      <c r="F44" s="4">
        <v>159</v>
      </c>
      <c r="G44" s="4">
        <v>159</v>
      </c>
      <c r="H44" s="4">
        <v>178</v>
      </c>
      <c r="I44" s="4">
        <v>206</v>
      </c>
    </row>
    <row r="45" spans="1:9" x14ac:dyDescent="0.4">
      <c r="A45" s="3" t="s">
        <v>1</v>
      </c>
      <c r="B45" s="4">
        <v>175</v>
      </c>
      <c r="C45" s="4">
        <v>143</v>
      </c>
      <c r="D45" s="4">
        <v>106</v>
      </c>
      <c r="E45" s="4">
        <v>131</v>
      </c>
      <c r="F45" s="4">
        <v>182</v>
      </c>
      <c r="G45" s="4">
        <v>159</v>
      </c>
      <c r="H45" s="4">
        <v>198</v>
      </c>
      <c r="I45" s="4">
        <v>244</v>
      </c>
    </row>
    <row r="46" spans="1:9" x14ac:dyDescent="0.4">
      <c r="A46" s="3"/>
      <c r="B46" s="4">
        <v>218</v>
      </c>
      <c r="C46" s="4">
        <v>172</v>
      </c>
      <c r="D46" s="4">
        <v>126</v>
      </c>
      <c r="E46" s="4">
        <v>158</v>
      </c>
      <c r="F46" s="4">
        <v>117</v>
      </c>
      <c r="G46" s="4">
        <v>88</v>
      </c>
      <c r="H46" s="4">
        <v>207</v>
      </c>
      <c r="I46" s="4">
        <v>225</v>
      </c>
    </row>
    <row r="47" spans="1:9" x14ac:dyDescent="0.4">
      <c r="A47" s="3"/>
      <c r="I47" s="7"/>
    </row>
    <row r="48" spans="1:9" x14ac:dyDescent="0.4">
      <c r="A48" s="1" t="s">
        <v>12</v>
      </c>
      <c r="B48" s="2" t="s">
        <v>13</v>
      </c>
      <c r="C48" s="2"/>
      <c r="D48" s="2"/>
      <c r="E48" s="2"/>
      <c r="F48" s="2"/>
      <c r="G48" s="2"/>
      <c r="H48" s="2"/>
      <c r="I48" s="6"/>
    </row>
    <row r="49" spans="1:9" x14ac:dyDescent="0.4">
      <c r="A49" s="3" t="s">
        <v>24</v>
      </c>
      <c r="B49" s="4">
        <v>217</v>
      </c>
      <c r="C49" s="4">
        <v>157</v>
      </c>
      <c r="D49" s="4">
        <v>107</v>
      </c>
      <c r="E49" s="4">
        <v>99</v>
      </c>
      <c r="F49" s="4">
        <v>105</v>
      </c>
      <c r="G49" s="4">
        <v>142</v>
      </c>
      <c r="H49" s="4">
        <v>175</v>
      </c>
      <c r="I49" s="4">
        <v>176</v>
      </c>
    </row>
    <row r="50" spans="1:9" x14ac:dyDescent="0.4">
      <c r="A50" s="3"/>
      <c r="B50" s="4">
        <v>169</v>
      </c>
      <c r="C50" s="4">
        <v>190</v>
      </c>
      <c r="D50" s="4">
        <v>117</v>
      </c>
      <c r="E50" s="4">
        <v>114</v>
      </c>
      <c r="F50" s="4">
        <v>127</v>
      </c>
      <c r="G50" s="4">
        <v>151</v>
      </c>
      <c r="H50" s="4">
        <v>126</v>
      </c>
      <c r="I50" s="4">
        <v>119</v>
      </c>
    </row>
    <row r="51" spans="1:9" x14ac:dyDescent="0.4">
      <c r="A51" s="3"/>
      <c r="B51" s="4">
        <v>250</v>
      </c>
      <c r="C51" s="4">
        <v>249</v>
      </c>
      <c r="D51" s="4">
        <v>198</v>
      </c>
      <c r="E51" s="4">
        <v>161</v>
      </c>
      <c r="F51" s="4">
        <v>220</v>
      </c>
      <c r="G51" s="4">
        <v>218</v>
      </c>
      <c r="H51" s="4">
        <v>204</v>
      </c>
      <c r="I51" s="4">
        <v>179</v>
      </c>
    </row>
    <row r="52" spans="1:9" x14ac:dyDescent="0.4">
      <c r="A52" s="3"/>
      <c r="I52" s="7"/>
    </row>
    <row r="53" spans="1:9" x14ac:dyDescent="0.4">
      <c r="A53" s="1" t="s">
        <v>12</v>
      </c>
      <c r="B53" s="2" t="s">
        <v>13</v>
      </c>
      <c r="C53" s="2"/>
      <c r="D53" s="2"/>
      <c r="E53" s="2"/>
      <c r="F53" s="2"/>
      <c r="G53" s="2"/>
      <c r="H53" s="2"/>
      <c r="I53" s="6"/>
    </row>
    <row r="54" spans="1:9" x14ac:dyDescent="0.4">
      <c r="A54" s="3" t="s">
        <v>25</v>
      </c>
      <c r="B54" s="4">
        <v>181</v>
      </c>
      <c r="C54" s="4">
        <v>189</v>
      </c>
      <c r="D54" s="4">
        <v>166</v>
      </c>
      <c r="E54" s="4">
        <v>127</v>
      </c>
      <c r="F54" s="4">
        <v>112</v>
      </c>
      <c r="G54" s="4">
        <v>83</v>
      </c>
      <c r="H54" s="4">
        <v>103</v>
      </c>
      <c r="I54" s="4">
        <v>179</v>
      </c>
    </row>
    <row r="55" spans="1:9" x14ac:dyDescent="0.4">
      <c r="A55" s="3">
        <v>2</v>
      </c>
      <c r="B55" s="4">
        <v>113</v>
      </c>
      <c r="C55" s="4">
        <v>119</v>
      </c>
      <c r="D55" s="4">
        <v>113</v>
      </c>
      <c r="E55" s="4">
        <v>98</v>
      </c>
      <c r="F55" s="4">
        <v>62</v>
      </c>
      <c r="G55" s="4">
        <v>47</v>
      </c>
      <c r="H55" s="4">
        <v>80</v>
      </c>
      <c r="I55" s="4">
        <v>119</v>
      </c>
    </row>
    <row r="56" spans="1:9" x14ac:dyDescent="0.4">
      <c r="A56" s="3"/>
      <c r="B56" s="4">
        <v>115</v>
      </c>
      <c r="C56" s="4">
        <v>180</v>
      </c>
      <c r="D56" s="4">
        <v>166</v>
      </c>
      <c r="E56" s="4">
        <v>164</v>
      </c>
      <c r="F56" s="4">
        <v>139</v>
      </c>
      <c r="G56" s="4">
        <v>87</v>
      </c>
      <c r="H56" s="4">
        <v>145</v>
      </c>
      <c r="I56" s="4">
        <v>207</v>
      </c>
    </row>
    <row r="57" spans="1:9" x14ac:dyDescent="0.4">
      <c r="A57" s="3"/>
      <c r="I57" s="7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D5E7E-8C7B-4E16-B3ED-AE5CB084083B}">
  <dimension ref="A1:U56"/>
  <sheetViews>
    <sheetView tabSelected="1" zoomScale="80" zoomScaleNormal="80" workbookViewId="0"/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>
        <v>4</v>
      </c>
      <c r="B8" s="4">
        <v>231</v>
      </c>
      <c r="C8" s="4">
        <v>188</v>
      </c>
      <c r="D8" s="4">
        <v>185</v>
      </c>
      <c r="E8" s="4">
        <v>133</v>
      </c>
      <c r="F8" s="4">
        <v>94</v>
      </c>
      <c r="G8" s="4">
        <v>162</v>
      </c>
      <c r="H8" s="4">
        <v>227</v>
      </c>
      <c r="I8" s="4">
        <v>250</v>
      </c>
      <c r="K8" s="4">
        <f>(B8+B13+B18+B23+B28)/5</f>
        <v>145</v>
      </c>
      <c r="L8" s="4">
        <f t="shared" ref="L8:R10" si="0">(C8+C13+C18+C23+C28)/5</f>
        <v>110.8</v>
      </c>
      <c r="M8" s="4">
        <f t="shared" si="0"/>
        <v>100</v>
      </c>
      <c r="N8" s="4">
        <f t="shared" si="0"/>
        <v>91.2</v>
      </c>
      <c r="O8" s="4">
        <f t="shared" si="0"/>
        <v>66.8</v>
      </c>
      <c r="P8" s="4">
        <f t="shared" si="0"/>
        <v>80.400000000000006</v>
      </c>
      <c r="Q8" s="4">
        <f t="shared" si="0"/>
        <v>135.19999999999999</v>
      </c>
      <c r="R8" s="4">
        <f t="shared" si="0"/>
        <v>190</v>
      </c>
      <c r="S8" s="7"/>
    </row>
    <row r="9" spans="1:19" x14ac:dyDescent="0.4">
      <c r="A9" s="3">
        <v>1</v>
      </c>
      <c r="B9" s="4">
        <v>185</v>
      </c>
      <c r="C9" s="4">
        <v>95</v>
      </c>
      <c r="D9" s="4">
        <v>93</v>
      </c>
      <c r="E9" s="4">
        <v>72</v>
      </c>
      <c r="F9" s="4">
        <v>32</v>
      </c>
      <c r="G9" s="4">
        <v>45</v>
      </c>
      <c r="H9" s="4">
        <v>147</v>
      </c>
      <c r="I9" s="4">
        <v>203</v>
      </c>
      <c r="K9" s="4">
        <f t="shared" ref="K9:K10" si="1">(B9+B14+B19+B24+B29)/5</f>
        <v>130.4</v>
      </c>
      <c r="L9" s="4">
        <f t="shared" si="0"/>
        <v>75.8</v>
      </c>
      <c r="M9" s="4">
        <f t="shared" si="0"/>
        <v>72.400000000000006</v>
      </c>
      <c r="N9" s="4">
        <f t="shared" si="0"/>
        <v>69</v>
      </c>
      <c r="O9" s="4">
        <f t="shared" si="0"/>
        <v>50.6</v>
      </c>
      <c r="P9" s="4">
        <f t="shared" si="0"/>
        <v>42.2</v>
      </c>
      <c r="Q9" s="4">
        <f t="shared" si="0"/>
        <v>90.8</v>
      </c>
      <c r="R9" s="4">
        <f t="shared" si="0"/>
        <v>152.19999999999999</v>
      </c>
      <c r="S9" s="7"/>
    </row>
    <row r="10" spans="1:19" ht="19.5" thickBot="1" x14ac:dyDescent="0.45">
      <c r="A10" s="3"/>
      <c r="B10" s="4">
        <v>118</v>
      </c>
      <c r="C10" s="4">
        <v>83</v>
      </c>
      <c r="D10" s="4">
        <v>86</v>
      </c>
      <c r="E10" s="4">
        <v>69</v>
      </c>
      <c r="F10" s="4">
        <v>84</v>
      </c>
      <c r="G10" s="4">
        <v>93</v>
      </c>
      <c r="H10" s="4">
        <v>143</v>
      </c>
      <c r="I10" s="4">
        <v>160</v>
      </c>
      <c r="K10" s="4">
        <f t="shared" si="1"/>
        <v>101</v>
      </c>
      <c r="L10" s="4">
        <f t="shared" si="0"/>
        <v>62.2</v>
      </c>
      <c r="M10" s="4">
        <f t="shared" si="0"/>
        <v>60.6</v>
      </c>
      <c r="N10" s="4">
        <f t="shared" si="0"/>
        <v>64.400000000000006</v>
      </c>
      <c r="O10" s="4">
        <f t="shared" si="0"/>
        <v>77.8</v>
      </c>
      <c r="P10" s="4">
        <f t="shared" si="0"/>
        <v>96</v>
      </c>
      <c r="Q10" s="4">
        <f t="shared" si="0"/>
        <v>103.4</v>
      </c>
      <c r="R10" s="4">
        <f t="shared" si="0"/>
        <v>114.4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>
        <v>4</v>
      </c>
      <c r="B13" s="4">
        <v>147</v>
      </c>
      <c r="C13" s="4">
        <v>129</v>
      </c>
      <c r="D13" s="4">
        <v>100</v>
      </c>
      <c r="E13" s="4">
        <v>83</v>
      </c>
      <c r="F13" s="4">
        <v>58</v>
      </c>
      <c r="G13" s="4">
        <v>63</v>
      </c>
      <c r="H13" s="4">
        <v>140</v>
      </c>
      <c r="I13" s="4">
        <v>218</v>
      </c>
      <c r="K13" s="4">
        <f>(豆!K3-'0.25mL-4,5 '!K8)</f>
        <v>-35.5</v>
      </c>
      <c r="L13" s="4">
        <f>(豆!L3-'0.25mL-4,5 '!L8)</f>
        <v>-9.2999999999999972</v>
      </c>
      <c r="M13" s="4">
        <f>(豆!M3-'0.25mL-4,5 '!M8)</f>
        <v>14</v>
      </c>
      <c r="N13" s="4">
        <f>(豆!N3-'0.25mL-4,5 '!N8)</f>
        <v>41.899999999999991</v>
      </c>
      <c r="O13" s="4">
        <f>(豆!O3-'0.25mL-4,5 '!O8)</f>
        <v>44.3</v>
      </c>
      <c r="P13" s="4">
        <f>(豆!P3-'0.25mL-4,5 '!P8)</f>
        <v>40.5</v>
      </c>
      <c r="Q13" s="4">
        <f>(豆!Q3-'0.25mL-4,5 '!Q8)</f>
        <v>14.700000000000017</v>
      </c>
      <c r="R13" s="4">
        <f>(豆!R3-'0.25mL-4,5 '!R8)</f>
        <v>8.6999999999999886</v>
      </c>
      <c r="S13" s="7">
        <f>SUM(K13:R13)</f>
        <v>119.3</v>
      </c>
    </row>
    <row r="14" spans="1:19" x14ac:dyDescent="0.4">
      <c r="A14" s="3">
        <v>2</v>
      </c>
      <c r="B14" s="4">
        <v>95</v>
      </c>
      <c r="C14" s="4">
        <v>84</v>
      </c>
      <c r="D14" s="4">
        <v>61</v>
      </c>
      <c r="E14" s="4">
        <v>62</v>
      </c>
      <c r="F14" s="4">
        <v>54</v>
      </c>
      <c r="G14" s="4">
        <v>36</v>
      </c>
      <c r="H14" s="4">
        <v>131</v>
      </c>
      <c r="I14" s="4">
        <v>184</v>
      </c>
      <c r="K14" s="4">
        <f>(豆!K4-'0.25mL-4,5 '!K9)</f>
        <v>1.4000000000000057</v>
      </c>
      <c r="L14" s="4">
        <f>(豆!L4-'0.25mL-4,5 '!L9)</f>
        <v>43.8</v>
      </c>
      <c r="M14" s="4">
        <f>(豆!M4-'0.25mL-4,5 '!M9)</f>
        <v>23.699999999999989</v>
      </c>
      <c r="N14" s="4">
        <f>(豆!N4-'0.25mL-4,5 '!N9)</f>
        <v>57.2</v>
      </c>
      <c r="O14" s="4">
        <f>(豆!O4-'0.25mL-4,5 '!O9)</f>
        <v>60.199999999999996</v>
      </c>
      <c r="P14" s="4">
        <f>(豆!P4-'0.25mL-4,5 '!P9)</f>
        <v>71</v>
      </c>
      <c r="Q14" s="4">
        <f>(豆!Q4-'0.25mL-4,5 '!Q9)</f>
        <v>47.8</v>
      </c>
      <c r="R14" s="4">
        <f>(豆!R4-'0.25mL-4,5 '!R9)</f>
        <v>34.100000000000023</v>
      </c>
      <c r="S14" s="7">
        <f>SUM(K14:R14)</f>
        <v>339.2</v>
      </c>
    </row>
    <row r="15" spans="1:19" ht="19.5" thickBot="1" x14ac:dyDescent="0.45">
      <c r="A15" s="3"/>
      <c r="B15" s="4">
        <v>100</v>
      </c>
      <c r="C15" s="4">
        <v>74</v>
      </c>
      <c r="D15" s="4">
        <v>42</v>
      </c>
      <c r="E15" s="4">
        <v>57</v>
      </c>
      <c r="F15" s="4">
        <v>61</v>
      </c>
      <c r="G15" s="4">
        <v>106</v>
      </c>
      <c r="H15" s="4">
        <v>149</v>
      </c>
      <c r="I15" s="4">
        <v>104</v>
      </c>
      <c r="K15" s="4">
        <f>(豆!K5-'0.25mL-4,5 '!K10)</f>
        <v>56.300000000000011</v>
      </c>
      <c r="L15" s="4">
        <f>(豆!L5-'0.25mL-4,5 '!L10)</f>
        <v>76.7</v>
      </c>
      <c r="M15" s="4">
        <f>(豆!M5-'0.25mL-4,5 '!M10)</f>
        <v>70.5</v>
      </c>
      <c r="N15" s="4">
        <f>(豆!N5-'0.25mL-4,5 '!N10)</f>
        <v>96.5</v>
      </c>
      <c r="O15" s="4">
        <f>(豆!O5-'0.25mL-4,5 '!O10)</f>
        <v>79.899999999999991</v>
      </c>
      <c r="P15" s="4">
        <f>(豆!P5-'0.25mL-4,5 '!P10)</f>
        <v>59.699999999999989</v>
      </c>
      <c r="Q15" s="4">
        <f>(豆!Q5-'0.25mL-4,5 '!Q10)</f>
        <v>85.4</v>
      </c>
      <c r="R15" s="4">
        <f>(豆!R5-'0.25mL-4,5 '!R10)</f>
        <v>96.299999999999983</v>
      </c>
      <c r="S15" s="7">
        <f>SUM(K15:R15)</f>
        <v>621.29999999999995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1079.8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>
        <v>4</v>
      </c>
      <c r="B18" s="4">
        <v>131</v>
      </c>
      <c r="C18" s="4">
        <v>123</v>
      </c>
      <c r="D18" s="4">
        <v>112</v>
      </c>
      <c r="E18" s="4">
        <v>100</v>
      </c>
      <c r="F18" s="4">
        <v>108</v>
      </c>
      <c r="G18" s="4">
        <v>108</v>
      </c>
      <c r="H18" s="4">
        <v>157</v>
      </c>
      <c r="I18" s="4">
        <v>203</v>
      </c>
      <c r="K18" s="4">
        <f>K13^2</f>
        <v>1260.25</v>
      </c>
      <c r="L18" s="4">
        <f t="shared" ref="L18:R18" si="2">L13^2</f>
        <v>86.489999999999952</v>
      </c>
      <c r="M18" s="4">
        <f t="shared" si="2"/>
        <v>196</v>
      </c>
      <c r="N18" s="4">
        <f t="shared" si="2"/>
        <v>1755.6099999999992</v>
      </c>
      <c r="O18" s="4">
        <f t="shared" si="2"/>
        <v>1962.4899999999998</v>
      </c>
      <c r="P18" s="4">
        <f t="shared" si="2"/>
        <v>1640.25</v>
      </c>
      <c r="Q18" s="4">
        <f t="shared" si="2"/>
        <v>216.09000000000052</v>
      </c>
      <c r="R18" s="4">
        <f t="shared" si="2"/>
        <v>75.689999999999799</v>
      </c>
      <c r="S18" s="7">
        <f>SUM(K18:R18)</f>
        <v>7192.869999999999</v>
      </c>
    </row>
    <row r="19" spans="1:21" x14ac:dyDescent="0.4">
      <c r="A19" s="3">
        <v>3</v>
      </c>
      <c r="B19" s="4">
        <v>147</v>
      </c>
      <c r="C19" s="4">
        <v>83</v>
      </c>
      <c r="D19" s="4">
        <v>85</v>
      </c>
      <c r="E19" s="4">
        <v>55</v>
      </c>
      <c r="F19" s="4">
        <v>33</v>
      </c>
      <c r="G19" s="4">
        <v>39</v>
      </c>
      <c r="H19" s="4">
        <v>88</v>
      </c>
      <c r="I19" s="4">
        <v>176</v>
      </c>
      <c r="K19" s="4">
        <f t="shared" ref="K19:R20" si="3">K14^2</f>
        <v>1.960000000000016</v>
      </c>
      <c r="L19" s="4">
        <f t="shared" si="3"/>
        <v>1918.4399999999998</v>
      </c>
      <c r="M19" s="4">
        <f t="shared" si="3"/>
        <v>561.68999999999949</v>
      </c>
      <c r="N19" s="4">
        <f t="shared" si="3"/>
        <v>3271.84</v>
      </c>
      <c r="O19" s="4">
        <f t="shared" si="3"/>
        <v>3624.0399999999995</v>
      </c>
      <c r="P19" s="4">
        <f t="shared" si="3"/>
        <v>5041</v>
      </c>
      <c r="Q19" s="4">
        <f t="shared" si="3"/>
        <v>2284.8399999999997</v>
      </c>
      <c r="R19" s="4">
        <f t="shared" si="3"/>
        <v>1162.8100000000015</v>
      </c>
      <c r="S19" s="7">
        <f>SUM(K19:R19)</f>
        <v>17866.62</v>
      </c>
    </row>
    <row r="20" spans="1:21" ht="19.5" thickBot="1" x14ac:dyDescent="0.45">
      <c r="A20" s="3"/>
      <c r="B20" s="4">
        <v>115</v>
      </c>
      <c r="C20" s="4">
        <v>31</v>
      </c>
      <c r="D20" s="4">
        <v>59</v>
      </c>
      <c r="E20" s="4">
        <v>72</v>
      </c>
      <c r="F20" s="4">
        <v>110</v>
      </c>
      <c r="G20" s="4">
        <v>141</v>
      </c>
      <c r="H20" s="4">
        <v>95</v>
      </c>
      <c r="I20" s="4">
        <v>132</v>
      </c>
      <c r="K20" s="4">
        <f t="shared" si="3"/>
        <v>3169.6900000000014</v>
      </c>
      <c r="L20" s="4">
        <f t="shared" si="3"/>
        <v>5882.89</v>
      </c>
      <c r="M20" s="4">
        <f t="shared" si="3"/>
        <v>4970.25</v>
      </c>
      <c r="N20" s="4">
        <f t="shared" si="3"/>
        <v>9312.25</v>
      </c>
      <c r="O20" s="4">
        <f t="shared" si="3"/>
        <v>6384.0099999999984</v>
      </c>
      <c r="P20" s="4">
        <f t="shared" si="3"/>
        <v>3564.0899999999988</v>
      </c>
      <c r="Q20" s="4">
        <f t="shared" si="3"/>
        <v>7293.1600000000008</v>
      </c>
      <c r="R20" s="4">
        <f t="shared" si="3"/>
        <v>9273.6899999999969</v>
      </c>
      <c r="S20" s="7">
        <f>SUM(K20:R20)</f>
        <v>49850.03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74909.51999999999</v>
      </c>
      <c r="T21">
        <f>S21^(0.5)</f>
        <v>273.696035776918</v>
      </c>
      <c r="U21">
        <f>T21/24</f>
        <v>11.404001490704916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>
        <v>4</v>
      </c>
      <c r="B23" s="4">
        <v>107</v>
      </c>
      <c r="C23" s="4">
        <v>80</v>
      </c>
      <c r="D23" s="4">
        <v>69</v>
      </c>
      <c r="E23" s="4">
        <v>104</v>
      </c>
      <c r="F23" s="4">
        <v>40</v>
      </c>
      <c r="G23" s="4">
        <v>36</v>
      </c>
      <c r="H23" s="4">
        <v>72</v>
      </c>
      <c r="I23" s="4">
        <v>129</v>
      </c>
    </row>
    <row r="24" spans="1:21" x14ac:dyDescent="0.4">
      <c r="A24" s="3">
        <v>4</v>
      </c>
      <c r="B24" s="4">
        <v>109</v>
      </c>
      <c r="C24" s="4">
        <v>77</v>
      </c>
      <c r="D24" s="4">
        <v>91</v>
      </c>
      <c r="E24" s="4">
        <v>118</v>
      </c>
      <c r="F24" s="4">
        <v>97</v>
      </c>
      <c r="G24" s="4">
        <v>57</v>
      </c>
      <c r="H24" s="4">
        <v>45</v>
      </c>
      <c r="I24" s="4">
        <v>82</v>
      </c>
    </row>
    <row r="25" spans="1:21" x14ac:dyDescent="0.4">
      <c r="A25" s="3"/>
      <c r="B25" s="4">
        <v>100</v>
      </c>
      <c r="C25" s="4">
        <v>63</v>
      </c>
      <c r="D25" s="4">
        <v>60</v>
      </c>
      <c r="E25" s="4">
        <v>67</v>
      </c>
      <c r="F25" s="4">
        <v>67</v>
      </c>
      <c r="G25" s="4">
        <v>61</v>
      </c>
      <c r="H25" s="4">
        <v>76</v>
      </c>
      <c r="I25" s="4">
        <v>69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>
        <v>4</v>
      </c>
      <c r="B28" s="4">
        <v>109</v>
      </c>
      <c r="C28" s="4">
        <v>34</v>
      </c>
      <c r="D28" s="4">
        <v>34</v>
      </c>
      <c r="E28" s="4">
        <v>36</v>
      </c>
      <c r="F28" s="4">
        <v>34</v>
      </c>
      <c r="G28" s="4">
        <v>33</v>
      </c>
      <c r="H28" s="4">
        <v>80</v>
      </c>
      <c r="I28" s="4">
        <v>150</v>
      </c>
    </row>
    <row r="29" spans="1:21" x14ac:dyDescent="0.4">
      <c r="A29" s="3">
        <v>5</v>
      </c>
      <c r="B29" s="4">
        <v>116</v>
      </c>
      <c r="C29" s="4">
        <v>40</v>
      </c>
      <c r="D29" s="4">
        <v>32</v>
      </c>
      <c r="E29" s="4">
        <v>38</v>
      </c>
      <c r="F29" s="4">
        <v>37</v>
      </c>
      <c r="G29" s="4">
        <v>34</v>
      </c>
      <c r="H29" s="4">
        <v>43</v>
      </c>
      <c r="I29" s="4">
        <v>116</v>
      </c>
    </row>
    <row r="30" spans="1:21" ht="19.5" thickBot="1" x14ac:dyDescent="0.45">
      <c r="A30" s="3"/>
      <c r="B30" s="11">
        <v>72</v>
      </c>
      <c r="C30" s="11">
        <v>60</v>
      </c>
      <c r="D30" s="11">
        <v>56</v>
      </c>
      <c r="E30" s="11">
        <v>57</v>
      </c>
      <c r="F30" s="11">
        <v>67</v>
      </c>
      <c r="G30" s="11">
        <v>79</v>
      </c>
      <c r="H30" s="11">
        <v>54</v>
      </c>
      <c r="I30" s="11">
        <v>107</v>
      </c>
    </row>
    <row r="31" spans="1:21" s="10" customFormat="1" ht="19.5" thickBot="1" x14ac:dyDescent="0.45">
      <c r="A31" s="9"/>
      <c r="I31" s="12"/>
    </row>
    <row r="32" spans="1:21" x14ac:dyDescent="0.4">
      <c r="A32" s="1" t="s">
        <v>26</v>
      </c>
      <c r="B32" s="2" t="s">
        <v>27</v>
      </c>
      <c r="I32" s="7"/>
      <c r="K32" s="2" t="s">
        <v>14</v>
      </c>
      <c r="S32" s="7"/>
    </row>
    <row r="33" spans="1:21" x14ac:dyDescent="0.4">
      <c r="A33" s="3">
        <v>5</v>
      </c>
      <c r="B33" s="4">
        <v>127</v>
      </c>
      <c r="C33" s="4">
        <v>136</v>
      </c>
      <c r="D33" s="4">
        <v>130</v>
      </c>
      <c r="E33" s="4">
        <v>120</v>
      </c>
      <c r="F33" s="4">
        <v>110</v>
      </c>
      <c r="G33" s="4">
        <v>102</v>
      </c>
      <c r="H33" s="4">
        <v>143</v>
      </c>
      <c r="I33" s="4">
        <v>122</v>
      </c>
      <c r="K33" s="4">
        <f>(B33+B38+B43+B48+B53)/5</f>
        <v>89</v>
      </c>
      <c r="L33" s="4">
        <f t="shared" ref="L33:R35" si="4">(C33+C38+C43+C48+C53)/5</f>
        <v>74.8</v>
      </c>
      <c r="M33" s="4">
        <f t="shared" si="4"/>
        <v>67</v>
      </c>
      <c r="N33" s="4">
        <f t="shared" si="4"/>
        <v>64.599999999999994</v>
      </c>
      <c r="O33" s="4">
        <f t="shared" si="4"/>
        <v>53.2</v>
      </c>
      <c r="P33" s="4">
        <f t="shared" si="4"/>
        <v>58.6</v>
      </c>
      <c r="Q33" s="4">
        <f t="shared" si="4"/>
        <v>81.400000000000006</v>
      </c>
      <c r="R33" s="4">
        <f t="shared" si="4"/>
        <v>105.6</v>
      </c>
      <c r="S33" s="7"/>
    </row>
    <row r="34" spans="1:21" x14ac:dyDescent="0.4">
      <c r="A34" s="3">
        <v>1</v>
      </c>
      <c r="B34" s="4">
        <v>70</v>
      </c>
      <c r="C34" s="4">
        <v>67</v>
      </c>
      <c r="D34" s="4">
        <v>56</v>
      </c>
      <c r="E34" s="4">
        <v>57</v>
      </c>
      <c r="F34" s="4">
        <v>61</v>
      </c>
      <c r="G34" s="4">
        <v>42</v>
      </c>
      <c r="H34" s="4">
        <v>66</v>
      </c>
      <c r="I34" s="4">
        <v>134</v>
      </c>
      <c r="K34" s="4">
        <f t="shared" ref="K34:K35" si="5">(B34+B39+B44+B49+B54)/5</f>
        <v>98</v>
      </c>
      <c r="L34" s="4">
        <f t="shared" si="4"/>
        <v>69.400000000000006</v>
      </c>
      <c r="M34" s="4">
        <f t="shared" si="4"/>
        <v>48</v>
      </c>
      <c r="N34" s="4">
        <f t="shared" si="4"/>
        <v>39.6</v>
      </c>
      <c r="O34" s="4">
        <f t="shared" si="4"/>
        <v>47.2</v>
      </c>
      <c r="P34" s="4">
        <f t="shared" si="4"/>
        <v>49.6</v>
      </c>
      <c r="Q34" s="4">
        <f t="shared" si="4"/>
        <v>58</v>
      </c>
      <c r="R34" s="4">
        <f t="shared" si="4"/>
        <v>93</v>
      </c>
      <c r="S34" s="7"/>
    </row>
    <row r="35" spans="1:21" ht="19.5" thickBot="1" x14ac:dyDescent="0.45">
      <c r="A35" s="3"/>
      <c r="B35" s="4">
        <v>43</v>
      </c>
      <c r="C35" s="4">
        <v>44</v>
      </c>
      <c r="D35" s="4">
        <v>46</v>
      </c>
      <c r="E35" s="4">
        <v>56</v>
      </c>
      <c r="F35" s="4">
        <v>47</v>
      </c>
      <c r="G35" s="4">
        <v>53</v>
      </c>
      <c r="H35" s="4">
        <v>42</v>
      </c>
      <c r="I35" s="4">
        <v>44</v>
      </c>
      <c r="K35" s="4">
        <f t="shared" si="5"/>
        <v>85</v>
      </c>
      <c r="L35" s="4">
        <f t="shared" si="4"/>
        <v>77.2</v>
      </c>
      <c r="M35" s="4">
        <f t="shared" si="4"/>
        <v>80.2</v>
      </c>
      <c r="N35" s="4">
        <f t="shared" si="4"/>
        <v>62.6</v>
      </c>
      <c r="O35" s="4">
        <f t="shared" si="4"/>
        <v>56.8</v>
      </c>
      <c r="P35" s="4">
        <f t="shared" si="4"/>
        <v>79.8</v>
      </c>
      <c r="Q35" s="4">
        <f t="shared" si="4"/>
        <v>63.4</v>
      </c>
      <c r="R35" s="4">
        <f t="shared" si="4"/>
        <v>78.599999999999994</v>
      </c>
      <c r="S35" s="7"/>
    </row>
    <row r="36" spans="1:21" x14ac:dyDescent="0.4">
      <c r="A36" s="3"/>
      <c r="I36" s="7"/>
      <c r="K36" s="5"/>
      <c r="L36" s="5"/>
      <c r="M36" s="5"/>
      <c r="N36" s="5"/>
      <c r="O36" s="5"/>
      <c r="P36" s="5"/>
      <c r="Q36" s="5"/>
      <c r="R36" s="5"/>
      <c r="S36" s="8"/>
    </row>
    <row r="37" spans="1:21" x14ac:dyDescent="0.4">
      <c r="A37" s="1" t="s">
        <v>26</v>
      </c>
      <c r="B37" s="2" t="s">
        <v>27</v>
      </c>
      <c r="C37" s="2"/>
      <c r="D37" s="2"/>
      <c r="E37" s="2"/>
      <c r="F37" s="2"/>
      <c r="G37" s="2"/>
      <c r="H37" s="2"/>
      <c r="I37" s="6"/>
      <c r="K37" s="2" t="s">
        <v>28</v>
      </c>
      <c r="L37" s="2"/>
      <c r="M37" s="2"/>
      <c r="N37" s="2"/>
      <c r="O37" s="2"/>
      <c r="P37" s="2"/>
      <c r="Q37" s="2"/>
      <c r="R37" s="2"/>
      <c r="S37" s="6" t="s">
        <v>30</v>
      </c>
    </row>
    <row r="38" spans="1:21" x14ac:dyDescent="0.4">
      <c r="A38" s="3">
        <v>5</v>
      </c>
      <c r="B38" s="4">
        <v>107</v>
      </c>
      <c r="C38" s="4">
        <v>72</v>
      </c>
      <c r="D38" s="4">
        <v>61</v>
      </c>
      <c r="E38" s="4">
        <v>84</v>
      </c>
      <c r="F38" s="4">
        <v>34</v>
      </c>
      <c r="G38" s="4">
        <v>33</v>
      </c>
      <c r="H38" s="4">
        <v>42</v>
      </c>
      <c r="I38" s="4">
        <v>105</v>
      </c>
      <c r="K38" s="4">
        <f>(豆!K3-'0.25mL-4,5 '!K33)</f>
        <v>20.5</v>
      </c>
      <c r="L38" s="4">
        <f>(豆!L3-'0.25mL-4,5 '!L33)</f>
        <v>26.700000000000003</v>
      </c>
      <c r="M38" s="4">
        <f>(豆!M3-'0.25mL-4,5 '!M33)</f>
        <v>47</v>
      </c>
      <c r="N38" s="4">
        <f>(豆!N3-'0.25mL-4,5 '!N33)</f>
        <v>68.5</v>
      </c>
      <c r="O38" s="4">
        <f>(豆!O3-'0.25mL-4,5 '!O33)</f>
        <v>57.899999999999991</v>
      </c>
      <c r="P38" s="4">
        <f>(豆!P3-'0.25mL-4,5 '!P33)</f>
        <v>62.300000000000004</v>
      </c>
      <c r="Q38" s="4">
        <f>(豆!Q3-'0.25mL-4,5 '!Q33)</f>
        <v>68.5</v>
      </c>
      <c r="R38" s="4">
        <f>(豆!R3-'0.25mL-4,5 '!R33)</f>
        <v>93.1</v>
      </c>
      <c r="S38" s="7">
        <f>SUM(K38:R38)</f>
        <v>444.5</v>
      </c>
      <c r="U38">
        <f>_xlfn.STDEV.P(K38:R40)</f>
        <v>27.346316784288607</v>
      </c>
    </row>
    <row r="39" spans="1:21" x14ac:dyDescent="0.4">
      <c r="A39" s="3">
        <v>2</v>
      </c>
      <c r="B39" s="4">
        <v>115</v>
      </c>
      <c r="C39" s="4">
        <v>104</v>
      </c>
      <c r="D39" s="4">
        <v>67</v>
      </c>
      <c r="E39" s="4">
        <v>33</v>
      </c>
      <c r="F39" s="4">
        <v>26</v>
      </c>
      <c r="G39" s="4">
        <v>25</v>
      </c>
      <c r="H39" s="4">
        <v>29</v>
      </c>
      <c r="I39" s="4">
        <v>41</v>
      </c>
      <c r="K39" s="4">
        <f>(豆!K4-'0.25mL-4,5 '!K34)</f>
        <v>33.800000000000011</v>
      </c>
      <c r="L39" s="4">
        <f>(豆!L4-'0.25mL-4,5 '!L34)</f>
        <v>50.199999999999989</v>
      </c>
      <c r="M39" s="4">
        <f>(豆!M4-'0.25mL-4,5 '!M34)</f>
        <v>48.099999999999994</v>
      </c>
      <c r="N39" s="4">
        <f>(豆!N4-'0.25mL-4,5 '!N34)</f>
        <v>86.6</v>
      </c>
      <c r="O39" s="4">
        <f>(豆!O4-'0.25mL-4,5 '!O34)</f>
        <v>63.599999999999994</v>
      </c>
      <c r="P39" s="4">
        <f>(豆!P4-'0.25mL-4,5 '!P34)</f>
        <v>63.6</v>
      </c>
      <c r="Q39" s="4">
        <f>(豆!Q4-'0.25mL-4,5 '!Q34)</f>
        <v>80.599999999999994</v>
      </c>
      <c r="R39" s="4">
        <f>(豆!R4-'0.25mL-4,5 '!R34)</f>
        <v>93.300000000000011</v>
      </c>
      <c r="S39" s="7">
        <f>SUM(K39:R39)</f>
        <v>519.79999999999995</v>
      </c>
    </row>
    <row r="40" spans="1:21" ht="19.5" thickBot="1" x14ac:dyDescent="0.45">
      <c r="A40" s="3"/>
      <c r="B40" s="4">
        <v>44</v>
      </c>
      <c r="C40" s="4">
        <v>42</v>
      </c>
      <c r="D40" s="4">
        <v>150</v>
      </c>
      <c r="E40" s="4">
        <v>133</v>
      </c>
      <c r="F40" s="4">
        <v>50</v>
      </c>
      <c r="G40" s="4">
        <v>65</v>
      </c>
      <c r="H40" s="4">
        <v>42</v>
      </c>
      <c r="I40" s="4">
        <v>44</v>
      </c>
      <c r="K40" s="4">
        <f>(豆!K5-'0.25mL-4,5 '!K35)</f>
        <v>72.300000000000011</v>
      </c>
      <c r="L40" s="4">
        <f>(豆!L5-'0.25mL-4,5 '!L35)</f>
        <v>61.7</v>
      </c>
      <c r="M40" s="4">
        <f>(豆!M5-'0.25mL-4,5 '!M35)</f>
        <v>50.899999999999991</v>
      </c>
      <c r="N40" s="4">
        <f>(豆!N5-'0.25mL-4,5 '!N35)</f>
        <v>98.300000000000011</v>
      </c>
      <c r="O40" s="4">
        <f>(豆!O5-'0.25mL-4,5 '!O35)</f>
        <v>100.89999999999999</v>
      </c>
      <c r="P40" s="4">
        <f>(豆!P5-'0.25mL-4,5 '!P35)</f>
        <v>75.899999999999991</v>
      </c>
      <c r="Q40" s="4">
        <f>(豆!Q5-'0.25mL-4,5 '!Q35)</f>
        <v>125.4</v>
      </c>
      <c r="R40" s="4">
        <f>(豆!R5-'0.25mL-4,5 '!R35)</f>
        <v>132.1</v>
      </c>
      <c r="S40" s="7">
        <f>SUM(K40:R40)</f>
        <v>717.5</v>
      </c>
    </row>
    <row r="41" spans="1:21" x14ac:dyDescent="0.4">
      <c r="A41" s="3"/>
      <c r="I41" s="7"/>
      <c r="K41" s="5"/>
      <c r="L41" s="5"/>
      <c r="M41" s="5"/>
      <c r="N41" s="5"/>
      <c r="O41" s="5"/>
      <c r="P41" s="5"/>
      <c r="Q41" s="5"/>
      <c r="R41" s="5"/>
      <c r="S41" s="8">
        <f>SUM(S38:S40)</f>
        <v>1681.8</v>
      </c>
    </row>
    <row r="42" spans="1:21" x14ac:dyDescent="0.4">
      <c r="A42" s="1" t="s">
        <v>26</v>
      </c>
      <c r="B42" s="2" t="s">
        <v>27</v>
      </c>
      <c r="C42" s="2"/>
      <c r="D42" s="2"/>
      <c r="E42" s="2"/>
      <c r="F42" s="2"/>
      <c r="G42" s="2"/>
      <c r="H42" s="2"/>
      <c r="I42" s="6"/>
      <c r="K42" t="s">
        <v>29</v>
      </c>
    </row>
    <row r="43" spans="1:21" x14ac:dyDescent="0.4">
      <c r="A43" s="3">
        <v>5</v>
      </c>
      <c r="B43" s="4">
        <v>74</v>
      </c>
      <c r="C43" s="4">
        <v>87</v>
      </c>
      <c r="D43" s="4">
        <v>63</v>
      </c>
      <c r="E43" s="4">
        <v>32</v>
      </c>
      <c r="F43" s="4">
        <v>41</v>
      </c>
      <c r="G43" s="4">
        <v>82</v>
      </c>
      <c r="H43" s="4">
        <v>94</v>
      </c>
      <c r="I43" s="4">
        <v>94</v>
      </c>
      <c r="K43" s="4">
        <f>K38^2</f>
        <v>420.25</v>
      </c>
      <c r="L43" s="4">
        <f t="shared" ref="L43:R43" si="6">L38^2</f>
        <v>712.8900000000001</v>
      </c>
      <c r="M43" s="4">
        <f t="shared" si="6"/>
        <v>2209</v>
      </c>
      <c r="N43" s="4">
        <f t="shared" si="6"/>
        <v>4692.25</v>
      </c>
      <c r="O43" s="4">
        <f t="shared" si="6"/>
        <v>3352.4099999999989</v>
      </c>
      <c r="P43" s="4">
        <f t="shared" si="6"/>
        <v>3881.2900000000004</v>
      </c>
      <c r="Q43" s="4">
        <f t="shared" si="6"/>
        <v>4692.25</v>
      </c>
      <c r="R43" s="4">
        <f t="shared" si="6"/>
        <v>8667.6099999999988</v>
      </c>
      <c r="S43" s="7">
        <f>SUM(K43:R43)</f>
        <v>28627.949999999997</v>
      </c>
    </row>
    <row r="44" spans="1:21" x14ac:dyDescent="0.4">
      <c r="A44" s="3">
        <v>3</v>
      </c>
      <c r="B44" s="4">
        <v>148</v>
      </c>
      <c r="C44" s="4">
        <v>89</v>
      </c>
      <c r="D44" s="4">
        <v>43</v>
      </c>
      <c r="E44" s="4">
        <v>32</v>
      </c>
      <c r="F44" s="4">
        <v>61</v>
      </c>
      <c r="G44" s="4">
        <v>104</v>
      </c>
      <c r="H44" s="4">
        <v>112</v>
      </c>
      <c r="I44" s="4">
        <v>169</v>
      </c>
      <c r="K44" s="4">
        <f t="shared" ref="K44:R45" si="7">K39^2</f>
        <v>1142.4400000000007</v>
      </c>
      <c r="L44" s="4">
        <f t="shared" si="7"/>
        <v>2520.0399999999991</v>
      </c>
      <c r="M44" s="4">
        <f t="shared" si="7"/>
        <v>2313.6099999999997</v>
      </c>
      <c r="N44" s="4">
        <f t="shared" si="7"/>
        <v>7499.5599999999986</v>
      </c>
      <c r="O44" s="4">
        <f t="shared" si="7"/>
        <v>4044.9599999999991</v>
      </c>
      <c r="P44" s="4">
        <f t="shared" si="7"/>
        <v>4044.96</v>
      </c>
      <c r="Q44" s="4">
        <f t="shared" si="7"/>
        <v>6496.3599999999988</v>
      </c>
      <c r="R44" s="4">
        <f t="shared" si="7"/>
        <v>8704.8900000000012</v>
      </c>
      <c r="S44" s="7">
        <f>SUM(K44:R44)</f>
        <v>36766.819999999992</v>
      </c>
    </row>
    <row r="45" spans="1:21" ht="19.5" thickBot="1" x14ac:dyDescent="0.45">
      <c r="A45" s="3"/>
      <c r="B45" s="4">
        <v>190</v>
      </c>
      <c r="C45" s="4">
        <v>170</v>
      </c>
      <c r="D45" s="4">
        <v>90</v>
      </c>
      <c r="E45" s="4">
        <v>41</v>
      </c>
      <c r="F45" s="4">
        <v>110</v>
      </c>
      <c r="G45" s="4">
        <v>199</v>
      </c>
      <c r="H45" s="4">
        <v>147</v>
      </c>
      <c r="I45" s="4">
        <v>199</v>
      </c>
      <c r="K45" s="4">
        <f t="shared" si="7"/>
        <v>5227.2900000000018</v>
      </c>
      <c r="L45" s="4">
        <f t="shared" si="7"/>
        <v>3806.8900000000003</v>
      </c>
      <c r="M45" s="4">
        <f t="shared" si="7"/>
        <v>2590.809999999999</v>
      </c>
      <c r="N45" s="4">
        <f t="shared" si="7"/>
        <v>9662.8900000000031</v>
      </c>
      <c r="O45" s="4">
        <f t="shared" si="7"/>
        <v>10180.809999999998</v>
      </c>
      <c r="P45" s="4">
        <f t="shared" si="7"/>
        <v>5760.8099999999986</v>
      </c>
      <c r="Q45" s="4">
        <f t="shared" si="7"/>
        <v>15725.160000000002</v>
      </c>
      <c r="R45" s="4">
        <f t="shared" si="7"/>
        <v>17450.41</v>
      </c>
      <c r="S45" s="7">
        <f>SUM(K45:R45)</f>
        <v>70405.070000000007</v>
      </c>
      <c r="T45" t="s">
        <v>3</v>
      </c>
      <c r="U45" t="s">
        <v>9</v>
      </c>
    </row>
    <row r="46" spans="1:21" x14ac:dyDescent="0.4">
      <c r="A46" s="3"/>
      <c r="I46" s="7"/>
      <c r="S46" s="8">
        <f>SUM(S43:S45)</f>
        <v>135799.84</v>
      </c>
      <c r="T46">
        <f>S46^(0.5)</f>
        <v>368.51029836355997</v>
      </c>
      <c r="U46">
        <f>T46/24</f>
        <v>15.354595765148332</v>
      </c>
    </row>
    <row r="47" spans="1:21" x14ac:dyDescent="0.4">
      <c r="A47" s="1" t="s">
        <v>26</v>
      </c>
      <c r="B47" s="2" t="s">
        <v>27</v>
      </c>
      <c r="C47" s="2"/>
      <c r="D47" s="2"/>
      <c r="E47" s="2"/>
      <c r="F47" s="2"/>
      <c r="G47" s="2"/>
      <c r="H47" s="2"/>
      <c r="I47" s="6"/>
    </row>
    <row r="48" spans="1:21" x14ac:dyDescent="0.4">
      <c r="A48" s="3">
        <v>5</v>
      </c>
      <c r="B48" s="4">
        <v>78</v>
      </c>
      <c r="C48" s="4">
        <v>44</v>
      </c>
      <c r="D48" s="4">
        <v>47</v>
      </c>
      <c r="E48" s="4">
        <v>50</v>
      </c>
      <c r="F48" s="4">
        <v>46</v>
      </c>
      <c r="G48" s="4">
        <v>41</v>
      </c>
      <c r="H48" s="4">
        <v>84</v>
      </c>
      <c r="I48" s="4">
        <v>101</v>
      </c>
    </row>
    <row r="49" spans="1:9" x14ac:dyDescent="0.4">
      <c r="A49" s="3">
        <v>4</v>
      </c>
      <c r="B49" s="4">
        <v>121</v>
      </c>
      <c r="C49" s="4">
        <v>54</v>
      </c>
      <c r="D49" s="4">
        <v>40</v>
      </c>
      <c r="E49" s="4">
        <v>42</v>
      </c>
      <c r="F49" s="4">
        <v>53</v>
      </c>
      <c r="G49" s="4">
        <v>41</v>
      </c>
      <c r="H49" s="4">
        <v>48</v>
      </c>
      <c r="I49" s="4">
        <v>75</v>
      </c>
    </row>
    <row r="50" spans="1:9" x14ac:dyDescent="0.4">
      <c r="A50" s="3"/>
      <c r="B50" s="4">
        <v>115</v>
      </c>
      <c r="C50" s="4">
        <v>97</v>
      </c>
      <c r="D50" s="4">
        <v>82</v>
      </c>
      <c r="E50" s="4">
        <v>49</v>
      </c>
      <c r="F50" s="4">
        <v>39</v>
      </c>
      <c r="G50" s="4">
        <v>42</v>
      </c>
      <c r="H50" s="4">
        <v>43</v>
      </c>
      <c r="I50" s="4">
        <v>65</v>
      </c>
    </row>
    <row r="51" spans="1:9" x14ac:dyDescent="0.4">
      <c r="A51" s="3"/>
      <c r="I51" s="7"/>
    </row>
    <row r="52" spans="1:9" x14ac:dyDescent="0.4">
      <c r="A52" s="1" t="s">
        <v>26</v>
      </c>
      <c r="B52" s="2" t="s">
        <v>27</v>
      </c>
      <c r="C52" s="2"/>
      <c r="D52" s="2"/>
      <c r="E52" s="2"/>
      <c r="F52" s="2"/>
      <c r="G52" s="2"/>
      <c r="H52" s="2"/>
      <c r="I52" s="6"/>
    </row>
    <row r="53" spans="1:9" x14ac:dyDescent="0.4">
      <c r="A53" s="3">
        <v>5</v>
      </c>
      <c r="B53" s="4">
        <v>59</v>
      </c>
      <c r="C53" s="4">
        <v>35</v>
      </c>
      <c r="D53" s="4">
        <v>34</v>
      </c>
      <c r="E53" s="4">
        <v>37</v>
      </c>
      <c r="F53" s="4">
        <v>35</v>
      </c>
      <c r="G53" s="4">
        <v>35</v>
      </c>
      <c r="H53" s="4">
        <v>44</v>
      </c>
      <c r="I53" s="4">
        <v>106</v>
      </c>
    </row>
    <row r="54" spans="1:9" x14ac:dyDescent="0.4">
      <c r="A54" s="3">
        <v>5</v>
      </c>
      <c r="B54" s="4">
        <v>36</v>
      </c>
      <c r="C54" s="4">
        <v>33</v>
      </c>
      <c r="D54" s="4">
        <v>34</v>
      </c>
      <c r="E54" s="4">
        <v>34</v>
      </c>
      <c r="F54" s="4">
        <v>35</v>
      </c>
      <c r="G54" s="4">
        <v>36</v>
      </c>
      <c r="H54" s="4">
        <v>35</v>
      </c>
      <c r="I54" s="4">
        <v>46</v>
      </c>
    </row>
    <row r="55" spans="1:9" x14ac:dyDescent="0.4">
      <c r="A55" s="3"/>
      <c r="B55" s="4">
        <v>33</v>
      </c>
      <c r="C55" s="4">
        <v>33</v>
      </c>
      <c r="D55" s="4">
        <v>33</v>
      </c>
      <c r="E55" s="4">
        <v>34</v>
      </c>
      <c r="F55" s="4">
        <v>38</v>
      </c>
      <c r="G55" s="4">
        <v>40</v>
      </c>
      <c r="H55" s="4">
        <v>43</v>
      </c>
      <c r="I55" s="4">
        <v>41</v>
      </c>
    </row>
    <row r="56" spans="1:9" x14ac:dyDescent="0.4">
      <c r="A56" s="3"/>
      <c r="I56" s="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AAFA6-4A9F-4D91-969E-BDF4AA4A3E14}">
  <dimension ref="A1:I5"/>
  <sheetViews>
    <sheetView zoomScale="90" zoomScaleNormal="90" workbookViewId="0">
      <selection activeCell="D33" sqref="D33"/>
    </sheetView>
  </sheetViews>
  <sheetFormatPr defaultRowHeight="18.75" x14ac:dyDescent="0.4"/>
  <sheetData>
    <row r="1" spans="1:9" x14ac:dyDescent="0.4">
      <c r="A1" s="15"/>
      <c r="B1" s="16" t="s">
        <v>4</v>
      </c>
      <c r="C1" s="18" t="s">
        <v>8</v>
      </c>
      <c r="D1" s="15" t="s">
        <v>5</v>
      </c>
      <c r="E1" s="18" t="s">
        <v>8</v>
      </c>
      <c r="F1" s="15" t="s">
        <v>6</v>
      </c>
      <c r="G1" s="18" t="s">
        <v>8</v>
      </c>
      <c r="H1" s="15" t="s">
        <v>7</v>
      </c>
      <c r="I1" s="15" t="s">
        <v>8</v>
      </c>
    </row>
    <row r="2" spans="1:9" x14ac:dyDescent="0.4">
      <c r="A2" s="15" t="s">
        <v>0</v>
      </c>
      <c r="B2" s="13">
        <f>'0.1mL-2,3'!U21</f>
        <v>11.840781106929654</v>
      </c>
      <c r="C2" s="13">
        <f>'0.1mL-2,3'!S16</f>
        <v>-233.60000000000002</v>
      </c>
      <c r="D2" s="19">
        <f>'0.15mL-2,3'!U21</f>
        <v>9.4430456480476206</v>
      </c>
      <c r="E2" s="13"/>
      <c r="F2" s="19">
        <f>'0.2mL-2,3'!U21</f>
        <v>11.403398616202102</v>
      </c>
      <c r="G2" s="13"/>
      <c r="H2" s="19">
        <f>'0.25mL-2,3 '!U21</f>
        <v>10.56823726497891</v>
      </c>
    </row>
    <row r="3" spans="1:9" x14ac:dyDescent="0.4">
      <c r="A3" s="15">
        <v>3</v>
      </c>
      <c r="B3" s="13">
        <f>'0.1mL-2,3'!U47</f>
        <v>10.249874660480272</v>
      </c>
      <c r="C3" s="13">
        <f>'0.1mL-2,3'!S42</f>
        <v>-441.60000000000008</v>
      </c>
      <c r="D3" s="19">
        <f>'0.15mL-2,3'!U47</f>
        <v>9.6097823423148689</v>
      </c>
      <c r="E3" s="13"/>
      <c r="F3" s="19">
        <f>'0.2mL-2,3'!U47</f>
        <v>10.108505082355155</v>
      </c>
      <c r="G3" s="13"/>
      <c r="H3" s="19">
        <f>'0.25mL-2,3 '!U47</f>
        <v>12.564270881263973</v>
      </c>
    </row>
    <row r="4" spans="1:9" x14ac:dyDescent="0.4">
      <c r="A4" s="15">
        <v>4</v>
      </c>
      <c r="B4" s="13">
        <f>'0.1mL-4,5'!U21</f>
        <v>9.8293388779600921</v>
      </c>
      <c r="C4" s="13">
        <f>'0.1mL-4,5'!S16</f>
        <v>157.60000000000008</v>
      </c>
      <c r="D4" s="19">
        <f>'0.15mL-4,5'!U21</f>
        <v>10.101907823112755</v>
      </c>
      <c r="E4" s="13"/>
      <c r="F4" s="19">
        <f>'0.2mL-4,5'!U21</f>
        <v>9.8520443450980153</v>
      </c>
      <c r="G4" s="13"/>
      <c r="H4" s="19">
        <f>'0.25mL-4,5 '!U21</f>
        <v>11.404001490704916</v>
      </c>
    </row>
    <row r="5" spans="1:9" x14ac:dyDescent="0.4">
      <c r="A5" s="17">
        <v>5</v>
      </c>
      <c r="B5" s="14">
        <f>'0.1mL-4,5'!U46</f>
        <v>9.104852186242967</v>
      </c>
      <c r="C5" s="13">
        <f>'0.1mL-4,5'!S41</f>
        <v>592.20000000000005</v>
      </c>
      <c r="D5" s="19">
        <f>'0.15mL-4,5'!U46</f>
        <v>13.194616957936546</v>
      </c>
      <c r="E5" s="13"/>
      <c r="F5" s="19">
        <f>'0.2mL-4,5'!U46</f>
        <v>12.147939354291969</v>
      </c>
      <c r="G5" s="13"/>
      <c r="H5" s="19">
        <f>'0.25mL-4,5 '!U46</f>
        <v>15.354595765148332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90F11-01B2-4EBC-B295-EC38664D7E93}">
  <dimension ref="A2:U57"/>
  <sheetViews>
    <sheetView zoomScale="80" zoomScaleNormal="80" workbookViewId="0">
      <selection activeCell="E1" sqref="E1"/>
    </sheetView>
  </sheetViews>
  <sheetFormatPr defaultRowHeight="18.75" x14ac:dyDescent="0.4"/>
  <sheetData>
    <row r="2" spans="1:21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21" x14ac:dyDescent="0.4">
      <c r="A3" s="3"/>
      <c r="B3" s="4"/>
      <c r="C3" s="4"/>
      <c r="D3" s="4"/>
      <c r="E3" s="4"/>
      <c r="F3" s="4"/>
      <c r="G3" s="4"/>
      <c r="H3" s="4"/>
      <c r="I3" s="4"/>
    </row>
    <row r="4" spans="1:21" x14ac:dyDescent="0.4">
      <c r="A4" s="3"/>
      <c r="B4" s="4"/>
      <c r="C4" s="4"/>
      <c r="D4" s="4"/>
      <c r="E4" s="4"/>
      <c r="F4" s="4"/>
      <c r="G4" s="4"/>
      <c r="H4" s="4"/>
      <c r="I4" s="4"/>
    </row>
    <row r="5" spans="1:21" x14ac:dyDescent="0.4">
      <c r="A5" s="3"/>
      <c r="B5" s="4"/>
      <c r="C5" s="4"/>
      <c r="D5" s="4"/>
      <c r="E5" s="4"/>
      <c r="F5" s="4"/>
      <c r="G5" s="4"/>
      <c r="H5" s="4"/>
      <c r="I5" s="4"/>
    </row>
    <row r="6" spans="1:21" x14ac:dyDescent="0.4">
      <c r="A6" s="3"/>
      <c r="I6" s="7"/>
    </row>
    <row r="7" spans="1:21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15</v>
      </c>
      <c r="L7" s="2"/>
      <c r="M7" s="2"/>
      <c r="N7" s="2"/>
      <c r="O7" s="2"/>
      <c r="P7" s="2"/>
      <c r="Q7" s="2"/>
      <c r="R7" s="2"/>
      <c r="S7" s="6"/>
    </row>
    <row r="8" spans="1:21" x14ac:dyDescent="0.4">
      <c r="A8" s="3" t="s">
        <v>0</v>
      </c>
      <c r="B8" s="4">
        <v>192</v>
      </c>
      <c r="C8" s="4">
        <v>166</v>
      </c>
      <c r="D8" s="4">
        <v>168</v>
      </c>
      <c r="E8" s="4">
        <v>192</v>
      </c>
      <c r="F8" s="4">
        <v>144</v>
      </c>
      <c r="G8" s="4">
        <v>130</v>
      </c>
      <c r="H8" s="4">
        <v>179</v>
      </c>
      <c r="I8" s="4">
        <v>209</v>
      </c>
      <c r="K8" s="23">
        <f>(B8+B13+B18+B23+B28)/5</f>
        <v>195</v>
      </c>
      <c r="L8" s="23">
        <f t="shared" ref="L8:R10" si="0">(C8+C13+C18+C23+C28)/5</f>
        <v>183.4</v>
      </c>
      <c r="M8" s="23">
        <f t="shared" si="0"/>
        <v>206.4</v>
      </c>
      <c r="N8" s="23">
        <f t="shared" si="0"/>
        <v>209.8</v>
      </c>
      <c r="O8" s="23">
        <f t="shared" si="0"/>
        <v>196.8</v>
      </c>
      <c r="P8" s="23">
        <f t="shared" si="0"/>
        <v>157.6</v>
      </c>
      <c r="Q8" s="23">
        <f t="shared" si="0"/>
        <v>175.2</v>
      </c>
      <c r="R8" s="23">
        <f t="shared" si="0"/>
        <v>183.8</v>
      </c>
      <c r="S8" s="7"/>
    </row>
    <row r="9" spans="1:21" x14ac:dyDescent="0.4">
      <c r="A9" s="3">
        <v>1</v>
      </c>
      <c r="B9" s="4">
        <v>129</v>
      </c>
      <c r="C9" s="4">
        <v>59</v>
      </c>
      <c r="D9" s="4">
        <v>98</v>
      </c>
      <c r="E9" s="4">
        <v>154</v>
      </c>
      <c r="F9" s="4">
        <v>195</v>
      </c>
      <c r="G9" s="4">
        <v>153</v>
      </c>
      <c r="H9" s="4">
        <v>154</v>
      </c>
      <c r="I9" s="4">
        <v>86</v>
      </c>
      <c r="K9" s="23">
        <f t="shared" ref="K9:K10" si="1">(B9+B14+B19+B24+B29)/5</f>
        <v>117.8</v>
      </c>
      <c r="L9" s="23">
        <f t="shared" si="0"/>
        <v>124</v>
      </c>
      <c r="M9" s="23">
        <f t="shared" si="0"/>
        <v>130.19999999999999</v>
      </c>
      <c r="N9" s="23">
        <f t="shared" si="0"/>
        <v>175.8</v>
      </c>
      <c r="O9" s="23">
        <f t="shared" si="0"/>
        <v>167.8</v>
      </c>
      <c r="P9" s="23">
        <f t="shared" si="0"/>
        <v>126.4</v>
      </c>
      <c r="Q9" s="23">
        <f t="shared" si="0"/>
        <v>110</v>
      </c>
      <c r="R9" s="23">
        <f t="shared" si="0"/>
        <v>97</v>
      </c>
      <c r="S9" s="7"/>
    </row>
    <row r="10" spans="1:21" ht="19.5" thickBot="1" x14ac:dyDescent="0.45">
      <c r="A10" s="3"/>
      <c r="B10" s="4">
        <v>110</v>
      </c>
      <c r="C10" s="4">
        <v>124</v>
      </c>
      <c r="D10" s="4">
        <v>140</v>
      </c>
      <c r="E10" s="4">
        <v>174</v>
      </c>
      <c r="F10" s="4">
        <v>222</v>
      </c>
      <c r="G10" s="4">
        <v>157</v>
      </c>
      <c r="H10" s="4">
        <v>132</v>
      </c>
      <c r="I10" s="4">
        <v>55</v>
      </c>
      <c r="K10" s="23">
        <f t="shared" si="1"/>
        <v>100.4</v>
      </c>
      <c r="L10" s="23">
        <f t="shared" si="0"/>
        <v>120.6</v>
      </c>
      <c r="M10" s="23">
        <f t="shared" si="0"/>
        <v>135.6</v>
      </c>
      <c r="N10" s="23">
        <f t="shared" si="0"/>
        <v>156.19999999999999</v>
      </c>
      <c r="O10" s="23">
        <f t="shared" si="0"/>
        <v>175.8</v>
      </c>
      <c r="P10" s="23">
        <f t="shared" si="0"/>
        <v>155.6</v>
      </c>
      <c r="Q10" s="23">
        <f t="shared" si="0"/>
        <v>116.6</v>
      </c>
      <c r="R10" s="23">
        <f t="shared" si="0"/>
        <v>78.2</v>
      </c>
      <c r="S10" s="7"/>
    </row>
    <row r="11" spans="1:21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21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31</v>
      </c>
    </row>
    <row r="13" spans="1:21" x14ac:dyDescent="0.4">
      <c r="A13" s="3" t="s">
        <v>0</v>
      </c>
      <c r="B13" s="4">
        <v>185</v>
      </c>
      <c r="C13" s="4">
        <v>198</v>
      </c>
      <c r="D13" s="4">
        <v>197</v>
      </c>
      <c r="E13" s="4">
        <v>189</v>
      </c>
      <c r="F13" s="4">
        <v>212</v>
      </c>
      <c r="G13" s="4">
        <v>203</v>
      </c>
      <c r="H13" s="4">
        <v>195</v>
      </c>
      <c r="I13" s="4">
        <v>214</v>
      </c>
      <c r="K13" s="23">
        <f>(豆!K3-'0.1mL-2,3'!K8)</f>
        <v>-85.5</v>
      </c>
      <c r="L13" s="23">
        <f>(豆!L3-'0.1mL-2,3'!L8)</f>
        <v>-81.900000000000006</v>
      </c>
      <c r="M13" s="23">
        <f>(豆!M3-'0.1mL-2,3'!M8)</f>
        <v>-92.4</v>
      </c>
      <c r="N13" s="23">
        <f>(豆!N3-'0.1mL-2,3'!N8)</f>
        <v>-76.700000000000017</v>
      </c>
      <c r="O13" s="23">
        <f>(豆!O3-'0.1mL-2,3'!O8)</f>
        <v>-85.700000000000017</v>
      </c>
      <c r="P13" s="23">
        <f>(豆!P3-'0.1mL-2,3'!P8)</f>
        <v>-36.699999999999989</v>
      </c>
      <c r="Q13" s="23">
        <f>(豆!Q3-'0.1mL-2,3'!Q8)</f>
        <v>-25.299999999999983</v>
      </c>
      <c r="R13" s="23">
        <f>(豆!R3-'0.1mL-2,3'!R8)</f>
        <v>14.899999999999977</v>
      </c>
      <c r="S13" s="7">
        <f>SUM(K13:R13)</f>
        <v>-469.30000000000007</v>
      </c>
      <c r="U13">
        <f>_xlfn.STDEV.P(K13:R15)</f>
        <v>57.185317657205999</v>
      </c>
    </row>
    <row r="14" spans="1:21" x14ac:dyDescent="0.4">
      <c r="A14" s="3">
        <v>2</v>
      </c>
      <c r="B14" s="4">
        <v>99</v>
      </c>
      <c r="C14" s="4">
        <v>162</v>
      </c>
      <c r="D14" s="4">
        <v>131</v>
      </c>
      <c r="E14" s="4">
        <v>178</v>
      </c>
      <c r="F14" s="4">
        <v>170</v>
      </c>
      <c r="G14" s="4">
        <v>142</v>
      </c>
      <c r="H14" s="4">
        <v>105</v>
      </c>
      <c r="I14" s="4">
        <v>93</v>
      </c>
      <c r="K14" s="23">
        <f>(豆!K4-'0.1mL-2,3'!K9)</f>
        <v>14.000000000000014</v>
      </c>
      <c r="L14" s="23">
        <f>(豆!L4-'0.1mL-2,3'!L9)</f>
        <v>-4.4000000000000057</v>
      </c>
      <c r="M14" s="23">
        <f>(豆!M4-'0.1mL-2,3'!M9)</f>
        <v>-34.099999999999994</v>
      </c>
      <c r="N14" s="23">
        <f>(豆!N4-'0.1mL-2,3'!N9)</f>
        <v>-49.600000000000009</v>
      </c>
      <c r="O14" s="23">
        <f>(豆!O4-'0.1mL-2,3'!O9)</f>
        <v>-57.000000000000014</v>
      </c>
      <c r="P14" s="23">
        <f>(豆!P4-'0.1mL-2,3'!P9)</f>
        <v>-13.200000000000003</v>
      </c>
      <c r="Q14" s="23">
        <f>(豆!Q4-'0.1mL-2,3'!Q9)</f>
        <v>28.599999999999994</v>
      </c>
      <c r="R14" s="23">
        <f>(豆!R4-'0.1mL-2,3'!R9)</f>
        <v>89.300000000000011</v>
      </c>
      <c r="S14" s="7">
        <f>SUM(K14:R14)</f>
        <v>-26.400000000000006</v>
      </c>
    </row>
    <row r="15" spans="1:21" ht="19.5" thickBot="1" x14ac:dyDescent="0.45">
      <c r="A15" s="3"/>
      <c r="B15" s="4">
        <v>115</v>
      </c>
      <c r="C15" s="4">
        <v>118</v>
      </c>
      <c r="D15" s="4">
        <v>134</v>
      </c>
      <c r="E15" s="4">
        <v>161</v>
      </c>
      <c r="F15" s="4">
        <v>188</v>
      </c>
      <c r="G15" s="4">
        <v>177</v>
      </c>
      <c r="H15" s="4">
        <v>123</v>
      </c>
      <c r="I15" s="4">
        <v>82</v>
      </c>
      <c r="K15" s="23">
        <f>(豆!K5-'0.1mL-2,3'!K10)</f>
        <v>56.900000000000006</v>
      </c>
      <c r="L15" s="23">
        <f>(豆!L5-'0.1mL-2,3'!L10)</f>
        <v>18.300000000000011</v>
      </c>
      <c r="M15" s="23">
        <f>(豆!M5-'0.1mL-2,3'!M10)</f>
        <v>-4.5</v>
      </c>
      <c r="N15" s="23">
        <f>(豆!N5-'0.1mL-2,3'!N10)</f>
        <v>4.7000000000000171</v>
      </c>
      <c r="O15" s="23">
        <f>(豆!O5-'0.1mL-2,3'!O10)</f>
        <v>-18.100000000000023</v>
      </c>
      <c r="P15" s="23">
        <f>(豆!P5-'0.1mL-2,3'!P10)</f>
        <v>9.9999999999994316E-2</v>
      </c>
      <c r="Q15" s="23">
        <f>(豆!Q5-'0.1mL-2,3'!Q10)</f>
        <v>72.200000000000017</v>
      </c>
      <c r="R15" s="23">
        <f>(豆!R5-'0.1mL-2,3'!R10)</f>
        <v>132.5</v>
      </c>
      <c r="S15" s="7">
        <f>SUM(K15:R15)</f>
        <v>262.10000000000002</v>
      </c>
    </row>
    <row r="16" spans="1:21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-233.60000000000002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 t="s">
        <v>0</v>
      </c>
      <c r="B18" s="4">
        <v>214</v>
      </c>
      <c r="C18" s="4">
        <v>184</v>
      </c>
      <c r="D18" s="4">
        <v>235</v>
      </c>
      <c r="E18" s="4">
        <v>209</v>
      </c>
      <c r="F18" s="4">
        <v>203</v>
      </c>
      <c r="G18" s="4">
        <v>103</v>
      </c>
      <c r="H18" s="4">
        <v>142</v>
      </c>
      <c r="I18" s="4">
        <v>133</v>
      </c>
      <c r="K18" s="4">
        <f>K13^2</f>
        <v>7310.25</v>
      </c>
      <c r="L18" s="4">
        <f t="shared" ref="L18:R18" si="2">L13^2</f>
        <v>6707.6100000000006</v>
      </c>
      <c r="M18" s="4">
        <f t="shared" si="2"/>
        <v>8537.76</v>
      </c>
      <c r="N18" s="4">
        <f t="shared" si="2"/>
        <v>5882.8900000000031</v>
      </c>
      <c r="O18" s="4">
        <f t="shared" si="2"/>
        <v>7344.4900000000025</v>
      </c>
      <c r="P18" s="4">
        <f t="shared" si="2"/>
        <v>1346.8899999999992</v>
      </c>
      <c r="Q18" s="4">
        <f t="shared" si="2"/>
        <v>640.08999999999912</v>
      </c>
      <c r="R18" s="4">
        <f t="shared" si="2"/>
        <v>222.00999999999931</v>
      </c>
      <c r="S18" s="7">
        <f>SUM(K18:R18)</f>
        <v>37991.990000000005</v>
      </c>
    </row>
    <row r="19" spans="1:21" x14ac:dyDescent="0.4">
      <c r="A19" s="3">
        <v>3</v>
      </c>
      <c r="B19" s="4">
        <v>135</v>
      </c>
      <c r="C19" s="4">
        <v>147</v>
      </c>
      <c r="D19" s="4">
        <v>139</v>
      </c>
      <c r="E19" s="4">
        <v>186</v>
      </c>
      <c r="F19" s="4">
        <v>159</v>
      </c>
      <c r="G19" s="4">
        <v>116</v>
      </c>
      <c r="H19" s="4">
        <v>117</v>
      </c>
      <c r="I19" s="4">
        <v>70</v>
      </c>
      <c r="K19" s="4">
        <f t="shared" ref="K19:R19" si="3">K14^2</f>
        <v>196.0000000000004</v>
      </c>
      <c r="L19" s="4">
        <f t="shared" si="3"/>
        <v>19.360000000000049</v>
      </c>
      <c r="M19" s="4">
        <f t="shared" si="3"/>
        <v>1162.8099999999997</v>
      </c>
      <c r="N19" s="4">
        <f t="shared" si="3"/>
        <v>2460.1600000000008</v>
      </c>
      <c r="O19" s="4">
        <f t="shared" si="3"/>
        <v>3249.0000000000018</v>
      </c>
      <c r="P19" s="4">
        <f t="shared" si="3"/>
        <v>174.24000000000007</v>
      </c>
      <c r="Q19" s="4">
        <f t="shared" si="3"/>
        <v>817.9599999999997</v>
      </c>
      <c r="R19" s="4">
        <f t="shared" si="3"/>
        <v>7974.4900000000016</v>
      </c>
      <c r="S19" s="7">
        <f>SUM(K19:R19)</f>
        <v>16054.020000000004</v>
      </c>
    </row>
    <row r="20" spans="1:21" ht="19.5" thickBot="1" x14ac:dyDescent="0.45">
      <c r="A20" s="3"/>
      <c r="B20" s="4">
        <v>121</v>
      </c>
      <c r="C20" s="4">
        <v>125</v>
      </c>
      <c r="D20" s="4">
        <v>159</v>
      </c>
      <c r="E20" s="4">
        <v>156</v>
      </c>
      <c r="F20" s="4">
        <v>158</v>
      </c>
      <c r="G20" s="4">
        <v>131</v>
      </c>
      <c r="H20" s="4">
        <v>117</v>
      </c>
      <c r="I20" s="4">
        <v>90</v>
      </c>
      <c r="K20" s="4">
        <f t="shared" ref="K20:R20" si="4">K15^2</f>
        <v>3237.6100000000006</v>
      </c>
      <c r="L20" s="4">
        <f t="shared" si="4"/>
        <v>334.89000000000044</v>
      </c>
      <c r="M20" s="4">
        <f t="shared" si="4"/>
        <v>20.25</v>
      </c>
      <c r="N20" s="4">
        <f t="shared" si="4"/>
        <v>22.09000000000016</v>
      </c>
      <c r="O20" s="4">
        <f t="shared" si="4"/>
        <v>327.61000000000081</v>
      </c>
      <c r="P20" s="4">
        <f t="shared" si="4"/>
        <v>9.999999999998864E-3</v>
      </c>
      <c r="Q20" s="4">
        <f t="shared" si="4"/>
        <v>5212.8400000000029</v>
      </c>
      <c r="R20" s="4">
        <f t="shared" si="4"/>
        <v>17556.25</v>
      </c>
      <c r="S20" s="7">
        <f>SUM(K20:R20)</f>
        <v>26711.550000000003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80757.560000000012</v>
      </c>
      <c r="T21">
        <f>S21^(0.5)</f>
        <v>284.1787465663117</v>
      </c>
      <c r="U21">
        <f>T21/24</f>
        <v>11.840781106929654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 t="s">
        <v>0</v>
      </c>
      <c r="B23" s="4">
        <v>138</v>
      </c>
      <c r="C23" s="4">
        <v>130</v>
      </c>
      <c r="D23" s="4">
        <v>195</v>
      </c>
      <c r="E23" s="4">
        <v>217</v>
      </c>
      <c r="F23" s="4">
        <v>197</v>
      </c>
      <c r="G23" s="4">
        <v>158</v>
      </c>
      <c r="H23" s="4">
        <v>143</v>
      </c>
      <c r="I23" s="4">
        <v>136</v>
      </c>
    </row>
    <row r="24" spans="1:21" x14ac:dyDescent="0.4">
      <c r="A24" s="3">
        <v>4</v>
      </c>
      <c r="B24" s="4">
        <v>67</v>
      </c>
      <c r="C24" s="4">
        <v>110</v>
      </c>
      <c r="D24" s="4">
        <v>124</v>
      </c>
      <c r="E24" s="4">
        <v>161</v>
      </c>
      <c r="F24" s="4">
        <v>126</v>
      </c>
      <c r="G24" s="4">
        <v>103</v>
      </c>
      <c r="H24" s="4">
        <v>62</v>
      </c>
      <c r="I24" s="4">
        <v>69</v>
      </c>
    </row>
    <row r="25" spans="1:21" x14ac:dyDescent="0.4">
      <c r="A25" s="3"/>
      <c r="B25" s="4">
        <v>55</v>
      </c>
      <c r="C25" s="4">
        <v>94</v>
      </c>
      <c r="D25" s="4">
        <v>119</v>
      </c>
      <c r="E25" s="4">
        <v>124</v>
      </c>
      <c r="F25" s="4">
        <v>135</v>
      </c>
      <c r="G25" s="4">
        <v>178</v>
      </c>
      <c r="H25" s="4">
        <v>97</v>
      </c>
      <c r="I25" s="4">
        <v>50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 t="s">
        <v>0</v>
      </c>
      <c r="B28" s="4">
        <v>246</v>
      </c>
      <c r="C28" s="4">
        <v>239</v>
      </c>
      <c r="D28" s="4">
        <v>237</v>
      </c>
      <c r="E28" s="4">
        <v>242</v>
      </c>
      <c r="F28" s="4">
        <v>228</v>
      </c>
      <c r="G28" s="4">
        <v>194</v>
      </c>
      <c r="H28" s="4">
        <v>217</v>
      </c>
      <c r="I28" s="4">
        <v>227</v>
      </c>
    </row>
    <row r="29" spans="1:21" x14ac:dyDescent="0.4">
      <c r="A29" s="3">
        <v>5</v>
      </c>
      <c r="B29" s="4">
        <v>159</v>
      </c>
      <c r="C29" s="4">
        <v>142</v>
      </c>
      <c r="D29" s="4">
        <v>159</v>
      </c>
      <c r="E29" s="4">
        <v>200</v>
      </c>
      <c r="F29" s="4">
        <v>189</v>
      </c>
      <c r="G29" s="4">
        <v>118</v>
      </c>
      <c r="H29" s="4">
        <v>112</v>
      </c>
      <c r="I29" s="4">
        <v>167</v>
      </c>
    </row>
    <row r="30" spans="1:21" x14ac:dyDescent="0.4">
      <c r="A30" s="3"/>
      <c r="B30" s="4">
        <v>101</v>
      </c>
      <c r="C30" s="4">
        <v>142</v>
      </c>
      <c r="D30" s="4">
        <v>126</v>
      </c>
      <c r="E30" s="4">
        <v>166</v>
      </c>
      <c r="F30" s="4">
        <v>176</v>
      </c>
      <c r="G30" s="4">
        <v>135</v>
      </c>
      <c r="H30" s="4">
        <v>114</v>
      </c>
      <c r="I30" s="4">
        <v>114</v>
      </c>
    </row>
    <row r="31" spans="1:21" ht="19.5" thickBot="1" x14ac:dyDescent="0.45">
      <c r="A31" s="3"/>
      <c r="I31" s="7"/>
    </row>
    <row r="32" spans="1:21" s="10" customFormat="1" ht="19.5" thickBot="1" x14ac:dyDescent="0.45">
      <c r="A32" s="9"/>
    </row>
    <row r="33" spans="1:21" x14ac:dyDescent="0.4">
      <c r="A33" s="1" t="s">
        <v>26</v>
      </c>
      <c r="B33" s="2" t="s">
        <v>27</v>
      </c>
      <c r="C33" s="2"/>
      <c r="D33" s="2"/>
      <c r="E33" s="2"/>
      <c r="F33" s="2"/>
      <c r="G33" s="2"/>
      <c r="H33" s="2"/>
      <c r="I33" s="6"/>
      <c r="K33" s="2" t="s">
        <v>14</v>
      </c>
      <c r="L33" s="2"/>
      <c r="M33" s="2"/>
      <c r="N33" s="2"/>
      <c r="O33" s="2"/>
      <c r="P33" s="2"/>
      <c r="Q33" s="2"/>
      <c r="R33" s="2"/>
      <c r="S33" s="6"/>
    </row>
    <row r="34" spans="1:21" x14ac:dyDescent="0.4">
      <c r="A34" s="3">
        <v>3</v>
      </c>
      <c r="B34" s="4">
        <v>243</v>
      </c>
      <c r="C34" s="4">
        <v>241</v>
      </c>
      <c r="D34" s="4">
        <v>301</v>
      </c>
      <c r="E34" s="4">
        <v>157</v>
      </c>
      <c r="F34" s="4">
        <v>146</v>
      </c>
      <c r="G34" s="4">
        <v>148</v>
      </c>
      <c r="H34" s="4">
        <v>194</v>
      </c>
      <c r="I34" s="4">
        <v>226</v>
      </c>
      <c r="K34" s="4">
        <f>(B34+B39+B44+B49+B54)/5</f>
        <v>227.6</v>
      </c>
      <c r="L34" s="4">
        <f t="shared" ref="L34:L36" si="5">(C34+C39+C44+C49+C54)/5</f>
        <v>211</v>
      </c>
      <c r="M34" s="4">
        <f t="shared" ref="M34:M36" si="6">(D34+D39+D44+D49+D54)/5</f>
        <v>205.2</v>
      </c>
      <c r="N34" s="4">
        <f t="shared" ref="N34:N36" si="7">(E34+E39+E44+E49+E54)/5</f>
        <v>119.4</v>
      </c>
      <c r="O34" s="4">
        <f t="shared" ref="O34:O36" si="8">(F34+F39+F44+F49+F54)/5</f>
        <v>116.2</v>
      </c>
      <c r="P34" s="4">
        <f t="shared" ref="P34:P36" si="9">(G34+G39+G44+G49+G54)/5</f>
        <v>138</v>
      </c>
      <c r="Q34" s="4">
        <f t="shared" ref="Q34:Q36" si="10">(H34+H39+H44+H49+H54)/5</f>
        <v>197.4</v>
      </c>
      <c r="R34" s="4">
        <f t="shared" ref="R34:R36" si="11">(I34+I39+I44+I49+I54)/5</f>
        <v>211.4</v>
      </c>
      <c r="S34" s="7"/>
    </row>
    <row r="35" spans="1:21" x14ac:dyDescent="0.4">
      <c r="A35" s="3">
        <v>1</v>
      </c>
      <c r="B35" s="4">
        <v>142</v>
      </c>
      <c r="C35" s="4">
        <v>138</v>
      </c>
      <c r="D35" s="4">
        <v>79</v>
      </c>
      <c r="E35" s="4">
        <v>102</v>
      </c>
      <c r="F35" s="4">
        <v>68</v>
      </c>
      <c r="G35" s="4">
        <v>56</v>
      </c>
      <c r="H35" s="4">
        <v>179</v>
      </c>
      <c r="I35" s="4">
        <v>179</v>
      </c>
      <c r="K35" s="4">
        <f t="shared" ref="K35:K36" si="12">(B35+B40+B45+B50+B55)/5</f>
        <v>206.4</v>
      </c>
      <c r="L35" s="4">
        <f t="shared" si="5"/>
        <v>169</v>
      </c>
      <c r="M35" s="4">
        <f t="shared" si="6"/>
        <v>111.2</v>
      </c>
      <c r="N35" s="4">
        <f t="shared" si="7"/>
        <v>116.8</v>
      </c>
      <c r="O35" s="4">
        <f t="shared" si="8"/>
        <v>95</v>
      </c>
      <c r="P35" s="4">
        <f t="shared" si="9"/>
        <v>139</v>
      </c>
      <c r="Q35" s="4">
        <f t="shared" si="10"/>
        <v>207</v>
      </c>
      <c r="R35" s="4">
        <f t="shared" si="11"/>
        <v>179.8</v>
      </c>
      <c r="S35" s="7"/>
    </row>
    <row r="36" spans="1:21" ht="19.5" thickBot="1" x14ac:dyDescent="0.45">
      <c r="A36" s="3"/>
      <c r="B36" s="4">
        <v>142</v>
      </c>
      <c r="C36" s="4">
        <v>162</v>
      </c>
      <c r="D36" s="4">
        <v>129</v>
      </c>
      <c r="E36" s="4">
        <v>172</v>
      </c>
      <c r="F36" s="4">
        <v>117</v>
      </c>
      <c r="G36" s="4">
        <v>150</v>
      </c>
      <c r="H36" s="4">
        <v>154</v>
      </c>
      <c r="I36" s="4">
        <v>124</v>
      </c>
      <c r="K36" s="4">
        <f t="shared" si="12"/>
        <v>148.19999999999999</v>
      </c>
      <c r="L36" s="4">
        <f t="shared" si="5"/>
        <v>159.80000000000001</v>
      </c>
      <c r="M36" s="4">
        <f t="shared" si="6"/>
        <v>133.80000000000001</v>
      </c>
      <c r="N36" s="4">
        <f t="shared" si="7"/>
        <v>143.80000000000001</v>
      </c>
      <c r="O36" s="4">
        <f t="shared" si="8"/>
        <v>101.2</v>
      </c>
      <c r="P36" s="4">
        <f t="shared" si="9"/>
        <v>155.4</v>
      </c>
      <c r="Q36" s="4">
        <f t="shared" si="10"/>
        <v>172</v>
      </c>
      <c r="R36" s="4">
        <f t="shared" si="11"/>
        <v>139.4</v>
      </c>
      <c r="S36" s="7"/>
    </row>
    <row r="37" spans="1:21" x14ac:dyDescent="0.4">
      <c r="A37" s="3"/>
      <c r="I37" s="7"/>
      <c r="K37" s="5"/>
      <c r="L37" s="5"/>
      <c r="M37" s="5"/>
      <c r="N37" s="5"/>
      <c r="O37" s="5"/>
      <c r="P37" s="5"/>
      <c r="Q37" s="5"/>
      <c r="R37" s="5"/>
      <c r="S37" s="8"/>
    </row>
    <row r="38" spans="1:21" x14ac:dyDescent="0.4">
      <c r="A38" s="1" t="s">
        <v>26</v>
      </c>
      <c r="B38" s="2" t="s">
        <v>27</v>
      </c>
      <c r="C38" s="2"/>
      <c r="D38" s="2"/>
      <c r="E38" s="2"/>
      <c r="F38" s="2"/>
      <c r="G38" s="2"/>
      <c r="H38" s="2"/>
      <c r="I38" s="6"/>
      <c r="K38" s="2" t="s">
        <v>28</v>
      </c>
      <c r="L38" s="2"/>
      <c r="M38" s="2"/>
      <c r="N38" s="2"/>
      <c r="O38" s="2"/>
      <c r="P38" s="2"/>
      <c r="Q38" s="2"/>
      <c r="R38" s="2"/>
      <c r="S38" s="6" t="s">
        <v>30</v>
      </c>
    </row>
    <row r="39" spans="1:21" x14ac:dyDescent="0.4">
      <c r="A39" s="3">
        <v>3</v>
      </c>
      <c r="B39" s="4">
        <v>226</v>
      </c>
      <c r="C39" s="4">
        <v>221</v>
      </c>
      <c r="D39" s="4">
        <v>201</v>
      </c>
      <c r="E39" s="4">
        <v>91</v>
      </c>
      <c r="F39" s="4">
        <v>107</v>
      </c>
      <c r="G39" s="4">
        <v>90</v>
      </c>
      <c r="H39" s="4">
        <v>166</v>
      </c>
      <c r="I39" s="4">
        <v>219</v>
      </c>
      <c r="K39" s="4">
        <f>(豆!K3-'0.1mL-2,3'!K34)</f>
        <v>-118.1</v>
      </c>
      <c r="L39" s="4">
        <f>(豆!L3-'0.1mL-2,3'!L34)</f>
        <v>-109.5</v>
      </c>
      <c r="M39" s="4">
        <f>(豆!M3-'0.1mL-2,3'!M34)</f>
        <v>-91.199999999999989</v>
      </c>
      <c r="N39" s="4">
        <f>(豆!N3-'0.1mL-2,3'!N34)</f>
        <v>13.699999999999989</v>
      </c>
      <c r="O39" s="4">
        <f>(豆!O3-'0.1mL-2,3'!O34)</f>
        <v>-5.1000000000000085</v>
      </c>
      <c r="P39" s="4">
        <f>(豆!P3-'0.1mL-2,3'!P34)</f>
        <v>-17.099999999999994</v>
      </c>
      <c r="Q39" s="4">
        <f>(豆!Q3-'0.1mL-2,3'!Q34)</f>
        <v>-47.5</v>
      </c>
      <c r="R39" s="4">
        <f>(豆!R3-'0.1mL-2,3'!R34)</f>
        <v>-12.700000000000017</v>
      </c>
      <c r="S39" s="7">
        <f>SUM(K39:R39)</f>
        <v>-387.5</v>
      </c>
    </row>
    <row r="40" spans="1:21" x14ac:dyDescent="0.4">
      <c r="A40" s="3">
        <v>2</v>
      </c>
      <c r="B40" s="4">
        <v>211</v>
      </c>
      <c r="C40" s="4">
        <v>140</v>
      </c>
      <c r="D40" s="4">
        <v>110</v>
      </c>
      <c r="E40" s="4">
        <v>164</v>
      </c>
      <c r="F40" s="4">
        <v>153</v>
      </c>
      <c r="G40" s="4">
        <v>233</v>
      </c>
      <c r="H40" s="4">
        <v>239</v>
      </c>
      <c r="I40" s="4">
        <v>221</v>
      </c>
      <c r="K40" s="4">
        <f>(豆!K4-'0.1mL-2,3'!K35)</f>
        <v>-74.599999999999994</v>
      </c>
      <c r="L40" s="4">
        <f>(豆!L4-'0.1mL-2,3'!L35)</f>
        <v>-49.400000000000006</v>
      </c>
      <c r="M40" s="4">
        <f>(豆!M4-'0.1mL-2,3'!M35)</f>
        <v>-15.100000000000009</v>
      </c>
      <c r="N40" s="4">
        <f>(豆!N4-'0.1mL-2,3'!N35)</f>
        <v>9.4000000000000057</v>
      </c>
      <c r="O40" s="4">
        <f>(豆!O4-'0.1mL-2,3'!O35)</f>
        <v>15.799999999999997</v>
      </c>
      <c r="P40" s="4">
        <f>(豆!P4-'0.1mL-2,3'!P35)</f>
        <v>-25.799999999999997</v>
      </c>
      <c r="Q40" s="4">
        <f>(豆!Q4-'0.1mL-2,3'!Q35)</f>
        <v>-68.400000000000006</v>
      </c>
      <c r="R40" s="4">
        <f>(豆!R4-'0.1mL-2,3'!R35)</f>
        <v>6.5</v>
      </c>
      <c r="S40" s="7">
        <f>SUM(K40:R40)</f>
        <v>-201.60000000000002</v>
      </c>
    </row>
    <row r="41" spans="1:21" ht="19.5" thickBot="1" x14ac:dyDescent="0.45">
      <c r="A41" s="3"/>
      <c r="B41" s="4">
        <v>150</v>
      </c>
      <c r="C41" s="4">
        <v>162</v>
      </c>
      <c r="D41" s="4">
        <v>91</v>
      </c>
      <c r="E41" s="4">
        <v>112</v>
      </c>
      <c r="F41" s="4">
        <v>30</v>
      </c>
      <c r="G41" s="4">
        <v>172</v>
      </c>
      <c r="H41" s="4">
        <v>218</v>
      </c>
      <c r="I41" s="4">
        <v>200</v>
      </c>
      <c r="K41" s="4">
        <f>(豆!K5-'0.1mL-2,3'!K36)</f>
        <v>9.1000000000000227</v>
      </c>
      <c r="L41" s="4">
        <f>(豆!L5-'0.1mL-2,3'!L36)</f>
        <v>-20.900000000000006</v>
      </c>
      <c r="M41" s="4">
        <f>(豆!M5-'0.1mL-2,3'!M36)</f>
        <v>-2.7000000000000171</v>
      </c>
      <c r="N41" s="4">
        <f>(豆!N5-'0.1mL-2,3'!N36)</f>
        <v>17.099999999999994</v>
      </c>
      <c r="O41" s="4">
        <f>(豆!O5-'0.1mL-2,3'!O36)</f>
        <v>56.499999999999986</v>
      </c>
      <c r="P41" s="4">
        <f>(豆!P5-'0.1mL-2,3'!P36)</f>
        <v>0.29999999999998295</v>
      </c>
      <c r="Q41" s="4">
        <f>(豆!Q5-'0.1mL-2,3'!Q36)</f>
        <v>16.800000000000011</v>
      </c>
      <c r="R41" s="4">
        <f>(豆!R5-'0.1mL-2,3'!R36)</f>
        <v>71.299999999999983</v>
      </c>
      <c r="S41" s="7">
        <f>SUM(K41:R41)</f>
        <v>147.49999999999994</v>
      </c>
    </row>
    <row r="42" spans="1:21" x14ac:dyDescent="0.4">
      <c r="A42" s="3"/>
      <c r="I42" s="7"/>
      <c r="K42" s="5"/>
      <c r="L42" s="5"/>
      <c r="M42" s="5"/>
      <c r="N42" s="5"/>
      <c r="O42" s="5"/>
      <c r="P42" s="5"/>
      <c r="Q42" s="5"/>
      <c r="R42" s="5"/>
      <c r="S42" s="8">
        <f>SUM(S39:S41)</f>
        <v>-441.60000000000008</v>
      </c>
    </row>
    <row r="43" spans="1:21" x14ac:dyDescent="0.4">
      <c r="A43" s="1" t="s">
        <v>26</v>
      </c>
      <c r="B43" s="2" t="s">
        <v>27</v>
      </c>
      <c r="C43" s="2"/>
      <c r="D43" s="2"/>
      <c r="E43" s="2"/>
      <c r="F43" s="2"/>
      <c r="G43" s="2"/>
      <c r="H43" s="2"/>
      <c r="I43" s="6"/>
      <c r="K43" t="s">
        <v>29</v>
      </c>
    </row>
    <row r="44" spans="1:21" x14ac:dyDescent="0.4">
      <c r="A44" s="3">
        <v>3</v>
      </c>
      <c r="B44" s="4">
        <v>245</v>
      </c>
      <c r="C44" s="4">
        <v>190</v>
      </c>
      <c r="D44" s="4">
        <v>165</v>
      </c>
      <c r="E44" s="4">
        <v>98</v>
      </c>
      <c r="F44" s="4">
        <v>95</v>
      </c>
      <c r="G44" s="4">
        <v>161</v>
      </c>
      <c r="H44" s="4">
        <v>226</v>
      </c>
      <c r="I44" s="4">
        <v>159</v>
      </c>
      <c r="K44" s="4">
        <f>K39^2</f>
        <v>13947.609999999999</v>
      </c>
      <c r="L44" s="4">
        <f t="shared" ref="L44:R44" si="13">L39^2</f>
        <v>11990.25</v>
      </c>
      <c r="M44" s="4">
        <f t="shared" si="13"/>
        <v>8317.4399999999987</v>
      </c>
      <c r="N44" s="4">
        <f t="shared" si="13"/>
        <v>187.68999999999969</v>
      </c>
      <c r="O44" s="4">
        <f t="shared" si="13"/>
        <v>26.010000000000087</v>
      </c>
      <c r="P44" s="4">
        <f t="shared" si="13"/>
        <v>292.4099999999998</v>
      </c>
      <c r="Q44" s="4">
        <f t="shared" si="13"/>
        <v>2256.25</v>
      </c>
      <c r="R44" s="4">
        <f t="shared" si="13"/>
        <v>161.29000000000045</v>
      </c>
      <c r="S44" s="7">
        <f>SUM(K44:R44)</f>
        <v>37178.950000000004</v>
      </c>
    </row>
    <row r="45" spans="1:21" x14ac:dyDescent="0.4">
      <c r="A45" s="3">
        <v>3</v>
      </c>
      <c r="B45" s="4">
        <v>219</v>
      </c>
      <c r="C45" s="4">
        <v>163</v>
      </c>
      <c r="D45" s="4">
        <v>141</v>
      </c>
      <c r="E45" s="4">
        <v>107</v>
      </c>
      <c r="F45" s="4">
        <v>87</v>
      </c>
      <c r="G45" s="4">
        <v>159</v>
      </c>
      <c r="H45" s="4">
        <v>183</v>
      </c>
      <c r="I45" s="4">
        <v>107</v>
      </c>
      <c r="K45" s="4">
        <f t="shared" ref="K45:R45" si="14">K40^2</f>
        <v>5565.1599999999989</v>
      </c>
      <c r="L45" s="4">
        <f t="shared" si="14"/>
        <v>2440.3600000000006</v>
      </c>
      <c r="M45" s="4">
        <f t="shared" si="14"/>
        <v>228.01000000000025</v>
      </c>
      <c r="N45" s="4">
        <f t="shared" si="14"/>
        <v>88.360000000000113</v>
      </c>
      <c r="O45" s="4">
        <f t="shared" si="14"/>
        <v>249.6399999999999</v>
      </c>
      <c r="P45" s="4">
        <f t="shared" si="14"/>
        <v>665.63999999999987</v>
      </c>
      <c r="Q45" s="4">
        <f t="shared" si="14"/>
        <v>4678.5600000000004</v>
      </c>
      <c r="R45" s="4">
        <f t="shared" si="14"/>
        <v>42.25</v>
      </c>
      <c r="S45" s="7">
        <f>SUM(K45:R45)</f>
        <v>13957.98</v>
      </c>
    </row>
    <row r="46" spans="1:21" ht="19.5" thickBot="1" x14ac:dyDescent="0.45">
      <c r="A46" s="3"/>
      <c r="B46" s="4">
        <v>181</v>
      </c>
      <c r="C46" s="4">
        <v>170</v>
      </c>
      <c r="D46" s="4">
        <v>182</v>
      </c>
      <c r="E46" s="4">
        <v>147</v>
      </c>
      <c r="F46" s="4">
        <v>140</v>
      </c>
      <c r="G46" s="4">
        <v>185</v>
      </c>
      <c r="H46" s="4">
        <v>124</v>
      </c>
      <c r="I46" s="4">
        <v>54</v>
      </c>
      <c r="K46" s="4">
        <f t="shared" ref="K46:R46" si="15">K41^2</f>
        <v>82.810000000000414</v>
      </c>
      <c r="L46" s="4">
        <f t="shared" si="15"/>
        <v>436.81000000000023</v>
      </c>
      <c r="M46" s="4">
        <f t="shared" si="15"/>
        <v>7.2900000000000924</v>
      </c>
      <c r="N46" s="4">
        <f t="shared" si="15"/>
        <v>292.4099999999998</v>
      </c>
      <c r="O46" s="4">
        <f t="shared" si="15"/>
        <v>3192.2499999999982</v>
      </c>
      <c r="P46" s="4">
        <f t="shared" si="15"/>
        <v>8.9999999999989769E-2</v>
      </c>
      <c r="Q46" s="4">
        <f t="shared" si="15"/>
        <v>282.24000000000041</v>
      </c>
      <c r="R46" s="4">
        <f t="shared" si="15"/>
        <v>5083.6899999999978</v>
      </c>
      <c r="S46" s="7">
        <f>SUM(K46:R46)</f>
        <v>9377.5899999999965</v>
      </c>
      <c r="T46" t="s">
        <v>3</v>
      </c>
      <c r="U46" t="s">
        <v>9</v>
      </c>
    </row>
    <row r="47" spans="1:21" x14ac:dyDescent="0.4">
      <c r="A47" s="3"/>
      <c r="I47" s="7"/>
      <c r="S47" s="8">
        <f>SUM(S44:S46)</f>
        <v>60514.520000000004</v>
      </c>
      <c r="T47">
        <f>S47^(0.5)</f>
        <v>245.99699185152653</v>
      </c>
      <c r="U47">
        <f>T47/24</f>
        <v>10.249874660480272</v>
      </c>
    </row>
    <row r="48" spans="1:21" x14ac:dyDescent="0.4">
      <c r="A48" s="1" t="s">
        <v>26</v>
      </c>
      <c r="B48" s="2" t="s">
        <v>27</v>
      </c>
      <c r="C48" s="2"/>
      <c r="D48" s="2"/>
      <c r="E48" s="2"/>
      <c r="F48" s="2"/>
      <c r="G48" s="2"/>
      <c r="H48" s="2"/>
      <c r="I48" s="6"/>
    </row>
    <row r="49" spans="1:9" x14ac:dyDescent="0.4">
      <c r="A49" s="3">
        <v>3</v>
      </c>
      <c r="B49" s="4">
        <v>241</v>
      </c>
      <c r="C49" s="4">
        <v>241</v>
      </c>
      <c r="D49" s="4">
        <v>196</v>
      </c>
      <c r="E49" s="4">
        <v>114</v>
      </c>
      <c r="F49" s="4">
        <v>117</v>
      </c>
      <c r="G49" s="4">
        <v>133</v>
      </c>
      <c r="H49" s="4">
        <v>180</v>
      </c>
      <c r="I49" s="4">
        <v>207</v>
      </c>
    </row>
    <row r="50" spans="1:9" x14ac:dyDescent="0.4">
      <c r="A50" s="3">
        <v>4</v>
      </c>
      <c r="B50" s="4">
        <v>235</v>
      </c>
      <c r="C50" s="4">
        <v>226</v>
      </c>
      <c r="D50" s="4">
        <v>142</v>
      </c>
      <c r="E50" s="4">
        <v>93</v>
      </c>
      <c r="F50" s="4">
        <v>47</v>
      </c>
      <c r="G50" s="4">
        <v>88</v>
      </c>
      <c r="H50" s="4">
        <v>191</v>
      </c>
      <c r="I50" s="4">
        <v>151</v>
      </c>
    </row>
    <row r="51" spans="1:9" x14ac:dyDescent="0.4">
      <c r="A51" s="3"/>
      <c r="B51" s="4">
        <v>105</v>
      </c>
      <c r="C51" s="4">
        <v>127</v>
      </c>
      <c r="D51" s="4">
        <v>130</v>
      </c>
      <c r="E51" s="4">
        <v>161</v>
      </c>
      <c r="F51" s="4">
        <v>85</v>
      </c>
      <c r="G51" s="4">
        <v>127</v>
      </c>
      <c r="H51" s="4">
        <v>136</v>
      </c>
      <c r="I51" s="4">
        <v>110</v>
      </c>
    </row>
    <row r="52" spans="1:9" x14ac:dyDescent="0.4">
      <c r="A52" s="3"/>
      <c r="I52" s="7"/>
    </row>
    <row r="53" spans="1:9" x14ac:dyDescent="0.4">
      <c r="A53" s="1" t="s">
        <v>26</v>
      </c>
      <c r="B53" s="2" t="s">
        <v>27</v>
      </c>
      <c r="C53" s="2"/>
      <c r="D53" s="2"/>
      <c r="E53" s="2"/>
      <c r="F53" s="2"/>
      <c r="G53" s="2"/>
      <c r="H53" s="2"/>
      <c r="I53" s="6"/>
    </row>
    <row r="54" spans="1:9" x14ac:dyDescent="0.4">
      <c r="A54" s="3">
        <v>3</v>
      </c>
      <c r="B54" s="4">
        <v>183</v>
      </c>
      <c r="C54" s="4">
        <v>162</v>
      </c>
      <c r="D54" s="4">
        <v>163</v>
      </c>
      <c r="E54" s="4">
        <v>137</v>
      </c>
      <c r="F54" s="4">
        <v>116</v>
      </c>
      <c r="G54" s="4">
        <v>158</v>
      </c>
      <c r="H54" s="4">
        <v>221</v>
      </c>
      <c r="I54" s="4">
        <v>246</v>
      </c>
    </row>
    <row r="55" spans="1:9" x14ac:dyDescent="0.4">
      <c r="A55" s="3">
        <v>5</v>
      </c>
      <c r="B55" s="4">
        <v>225</v>
      </c>
      <c r="C55" s="4">
        <v>178</v>
      </c>
      <c r="D55" s="4">
        <v>84</v>
      </c>
      <c r="E55" s="4">
        <v>118</v>
      </c>
      <c r="F55" s="4">
        <v>120</v>
      </c>
      <c r="G55" s="4">
        <v>159</v>
      </c>
      <c r="H55" s="4">
        <v>243</v>
      </c>
      <c r="I55" s="4">
        <v>241</v>
      </c>
    </row>
    <row r="56" spans="1:9" x14ac:dyDescent="0.4">
      <c r="A56" s="3"/>
      <c r="B56" s="4">
        <v>163</v>
      </c>
      <c r="C56" s="4">
        <v>178</v>
      </c>
      <c r="D56" s="4">
        <v>137</v>
      </c>
      <c r="E56" s="4">
        <v>127</v>
      </c>
      <c r="F56" s="4">
        <v>134</v>
      </c>
      <c r="G56" s="4">
        <v>143</v>
      </c>
      <c r="H56" s="4">
        <v>228</v>
      </c>
      <c r="I56" s="4">
        <v>209</v>
      </c>
    </row>
    <row r="57" spans="1:9" x14ac:dyDescent="0.4">
      <c r="A57" s="3"/>
      <c r="I57" s="7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95D1A-E03C-455E-B8E0-0D1246A77E22}">
  <dimension ref="A1:U56"/>
  <sheetViews>
    <sheetView zoomScale="80" zoomScaleNormal="80" workbookViewId="0">
      <selection activeCell="A3" sqref="A3"/>
    </sheetView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>
        <v>4</v>
      </c>
      <c r="B8" s="4">
        <v>200</v>
      </c>
      <c r="C8" s="4">
        <v>199</v>
      </c>
      <c r="D8" s="4">
        <v>168</v>
      </c>
      <c r="E8" s="4">
        <v>181</v>
      </c>
      <c r="F8" s="4">
        <v>184</v>
      </c>
      <c r="G8" s="4">
        <v>154</v>
      </c>
      <c r="H8" s="4">
        <v>189</v>
      </c>
      <c r="I8" s="4">
        <v>204</v>
      </c>
      <c r="K8" s="4">
        <f>(B8+B13+B18+B23+B28)/5</f>
        <v>196.2</v>
      </c>
      <c r="L8" s="4">
        <f t="shared" ref="L8:R10" si="0">(C8+C13+C18+C23+C28)/5</f>
        <v>174.6</v>
      </c>
      <c r="M8" s="4">
        <f t="shared" si="0"/>
        <v>162.4</v>
      </c>
      <c r="N8" s="4">
        <f t="shared" si="0"/>
        <v>171.2</v>
      </c>
      <c r="O8" s="4">
        <f t="shared" si="0"/>
        <v>167.2</v>
      </c>
      <c r="P8" s="4">
        <f t="shared" si="0"/>
        <v>152.4</v>
      </c>
      <c r="Q8" s="4">
        <f t="shared" si="0"/>
        <v>176.6</v>
      </c>
      <c r="R8" s="4">
        <f t="shared" si="0"/>
        <v>205.4</v>
      </c>
      <c r="S8" s="7"/>
    </row>
    <row r="9" spans="1:19" x14ac:dyDescent="0.4">
      <c r="A9" s="3">
        <v>1</v>
      </c>
      <c r="B9" s="4">
        <v>154</v>
      </c>
      <c r="C9" s="4">
        <v>99</v>
      </c>
      <c r="D9" s="4">
        <v>113</v>
      </c>
      <c r="E9" s="4">
        <v>72</v>
      </c>
      <c r="F9" s="4">
        <v>73</v>
      </c>
      <c r="G9" s="4">
        <v>63</v>
      </c>
      <c r="H9" s="4">
        <v>137</v>
      </c>
      <c r="I9" s="4">
        <v>121</v>
      </c>
      <c r="K9" s="4">
        <f t="shared" ref="K9:K10" si="1">(B9+B14+B19+B24+B29)/5</f>
        <v>160.19999999999999</v>
      </c>
      <c r="L9" s="4">
        <f t="shared" si="0"/>
        <v>108.8</v>
      </c>
      <c r="M9" s="4">
        <f t="shared" si="0"/>
        <v>109.8</v>
      </c>
      <c r="N9" s="4">
        <f t="shared" si="0"/>
        <v>89.6</v>
      </c>
      <c r="O9" s="4">
        <f t="shared" si="0"/>
        <v>58.4</v>
      </c>
      <c r="P9" s="4">
        <f t="shared" si="0"/>
        <v>63</v>
      </c>
      <c r="Q9" s="4">
        <f t="shared" si="0"/>
        <v>120.2</v>
      </c>
      <c r="R9" s="4">
        <f t="shared" si="0"/>
        <v>147</v>
      </c>
      <c r="S9" s="7"/>
    </row>
    <row r="10" spans="1:19" ht="19.5" thickBot="1" x14ac:dyDescent="0.45">
      <c r="A10" s="3"/>
      <c r="B10" s="4">
        <v>85</v>
      </c>
      <c r="C10" s="4">
        <v>105</v>
      </c>
      <c r="D10" s="4">
        <v>115</v>
      </c>
      <c r="E10" s="4">
        <v>117</v>
      </c>
      <c r="F10" s="4">
        <v>105</v>
      </c>
      <c r="G10" s="4">
        <v>107</v>
      </c>
      <c r="H10" s="4">
        <v>127</v>
      </c>
      <c r="I10" s="4">
        <v>93</v>
      </c>
      <c r="K10" s="4">
        <f t="shared" si="1"/>
        <v>127.4</v>
      </c>
      <c r="L10" s="4">
        <f t="shared" si="0"/>
        <v>130.80000000000001</v>
      </c>
      <c r="M10" s="4">
        <f t="shared" si="0"/>
        <v>136.6</v>
      </c>
      <c r="N10" s="4">
        <f t="shared" si="0"/>
        <v>119.6</v>
      </c>
      <c r="O10" s="4">
        <f t="shared" si="0"/>
        <v>97.6</v>
      </c>
      <c r="P10" s="4">
        <f t="shared" si="0"/>
        <v>102</v>
      </c>
      <c r="Q10" s="4">
        <f t="shared" si="0"/>
        <v>119.8</v>
      </c>
      <c r="R10" s="4">
        <f t="shared" si="0"/>
        <v>108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>
        <v>4</v>
      </c>
      <c r="B13" s="4">
        <v>179</v>
      </c>
      <c r="C13" s="4">
        <v>125</v>
      </c>
      <c r="D13" s="4">
        <v>140</v>
      </c>
      <c r="E13" s="4">
        <v>167</v>
      </c>
      <c r="F13" s="4">
        <v>150</v>
      </c>
      <c r="G13" s="4">
        <v>153</v>
      </c>
      <c r="H13" s="4">
        <v>199</v>
      </c>
      <c r="I13" s="4">
        <v>217</v>
      </c>
      <c r="K13" s="4">
        <f>(豆!K3-'0.1mL-4,5'!K8)</f>
        <v>-86.699999999999989</v>
      </c>
      <c r="L13" s="4">
        <f>(豆!L3-'0.1mL-4,5'!L8)</f>
        <v>-73.099999999999994</v>
      </c>
      <c r="M13" s="4">
        <f>(豆!M3-'0.1mL-4,5'!M8)</f>
        <v>-48.400000000000006</v>
      </c>
      <c r="N13" s="4">
        <f>(豆!N3-'0.1mL-4,5'!N8)</f>
        <v>-38.099999999999994</v>
      </c>
      <c r="O13" s="4">
        <f>(豆!O3-'0.1mL-4,5'!O8)</f>
        <v>-56.099999999999994</v>
      </c>
      <c r="P13" s="4">
        <f>(豆!P3-'0.1mL-4,5'!P8)</f>
        <v>-31.5</v>
      </c>
      <c r="Q13" s="4">
        <f>(豆!Q3-'0.1mL-4,5'!Q8)</f>
        <v>-26.699999999999989</v>
      </c>
      <c r="R13" s="4">
        <f>(豆!R3-'0.1mL-4,5'!R8)</f>
        <v>-6.7000000000000171</v>
      </c>
      <c r="S13" s="7">
        <f>SUM(K13:R13)</f>
        <v>-367.29999999999995</v>
      </c>
    </row>
    <row r="14" spans="1:19" x14ac:dyDescent="0.4">
      <c r="A14" s="3">
        <v>2</v>
      </c>
      <c r="B14" s="4">
        <v>89</v>
      </c>
      <c r="C14" s="4">
        <v>36</v>
      </c>
      <c r="D14" s="4">
        <v>58</v>
      </c>
      <c r="E14" s="4">
        <v>60</v>
      </c>
      <c r="F14" s="4">
        <v>37</v>
      </c>
      <c r="G14" s="4">
        <v>37</v>
      </c>
      <c r="H14" s="4">
        <v>78</v>
      </c>
      <c r="I14" s="4">
        <v>178</v>
      </c>
      <c r="K14" s="4">
        <f>(豆!K4-'0.1mL-4,5'!K9)</f>
        <v>-28.399999999999977</v>
      </c>
      <c r="L14" s="4">
        <f>(豆!L4-'0.1mL-4,5'!L9)</f>
        <v>10.799999999999997</v>
      </c>
      <c r="M14" s="4">
        <f>(豆!M4-'0.1mL-4,5'!M9)</f>
        <v>-13.700000000000003</v>
      </c>
      <c r="N14" s="4">
        <f>(豆!N4-'0.1mL-4,5'!N9)</f>
        <v>36.600000000000009</v>
      </c>
      <c r="O14" s="4">
        <f>(豆!O4-'0.1mL-4,5'!O9)</f>
        <v>52.4</v>
      </c>
      <c r="P14" s="4">
        <f>(豆!P4-'0.1mL-4,5'!P9)</f>
        <v>50.2</v>
      </c>
      <c r="Q14" s="4">
        <f>(豆!Q4-'0.1mL-4,5'!Q9)</f>
        <v>18.399999999999991</v>
      </c>
      <c r="R14" s="4">
        <f>(豆!R4-'0.1mL-4,5'!R9)</f>
        <v>39.300000000000011</v>
      </c>
      <c r="S14" s="7">
        <f>SUM(K14:R14)</f>
        <v>165.60000000000002</v>
      </c>
    </row>
    <row r="15" spans="1:19" ht="19.5" thickBot="1" x14ac:dyDescent="0.45">
      <c r="A15" s="3"/>
      <c r="B15" s="4">
        <v>66</v>
      </c>
      <c r="C15" s="4">
        <v>77</v>
      </c>
      <c r="D15" s="4">
        <v>125</v>
      </c>
      <c r="E15" s="4">
        <v>138</v>
      </c>
      <c r="F15" s="4">
        <v>96</v>
      </c>
      <c r="G15" s="4">
        <v>89</v>
      </c>
      <c r="H15" s="4">
        <v>97</v>
      </c>
      <c r="I15" s="4">
        <v>124</v>
      </c>
      <c r="K15" s="4">
        <f>(豆!K5-'0.1mL-4,5'!K10)</f>
        <v>29.900000000000006</v>
      </c>
      <c r="L15" s="4">
        <f>(豆!L5-'0.1mL-4,5'!L10)</f>
        <v>8.0999999999999943</v>
      </c>
      <c r="M15" s="4">
        <f>(豆!M5-'0.1mL-4,5'!M10)</f>
        <v>-5.5</v>
      </c>
      <c r="N15" s="4">
        <f>(豆!N5-'0.1mL-4,5'!N10)</f>
        <v>41.300000000000011</v>
      </c>
      <c r="O15" s="4">
        <f>(豆!O5-'0.1mL-4,5'!O10)</f>
        <v>60.099999999999994</v>
      </c>
      <c r="P15" s="4">
        <f>(豆!P5-'0.1mL-4,5'!P10)</f>
        <v>53.699999999999989</v>
      </c>
      <c r="Q15" s="4">
        <f>(豆!Q5-'0.1mL-4,5'!Q10)</f>
        <v>69.000000000000014</v>
      </c>
      <c r="R15" s="4">
        <f>(豆!R5-'0.1mL-4,5'!R10)</f>
        <v>102.69999999999999</v>
      </c>
      <c r="S15" s="7">
        <f>SUM(K15:R15)</f>
        <v>359.3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157.60000000000008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>
        <v>4</v>
      </c>
      <c r="B18" s="4">
        <v>194</v>
      </c>
      <c r="C18" s="4">
        <v>160</v>
      </c>
      <c r="D18" s="4">
        <v>140</v>
      </c>
      <c r="E18" s="4">
        <v>111</v>
      </c>
      <c r="F18" s="4">
        <v>120</v>
      </c>
      <c r="G18" s="4">
        <v>143</v>
      </c>
      <c r="H18" s="4">
        <v>128</v>
      </c>
      <c r="I18" s="4">
        <v>163</v>
      </c>
      <c r="K18" s="4">
        <f>K13^2</f>
        <v>7516.8899999999976</v>
      </c>
      <c r="L18" s="4">
        <f t="shared" ref="L18:R18" si="2">L13^2</f>
        <v>5343.6099999999988</v>
      </c>
      <c r="M18" s="4">
        <f t="shared" si="2"/>
        <v>2342.5600000000004</v>
      </c>
      <c r="N18" s="4">
        <f t="shared" si="2"/>
        <v>1451.6099999999997</v>
      </c>
      <c r="O18" s="4">
        <f t="shared" si="2"/>
        <v>3147.2099999999996</v>
      </c>
      <c r="P18" s="4">
        <f t="shared" si="2"/>
        <v>992.25</v>
      </c>
      <c r="Q18" s="4">
        <f t="shared" si="2"/>
        <v>712.88999999999942</v>
      </c>
      <c r="R18" s="4">
        <f t="shared" si="2"/>
        <v>44.890000000000228</v>
      </c>
      <c r="S18" s="7">
        <f>SUM(K18:R18)</f>
        <v>21551.909999999996</v>
      </c>
    </row>
    <row r="19" spans="1:21" x14ac:dyDescent="0.4">
      <c r="A19" s="3">
        <v>3</v>
      </c>
      <c r="B19" s="4">
        <v>176</v>
      </c>
      <c r="C19" s="4">
        <v>118</v>
      </c>
      <c r="D19" s="4">
        <v>90</v>
      </c>
      <c r="E19" s="4">
        <v>118</v>
      </c>
      <c r="F19" s="4">
        <v>62</v>
      </c>
      <c r="G19" s="4">
        <v>49</v>
      </c>
      <c r="H19" s="4">
        <v>56</v>
      </c>
      <c r="I19" s="4">
        <v>66</v>
      </c>
      <c r="K19" s="4">
        <f t="shared" ref="K19:R20" si="3">K14^2</f>
        <v>806.55999999999869</v>
      </c>
      <c r="L19" s="4">
        <f t="shared" si="3"/>
        <v>116.63999999999994</v>
      </c>
      <c r="M19" s="4">
        <f t="shared" si="3"/>
        <v>187.69000000000008</v>
      </c>
      <c r="N19" s="4">
        <f t="shared" si="3"/>
        <v>1339.5600000000006</v>
      </c>
      <c r="O19" s="4">
        <f t="shared" si="3"/>
        <v>2745.7599999999998</v>
      </c>
      <c r="P19" s="4">
        <f t="shared" si="3"/>
        <v>2520.0400000000004</v>
      </c>
      <c r="Q19" s="4">
        <f t="shared" si="3"/>
        <v>338.55999999999966</v>
      </c>
      <c r="R19" s="4">
        <f t="shared" si="3"/>
        <v>1544.4900000000009</v>
      </c>
      <c r="S19" s="7">
        <f>SUM(K19:R19)</f>
        <v>9599.3000000000011</v>
      </c>
    </row>
    <row r="20" spans="1:21" ht="19.5" thickBot="1" x14ac:dyDescent="0.45">
      <c r="A20" s="3"/>
      <c r="B20" s="4">
        <v>175</v>
      </c>
      <c r="C20" s="4">
        <v>167</v>
      </c>
      <c r="D20" s="4">
        <v>199</v>
      </c>
      <c r="E20" s="4">
        <v>139</v>
      </c>
      <c r="F20" s="4">
        <v>121</v>
      </c>
      <c r="G20" s="4">
        <v>104</v>
      </c>
      <c r="H20" s="4">
        <v>125</v>
      </c>
      <c r="I20" s="4">
        <v>67</v>
      </c>
      <c r="K20" s="4">
        <f t="shared" si="3"/>
        <v>894.01000000000033</v>
      </c>
      <c r="L20" s="4">
        <f t="shared" si="3"/>
        <v>65.609999999999914</v>
      </c>
      <c r="M20" s="4">
        <f t="shared" si="3"/>
        <v>30.25</v>
      </c>
      <c r="N20" s="4">
        <f t="shared" si="3"/>
        <v>1705.690000000001</v>
      </c>
      <c r="O20" s="4">
        <f t="shared" si="3"/>
        <v>3612.0099999999993</v>
      </c>
      <c r="P20" s="4">
        <f t="shared" si="3"/>
        <v>2883.6899999999987</v>
      </c>
      <c r="Q20" s="4">
        <f t="shared" si="3"/>
        <v>4761.0000000000018</v>
      </c>
      <c r="R20" s="4">
        <f t="shared" si="3"/>
        <v>10547.289999999997</v>
      </c>
      <c r="S20" s="7">
        <f>SUM(K20:R20)</f>
        <v>24499.549999999996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55650.759999999995</v>
      </c>
      <c r="T21">
        <f>S21^(0.5)</f>
        <v>235.90413307104222</v>
      </c>
      <c r="U21">
        <f>T21/24</f>
        <v>9.8293388779600921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>
        <v>4</v>
      </c>
      <c r="B23" s="4">
        <v>209</v>
      </c>
      <c r="C23" s="4">
        <v>177</v>
      </c>
      <c r="D23" s="4">
        <v>161</v>
      </c>
      <c r="E23" s="4">
        <v>184</v>
      </c>
      <c r="F23" s="4">
        <v>167</v>
      </c>
      <c r="G23" s="4">
        <v>131</v>
      </c>
      <c r="H23" s="4">
        <v>156</v>
      </c>
      <c r="I23" s="4">
        <v>223</v>
      </c>
    </row>
    <row r="24" spans="1:21" x14ac:dyDescent="0.4">
      <c r="A24" s="3">
        <v>4</v>
      </c>
      <c r="B24" s="4">
        <v>176</v>
      </c>
      <c r="C24" s="4">
        <v>121</v>
      </c>
      <c r="D24" s="4">
        <v>118</v>
      </c>
      <c r="E24" s="4">
        <v>70</v>
      </c>
      <c r="F24" s="4">
        <v>44</v>
      </c>
      <c r="G24" s="4">
        <v>69</v>
      </c>
      <c r="H24" s="4">
        <v>149</v>
      </c>
      <c r="I24" s="4">
        <v>135</v>
      </c>
    </row>
    <row r="25" spans="1:21" x14ac:dyDescent="0.4">
      <c r="A25" s="3"/>
      <c r="B25" s="4">
        <v>139</v>
      </c>
      <c r="C25" s="4">
        <v>167</v>
      </c>
      <c r="D25" s="4">
        <v>125</v>
      </c>
      <c r="E25" s="4">
        <v>76</v>
      </c>
      <c r="F25" s="4">
        <v>61</v>
      </c>
      <c r="G25" s="4">
        <v>83</v>
      </c>
      <c r="H25" s="4">
        <v>80</v>
      </c>
      <c r="I25" s="4">
        <v>56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>
        <v>4</v>
      </c>
      <c r="B28" s="4">
        <v>199</v>
      </c>
      <c r="C28" s="4">
        <v>212</v>
      </c>
      <c r="D28" s="4">
        <v>203</v>
      </c>
      <c r="E28" s="4">
        <v>213</v>
      </c>
      <c r="F28" s="4">
        <v>215</v>
      </c>
      <c r="G28" s="4">
        <v>181</v>
      </c>
      <c r="H28" s="4">
        <v>211</v>
      </c>
      <c r="I28" s="4">
        <v>220</v>
      </c>
    </row>
    <row r="29" spans="1:21" x14ac:dyDescent="0.4">
      <c r="A29" s="3">
        <v>5</v>
      </c>
      <c r="B29" s="4">
        <v>206</v>
      </c>
      <c r="C29" s="4">
        <v>170</v>
      </c>
      <c r="D29" s="4">
        <v>170</v>
      </c>
      <c r="E29" s="4">
        <v>128</v>
      </c>
      <c r="F29" s="4">
        <v>76</v>
      </c>
      <c r="G29" s="4">
        <v>97</v>
      </c>
      <c r="H29" s="4">
        <v>181</v>
      </c>
      <c r="I29" s="4">
        <v>235</v>
      </c>
    </row>
    <row r="30" spans="1:21" ht="19.5" thickBot="1" x14ac:dyDescent="0.45">
      <c r="A30" s="3"/>
      <c r="B30" s="11">
        <v>172</v>
      </c>
      <c r="C30" s="11">
        <v>138</v>
      </c>
      <c r="D30" s="11">
        <v>119</v>
      </c>
      <c r="E30" s="11">
        <v>128</v>
      </c>
      <c r="F30" s="11">
        <v>105</v>
      </c>
      <c r="G30" s="11">
        <v>127</v>
      </c>
      <c r="H30" s="11">
        <v>170</v>
      </c>
      <c r="I30" s="11">
        <v>200</v>
      </c>
    </row>
    <row r="31" spans="1:21" s="10" customFormat="1" ht="19.5" thickBot="1" x14ac:dyDescent="0.45">
      <c r="A31" s="9"/>
      <c r="I31" s="12"/>
    </row>
    <row r="32" spans="1:21" x14ac:dyDescent="0.4">
      <c r="A32" s="1" t="s">
        <v>26</v>
      </c>
      <c r="B32" s="2" t="s">
        <v>27</v>
      </c>
      <c r="I32" s="7"/>
      <c r="K32" t="s">
        <v>14</v>
      </c>
      <c r="S32" s="7"/>
    </row>
    <row r="33" spans="1:21" x14ac:dyDescent="0.4">
      <c r="A33" s="3">
        <v>5</v>
      </c>
      <c r="B33" s="4">
        <v>70</v>
      </c>
      <c r="C33" s="4">
        <v>98</v>
      </c>
      <c r="D33" s="4">
        <v>106</v>
      </c>
      <c r="E33" s="4">
        <v>96</v>
      </c>
      <c r="F33" s="4">
        <v>73</v>
      </c>
      <c r="G33" s="4">
        <v>80</v>
      </c>
      <c r="H33" s="4">
        <v>118</v>
      </c>
      <c r="I33" s="4">
        <v>169</v>
      </c>
      <c r="K33" s="23">
        <f>(B33+B38+B43+B48+B53)/5</f>
        <v>130.4</v>
      </c>
      <c r="L33" s="23">
        <f t="shared" ref="L33:L35" si="4">(C33+C38+C43+C48+C53)/5</f>
        <v>131</v>
      </c>
      <c r="M33" s="23">
        <f t="shared" ref="M33:M35" si="5">(D33+D38+D43+D48+D53)/5</f>
        <v>136</v>
      </c>
      <c r="N33" s="23">
        <f t="shared" ref="N33:N35" si="6">(E33+E38+E43+E48+E53)/5</f>
        <v>142.19999999999999</v>
      </c>
      <c r="O33" s="23">
        <f t="shared" ref="O33:O35" si="7">(F33+F38+F43+F48+F53)/5</f>
        <v>126.8</v>
      </c>
      <c r="P33" s="23">
        <f t="shared" ref="P33:P35" si="8">(G33+G38+G43+G48+G53)/5</f>
        <v>114.2</v>
      </c>
      <c r="Q33" s="23">
        <f t="shared" ref="Q33:Q35" si="9">(H33+H38+H43+H48+H53)/5</f>
        <v>145.80000000000001</v>
      </c>
      <c r="R33" s="23">
        <f t="shared" ref="R33:R35" si="10">(I33+I38+I43+I48+I53)/5</f>
        <v>154.4</v>
      </c>
      <c r="S33" s="7"/>
    </row>
    <row r="34" spans="1:21" x14ac:dyDescent="0.4">
      <c r="A34" s="3">
        <v>1</v>
      </c>
      <c r="B34" s="4">
        <v>58</v>
      </c>
      <c r="C34" s="4">
        <v>71</v>
      </c>
      <c r="D34" s="4">
        <v>66</v>
      </c>
      <c r="E34" s="4">
        <v>88</v>
      </c>
      <c r="F34" s="4">
        <v>50</v>
      </c>
      <c r="G34" s="4">
        <v>72</v>
      </c>
      <c r="H34" s="4">
        <v>77</v>
      </c>
      <c r="I34" s="4">
        <v>118</v>
      </c>
      <c r="K34" s="23">
        <f t="shared" ref="K34:K35" si="11">(B34+B39+B44+B49+B54)/5</f>
        <v>92.6</v>
      </c>
      <c r="L34" s="23">
        <f t="shared" si="4"/>
        <v>87.2</v>
      </c>
      <c r="M34" s="23">
        <f t="shared" si="5"/>
        <v>87</v>
      </c>
      <c r="N34" s="23">
        <f t="shared" si="6"/>
        <v>102.6</v>
      </c>
      <c r="O34" s="23">
        <f t="shared" si="7"/>
        <v>77.400000000000006</v>
      </c>
      <c r="P34" s="23">
        <f t="shared" si="8"/>
        <v>72.599999999999994</v>
      </c>
      <c r="Q34" s="23">
        <f t="shared" si="9"/>
        <v>89.4</v>
      </c>
      <c r="R34" s="23">
        <f t="shared" si="10"/>
        <v>98.6</v>
      </c>
      <c r="S34" s="7"/>
    </row>
    <row r="35" spans="1:21" ht="19.5" thickBot="1" x14ac:dyDescent="0.45">
      <c r="A35" s="3"/>
      <c r="B35" s="4">
        <v>83</v>
      </c>
      <c r="C35" s="4">
        <v>158</v>
      </c>
      <c r="D35" s="4">
        <v>200</v>
      </c>
      <c r="E35" s="4">
        <v>186</v>
      </c>
      <c r="F35" s="4">
        <v>158</v>
      </c>
      <c r="G35" s="4">
        <v>161</v>
      </c>
      <c r="H35" s="4">
        <v>124</v>
      </c>
      <c r="I35" s="4">
        <v>70</v>
      </c>
      <c r="K35" s="23">
        <f t="shared" si="11"/>
        <v>92.4</v>
      </c>
      <c r="L35" s="23">
        <f t="shared" si="4"/>
        <v>124.8</v>
      </c>
      <c r="M35" s="23">
        <f t="shared" si="5"/>
        <v>155.6</v>
      </c>
      <c r="N35" s="23">
        <f t="shared" si="6"/>
        <v>157</v>
      </c>
      <c r="O35" s="23">
        <f t="shared" si="7"/>
        <v>130.6</v>
      </c>
      <c r="P35" s="23">
        <f t="shared" si="8"/>
        <v>118.8</v>
      </c>
      <c r="Q35" s="23">
        <f t="shared" si="9"/>
        <v>113.2</v>
      </c>
      <c r="R35" s="23">
        <f t="shared" si="10"/>
        <v>89.6</v>
      </c>
      <c r="S35" s="7"/>
    </row>
    <row r="36" spans="1:21" x14ac:dyDescent="0.4">
      <c r="A36" s="3"/>
      <c r="I36" s="7"/>
      <c r="K36" s="5"/>
      <c r="L36" s="5"/>
      <c r="M36" s="5"/>
      <c r="N36" s="5"/>
      <c r="O36" s="5"/>
      <c r="P36" s="5"/>
      <c r="Q36" s="5"/>
      <c r="R36" s="5"/>
      <c r="S36" s="8"/>
    </row>
    <row r="37" spans="1:21" x14ac:dyDescent="0.4">
      <c r="A37" s="1" t="s">
        <v>26</v>
      </c>
      <c r="B37" s="2" t="s">
        <v>27</v>
      </c>
      <c r="C37" s="2"/>
      <c r="D37" s="2"/>
      <c r="E37" s="2"/>
      <c r="F37" s="2"/>
      <c r="G37" s="2"/>
      <c r="H37" s="2"/>
      <c r="I37" s="6"/>
      <c r="K37" s="2" t="s">
        <v>28</v>
      </c>
      <c r="L37" s="2"/>
      <c r="M37" s="2"/>
      <c r="N37" s="2"/>
      <c r="O37" s="2"/>
      <c r="P37" s="2"/>
      <c r="Q37" s="2"/>
      <c r="R37" s="2"/>
      <c r="S37" s="6" t="s">
        <v>30</v>
      </c>
    </row>
    <row r="38" spans="1:21" x14ac:dyDescent="0.4">
      <c r="A38" s="3">
        <v>5</v>
      </c>
      <c r="B38" s="4">
        <v>107</v>
      </c>
      <c r="C38" s="4">
        <v>112</v>
      </c>
      <c r="D38" s="4">
        <v>108</v>
      </c>
      <c r="E38" s="4">
        <v>113</v>
      </c>
      <c r="F38" s="4">
        <v>130</v>
      </c>
      <c r="G38" s="4">
        <v>138</v>
      </c>
      <c r="H38" s="4">
        <v>182</v>
      </c>
      <c r="I38" s="4">
        <v>149</v>
      </c>
      <c r="K38" s="4">
        <f>(豆!K3-'0.1mL-4,5'!K33)</f>
        <v>-20.900000000000006</v>
      </c>
      <c r="L38" s="4">
        <f>(豆!L3-'0.1mL-4,5'!L33)</f>
        <v>-29.5</v>
      </c>
      <c r="M38" s="4">
        <f>(豆!M3-'0.1mL-4,5'!M33)</f>
        <v>-22</v>
      </c>
      <c r="N38" s="4">
        <f>(豆!N3-'0.1mL-4,5'!N33)</f>
        <v>-9.0999999999999943</v>
      </c>
      <c r="O38" s="4">
        <f>(豆!O3-'0.1mL-4,5'!O33)</f>
        <v>-15.700000000000003</v>
      </c>
      <c r="P38" s="4">
        <f>(豆!P3-'0.1mL-4,5'!P33)</f>
        <v>6.7000000000000028</v>
      </c>
      <c r="Q38" s="4">
        <f>(豆!Q3-'0.1mL-4,5'!Q33)</f>
        <v>4.0999999999999943</v>
      </c>
      <c r="R38" s="4">
        <f>(豆!R3-'0.1mL-4,5'!R33)</f>
        <v>44.299999999999983</v>
      </c>
      <c r="S38" s="7">
        <f>SUM(K38:R38)</f>
        <v>-42.100000000000023</v>
      </c>
    </row>
    <row r="39" spans="1:21" x14ac:dyDescent="0.4">
      <c r="A39" s="3">
        <v>2</v>
      </c>
      <c r="B39" s="4">
        <v>64</v>
      </c>
      <c r="C39" s="4">
        <v>52</v>
      </c>
      <c r="D39" s="4">
        <v>65</v>
      </c>
      <c r="E39" s="4">
        <v>85</v>
      </c>
      <c r="F39" s="4">
        <v>48</v>
      </c>
      <c r="G39" s="4">
        <v>32</v>
      </c>
      <c r="H39" s="4">
        <v>81</v>
      </c>
      <c r="I39" s="4">
        <v>106</v>
      </c>
      <c r="K39" s="4">
        <f>(豆!K4-'0.1mL-4,5'!K34)</f>
        <v>39.200000000000017</v>
      </c>
      <c r="L39" s="4">
        <f>(豆!L4-'0.1mL-4,5'!L34)</f>
        <v>32.399999999999991</v>
      </c>
      <c r="M39" s="4">
        <f>(豆!M4-'0.1mL-4,5'!M34)</f>
        <v>9.0999999999999943</v>
      </c>
      <c r="N39" s="4">
        <f>(豆!N4-'0.1mL-4,5'!N34)</f>
        <v>23.600000000000009</v>
      </c>
      <c r="O39" s="4">
        <f>(豆!O4-'0.1mL-4,5'!O34)</f>
        <v>33.399999999999991</v>
      </c>
      <c r="P39" s="4">
        <f>(豆!P4-'0.1mL-4,5'!P34)</f>
        <v>40.600000000000009</v>
      </c>
      <c r="Q39" s="4">
        <f>(豆!Q4-'0.1mL-4,5'!Q34)</f>
        <v>49.199999999999989</v>
      </c>
      <c r="R39" s="4">
        <f>(豆!R4-'0.1mL-4,5'!R34)</f>
        <v>87.700000000000017</v>
      </c>
      <c r="S39" s="7">
        <f>SUM(K39:R39)</f>
        <v>315.20000000000005</v>
      </c>
    </row>
    <row r="40" spans="1:21" ht="19.5" thickBot="1" x14ac:dyDescent="0.45">
      <c r="A40" s="3"/>
      <c r="B40" s="4">
        <v>52</v>
      </c>
      <c r="C40" s="4">
        <v>106</v>
      </c>
      <c r="D40" s="4">
        <v>157</v>
      </c>
      <c r="E40" s="4">
        <v>150</v>
      </c>
      <c r="F40" s="4">
        <v>109</v>
      </c>
      <c r="G40" s="4">
        <v>76</v>
      </c>
      <c r="H40" s="4">
        <v>74</v>
      </c>
      <c r="I40" s="4">
        <v>78</v>
      </c>
      <c r="K40" s="4">
        <f>(豆!K5-'0.1mL-4,5'!K35)</f>
        <v>64.900000000000006</v>
      </c>
      <c r="L40" s="4">
        <f>(豆!L5-'0.1mL-4,5'!L35)</f>
        <v>14.100000000000009</v>
      </c>
      <c r="M40" s="4">
        <f>(豆!M5-'0.1mL-4,5'!M35)</f>
        <v>-24.5</v>
      </c>
      <c r="N40" s="4">
        <f>(豆!N5-'0.1mL-4,5'!N35)</f>
        <v>3.9000000000000057</v>
      </c>
      <c r="O40" s="4">
        <f>(豆!O5-'0.1mL-4,5'!O35)</f>
        <v>27.099999999999994</v>
      </c>
      <c r="P40" s="4">
        <f>(豆!P5-'0.1mL-4,5'!P35)</f>
        <v>36.899999999999991</v>
      </c>
      <c r="Q40" s="4">
        <f>(豆!Q5-'0.1mL-4,5'!Q35)</f>
        <v>75.600000000000009</v>
      </c>
      <c r="R40" s="4">
        <f>(豆!R5-'0.1mL-4,5'!R35)</f>
        <v>121.1</v>
      </c>
      <c r="S40" s="7">
        <f>SUM(K40:R40)</f>
        <v>319.10000000000002</v>
      </c>
    </row>
    <row r="41" spans="1:21" x14ac:dyDescent="0.4">
      <c r="A41" s="3"/>
      <c r="I41" s="7"/>
      <c r="K41" s="5"/>
      <c r="L41" s="5"/>
      <c r="M41" s="5"/>
      <c r="N41" s="5"/>
      <c r="O41" s="5"/>
      <c r="P41" s="5"/>
      <c r="Q41" s="5"/>
      <c r="R41" s="5"/>
      <c r="S41" s="8">
        <f>SUM(S38:S40)</f>
        <v>592.20000000000005</v>
      </c>
    </row>
    <row r="42" spans="1:21" x14ac:dyDescent="0.4">
      <c r="A42" s="1" t="s">
        <v>26</v>
      </c>
      <c r="B42" s="2" t="s">
        <v>27</v>
      </c>
      <c r="C42" s="2"/>
      <c r="D42" s="2"/>
      <c r="E42" s="2"/>
      <c r="F42" s="2"/>
      <c r="G42" s="2"/>
      <c r="H42" s="2"/>
      <c r="I42" s="6"/>
      <c r="K42" t="s">
        <v>29</v>
      </c>
    </row>
    <row r="43" spans="1:21" x14ac:dyDescent="0.4">
      <c r="A43" s="3">
        <v>5</v>
      </c>
      <c r="B43" s="4">
        <v>152</v>
      </c>
      <c r="C43" s="4">
        <v>145</v>
      </c>
      <c r="D43" s="4">
        <v>159</v>
      </c>
      <c r="E43" s="4">
        <v>167</v>
      </c>
      <c r="F43" s="4">
        <v>143</v>
      </c>
      <c r="G43" s="4">
        <v>107</v>
      </c>
      <c r="H43" s="4">
        <v>130</v>
      </c>
      <c r="I43" s="4">
        <v>136</v>
      </c>
      <c r="K43" s="4">
        <f>K38^2</f>
        <v>436.81000000000023</v>
      </c>
      <c r="L43" s="4">
        <f t="shared" ref="L43:R43" si="12">L38^2</f>
        <v>870.25</v>
      </c>
      <c r="M43" s="4">
        <f t="shared" si="12"/>
        <v>484</v>
      </c>
      <c r="N43" s="4">
        <f t="shared" si="12"/>
        <v>82.809999999999903</v>
      </c>
      <c r="O43" s="4">
        <f t="shared" si="12"/>
        <v>246.49000000000009</v>
      </c>
      <c r="P43" s="4">
        <f t="shared" si="12"/>
        <v>44.890000000000036</v>
      </c>
      <c r="Q43" s="4">
        <f t="shared" si="12"/>
        <v>16.809999999999953</v>
      </c>
      <c r="R43" s="4">
        <f t="shared" si="12"/>
        <v>1962.4899999999984</v>
      </c>
      <c r="S43" s="7">
        <f>SUM(K43:R43)</f>
        <v>4144.5499999999984</v>
      </c>
    </row>
    <row r="44" spans="1:21" x14ac:dyDescent="0.4">
      <c r="A44" s="3">
        <v>3</v>
      </c>
      <c r="B44" s="4">
        <v>144</v>
      </c>
      <c r="C44" s="4">
        <v>135</v>
      </c>
      <c r="D44" s="4">
        <v>152</v>
      </c>
      <c r="E44" s="4">
        <v>162</v>
      </c>
      <c r="F44" s="4">
        <v>115</v>
      </c>
      <c r="G44" s="4">
        <v>100</v>
      </c>
      <c r="H44" s="4">
        <v>109</v>
      </c>
      <c r="I44" s="4">
        <v>114</v>
      </c>
      <c r="K44" s="4">
        <f t="shared" ref="K44:R45" si="13">K39^2</f>
        <v>1536.6400000000012</v>
      </c>
      <c r="L44" s="4">
        <f t="shared" si="13"/>
        <v>1049.7599999999995</v>
      </c>
      <c r="M44" s="4">
        <f t="shared" si="13"/>
        <v>82.809999999999903</v>
      </c>
      <c r="N44" s="4">
        <f t="shared" si="13"/>
        <v>556.96000000000038</v>
      </c>
      <c r="O44" s="4">
        <f t="shared" si="13"/>
        <v>1115.5599999999995</v>
      </c>
      <c r="P44" s="4">
        <f t="shared" si="13"/>
        <v>1648.3600000000006</v>
      </c>
      <c r="Q44" s="4">
        <f t="shared" si="13"/>
        <v>2420.639999999999</v>
      </c>
      <c r="R44" s="4">
        <f t="shared" si="13"/>
        <v>7691.2900000000027</v>
      </c>
      <c r="S44" s="7">
        <f>SUM(K44:R44)</f>
        <v>16102.020000000002</v>
      </c>
    </row>
    <row r="45" spans="1:21" ht="19.5" thickBot="1" x14ac:dyDescent="0.45">
      <c r="A45" s="3"/>
      <c r="B45" s="4">
        <v>177</v>
      </c>
      <c r="C45" s="4">
        <v>216</v>
      </c>
      <c r="D45" s="4">
        <v>219</v>
      </c>
      <c r="E45" s="4">
        <v>216</v>
      </c>
      <c r="F45" s="4">
        <v>193</v>
      </c>
      <c r="G45" s="4">
        <v>194</v>
      </c>
      <c r="H45" s="4">
        <v>182</v>
      </c>
      <c r="I45" s="4">
        <v>100</v>
      </c>
      <c r="K45" s="4">
        <f t="shared" si="13"/>
        <v>4212.0100000000011</v>
      </c>
      <c r="L45" s="4">
        <f t="shared" si="13"/>
        <v>198.81000000000023</v>
      </c>
      <c r="M45" s="4">
        <f t="shared" si="13"/>
        <v>600.25</v>
      </c>
      <c r="N45" s="4">
        <f t="shared" si="13"/>
        <v>15.210000000000043</v>
      </c>
      <c r="O45" s="4">
        <f t="shared" si="13"/>
        <v>734.40999999999974</v>
      </c>
      <c r="P45" s="4">
        <f t="shared" si="13"/>
        <v>1361.6099999999994</v>
      </c>
      <c r="Q45" s="4">
        <f t="shared" si="13"/>
        <v>5715.3600000000015</v>
      </c>
      <c r="R45" s="4">
        <f t="shared" si="13"/>
        <v>14665.21</v>
      </c>
      <c r="S45" s="7">
        <f>SUM(K45:R45)</f>
        <v>27502.870000000003</v>
      </c>
      <c r="T45" t="s">
        <v>3</v>
      </c>
      <c r="U45" t="s">
        <v>9</v>
      </c>
    </row>
    <row r="46" spans="1:21" x14ac:dyDescent="0.4">
      <c r="A46" s="3"/>
      <c r="I46" s="7"/>
      <c r="S46" s="8">
        <f>SUM(S43:S45)</f>
        <v>47749.440000000002</v>
      </c>
      <c r="T46">
        <f>S46^(0.5)</f>
        <v>218.51645246983122</v>
      </c>
      <c r="U46">
        <f>T46/24</f>
        <v>9.104852186242967</v>
      </c>
    </row>
    <row r="47" spans="1:21" x14ac:dyDescent="0.4">
      <c r="A47" s="1" t="s">
        <v>26</v>
      </c>
      <c r="B47" s="2" t="s">
        <v>27</v>
      </c>
      <c r="C47" s="2"/>
      <c r="D47" s="2"/>
      <c r="E47" s="2"/>
      <c r="F47" s="2"/>
      <c r="G47" s="2"/>
      <c r="H47" s="2"/>
      <c r="I47" s="6"/>
    </row>
    <row r="48" spans="1:21" x14ac:dyDescent="0.4">
      <c r="A48" s="3">
        <v>5</v>
      </c>
      <c r="B48" s="4">
        <v>119</v>
      </c>
      <c r="C48" s="4">
        <v>107</v>
      </c>
      <c r="D48" s="4">
        <v>94</v>
      </c>
      <c r="E48" s="4">
        <v>110</v>
      </c>
      <c r="F48" s="4">
        <v>97</v>
      </c>
      <c r="G48" s="4">
        <v>70</v>
      </c>
      <c r="H48" s="4">
        <v>102</v>
      </c>
      <c r="I48" s="4">
        <v>121</v>
      </c>
    </row>
    <row r="49" spans="1:9" x14ac:dyDescent="0.4">
      <c r="A49" s="3">
        <v>4</v>
      </c>
      <c r="B49" s="4">
        <v>85</v>
      </c>
      <c r="C49" s="4">
        <v>108</v>
      </c>
      <c r="D49" s="4">
        <v>78</v>
      </c>
      <c r="E49" s="4">
        <v>90</v>
      </c>
      <c r="F49" s="4">
        <v>92</v>
      </c>
      <c r="G49" s="4">
        <v>58</v>
      </c>
      <c r="H49" s="4">
        <v>97</v>
      </c>
      <c r="I49" s="4">
        <v>63</v>
      </c>
    </row>
    <row r="50" spans="1:9" x14ac:dyDescent="0.4">
      <c r="A50" s="3"/>
      <c r="B50" s="4">
        <v>70</v>
      </c>
      <c r="C50" s="4">
        <v>78</v>
      </c>
      <c r="D50" s="4">
        <v>88</v>
      </c>
      <c r="E50" s="4">
        <v>95</v>
      </c>
      <c r="F50" s="4">
        <v>106</v>
      </c>
      <c r="G50" s="4">
        <v>70</v>
      </c>
      <c r="H50" s="4">
        <v>67</v>
      </c>
      <c r="I50" s="4">
        <v>43</v>
      </c>
    </row>
    <row r="51" spans="1:9" x14ac:dyDescent="0.4">
      <c r="A51" s="3"/>
      <c r="I51" s="7"/>
    </row>
    <row r="52" spans="1:9" x14ac:dyDescent="0.4">
      <c r="A52" s="1" t="s">
        <v>26</v>
      </c>
      <c r="B52" s="2" t="s">
        <v>27</v>
      </c>
      <c r="C52" s="2"/>
      <c r="D52" s="2"/>
      <c r="E52" s="2"/>
      <c r="F52" s="2"/>
      <c r="G52" s="2"/>
      <c r="H52" s="2"/>
      <c r="I52" s="6"/>
    </row>
    <row r="53" spans="1:9" x14ac:dyDescent="0.4">
      <c r="A53" s="3">
        <v>5</v>
      </c>
      <c r="B53" s="4">
        <v>204</v>
      </c>
      <c r="C53" s="4">
        <v>193</v>
      </c>
      <c r="D53" s="4">
        <v>213</v>
      </c>
      <c r="E53" s="4">
        <v>225</v>
      </c>
      <c r="F53" s="4">
        <v>191</v>
      </c>
      <c r="G53" s="4">
        <v>176</v>
      </c>
      <c r="H53" s="4">
        <v>197</v>
      </c>
      <c r="I53" s="4">
        <v>197</v>
      </c>
    </row>
    <row r="54" spans="1:9" x14ac:dyDescent="0.4">
      <c r="A54" s="3">
        <v>5</v>
      </c>
      <c r="B54" s="4">
        <v>112</v>
      </c>
      <c r="C54" s="4">
        <v>70</v>
      </c>
      <c r="D54" s="4">
        <v>74</v>
      </c>
      <c r="E54" s="4">
        <v>88</v>
      </c>
      <c r="F54" s="4">
        <v>82</v>
      </c>
      <c r="G54" s="4">
        <v>101</v>
      </c>
      <c r="H54" s="4">
        <v>83</v>
      </c>
      <c r="I54" s="4">
        <v>92</v>
      </c>
    </row>
    <row r="55" spans="1:9" x14ac:dyDescent="0.4">
      <c r="A55" s="3"/>
      <c r="B55" s="4">
        <v>80</v>
      </c>
      <c r="C55" s="4">
        <v>66</v>
      </c>
      <c r="D55" s="4">
        <v>114</v>
      </c>
      <c r="E55" s="4">
        <v>138</v>
      </c>
      <c r="F55" s="4">
        <v>87</v>
      </c>
      <c r="G55" s="4">
        <v>93</v>
      </c>
      <c r="H55" s="4">
        <v>119</v>
      </c>
      <c r="I55" s="4">
        <v>157</v>
      </c>
    </row>
    <row r="56" spans="1:9" x14ac:dyDescent="0.4">
      <c r="A56" s="3"/>
      <c r="I56" s="7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659C-5218-4291-BC61-37E9C10624C7}">
  <dimension ref="A1:U57"/>
  <sheetViews>
    <sheetView zoomScale="80" zoomScaleNormal="80" workbookViewId="0">
      <selection activeCell="A3" sqref="A3"/>
    </sheetView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 t="s">
        <v>0</v>
      </c>
      <c r="B8" s="4">
        <v>171</v>
      </c>
      <c r="C8" s="4">
        <v>151</v>
      </c>
      <c r="D8" s="4">
        <v>196</v>
      </c>
      <c r="E8" s="4">
        <v>236</v>
      </c>
      <c r="F8" s="4">
        <v>209</v>
      </c>
      <c r="G8" s="4">
        <v>123</v>
      </c>
      <c r="H8" s="4">
        <v>134</v>
      </c>
      <c r="I8" s="4">
        <v>142</v>
      </c>
      <c r="K8" s="4">
        <f>(B8+B13+B18+B23+B28)/5</f>
        <v>155</v>
      </c>
      <c r="L8" s="4">
        <f t="shared" ref="L8:R10" si="0">(C8+C13+C18+C23+C28)/5</f>
        <v>116.4</v>
      </c>
      <c r="M8" s="4">
        <f t="shared" si="0"/>
        <v>139.6</v>
      </c>
      <c r="N8" s="4">
        <f t="shared" si="0"/>
        <v>187</v>
      </c>
      <c r="O8" s="4">
        <f t="shared" si="0"/>
        <v>170</v>
      </c>
      <c r="P8" s="4">
        <f t="shared" si="0"/>
        <v>145.6</v>
      </c>
      <c r="Q8" s="4">
        <f t="shared" si="0"/>
        <v>157.4</v>
      </c>
      <c r="R8" s="4">
        <f t="shared" si="0"/>
        <v>186</v>
      </c>
      <c r="S8" s="7"/>
    </row>
    <row r="9" spans="1:19" x14ac:dyDescent="0.4">
      <c r="A9" s="3">
        <v>1</v>
      </c>
      <c r="B9" s="4">
        <v>56</v>
      </c>
      <c r="C9" s="4">
        <v>73</v>
      </c>
      <c r="D9" s="4">
        <v>119</v>
      </c>
      <c r="E9" s="4">
        <v>143</v>
      </c>
      <c r="F9" s="4">
        <v>144</v>
      </c>
      <c r="G9" s="4">
        <v>65</v>
      </c>
      <c r="H9" s="4">
        <v>95</v>
      </c>
      <c r="I9" s="4">
        <v>41</v>
      </c>
      <c r="K9" s="4">
        <f t="shared" ref="K9:K10" si="1">(B9+B14+B19+B24+B29)/5</f>
        <v>94.6</v>
      </c>
      <c r="L9" s="4">
        <f t="shared" si="0"/>
        <v>101.4</v>
      </c>
      <c r="M9" s="4">
        <f t="shared" si="0"/>
        <v>112</v>
      </c>
      <c r="N9" s="4">
        <f t="shared" si="0"/>
        <v>149.80000000000001</v>
      </c>
      <c r="O9" s="4">
        <f t="shared" si="0"/>
        <v>129</v>
      </c>
      <c r="P9" s="4">
        <f t="shared" si="0"/>
        <v>94.8</v>
      </c>
      <c r="Q9" s="4">
        <f t="shared" si="0"/>
        <v>109.4</v>
      </c>
      <c r="R9" s="4">
        <f t="shared" si="0"/>
        <v>123.6</v>
      </c>
      <c r="S9" s="7"/>
    </row>
    <row r="10" spans="1:19" ht="19.5" thickBot="1" x14ac:dyDescent="0.45">
      <c r="A10" s="3"/>
      <c r="B10" s="4">
        <v>102</v>
      </c>
      <c r="C10" s="4">
        <v>150</v>
      </c>
      <c r="D10" s="4">
        <v>178</v>
      </c>
      <c r="E10" s="4">
        <v>123</v>
      </c>
      <c r="F10" s="4">
        <v>173</v>
      </c>
      <c r="G10" s="4">
        <v>76</v>
      </c>
      <c r="H10" s="4">
        <v>72</v>
      </c>
      <c r="I10" s="4">
        <v>47</v>
      </c>
      <c r="K10" s="4">
        <f t="shared" si="1"/>
        <v>95</v>
      </c>
      <c r="L10" s="4">
        <f t="shared" si="0"/>
        <v>117.2</v>
      </c>
      <c r="M10" s="4">
        <f t="shared" si="0"/>
        <v>141.6</v>
      </c>
      <c r="N10" s="4">
        <f t="shared" si="0"/>
        <v>162.6</v>
      </c>
      <c r="O10" s="4">
        <f t="shared" si="0"/>
        <v>146.80000000000001</v>
      </c>
      <c r="P10" s="4">
        <f t="shared" si="0"/>
        <v>102.4</v>
      </c>
      <c r="Q10" s="4">
        <f t="shared" si="0"/>
        <v>90.8</v>
      </c>
      <c r="R10" s="4">
        <f t="shared" si="0"/>
        <v>83.4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 t="s">
        <v>0</v>
      </c>
      <c r="B13" s="4">
        <v>163</v>
      </c>
      <c r="C13" s="4">
        <v>149</v>
      </c>
      <c r="D13" s="4">
        <v>145</v>
      </c>
      <c r="E13" s="4">
        <v>195</v>
      </c>
      <c r="F13" s="4">
        <v>172</v>
      </c>
      <c r="G13" s="4">
        <v>139</v>
      </c>
      <c r="H13" s="4">
        <v>169</v>
      </c>
      <c r="I13" s="4">
        <v>211</v>
      </c>
      <c r="K13" s="4">
        <f>(豆!K3-'0.15mL-2,3'!K8)</f>
        <v>-45.5</v>
      </c>
      <c r="L13" s="4">
        <f>(豆!L3-'0.15mL-2,3'!L8)</f>
        <v>-14.900000000000006</v>
      </c>
      <c r="M13" s="4">
        <f>(豆!M3-'0.15mL-2,3'!M8)</f>
        <v>-25.599999999999994</v>
      </c>
      <c r="N13" s="4">
        <f>(豆!N3-'0.15mL-2,3'!N8)</f>
        <v>-53.900000000000006</v>
      </c>
      <c r="O13" s="4">
        <f>(豆!O3-'0.15mL-2,3'!O8)</f>
        <v>-58.900000000000006</v>
      </c>
      <c r="P13" s="4">
        <f>(豆!P3-'0.15mL-2,3'!P8)</f>
        <v>-24.699999999999989</v>
      </c>
      <c r="Q13" s="4">
        <f>(豆!Q3-'0.15mL-2,3'!Q8)</f>
        <v>-7.5</v>
      </c>
      <c r="R13" s="4">
        <f>(豆!R3-'0.15mL-2,3'!R8)</f>
        <v>12.699999999999989</v>
      </c>
      <c r="S13" s="7">
        <f>SUM(K13:R13)</f>
        <v>-218.3</v>
      </c>
    </row>
    <row r="14" spans="1:19" x14ac:dyDescent="0.4">
      <c r="A14" s="3">
        <v>2</v>
      </c>
      <c r="B14" s="4">
        <v>74</v>
      </c>
      <c r="C14" s="4">
        <v>138</v>
      </c>
      <c r="D14" s="4">
        <v>96</v>
      </c>
      <c r="E14" s="4">
        <v>186</v>
      </c>
      <c r="F14" s="4">
        <v>151</v>
      </c>
      <c r="G14" s="4">
        <v>106</v>
      </c>
      <c r="H14" s="4">
        <v>110</v>
      </c>
      <c r="I14" s="4">
        <v>154</v>
      </c>
      <c r="K14" s="4">
        <f>(豆!K4-'0.15mL-2,3'!K9)</f>
        <v>37.200000000000017</v>
      </c>
      <c r="L14" s="4">
        <f>(豆!L4-'0.15mL-2,3'!L9)</f>
        <v>18.199999999999989</v>
      </c>
      <c r="M14" s="4">
        <f>(豆!M4-'0.15mL-2,3'!M9)</f>
        <v>-15.900000000000006</v>
      </c>
      <c r="N14" s="4">
        <f>(豆!N4-'0.15mL-2,3'!N9)</f>
        <v>-23.600000000000009</v>
      </c>
      <c r="O14" s="4">
        <f>(豆!O4-'0.15mL-2,3'!O9)</f>
        <v>-18.200000000000003</v>
      </c>
      <c r="P14" s="4">
        <f>(豆!P4-'0.15mL-2,3'!P9)</f>
        <v>18.400000000000006</v>
      </c>
      <c r="Q14" s="4">
        <f>(豆!Q4-'0.15mL-2,3'!Q9)</f>
        <v>29.199999999999989</v>
      </c>
      <c r="R14" s="4">
        <f>(豆!R4-'0.15mL-2,3'!R9)</f>
        <v>62.700000000000017</v>
      </c>
      <c r="S14" s="7">
        <f>SUM(K14:R14)</f>
        <v>108</v>
      </c>
    </row>
    <row r="15" spans="1:19" ht="19.5" thickBot="1" x14ac:dyDescent="0.45">
      <c r="A15" s="3"/>
      <c r="B15" s="4">
        <v>94</v>
      </c>
      <c r="C15" s="4">
        <v>122</v>
      </c>
      <c r="D15" s="4">
        <v>151</v>
      </c>
      <c r="E15" s="4">
        <v>210</v>
      </c>
      <c r="F15" s="4">
        <v>208</v>
      </c>
      <c r="G15" s="4">
        <v>142</v>
      </c>
      <c r="H15" s="4">
        <v>108</v>
      </c>
      <c r="I15" s="4">
        <v>102</v>
      </c>
      <c r="K15" s="4">
        <f>(豆!K5-'0.15mL-2,3'!K10)</f>
        <v>62.300000000000011</v>
      </c>
      <c r="L15" s="4">
        <f>(豆!L5-'0.15mL-2,3'!L10)</f>
        <v>21.700000000000003</v>
      </c>
      <c r="M15" s="4">
        <f>(豆!M5-'0.15mL-2,3'!M10)</f>
        <v>-10.5</v>
      </c>
      <c r="N15" s="4">
        <f>(豆!N5-'0.15mL-2,3'!N10)</f>
        <v>-1.6999999999999886</v>
      </c>
      <c r="O15" s="4">
        <f>(豆!O5-'0.15mL-2,3'!O10)</f>
        <v>10.899999999999977</v>
      </c>
      <c r="P15" s="4">
        <f>(豆!P5-'0.15mL-2,3'!P10)</f>
        <v>53.299999999999983</v>
      </c>
      <c r="Q15" s="4">
        <f>(豆!Q5-'0.15mL-2,3'!Q10)</f>
        <v>98.000000000000014</v>
      </c>
      <c r="R15" s="4">
        <f>(豆!R5-'0.15mL-2,3'!R10)</f>
        <v>127.29999999999998</v>
      </c>
      <c r="S15" s="7">
        <f>SUM(K15:R15)</f>
        <v>361.29999999999995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250.99999999999994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 t="s">
        <v>0</v>
      </c>
      <c r="B18" s="4">
        <v>140</v>
      </c>
      <c r="C18" s="4">
        <v>115</v>
      </c>
      <c r="D18" s="4">
        <v>91</v>
      </c>
      <c r="E18" s="4">
        <v>140</v>
      </c>
      <c r="F18" s="4">
        <v>194</v>
      </c>
      <c r="G18" s="4">
        <v>163</v>
      </c>
      <c r="H18" s="4">
        <v>137</v>
      </c>
      <c r="I18" s="4">
        <v>155</v>
      </c>
      <c r="K18" s="4">
        <f>K13^2</f>
        <v>2070.25</v>
      </c>
      <c r="L18" s="4">
        <f t="shared" ref="L18:R18" si="2">L13^2</f>
        <v>222.01000000000016</v>
      </c>
      <c r="M18" s="4">
        <f t="shared" si="2"/>
        <v>655.35999999999967</v>
      </c>
      <c r="N18" s="4">
        <f t="shared" si="2"/>
        <v>2905.2100000000005</v>
      </c>
      <c r="O18" s="4">
        <f t="shared" si="2"/>
        <v>3469.2100000000005</v>
      </c>
      <c r="P18" s="4">
        <f t="shared" si="2"/>
        <v>610.08999999999946</v>
      </c>
      <c r="Q18" s="4">
        <f t="shared" si="2"/>
        <v>56.25</v>
      </c>
      <c r="R18" s="4">
        <f t="shared" si="2"/>
        <v>161.28999999999971</v>
      </c>
      <c r="S18" s="7">
        <f>SUM(K18:R18)</f>
        <v>10149.67</v>
      </c>
    </row>
    <row r="19" spans="1:21" x14ac:dyDescent="0.4">
      <c r="A19" s="3">
        <v>3</v>
      </c>
      <c r="B19" s="4">
        <v>105</v>
      </c>
      <c r="C19" s="4">
        <v>117</v>
      </c>
      <c r="D19" s="4">
        <v>120</v>
      </c>
      <c r="E19" s="4">
        <v>163</v>
      </c>
      <c r="F19" s="4">
        <v>151</v>
      </c>
      <c r="G19" s="4">
        <v>111</v>
      </c>
      <c r="H19" s="4">
        <v>98</v>
      </c>
      <c r="I19" s="4">
        <v>118</v>
      </c>
      <c r="K19" s="4">
        <f t="shared" ref="K19:R20" si="3">K14^2</f>
        <v>1383.8400000000013</v>
      </c>
      <c r="L19" s="4">
        <f t="shared" si="3"/>
        <v>331.23999999999961</v>
      </c>
      <c r="M19" s="4">
        <f t="shared" si="3"/>
        <v>252.81000000000017</v>
      </c>
      <c r="N19" s="4">
        <f t="shared" si="3"/>
        <v>556.96000000000038</v>
      </c>
      <c r="O19" s="4">
        <f t="shared" si="3"/>
        <v>331.24000000000012</v>
      </c>
      <c r="P19" s="4">
        <f t="shared" si="3"/>
        <v>338.56000000000023</v>
      </c>
      <c r="Q19" s="4">
        <f t="shared" si="3"/>
        <v>852.6399999999993</v>
      </c>
      <c r="R19" s="4">
        <f t="shared" si="3"/>
        <v>3931.2900000000022</v>
      </c>
      <c r="S19" s="7">
        <f>SUM(K19:R19)</f>
        <v>7978.5800000000036</v>
      </c>
    </row>
    <row r="20" spans="1:21" ht="19.5" thickBot="1" x14ac:dyDescent="0.45">
      <c r="A20" s="3"/>
      <c r="B20" s="4">
        <v>98</v>
      </c>
      <c r="C20" s="4">
        <v>96</v>
      </c>
      <c r="D20" s="4">
        <v>128</v>
      </c>
      <c r="E20" s="4">
        <v>177</v>
      </c>
      <c r="F20" s="4">
        <v>161</v>
      </c>
      <c r="G20" s="4">
        <v>124</v>
      </c>
      <c r="H20" s="4">
        <v>94</v>
      </c>
      <c r="I20" s="4">
        <v>63</v>
      </c>
      <c r="K20" s="4">
        <f t="shared" si="3"/>
        <v>3881.2900000000013</v>
      </c>
      <c r="L20" s="4">
        <f t="shared" si="3"/>
        <v>470.8900000000001</v>
      </c>
      <c r="M20" s="4">
        <f t="shared" si="3"/>
        <v>110.25</v>
      </c>
      <c r="N20" s="4">
        <f t="shared" si="3"/>
        <v>2.8899999999999615</v>
      </c>
      <c r="O20" s="4">
        <f t="shared" si="3"/>
        <v>118.8099999999995</v>
      </c>
      <c r="P20" s="4">
        <f t="shared" si="3"/>
        <v>2840.8899999999981</v>
      </c>
      <c r="Q20" s="4">
        <f t="shared" si="3"/>
        <v>9604.0000000000036</v>
      </c>
      <c r="R20" s="4">
        <f t="shared" si="3"/>
        <v>16205.289999999995</v>
      </c>
      <c r="S20" s="7">
        <f>SUM(K20:R20)</f>
        <v>33234.31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51362.559999999998</v>
      </c>
      <c r="T21">
        <f>S21^(0.5)</f>
        <v>226.63309555314291</v>
      </c>
      <c r="U21">
        <f>T21/24</f>
        <v>9.4430456480476206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 t="s">
        <v>0</v>
      </c>
      <c r="B23" s="4">
        <v>188</v>
      </c>
      <c r="C23" s="4">
        <v>117</v>
      </c>
      <c r="D23" s="4">
        <v>148</v>
      </c>
      <c r="E23" s="4">
        <v>221</v>
      </c>
      <c r="F23" s="4">
        <v>214</v>
      </c>
      <c r="G23" s="4">
        <v>190</v>
      </c>
      <c r="H23" s="4">
        <v>196</v>
      </c>
      <c r="I23" s="4">
        <v>189</v>
      </c>
    </row>
    <row r="24" spans="1:21" x14ac:dyDescent="0.4">
      <c r="A24" s="3">
        <v>4</v>
      </c>
      <c r="B24" s="4">
        <v>110</v>
      </c>
      <c r="C24" s="4">
        <v>76</v>
      </c>
      <c r="D24" s="4">
        <v>91</v>
      </c>
      <c r="E24" s="4">
        <v>158</v>
      </c>
      <c r="F24" s="4">
        <v>155</v>
      </c>
      <c r="G24" s="4">
        <v>117</v>
      </c>
      <c r="H24" s="4">
        <v>155</v>
      </c>
      <c r="I24" s="4">
        <v>119</v>
      </c>
    </row>
    <row r="25" spans="1:21" x14ac:dyDescent="0.4">
      <c r="A25" s="3"/>
      <c r="B25" s="4">
        <v>72</v>
      </c>
      <c r="C25" s="4">
        <v>72</v>
      </c>
      <c r="D25" s="4">
        <v>79</v>
      </c>
      <c r="E25" s="4">
        <v>126</v>
      </c>
      <c r="F25" s="4">
        <v>126</v>
      </c>
      <c r="G25" s="4">
        <v>93</v>
      </c>
      <c r="H25" s="4">
        <v>89</v>
      </c>
      <c r="I25" s="4">
        <v>92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 t="s">
        <v>0</v>
      </c>
      <c r="B28" s="4">
        <v>113</v>
      </c>
      <c r="C28" s="4">
        <v>50</v>
      </c>
      <c r="D28" s="4">
        <v>118</v>
      </c>
      <c r="E28" s="4">
        <v>143</v>
      </c>
      <c r="F28" s="4">
        <v>61</v>
      </c>
      <c r="G28" s="4">
        <v>113</v>
      </c>
      <c r="H28" s="4">
        <v>151</v>
      </c>
      <c r="I28" s="4">
        <v>233</v>
      </c>
    </row>
    <row r="29" spans="1:21" x14ac:dyDescent="0.4">
      <c r="A29" s="3">
        <v>5</v>
      </c>
      <c r="B29" s="4">
        <v>128</v>
      </c>
      <c r="C29" s="4">
        <v>103</v>
      </c>
      <c r="D29" s="4">
        <v>134</v>
      </c>
      <c r="E29" s="4">
        <v>99</v>
      </c>
      <c r="F29" s="4">
        <v>44</v>
      </c>
      <c r="G29" s="4">
        <v>75</v>
      </c>
      <c r="H29" s="4">
        <v>89</v>
      </c>
      <c r="I29" s="4">
        <v>186</v>
      </c>
    </row>
    <row r="30" spans="1:21" x14ac:dyDescent="0.4">
      <c r="A30" s="3"/>
      <c r="B30" s="4">
        <v>109</v>
      </c>
      <c r="C30" s="4">
        <v>146</v>
      </c>
      <c r="D30" s="4">
        <v>172</v>
      </c>
      <c r="E30" s="4">
        <v>177</v>
      </c>
      <c r="F30" s="4">
        <v>66</v>
      </c>
      <c r="G30" s="4">
        <v>77</v>
      </c>
      <c r="H30" s="4">
        <v>91</v>
      </c>
      <c r="I30" s="4">
        <v>113</v>
      </c>
    </row>
    <row r="31" spans="1:21" ht="19.5" thickBot="1" x14ac:dyDescent="0.45">
      <c r="A31" s="3"/>
      <c r="I31" s="7"/>
    </row>
    <row r="32" spans="1:21" s="10" customFormat="1" ht="19.5" thickBot="1" x14ac:dyDescent="0.45">
      <c r="A32" s="9"/>
    </row>
    <row r="33" spans="1:21" x14ac:dyDescent="0.4">
      <c r="A33" s="1" t="s">
        <v>26</v>
      </c>
      <c r="B33" s="2" t="s">
        <v>27</v>
      </c>
      <c r="C33" s="2"/>
      <c r="D33" s="2"/>
      <c r="E33" s="2"/>
      <c r="F33" s="2"/>
      <c r="G33" s="2"/>
      <c r="H33" s="2"/>
      <c r="I33" s="6"/>
      <c r="K33" s="2" t="s">
        <v>14</v>
      </c>
      <c r="L33" s="2"/>
      <c r="M33" s="2"/>
      <c r="N33" s="2"/>
      <c r="O33" s="2"/>
      <c r="P33" s="2"/>
      <c r="Q33" s="2"/>
      <c r="R33" s="2"/>
      <c r="S33" s="6"/>
    </row>
    <row r="34" spans="1:21" x14ac:dyDescent="0.4">
      <c r="A34" s="3">
        <v>3</v>
      </c>
      <c r="B34" s="4">
        <v>230</v>
      </c>
      <c r="C34" s="4">
        <v>206</v>
      </c>
      <c r="D34" s="4">
        <v>229</v>
      </c>
      <c r="E34" s="4">
        <v>230</v>
      </c>
      <c r="F34" s="4">
        <v>199</v>
      </c>
      <c r="G34" s="4">
        <v>220</v>
      </c>
      <c r="H34" s="4">
        <v>248</v>
      </c>
      <c r="I34" s="4">
        <v>241</v>
      </c>
      <c r="K34" s="4">
        <f>(B34+B39+B44+B49+B54)/5</f>
        <v>202</v>
      </c>
      <c r="L34" s="4">
        <f t="shared" ref="L34:R36" si="4">(C34+C39+C44+C49+C54)/5</f>
        <v>183.6</v>
      </c>
      <c r="M34" s="4">
        <f t="shared" si="4"/>
        <v>156.4</v>
      </c>
      <c r="N34" s="4">
        <f t="shared" si="4"/>
        <v>129</v>
      </c>
      <c r="O34" s="4">
        <f t="shared" si="4"/>
        <v>117.2</v>
      </c>
      <c r="P34" s="4">
        <f t="shared" si="4"/>
        <v>147</v>
      </c>
      <c r="Q34" s="4">
        <f t="shared" si="4"/>
        <v>195</v>
      </c>
      <c r="R34" s="4">
        <f t="shared" si="4"/>
        <v>211.8</v>
      </c>
      <c r="S34" s="7"/>
    </row>
    <row r="35" spans="1:21" x14ac:dyDescent="0.4">
      <c r="A35" s="3">
        <v>1</v>
      </c>
      <c r="B35" s="4">
        <v>158</v>
      </c>
      <c r="C35" s="4">
        <v>156</v>
      </c>
      <c r="D35" s="4">
        <v>105</v>
      </c>
      <c r="E35" s="4">
        <v>152</v>
      </c>
      <c r="F35" s="4">
        <v>126</v>
      </c>
      <c r="G35" s="4">
        <v>151</v>
      </c>
      <c r="H35" s="4">
        <v>207</v>
      </c>
      <c r="I35" s="4">
        <v>172</v>
      </c>
      <c r="K35" s="4">
        <f t="shared" ref="K35:K36" si="5">(B35+B40+B45+B50+B55)/5</f>
        <v>178.6</v>
      </c>
      <c r="L35" s="4">
        <f t="shared" si="4"/>
        <v>131.19999999999999</v>
      </c>
      <c r="M35" s="4">
        <f t="shared" si="4"/>
        <v>85.6</v>
      </c>
      <c r="N35" s="4">
        <f t="shared" si="4"/>
        <v>86.8</v>
      </c>
      <c r="O35" s="4">
        <f t="shared" si="4"/>
        <v>64.2</v>
      </c>
      <c r="P35" s="4">
        <f t="shared" si="4"/>
        <v>89.8</v>
      </c>
      <c r="Q35" s="4">
        <f t="shared" si="4"/>
        <v>143.6</v>
      </c>
      <c r="R35" s="4">
        <f t="shared" si="4"/>
        <v>164.6</v>
      </c>
      <c r="S35" s="7"/>
    </row>
    <row r="36" spans="1:21" ht="19.5" thickBot="1" x14ac:dyDescent="0.45">
      <c r="A36" s="3"/>
      <c r="B36" s="4">
        <v>83</v>
      </c>
      <c r="C36" s="4">
        <v>123</v>
      </c>
      <c r="D36" s="4">
        <v>82</v>
      </c>
      <c r="E36" s="4">
        <v>127</v>
      </c>
      <c r="F36" s="4">
        <v>158</v>
      </c>
      <c r="G36" s="4">
        <v>142</v>
      </c>
      <c r="H36" s="4">
        <v>185</v>
      </c>
      <c r="I36" s="4">
        <v>109</v>
      </c>
      <c r="K36" s="4">
        <f t="shared" si="5"/>
        <v>121.8</v>
      </c>
      <c r="L36" s="4">
        <f t="shared" si="4"/>
        <v>126.2</v>
      </c>
      <c r="M36" s="4">
        <f t="shared" si="4"/>
        <v>98</v>
      </c>
      <c r="N36" s="4">
        <f t="shared" si="4"/>
        <v>113.4</v>
      </c>
      <c r="O36" s="4">
        <f t="shared" si="4"/>
        <v>117.4</v>
      </c>
      <c r="P36" s="4">
        <f t="shared" si="4"/>
        <v>106</v>
      </c>
      <c r="Q36" s="4">
        <f t="shared" si="4"/>
        <v>115.6</v>
      </c>
      <c r="R36" s="4">
        <f t="shared" si="4"/>
        <v>102.4</v>
      </c>
      <c r="S36" s="7"/>
    </row>
    <row r="37" spans="1:21" x14ac:dyDescent="0.4">
      <c r="A37" s="3"/>
      <c r="I37" s="7"/>
      <c r="K37" s="5"/>
      <c r="L37" s="5"/>
      <c r="M37" s="5"/>
      <c r="N37" s="5"/>
      <c r="O37" s="5"/>
      <c r="P37" s="5"/>
      <c r="Q37" s="5"/>
      <c r="R37" s="5"/>
      <c r="S37" s="8"/>
    </row>
    <row r="38" spans="1:21" x14ac:dyDescent="0.4">
      <c r="A38" s="1" t="s">
        <v>26</v>
      </c>
      <c r="B38" s="2" t="s">
        <v>27</v>
      </c>
      <c r="C38" s="2"/>
      <c r="D38" s="2"/>
      <c r="E38" s="2"/>
      <c r="F38" s="2"/>
      <c r="G38" s="2"/>
      <c r="H38" s="2"/>
      <c r="I38" s="6"/>
      <c r="K38" s="2" t="s">
        <v>28</v>
      </c>
      <c r="L38" s="2"/>
      <c r="M38" s="2"/>
      <c r="N38" s="2"/>
      <c r="O38" s="2"/>
      <c r="P38" s="2"/>
      <c r="Q38" s="2"/>
      <c r="R38" s="2"/>
      <c r="S38" s="6" t="s">
        <v>31</v>
      </c>
    </row>
    <row r="39" spans="1:21" x14ac:dyDescent="0.4">
      <c r="A39" s="3">
        <v>3</v>
      </c>
      <c r="B39" s="4">
        <v>147</v>
      </c>
      <c r="C39" s="4">
        <v>141</v>
      </c>
      <c r="D39" s="4">
        <v>161</v>
      </c>
      <c r="E39" s="4">
        <v>148</v>
      </c>
      <c r="F39" s="4">
        <v>151</v>
      </c>
      <c r="G39" s="4">
        <v>168</v>
      </c>
      <c r="H39" s="4">
        <v>208</v>
      </c>
      <c r="I39" s="4">
        <v>160</v>
      </c>
      <c r="K39" s="4">
        <f>(豆!K3-'0.15mL-2,3'!K34)</f>
        <v>-92.5</v>
      </c>
      <c r="L39" s="4">
        <f>(豆!L3-'0.15mL-2,3'!L34)</f>
        <v>-82.1</v>
      </c>
      <c r="M39" s="4">
        <f>(豆!M3-'0.15mL-2,3'!M34)</f>
        <v>-42.400000000000006</v>
      </c>
      <c r="N39" s="4">
        <f>(豆!N3-'0.15mL-2,3'!N34)</f>
        <v>4.0999999999999943</v>
      </c>
      <c r="O39" s="4">
        <f>(豆!O3-'0.15mL-2,3'!O34)</f>
        <v>-6.1000000000000085</v>
      </c>
      <c r="P39" s="4">
        <f>(豆!P3-'0.15mL-2,3'!P34)</f>
        <v>-26.099999999999994</v>
      </c>
      <c r="Q39" s="4">
        <f>(豆!Q3-'0.15mL-2,3'!Q34)</f>
        <v>-45.099999999999994</v>
      </c>
      <c r="R39" s="4">
        <f>(豆!R3-'0.15mL-2,3'!R34)</f>
        <v>-13.100000000000023</v>
      </c>
      <c r="S39" s="7">
        <f>SUM(K39:R39)</f>
        <v>-303.3</v>
      </c>
    </row>
    <row r="40" spans="1:21" x14ac:dyDescent="0.4">
      <c r="A40" s="3">
        <v>2</v>
      </c>
      <c r="B40" s="4">
        <v>147</v>
      </c>
      <c r="C40" s="4">
        <v>50</v>
      </c>
      <c r="D40" s="4">
        <v>55</v>
      </c>
      <c r="E40" s="4">
        <v>39</v>
      </c>
      <c r="F40" s="4">
        <v>29</v>
      </c>
      <c r="G40" s="4">
        <v>40</v>
      </c>
      <c r="H40" s="4">
        <v>99</v>
      </c>
      <c r="I40" s="4">
        <v>207</v>
      </c>
      <c r="K40" s="4">
        <f>(豆!K4-'0.15mL-2,3'!K35)</f>
        <v>-46.799999999999983</v>
      </c>
      <c r="L40" s="4">
        <f>(豆!L4-'0.15mL-2,3'!L35)</f>
        <v>-11.599999999999994</v>
      </c>
      <c r="M40" s="4">
        <f>(豆!M4-'0.15mL-2,3'!M35)</f>
        <v>10.5</v>
      </c>
      <c r="N40" s="4">
        <f>(豆!N4-'0.15mL-2,3'!N35)</f>
        <v>39.400000000000006</v>
      </c>
      <c r="O40" s="4">
        <f>(豆!O4-'0.15mL-2,3'!O35)</f>
        <v>46.599999999999994</v>
      </c>
      <c r="P40" s="4">
        <f>(豆!P4-'0.15mL-2,3'!P35)</f>
        <v>23.400000000000006</v>
      </c>
      <c r="Q40" s="4">
        <f>(豆!Q4-'0.15mL-2,3'!Q35)</f>
        <v>-5</v>
      </c>
      <c r="R40" s="4">
        <f>(豆!R4-'0.15mL-2,3'!R35)</f>
        <v>21.700000000000017</v>
      </c>
      <c r="S40" s="7">
        <f>SUM(K40:R40)</f>
        <v>78.200000000000045</v>
      </c>
    </row>
    <row r="41" spans="1:21" ht="19.5" thickBot="1" x14ac:dyDescent="0.45">
      <c r="A41" s="3"/>
      <c r="B41" s="4">
        <v>120</v>
      </c>
      <c r="C41" s="4">
        <v>97</v>
      </c>
      <c r="D41" s="4">
        <v>69</v>
      </c>
      <c r="E41" s="4">
        <v>110</v>
      </c>
      <c r="F41" s="4">
        <v>89</v>
      </c>
      <c r="G41" s="4">
        <v>62</v>
      </c>
      <c r="H41" s="4">
        <v>50</v>
      </c>
      <c r="I41" s="4">
        <v>136</v>
      </c>
      <c r="K41" s="4">
        <f>(豆!K5-'0.15mL-2,3'!K36)</f>
        <v>35.500000000000014</v>
      </c>
      <c r="L41" s="4">
        <f>(豆!L5-'0.15mL-2,3'!L36)</f>
        <v>12.700000000000003</v>
      </c>
      <c r="M41" s="4">
        <f>(豆!M5-'0.15mL-2,3'!M36)</f>
        <v>33.099999999999994</v>
      </c>
      <c r="N41" s="4">
        <f>(豆!N5-'0.15mL-2,3'!N36)</f>
        <v>47.5</v>
      </c>
      <c r="O41" s="4">
        <f>(豆!O5-'0.15mL-2,3'!O36)</f>
        <v>40.299999999999983</v>
      </c>
      <c r="P41" s="4">
        <f>(豆!P5-'0.15mL-2,3'!P36)</f>
        <v>49.699999999999989</v>
      </c>
      <c r="Q41" s="4">
        <f>(豆!Q5-'0.15mL-2,3'!Q36)</f>
        <v>73.200000000000017</v>
      </c>
      <c r="R41" s="4">
        <f>(豆!R5-'0.15mL-2,3'!R36)</f>
        <v>108.29999999999998</v>
      </c>
      <c r="S41" s="7">
        <f>SUM(K41:R41)</f>
        <v>400.29999999999995</v>
      </c>
    </row>
    <row r="42" spans="1:21" x14ac:dyDescent="0.4">
      <c r="A42" s="3"/>
      <c r="I42" s="7"/>
      <c r="K42" s="5"/>
      <c r="L42" s="5"/>
      <c r="M42" s="5"/>
      <c r="N42" s="5"/>
      <c r="O42" s="5"/>
      <c r="P42" s="5"/>
      <c r="Q42" s="5"/>
      <c r="R42" s="5"/>
      <c r="S42" s="8">
        <f>SUM(S39:S41)</f>
        <v>175.2</v>
      </c>
    </row>
    <row r="43" spans="1:21" x14ac:dyDescent="0.4">
      <c r="A43" s="1" t="s">
        <v>26</v>
      </c>
      <c r="B43" s="2" t="s">
        <v>27</v>
      </c>
      <c r="C43" s="2"/>
      <c r="D43" s="2"/>
      <c r="E43" s="2"/>
      <c r="F43" s="2"/>
      <c r="G43" s="2"/>
      <c r="H43" s="2"/>
      <c r="I43" s="6"/>
      <c r="K43" t="s">
        <v>29</v>
      </c>
    </row>
    <row r="44" spans="1:21" x14ac:dyDescent="0.4">
      <c r="A44" s="3">
        <v>3</v>
      </c>
      <c r="B44" s="4">
        <v>181</v>
      </c>
      <c r="C44" s="4">
        <v>177</v>
      </c>
      <c r="D44" s="4">
        <v>151</v>
      </c>
      <c r="E44" s="4">
        <v>104</v>
      </c>
      <c r="F44" s="4">
        <v>92</v>
      </c>
      <c r="G44" s="4">
        <v>98</v>
      </c>
      <c r="H44" s="4">
        <v>113</v>
      </c>
      <c r="I44" s="4">
        <v>201</v>
      </c>
      <c r="K44" s="4">
        <f>K39^2</f>
        <v>8556.25</v>
      </c>
      <c r="L44" s="4">
        <f t="shared" ref="L44:R44" si="6">L39^2</f>
        <v>6740.4099999999989</v>
      </c>
      <c r="M44" s="4">
        <f t="shared" si="6"/>
        <v>1797.7600000000004</v>
      </c>
      <c r="N44" s="4">
        <f t="shared" si="6"/>
        <v>16.809999999999953</v>
      </c>
      <c r="O44" s="4">
        <f t="shared" si="6"/>
        <v>37.210000000000107</v>
      </c>
      <c r="P44" s="4">
        <f t="shared" si="6"/>
        <v>681.2099999999997</v>
      </c>
      <c r="Q44" s="4">
        <f t="shared" si="6"/>
        <v>2034.0099999999995</v>
      </c>
      <c r="R44" s="4">
        <f t="shared" si="6"/>
        <v>171.61000000000058</v>
      </c>
      <c r="S44" s="7">
        <f>SUM(K44:R44)</f>
        <v>20035.27</v>
      </c>
    </row>
    <row r="45" spans="1:21" x14ac:dyDescent="0.4">
      <c r="A45" s="3">
        <v>3</v>
      </c>
      <c r="B45" s="4">
        <v>194</v>
      </c>
      <c r="C45" s="4">
        <v>134</v>
      </c>
      <c r="D45" s="4">
        <v>128</v>
      </c>
      <c r="E45" s="4">
        <v>94</v>
      </c>
      <c r="F45" s="4">
        <v>84</v>
      </c>
      <c r="G45" s="4">
        <v>75</v>
      </c>
      <c r="H45" s="4">
        <v>53</v>
      </c>
      <c r="I45" s="4">
        <v>131</v>
      </c>
      <c r="K45" s="4">
        <f t="shared" ref="K45:R46" si="7">K40^2</f>
        <v>2190.2399999999984</v>
      </c>
      <c r="L45" s="4">
        <f t="shared" si="7"/>
        <v>134.55999999999986</v>
      </c>
      <c r="M45" s="4">
        <f t="shared" si="7"/>
        <v>110.25</v>
      </c>
      <c r="N45" s="4">
        <f t="shared" si="7"/>
        <v>1552.3600000000004</v>
      </c>
      <c r="O45" s="4">
        <f t="shared" si="7"/>
        <v>2171.5599999999995</v>
      </c>
      <c r="P45" s="4">
        <f t="shared" si="7"/>
        <v>547.56000000000029</v>
      </c>
      <c r="Q45" s="4">
        <f t="shared" si="7"/>
        <v>25</v>
      </c>
      <c r="R45" s="4">
        <f t="shared" si="7"/>
        <v>470.89000000000073</v>
      </c>
      <c r="S45" s="7">
        <f>SUM(K45:R45)</f>
        <v>7202.4199999999992</v>
      </c>
    </row>
    <row r="46" spans="1:21" ht="19.5" thickBot="1" x14ac:dyDescent="0.45">
      <c r="A46" s="3"/>
      <c r="B46" s="4">
        <v>145</v>
      </c>
      <c r="C46" s="4">
        <v>147</v>
      </c>
      <c r="D46" s="4">
        <v>96</v>
      </c>
      <c r="E46" s="4">
        <v>171</v>
      </c>
      <c r="F46" s="4">
        <v>209</v>
      </c>
      <c r="G46" s="4">
        <v>164</v>
      </c>
      <c r="H46" s="4">
        <v>111</v>
      </c>
      <c r="I46" s="4">
        <v>98</v>
      </c>
      <c r="K46" s="4">
        <f t="shared" si="7"/>
        <v>1260.2500000000009</v>
      </c>
      <c r="L46" s="4">
        <f t="shared" si="7"/>
        <v>161.29000000000008</v>
      </c>
      <c r="M46" s="4">
        <f t="shared" si="7"/>
        <v>1095.6099999999997</v>
      </c>
      <c r="N46" s="4">
        <f t="shared" si="7"/>
        <v>2256.25</v>
      </c>
      <c r="O46" s="4">
        <f t="shared" si="7"/>
        <v>1624.0899999999986</v>
      </c>
      <c r="P46" s="4">
        <f t="shared" si="7"/>
        <v>2470.0899999999988</v>
      </c>
      <c r="Q46" s="4">
        <f t="shared" si="7"/>
        <v>5358.2400000000025</v>
      </c>
      <c r="R46" s="4">
        <f t="shared" si="7"/>
        <v>11728.889999999996</v>
      </c>
      <c r="S46" s="7">
        <f>SUM(K46:R46)</f>
        <v>25954.709999999995</v>
      </c>
      <c r="T46" t="s">
        <v>3</v>
      </c>
      <c r="U46" t="s">
        <v>9</v>
      </c>
    </row>
    <row r="47" spans="1:21" x14ac:dyDescent="0.4">
      <c r="A47" s="3"/>
      <c r="I47" s="7"/>
      <c r="S47" s="8">
        <f>SUM(S44:S46)</f>
        <v>53192.399999999994</v>
      </c>
      <c r="T47">
        <f>S47^(0.5)</f>
        <v>230.63477621555685</v>
      </c>
      <c r="U47">
        <f>T47/24</f>
        <v>9.6097823423148689</v>
      </c>
    </row>
    <row r="48" spans="1:21" x14ac:dyDescent="0.4">
      <c r="A48" s="1" t="s">
        <v>26</v>
      </c>
      <c r="B48" s="2" t="s">
        <v>27</v>
      </c>
      <c r="C48" s="2"/>
      <c r="D48" s="2"/>
      <c r="E48" s="2"/>
      <c r="F48" s="2"/>
      <c r="G48" s="2"/>
      <c r="H48" s="2"/>
      <c r="I48" s="6"/>
    </row>
    <row r="49" spans="1:9" x14ac:dyDescent="0.4">
      <c r="A49" s="3">
        <v>3</v>
      </c>
      <c r="B49" s="4">
        <v>249</v>
      </c>
      <c r="C49" s="4">
        <v>219</v>
      </c>
      <c r="D49" s="4">
        <v>101</v>
      </c>
      <c r="E49" s="4">
        <v>70</v>
      </c>
      <c r="F49" s="4">
        <v>93</v>
      </c>
      <c r="G49" s="4">
        <v>81</v>
      </c>
      <c r="H49" s="4">
        <v>165</v>
      </c>
      <c r="I49" s="4">
        <v>219</v>
      </c>
    </row>
    <row r="50" spans="1:9" x14ac:dyDescent="0.4">
      <c r="A50" s="3">
        <v>4</v>
      </c>
      <c r="B50" s="4">
        <v>216</v>
      </c>
      <c r="C50" s="4">
        <v>179</v>
      </c>
      <c r="D50" s="4">
        <v>85</v>
      </c>
      <c r="E50" s="4">
        <v>84</v>
      </c>
      <c r="F50" s="4">
        <v>50</v>
      </c>
      <c r="G50" s="4">
        <v>83</v>
      </c>
      <c r="H50" s="4">
        <v>164</v>
      </c>
      <c r="I50" s="4">
        <v>115</v>
      </c>
    </row>
    <row r="51" spans="1:9" x14ac:dyDescent="0.4">
      <c r="A51" s="3"/>
      <c r="B51" s="4">
        <v>92</v>
      </c>
      <c r="C51" s="4">
        <v>132</v>
      </c>
      <c r="D51" s="4">
        <v>168</v>
      </c>
      <c r="E51" s="4">
        <v>77</v>
      </c>
      <c r="F51" s="4">
        <v>67</v>
      </c>
      <c r="G51" s="4">
        <v>64</v>
      </c>
      <c r="H51" s="4">
        <v>75</v>
      </c>
      <c r="I51" s="4">
        <v>48</v>
      </c>
    </row>
    <row r="52" spans="1:9" x14ac:dyDescent="0.4">
      <c r="A52" s="3"/>
      <c r="I52" s="7"/>
    </row>
    <row r="53" spans="1:9" x14ac:dyDescent="0.4">
      <c r="A53" s="1" t="s">
        <v>26</v>
      </c>
      <c r="B53" s="2" t="s">
        <v>27</v>
      </c>
      <c r="C53" s="2"/>
      <c r="D53" s="2"/>
      <c r="E53" s="2"/>
      <c r="F53" s="2"/>
      <c r="G53" s="2"/>
      <c r="H53" s="2"/>
      <c r="I53" s="6"/>
    </row>
    <row r="54" spans="1:9" x14ac:dyDescent="0.4">
      <c r="A54" s="3">
        <v>3</v>
      </c>
      <c r="B54" s="4">
        <v>203</v>
      </c>
      <c r="C54" s="4">
        <v>175</v>
      </c>
      <c r="D54" s="4">
        <v>140</v>
      </c>
      <c r="E54" s="4">
        <v>93</v>
      </c>
      <c r="F54" s="4">
        <v>51</v>
      </c>
      <c r="G54" s="4">
        <v>168</v>
      </c>
      <c r="H54" s="4">
        <v>241</v>
      </c>
      <c r="I54" s="4">
        <v>238</v>
      </c>
    </row>
    <row r="55" spans="1:9" x14ac:dyDescent="0.4">
      <c r="A55" s="3">
        <v>5</v>
      </c>
      <c r="B55" s="4">
        <v>178</v>
      </c>
      <c r="C55" s="4">
        <v>137</v>
      </c>
      <c r="D55" s="4">
        <v>55</v>
      </c>
      <c r="E55" s="4">
        <v>65</v>
      </c>
      <c r="F55" s="4">
        <v>32</v>
      </c>
      <c r="G55" s="4">
        <v>100</v>
      </c>
      <c r="H55" s="4">
        <v>195</v>
      </c>
      <c r="I55" s="4">
        <v>198</v>
      </c>
    </row>
    <row r="56" spans="1:9" x14ac:dyDescent="0.4">
      <c r="A56" s="3"/>
      <c r="B56" s="4">
        <v>169</v>
      </c>
      <c r="C56" s="4">
        <v>132</v>
      </c>
      <c r="D56" s="4">
        <v>75</v>
      </c>
      <c r="E56" s="4">
        <v>82</v>
      </c>
      <c r="F56" s="4">
        <v>64</v>
      </c>
      <c r="G56" s="4">
        <v>98</v>
      </c>
      <c r="H56" s="4">
        <v>157</v>
      </c>
      <c r="I56" s="4">
        <v>121</v>
      </c>
    </row>
    <row r="57" spans="1:9" x14ac:dyDescent="0.4">
      <c r="A57" s="3"/>
      <c r="I57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ECFB9-5F4B-4DD9-B1AE-C74B7E308A1A}">
  <dimension ref="A1:U56"/>
  <sheetViews>
    <sheetView zoomScale="80" zoomScaleNormal="80" workbookViewId="0">
      <selection activeCell="A3" sqref="A3"/>
    </sheetView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>
        <v>4</v>
      </c>
      <c r="B8" s="4">
        <v>235</v>
      </c>
      <c r="C8" s="4">
        <v>196</v>
      </c>
      <c r="D8" s="4">
        <v>159</v>
      </c>
      <c r="E8" s="4">
        <v>170</v>
      </c>
      <c r="F8" s="4">
        <v>151</v>
      </c>
      <c r="G8" s="4">
        <v>152</v>
      </c>
      <c r="H8" s="4">
        <v>186</v>
      </c>
      <c r="I8" s="4">
        <v>209</v>
      </c>
      <c r="K8" s="4">
        <f>(B8+B13+B18+B23+B28)/5</f>
        <v>201</v>
      </c>
      <c r="L8" s="4">
        <f t="shared" ref="L8:R10" si="0">(C8+C13+C18+C23+C28)/5</f>
        <v>164</v>
      </c>
      <c r="M8" s="4">
        <f t="shared" si="0"/>
        <v>135</v>
      </c>
      <c r="N8" s="4">
        <f t="shared" si="0"/>
        <v>139.19999999999999</v>
      </c>
      <c r="O8" s="4">
        <f t="shared" si="0"/>
        <v>125.8</v>
      </c>
      <c r="P8" s="4">
        <f t="shared" si="0"/>
        <v>118.6</v>
      </c>
      <c r="Q8" s="4">
        <f t="shared" si="0"/>
        <v>163.80000000000001</v>
      </c>
      <c r="R8" s="4">
        <f t="shared" si="0"/>
        <v>187</v>
      </c>
      <c r="S8" s="7"/>
    </row>
    <row r="9" spans="1:19" x14ac:dyDescent="0.4">
      <c r="A9" s="3">
        <v>1</v>
      </c>
      <c r="B9" s="4">
        <v>194</v>
      </c>
      <c r="C9" s="4">
        <v>129</v>
      </c>
      <c r="D9" s="4">
        <v>99</v>
      </c>
      <c r="E9" s="4">
        <v>62</v>
      </c>
      <c r="F9" s="4">
        <v>66</v>
      </c>
      <c r="G9" s="4">
        <v>111</v>
      </c>
      <c r="H9" s="4">
        <v>114</v>
      </c>
      <c r="I9" s="4">
        <v>167</v>
      </c>
      <c r="K9" s="4">
        <f t="shared" ref="K9:K10" si="1">(B9+B14+B19+B24+B29)/5</f>
        <v>174.8</v>
      </c>
      <c r="L9" s="4">
        <f t="shared" si="0"/>
        <v>108.8</v>
      </c>
      <c r="M9" s="4">
        <f t="shared" si="0"/>
        <v>104</v>
      </c>
      <c r="N9" s="4">
        <f t="shared" si="0"/>
        <v>70.599999999999994</v>
      </c>
      <c r="O9" s="4">
        <f t="shared" si="0"/>
        <v>56.4</v>
      </c>
      <c r="P9" s="4">
        <f t="shared" si="0"/>
        <v>69.8</v>
      </c>
      <c r="Q9" s="4">
        <f t="shared" si="0"/>
        <v>103</v>
      </c>
      <c r="R9" s="4">
        <f t="shared" si="0"/>
        <v>161.19999999999999</v>
      </c>
      <c r="S9" s="7"/>
    </row>
    <row r="10" spans="1:19" ht="19.5" thickBot="1" x14ac:dyDescent="0.45">
      <c r="A10" s="3"/>
      <c r="B10" s="4">
        <v>120</v>
      </c>
      <c r="C10" s="4">
        <v>117</v>
      </c>
      <c r="D10" s="4">
        <v>120</v>
      </c>
      <c r="E10" s="4">
        <v>102</v>
      </c>
      <c r="F10" s="4">
        <v>109</v>
      </c>
      <c r="G10" s="4">
        <v>119</v>
      </c>
      <c r="H10" s="4">
        <v>128</v>
      </c>
      <c r="I10" s="4">
        <v>108</v>
      </c>
      <c r="K10" s="4">
        <f t="shared" si="1"/>
        <v>130.19999999999999</v>
      </c>
      <c r="L10" s="4">
        <f t="shared" si="0"/>
        <v>106.6</v>
      </c>
      <c r="M10" s="4">
        <f t="shared" si="0"/>
        <v>113.6</v>
      </c>
      <c r="N10" s="4">
        <f t="shared" si="0"/>
        <v>107.8</v>
      </c>
      <c r="O10" s="4">
        <f t="shared" si="0"/>
        <v>103.2</v>
      </c>
      <c r="P10" s="4">
        <f t="shared" si="0"/>
        <v>96.8</v>
      </c>
      <c r="Q10" s="4">
        <f t="shared" si="0"/>
        <v>87.2</v>
      </c>
      <c r="R10" s="4">
        <f t="shared" si="0"/>
        <v>101.4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>
        <v>4</v>
      </c>
      <c r="B13" s="4">
        <v>223</v>
      </c>
      <c r="C13" s="4">
        <v>195</v>
      </c>
      <c r="D13" s="4">
        <v>185</v>
      </c>
      <c r="E13" s="4">
        <v>155</v>
      </c>
      <c r="F13" s="4">
        <v>164</v>
      </c>
      <c r="G13" s="4">
        <v>127</v>
      </c>
      <c r="H13" s="4">
        <v>189</v>
      </c>
      <c r="I13" s="4">
        <v>198</v>
      </c>
      <c r="K13" s="4">
        <f>(豆!K3-'0.15mL-4,5'!K8)</f>
        <v>-91.5</v>
      </c>
      <c r="L13" s="4">
        <f>(豆!L3-'0.15mL-4,5'!L8)</f>
        <v>-62.5</v>
      </c>
      <c r="M13" s="4">
        <f>(豆!M3-'0.15mL-4,5'!M8)</f>
        <v>-21</v>
      </c>
      <c r="N13" s="4">
        <f>(豆!N3-'0.15mL-4,5'!N8)</f>
        <v>-6.0999999999999943</v>
      </c>
      <c r="O13" s="4">
        <f>(豆!O3-'0.15mL-4,5'!O8)</f>
        <v>-14.700000000000003</v>
      </c>
      <c r="P13" s="4">
        <f>(豆!P3-'0.15mL-4,5'!P8)</f>
        <v>2.3000000000000114</v>
      </c>
      <c r="Q13" s="4">
        <f>(豆!Q3-'0.15mL-4,5'!Q8)</f>
        <v>-13.900000000000006</v>
      </c>
      <c r="R13" s="4">
        <f>(豆!R3-'0.15mL-4,5'!R8)</f>
        <v>11.699999999999989</v>
      </c>
      <c r="S13" s="7">
        <f>SUM(K13:R13)</f>
        <v>-195.70000000000002</v>
      </c>
    </row>
    <row r="14" spans="1:19" x14ac:dyDescent="0.4">
      <c r="A14" s="3">
        <v>2</v>
      </c>
      <c r="B14" s="4">
        <v>231</v>
      </c>
      <c r="C14" s="4">
        <v>152</v>
      </c>
      <c r="D14" s="4">
        <v>140</v>
      </c>
      <c r="E14" s="4">
        <v>91</v>
      </c>
      <c r="F14" s="4">
        <v>63</v>
      </c>
      <c r="G14" s="4">
        <v>62</v>
      </c>
      <c r="H14" s="4">
        <v>122</v>
      </c>
      <c r="I14" s="4">
        <v>180</v>
      </c>
      <c r="K14" s="4">
        <f>(豆!K4-'0.15mL-4,5'!K9)</f>
        <v>-43</v>
      </c>
      <c r="L14" s="4">
        <f>(豆!L4-'0.15mL-4,5'!L9)</f>
        <v>10.799999999999997</v>
      </c>
      <c r="M14" s="4">
        <f>(豆!M4-'0.15mL-4,5'!M9)</f>
        <v>-7.9000000000000057</v>
      </c>
      <c r="N14" s="4">
        <f>(豆!N4-'0.15mL-4,5'!N9)</f>
        <v>55.600000000000009</v>
      </c>
      <c r="O14" s="4">
        <f>(豆!O4-'0.15mL-4,5'!O9)</f>
        <v>54.4</v>
      </c>
      <c r="P14" s="4">
        <f>(豆!P4-'0.15mL-4,5'!P9)</f>
        <v>43.400000000000006</v>
      </c>
      <c r="Q14" s="4">
        <f>(豆!Q4-'0.15mL-4,5'!Q9)</f>
        <v>35.599999999999994</v>
      </c>
      <c r="R14" s="4">
        <f>(豆!R4-'0.15mL-4,5'!R9)</f>
        <v>25.100000000000023</v>
      </c>
      <c r="S14" s="7">
        <f>SUM(K14:R14)</f>
        <v>174.00000000000003</v>
      </c>
    </row>
    <row r="15" spans="1:19" ht="19.5" thickBot="1" x14ac:dyDescent="0.45">
      <c r="A15" s="3"/>
      <c r="B15" s="4">
        <v>147</v>
      </c>
      <c r="C15" s="4">
        <v>138</v>
      </c>
      <c r="D15" s="4">
        <v>131</v>
      </c>
      <c r="E15" s="4">
        <v>105</v>
      </c>
      <c r="F15" s="4">
        <v>112</v>
      </c>
      <c r="G15" s="4">
        <v>117</v>
      </c>
      <c r="H15" s="4">
        <v>70</v>
      </c>
      <c r="I15" s="4">
        <v>173</v>
      </c>
      <c r="K15" s="4">
        <f>(豆!K5-'0.15mL-4,5'!K10)</f>
        <v>27.100000000000023</v>
      </c>
      <c r="L15" s="4">
        <f>(豆!L5-'0.15mL-4,5'!L10)</f>
        <v>32.300000000000011</v>
      </c>
      <c r="M15" s="4">
        <f>(豆!M5-'0.15mL-4,5'!M10)</f>
        <v>17.5</v>
      </c>
      <c r="N15" s="4">
        <f>(豆!N5-'0.15mL-4,5'!N10)</f>
        <v>53.100000000000009</v>
      </c>
      <c r="O15" s="4">
        <f>(豆!O5-'0.15mL-4,5'!O10)</f>
        <v>54.499999999999986</v>
      </c>
      <c r="P15" s="4">
        <f>(豆!P5-'0.15mL-4,5'!P10)</f>
        <v>58.899999999999991</v>
      </c>
      <c r="Q15" s="4">
        <f>(豆!Q5-'0.15mL-4,5'!Q10)</f>
        <v>101.60000000000001</v>
      </c>
      <c r="R15" s="4">
        <f>(豆!R5-'0.15mL-4,5'!R10)</f>
        <v>109.29999999999998</v>
      </c>
      <c r="S15" s="7">
        <f>SUM(K15:R15)</f>
        <v>454.30000000000007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432.60000000000008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>
        <v>4</v>
      </c>
      <c r="B18" s="4">
        <v>166</v>
      </c>
      <c r="C18" s="4">
        <v>159</v>
      </c>
      <c r="D18" s="4">
        <v>107</v>
      </c>
      <c r="E18" s="4">
        <v>118</v>
      </c>
      <c r="F18" s="4">
        <v>91</v>
      </c>
      <c r="G18" s="4">
        <v>83</v>
      </c>
      <c r="H18" s="4">
        <v>123</v>
      </c>
      <c r="I18" s="4">
        <v>171</v>
      </c>
      <c r="K18" s="4">
        <f>K13^2</f>
        <v>8372.25</v>
      </c>
      <c r="L18" s="4">
        <f t="shared" ref="L18:R18" si="2">L13^2</f>
        <v>3906.25</v>
      </c>
      <c r="M18" s="4">
        <f t="shared" si="2"/>
        <v>441</v>
      </c>
      <c r="N18" s="4">
        <f t="shared" si="2"/>
        <v>37.20999999999993</v>
      </c>
      <c r="O18" s="4">
        <f t="shared" si="2"/>
        <v>216.09000000000009</v>
      </c>
      <c r="P18" s="4">
        <f t="shared" si="2"/>
        <v>5.2900000000000524</v>
      </c>
      <c r="Q18" s="4">
        <f t="shared" si="2"/>
        <v>193.21000000000015</v>
      </c>
      <c r="R18" s="4">
        <f t="shared" si="2"/>
        <v>136.88999999999973</v>
      </c>
      <c r="S18" s="7">
        <f>SUM(K18:R18)</f>
        <v>13308.19</v>
      </c>
    </row>
    <row r="19" spans="1:21" x14ac:dyDescent="0.4">
      <c r="A19" s="3">
        <v>3</v>
      </c>
      <c r="B19" s="4">
        <v>156</v>
      </c>
      <c r="C19" s="4">
        <v>113</v>
      </c>
      <c r="D19" s="4">
        <v>119</v>
      </c>
      <c r="E19" s="4">
        <v>89</v>
      </c>
      <c r="F19" s="4">
        <v>67</v>
      </c>
      <c r="G19" s="4">
        <v>68</v>
      </c>
      <c r="H19" s="4">
        <v>61</v>
      </c>
      <c r="I19" s="4">
        <v>120</v>
      </c>
      <c r="K19" s="4">
        <f t="shared" ref="K19:R20" si="3">K14^2</f>
        <v>1849</v>
      </c>
      <c r="L19" s="4">
        <f t="shared" si="3"/>
        <v>116.63999999999994</v>
      </c>
      <c r="M19" s="4">
        <f t="shared" si="3"/>
        <v>62.410000000000089</v>
      </c>
      <c r="N19" s="4">
        <f t="shared" si="3"/>
        <v>3091.360000000001</v>
      </c>
      <c r="O19" s="4">
        <f t="shared" si="3"/>
        <v>2959.3599999999997</v>
      </c>
      <c r="P19" s="4">
        <f t="shared" si="3"/>
        <v>1883.5600000000004</v>
      </c>
      <c r="Q19" s="4">
        <f t="shared" si="3"/>
        <v>1267.3599999999997</v>
      </c>
      <c r="R19" s="4">
        <f t="shared" si="3"/>
        <v>630.01000000000113</v>
      </c>
      <c r="S19" s="7">
        <f>SUM(K19:R19)</f>
        <v>11859.700000000004</v>
      </c>
    </row>
    <row r="20" spans="1:21" ht="19.5" thickBot="1" x14ac:dyDescent="0.45">
      <c r="A20" s="3"/>
      <c r="B20" s="4">
        <v>126</v>
      </c>
      <c r="C20" s="4">
        <v>120</v>
      </c>
      <c r="D20" s="4">
        <v>134</v>
      </c>
      <c r="E20" s="4">
        <v>148</v>
      </c>
      <c r="F20" s="4">
        <v>134</v>
      </c>
      <c r="G20" s="4">
        <v>107</v>
      </c>
      <c r="H20" s="4">
        <v>61</v>
      </c>
      <c r="I20" s="4">
        <v>39</v>
      </c>
      <c r="K20" s="4">
        <f t="shared" si="3"/>
        <v>734.41000000000122</v>
      </c>
      <c r="L20" s="4">
        <f t="shared" si="3"/>
        <v>1043.2900000000006</v>
      </c>
      <c r="M20" s="4">
        <f t="shared" si="3"/>
        <v>306.25</v>
      </c>
      <c r="N20" s="4">
        <f t="shared" si="3"/>
        <v>2819.610000000001</v>
      </c>
      <c r="O20" s="4">
        <f t="shared" si="3"/>
        <v>2970.2499999999986</v>
      </c>
      <c r="P20" s="4">
        <f t="shared" si="3"/>
        <v>3469.2099999999991</v>
      </c>
      <c r="Q20" s="4">
        <f t="shared" si="3"/>
        <v>10322.560000000001</v>
      </c>
      <c r="R20" s="4">
        <f t="shared" si="3"/>
        <v>11946.489999999996</v>
      </c>
      <c r="S20" s="7">
        <f>SUM(K20:R20)</f>
        <v>33612.07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58779.960000000006</v>
      </c>
      <c r="T21">
        <f>S21^(0.5)</f>
        <v>242.44578775470612</v>
      </c>
      <c r="U21">
        <f>T21/24</f>
        <v>10.101907823112755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>
        <v>4</v>
      </c>
      <c r="B23" s="4">
        <v>186</v>
      </c>
      <c r="C23" s="4">
        <v>149</v>
      </c>
      <c r="D23" s="4">
        <v>102</v>
      </c>
      <c r="E23" s="4">
        <v>108</v>
      </c>
      <c r="F23" s="4">
        <v>89</v>
      </c>
      <c r="G23" s="4">
        <v>92</v>
      </c>
      <c r="H23" s="4">
        <v>132</v>
      </c>
      <c r="I23" s="4">
        <v>186</v>
      </c>
    </row>
    <row r="24" spans="1:21" x14ac:dyDescent="0.4">
      <c r="A24" s="3">
        <v>4</v>
      </c>
      <c r="B24" s="4">
        <v>160</v>
      </c>
      <c r="C24" s="4">
        <v>109</v>
      </c>
      <c r="D24" s="4">
        <v>110</v>
      </c>
      <c r="E24" s="4">
        <v>81</v>
      </c>
      <c r="F24" s="4">
        <v>62</v>
      </c>
      <c r="G24" s="4">
        <v>74</v>
      </c>
      <c r="H24" s="4">
        <v>63</v>
      </c>
      <c r="I24" s="4">
        <v>136</v>
      </c>
    </row>
    <row r="25" spans="1:21" x14ac:dyDescent="0.4">
      <c r="A25" s="3"/>
      <c r="B25" s="4">
        <v>132</v>
      </c>
      <c r="C25" s="4">
        <v>115</v>
      </c>
      <c r="D25" s="4">
        <v>133</v>
      </c>
      <c r="E25" s="4">
        <v>147</v>
      </c>
      <c r="F25" s="4">
        <v>129</v>
      </c>
      <c r="G25" s="4">
        <v>97</v>
      </c>
      <c r="H25" s="4">
        <v>46</v>
      </c>
      <c r="I25" s="4">
        <v>44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>
        <v>4</v>
      </c>
      <c r="B28" s="4">
        <v>195</v>
      </c>
      <c r="C28" s="4">
        <v>121</v>
      </c>
      <c r="D28" s="4">
        <v>122</v>
      </c>
      <c r="E28" s="4">
        <v>145</v>
      </c>
      <c r="F28" s="4">
        <v>134</v>
      </c>
      <c r="G28" s="4">
        <v>139</v>
      </c>
      <c r="H28" s="4">
        <v>189</v>
      </c>
      <c r="I28" s="4">
        <v>171</v>
      </c>
    </row>
    <row r="29" spans="1:21" x14ac:dyDescent="0.4">
      <c r="A29" s="3">
        <v>5</v>
      </c>
      <c r="B29" s="4">
        <v>133</v>
      </c>
      <c r="C29" s="4">
        <v>41</v>
      </c>
      <c r="D29" s="4">
        <v>52</v>
      </c>
      <c r="E29" s="4">
        <v>30</v>
      </c>
      <c r="F29" s="4">
        <v>24</v>
      </c>
      <c r="G29" s="4">
        <v>34</v>
      </c>
      <c r="H29" s="4">
        <v>155</v>
      </c>
      <c r="I29" s="4">
        <v>203</v>
      </c>
    </row>
    <row r="30" spans="1:21" ht="19.5" thickBot="1" x14ac:dyDescent="0.45">
      <c r="A30" s="3"/>
      <c r="B30" s="11">
        <v>126</v>
      </c>
      <c r="C30" s="11">
        <v>43</v>
      </c>
      <c r="D30" s="11">
        <v>50</v>
      </c>
      <c r="E30" s="11">
        <v>37</v>
      </c>
      <c r="F30" s="11">
        <v>32</v>
      </c>
      <c r="G30" s="11">
        <v>44</v>
      </c>
      <c r="H30" s="11">
        <v>131</v>
      </c>
      <c r="I30" s="11">
        <v>143</v>
      </c>
    </row>
    <row r="31" spans="1:21" s="10" customFormat="1" ht="19.5" thickBot="1" x14ac:dyDescent="0.45">
      <c r="A31" s="9"/>
      <c r="I31" s="12"/>
    </row>
    <row r="32" spans="1:21" x14ac:dyDescent="0.4">
      <c r="A32" s="1" t="s">
        <v>26</v>
      </c>
      <c r="B32" s="2" t="s">
        <v>27</v>
      </c>
      <c r="I32" s="7"/>
      <c r="K32" t="s">
        <v>14</v>
      </c>
      <c r="S32" s="7"/>
    </row>
    <row r="33" spans="1:21" x14ac:dyDescent="0.4">
      <c r="A33" s="3">
        <v>5</v>
      </c>
      <c r="B33" s="4">
        <v>235</v>
      </c>
      <c r="C33" s="4">
        <v>173</v>
      </c>
      <c r="D33" s="4">
        <v>157</v>
      </c>
      <c r="E33" s="4">
        <v>180</v>
      </c>
      <c r="F33" s="4">
        <v>197</v>
      </c>
      <c r="G33" s="4">
        <v>179</v>
      </c>
      <c r="H33" s="4">
        <v>191</v>
      </c>
      <c r="I33" s="4">
        <v>214</v>
      </c>
      <c r="K33" s="4">
        <f>(B33+B38+B43+B48+B53)/5</f>
        <v>153.4</v>
      </c>
      <c r="L33" s="4">
        <f t="shared" ref="L33:R35" si="4">(C33+C38+C43+C48+C53)/5</f>
        <v>112</v>
      </c>
      <c r="M33" s="4">
        <f t="shared" si="4"/>
        <v>141.19999999999999</v>
      </c>
      <c r="N33" s="4">
        <f t="shared" si="4"/>
        <v>147.80000000000001</v>
      </c>
      <c r="O33" s="4">
        <f t="shared" si="4"/>
        <v>149.6</v>
      </c>
      <c r="P33" s="4">
        <f t="shared" si="4"/>
        <v>130.19999999999999</v>
      </c>
      <c r="Q33" s="4">
        <f t="shared" si="4"/>
        <v>145.6</v>
      </c>
      <c r="R33" s="4">
        <f t="shared" si="4"/>
        <v>166.2</v>
      </c>
      <c r="S33" s="7"/>
    </row>
    <row r="34" spans="1:21" x14ac:dyDescent="0.4">
      <c r="A34" s="3">
        <v>1</v>
      </c>
      <c r="B34" s="4">
        <v>95</v>
      </c>
      <c r="C34" s="4">
        <v>96</v>
      </c>
      <c r="D34" s="4">
        <v>70</v>
      </c>
      <c r="E34" s="4">
        <v>65</v>
      </c>
      <c r="F34" s="4">
        <v>53</v>
      </c>
      <c r="G34" s="4">
        <v>92</v>
      </c>
      <c r="H34" s="4">
        <v>130</v>
      </c>
      <c r="I34" s="4">
        <v>169</v>
      </c>
      <c r="K34" s="4">
        <f t="shared" ref="K34:K35" si="5">(B34+B39+B44+B49+B54)/5</f>
        <v>78.8</v>
      </c>
      <c r="L34" s="4">
        <f t="shared" si="4"/>
        <v>62.8</v>
      </c>
      <c r="M34" s="4">
        <f t="shared" si="4"/>
        <v>50.2</v>
      </c>
      <c r="N34" s="4">
        <f t="shared" si="4"/>
        <v>66.2</v>
      </c>
      <c r="O34" s="4">
        <f t="shared" si="4"/>
        <v>43.6</v>
      </c>
      <c r="P34" s="4">
        <f t="shared" si="4"/>
        <v>44.6</v>
      </c>
      <c r="Q34" s="4">
        <f t="shared" si="4"/>
        <v>74.2</v>
      </c>
      <c r="R34" s="4">
        <f t="shared" si="4"/>
        <v>116.4</v>
      </c>
      <c r="S34" s="7"/>
    </row>
    <row r="35" spans="1:21" ht="19.5" thickBot="1" x14ac:dyDescent="0.45">
      <c r="A35" s="3"/>
      <c r="B35" s="4">
        <v>75</v>
      </c>
      <c r="C35" s="4">
        <v>109</v>
      </c>
      <c r="D35" s="4">
        <v>128</v>
      </c>
      <c r="E35" s="4">
        <v>133</v>
      </c>
      <c r="F35" s="4">
        <v>99</v>
      </c>
      <c r="G35" s="4">
        <v>102</v>
      </c>
      <c r="H35" s="4">
        <v>94</v>
      </c>
      <c r="I35" s="4">
        <v>102</v>
      </c>
      <c r="K35" s="4">
        <f t="shared" si="5"/>
        <v>67.400000000000006</v>
      </c>
      <c r="L35" s="4">
        <f t="shared" si="4"/>
        <v>83.8</v>
      </c>
      <c r="M35" s="4">
        <f t="shared" si="4"/>
        <v>91</v>
      </c>
      <c r="N35" s="4">
        <f t="shared" si="4"/>
        <v>97</v>
      </c>
      <c r="O35" s="4">
        <f t="shared" si="4"/>
        <v>80</v>
      </c>
      <c r="P35" s="4">
        <f t="shared" si="4"/>
        <v>79</v>
      </c>
      <c r="Q35" s="4">
        <f t="shared" si="4"/>
        <v>70.8</v>
      </c>
      <c r="R35" s="4">
        <f t="shared" si="4"/>
        <v>62.4</v>
      </c>
      <c r="S35" s="7"/>
    </row>
    <row r="36" spans="1:21" x14ac:dyDescent="0.4">
      <c r="A36" s="3"/>
      <c r="I36" s="7"/>
      <c r="K36" s="5"/>
      <c r="L36" s="5"/>
      <c r="M36" s="5"/>
      <c r="N36" s="5"/>
      <c r="O36" s="5"/>
      <c r="P36" s="5"/>
      <c r="Q36" s="5"/>
      <c r="R36" s="5"/>
      <c r="S36" s="8"/>
    </row>
    <row r="37" spans="1:21" x14ac:dyDescent="0.4">
      <c r="A37" s="1" t="s">
        <v>26</v>
      </c>
      <c r="B37" s="2" t="s">
        <v>27</v>
      </c>
      <c r="C37" s="2"/>
      <c r="D37" s="2"/>
      <c r="E37" s="2"/>
      <c r="F37" s="2"/>
      <c r="G37" s="2"/>
      <c r="H37" s="2"/>
      <c r="I37" s="6"/>
      <c r="K37" s="2" t="s">
        <v>28</v>
      </c>
      <c r="L37" s="2"/>
      <c r="M37" s="2"/>
      <c r="N37" s="2"/>
      <c r="O37" s="2"/>
      <c r="P37" s="2"/>
      <c r="Q37" s="2"/>
      <c r="R37" s="2"/>
      <c r="S37" s="6" t="s">
        <v>30</v>
      </c>
    </row>
    <row r="38" spans="1:21" x14ac:dyDescent="0.4">
      <c r="A38" s="3">
        <v>5</v>
      </c>
      <c r="B38" s="4">
        <v>192</v>
      </c>
      <c r="C38" s="4">
        <v>114</v>
      </c>
      <c r="D38" s="4">
        <v>168</v>
      </c>
      <c r="E38" s="4">
        <v>206</v>
      </c>
      <c r="F38" s="4">
        <v>220</v>
      </c>
      <c r="G38" s="4">
        <v>178</v>
      </c>
      <c r="H38" s="4">
        <v>193</v>
      </c>
      <c r="I38" s="4">
        <v>184</v>
      </c>
      <c r="K38" s="4">
        <f>(豆!K3-'0.15mL-4,5'!K33)</f>
        <v>-43.900000000000006</v>
      </c>
      <c r="L38" s="4">
        <f>(豆!L3-'0.15mL-4,5'!L33)</f>
        <v>-10.5</v>
      </c>
      <c r="M38" s="4">
        <f>(豆!M3-'0.15mL-4,5'!M33)</f>
        <v>-27.199999999999989</v>
      </c>
      <c r="N38" s="4">
        <f>(豆!N3-'0.15mL-4,5'!N33)</f>
        <v>-14.700000000000017</v>
      </c>
      <c r="O38" s="4">
        <f>(豆!O3-'0.15mL-4,5'!O33)</f>
        <v>-38.5</v>
      </c>
      <c r="P38" s="4">
        <f>(豆!P3-'0.15mL-4,5'!P33)</f>
        <v>-9.2999999999999829</v>
      </c>
      <c r="Q38" s="4">
        <f>(豆!Q3-'0.15mL-4,5'!Q33)</f>
        <v>4.3000000000000114</v>
      </c>
      <c r="R38" s="4">
        <f>(豆!R3-'0.15mL-4,5'!R33)</f>
        <v>32.5</v>
      </c>
      <c r="S38" s="7">
        <f>SUM(K38:R38)</f>
        <v>-107.29999999999998</v>
      </c>
    </row>
    <row r="39" spans="1:21" x14ac:dyDescent="0.4">
      <c r="A39" s="3">
        <v>2</v>
      </c>
      <c r="B39" s="4">
        <v>151</v>
      </c>
      <c r="C39" s="4">
        <v>79</v>
      </c>
      <c r="D39" s="4">
        <v>51</v>
      </c>
      <c r="E39" s="4">
        <v>76</v>
      </c>
      <c r="F39" s="4">
        <v>47</v>
      </c>
      <c r="G39" s="4">
        <v>31</v>
      </c>
      <c r="H39" s="4">
        <v>64</v>
      </c>
      <c r="I39" s="4">
        <v>102</v>
      </c>
      <c r="K39" s="4">
        <f>(豆!K4-'0.15mL-4,5'!K34)</f>
        <v>53.000000000000014</v>
      </c>
      <c r="L39" s="4">
        <f>(豆!L4-'0.15mL-4,5'!L34)</f>
        <v>56.8</v>
      </c>
      <c r="M39" s="4">
        <f>(豆!M4-'0.15mL-4,5'!M34)</f>
        <v>45.899999999999991</v>
      </c>
      <c r="N39" s="4">
        <f>(豆!N4-'0.15mL-4,5'!N34)</f>
        <v>60</v>
      </c>
      <c r="O39" s="4">
        <f>(豆!O4-'0.15mL-4,5'!O34)</f>
        <v>67.199999999999989</v>
      </c>
      <c r="P39" s="4">
        <f>(豆!P4-'0.15mL-4,5'!P34)</f>
        <v>68.599999999999994</v>
      </c>
      <c r="Q39" s="4">
        <f>(豆!Q4-'0.15mL-4,5'!Q34)</f>
        <v>64.399999999999991</v>
      </c>
      <c r="R39" s="4">
        <f>(豆!R4-'0.15mL-4,5'!R34)</f>
        <v>69.900000000000006</v>
      </c>
      <c r="S39" s="7">
        <f>SUM(K39:R39)</f>
        <v>485.79999999999995</v>
      </c>
    </row>
    <row r="40" spans="1:21" ht="19.5" thickBot="1" x14ac:dyDescent="0.45">
      <c r="A40" s="3"/>
      <c r="B40" s="4">
        <v>112</v>
      </c>
      <c r="C40" s="4">
        <v>48</v>
      </c>
      <c r="D40" s="4">
        <v>77</v>
      </c>
      <c r="E40" s="4">
        <v>88</v>
      </c>
      <c r="F40" s="4">
        <v>66</v>
      </c>
      <c r="G40" s="4">
        <v>62</v>
      </c>
      <c r="H40" s="4">
        <v>62</v>
      </c>
      <c r="I40" s="4">
        <v>71</v>
      </c>
      <c r="K40" s="4">
        <f>(豆!K5-'0.15mL-4,5'!K35)</f>
        <v>89.9</v>
      </c>
      <c r="L40" s="4">
        <f>(豆!L5-'0.15mL-4,5'!L35)</f>
        <v>55.100000000000009</v>
      </c>
      <c r="M40" s="4">
        <f>(豆!M5-'0.15mL-4,5'!M35)</f>
        <v>40.099999999999994</v>
      </c>
      <c r="N40" s="4">
        <f>(豆!N5-'0.15mL-4,5'!N35)</f>
        <v>63.900000000000006</v>
      </c>
      <c r="O40" s="4">
        <f>(豆!O5-'0.15mL-4,5'!O35)</f>
        <v>77.699999999999989</v>
      </c>
      <c r="P40" s="4">
        <f>(豆!P5-'0.15mL-4,5'!P35)</f>
        <v>76.699999999999989</v>
      </c>
      <c r="Q40" s="4">
        <f>(豆!Q5-'0.15mL-4,5'!Q35)</f>
        <v>118.00000000000001</v>
      </c>
      <c r="R40" s="4">
        <f>(豆!R5-'0.15mL-4,5'!R35)</f>
        <v>148.29999999999998</v>
      </c>
      <c r="S40" s="7">
        <f>SUM(K40:R40)</f>
        <v>669.69999999999993</v>
      </c>
    </row>
    <row r="41" spans="1:21" x14ac:dyDescent="0.4">
      <c r="A41" s="3"/>
      <c r="I41" s="7"/>
      <c r="K41" s="5"/>
      <c r="L41" s="5"/>
      <c r="M41" s="5"/>
      <c r="N41" s="5"/>
      <c r="O41" s="5"/>
      <c r="P41" s="5"/>
      <c r="Q41" s="5"/>
      <c r="R41" s="5"/>
      <c r="S41" s="8">
        <f>SUM(S38:S40)</f>
        <v>1048.1999999999998</v>
      </c>
    </row>
    <row r="42" spans="1:21" x14ac:dyDescent="0.4">
      <c r="A42" s="1" t="s">
        <v>26</v>
      </c>
      <c r="B42" s="2" t="s">
        <v>27</v>
      </c>
      <c r="C42" s="2"/>
      <c r="D42" s="2"/>
      <c r="E42" s="2"/>
      <c r="F42" s="2"/>
      <c r="G42" s="2"/>
      <c r="H42" s="2"/>
      <c r="I42" s="6"/>
      <c r="K42" t="s">
        <v>29</v>
      </c>
    </row>
    <row r="43" spans="1:21" x14ac:dyDescent="0.4">
      <c r="A43" s="3">
        <v>5</v>
      </c>
      <c r="B43" s="4">
        <v>135</v>
      </c>
      <c r="C43" s="4">
        <v>126</v>
      </c>
      <c r="D43" s="4">
        <v>149</v>
      </c>
      <c r="E43" s="4">
        <v>135</v>
      </c>
      <c r="F43" s="4">
        <v>122</v>
      </c>
      <c r="G43" s="4">
        <v>92</v>
      </c>
      <c r="H43" s="4">
        <v>120</v>
      </c>
      <c r="I43" s="4">
        <v>140</v>
      </c>
      <c r="K43" s="4">
        <f>K38^2</f>
        <v>1927.2100000000005</v>
      </c>
      <c r="L43" s="4">
        <f t="shared" ref="L43:R43" si="6">L38^2</f>
        <v>110.25</v>
      </c>
      <c r="M43" s="4">
        <f t="shared" si="6"/>
        <v>739.83999999999935</v>
      </c>
      <c r="N43" s="4">
        <f t="shared" si="6"/>
        <v>216.09000000000052</v>
      </c>
      <c r="O43" s="4">
        <f t="shared" si="6"/>
        <v>1482.25</v>
      </c>
      <c r="P43" s="4">
        <f t="shared" si="6"/>
        <v>86.489999999999682</v>
      </c>
      <c r="Q43" s="4">
        <f t="shared" si="6"/>
        <v>18.490000000000098</v>
      </c>
      <c r="R43" s="4">
        <f t="shared" si="6"/>
        <v>1056.25</v>
      </c>
      <c r="S43" s="7">
        <f>SUM(K43:R43)</f>
        <v>5636.87</v>
      </c>
    </row>
    <row r="44" spans="1:21" x14ac:dyDescent="0.4">
      <c r="A44" s="3">
        <v>3</v>
      </c>
      <c r="B44" s="4">
        <v>65</v>
      </c>
      <c r="C44" s="4">
        <v>70</v>
      </c>
      <c r="D44" s="4">
        <v>65</v>
      </c>
      <c r="E44" s="4">
        <v>81</v>
      </c>
      <c r="F44" s="4">
        <v>47</v>
      </c>
      <c r="G44" s="4">
        <v>32</v>
      </c>
      <c r="H44" s="4">
        <v>54</v>
      </c>
      <c r="I44" s="4">
        <v>69</v>
      </c>
      <c r="K44" s="4">
        <f t="shared" ref="K44:R45" si="7">K39^2</f>
        <v>2809.0000000000014</v>
      </c>
      <c r="L44" s="4">
        <f t="shared" si="7"/>
        <v>3226.24</v>
      </c>
      <c r="M44" s="4">
        <f t="shared" si="7"/>
        <v>2106.809999999999</v>
      </c>
      <c r="N44" s="4">
        <f t="shared" si="7"/>
        <v>3600</v>
      </c>
      <c r="O44" s="4">
        <f t="shared" si="7"/>
        <v>4515.8399999999983</v>
      </c>
      <c r="P44" s="4">
        <f t="shared" si="7"/>
        <v>4705.9599999999991</v>
      </c>
      <c r="Q44" s="4">
        <f t="shared" si="7"/>
        <v>4147.3599999999988</v>
      </c>
      <c r="R44" s="4">
        <f t="shared" si="7"/>
        <v>4886.0100000000011</v>
      </c>
      <c r="S44" s="7">
        <f>SUM(K44:R44)</f>
        <v>29997.22</v>
      </c>
    </row>
    <row r="45" spans="1:21" ht="19.5" thickBot="1" x14ac:dyDescent="0.45">
      <c r="A45" s="3"/>
      <c r="B45" s="4">
        <v>44</v>
      </c>
      <c r="C45" s="4">
        <v>100</v>
      </c>
      <c r="D45" s="4">
        <v>117</v>
      </c>
      <c r="E45" s="4">
        <v>83</v>
      </c>
      <c r="F45" s="4">
        <v>102</v>
      </c>
      <c r="G45" s="4">
        <v>90</v>
      </c>
      <c r="H45" s="4">
        <v>45</v>
      </c>
      <c r="I45" s="4">
        <v>41</v>
      </c>
      <c r="K45" s="4">
        <f t="shared" si="7"/>
        <v>8082.0100000000011</v>
      </c>
      <c r="L45" s="4">
        <f t="shared" si="7"/>
        <v>3036.0100000000011</v>
      </c>
      <c r="M45" s="4">
        <f t="shared" si="7"/>
        <v>1608.0099999999995</v>
      </c>
      <c r="N45" s="4">
        <f t="shared" si="7"/>
        <v>4083.2100000000009</v>
      </c>
      <c r="O45" s="4">
        <f t="shared" si="7"/>
        <v>6037.2899999999981</v>
      </c>
      <c r="P45" s="4">
        <f t="shared" si="7"/>
        <v>5882.8899999999985</v>
      </c>
      <c r="Q45" s="4">
        <f t="shared" si="7"/>
        <v>13924.000000000004</v>
      </c>
      <c r="R45" s="4">
        <f t="shared" si="7"/>
        <v>21992.889999999996</v>
      </c>
      <c r="S45" s="7">
        <f>SUM(K45:R45)</f>
        <v>64646.31</v>
      </c>
      <c r="T45" t="s">
        <v>3</v>
      </c>
      <c r="U45" t="s">
        <v>9</v>
      </c>
    </row>
    <row r="46" spans="1:21" x14ac:dyDescent="0.4">
      <c r="A46" s="3"/>
      <c r="I46" s="7"/>
      <c r="S46" s="8">
        <f>SUM(S43:S45)</f>
        <v>100280.4</v>
      </c>
      <c r="T46">
        <f>S46^(0.5)</f>
        <v>316.6708069904771</v>
      </c>
      <c r="U46">
        <f>T46/24</f>
        <v>13.194616957936546</v>
      </c>
    </row>
    <row r="47" spans="1:21" x14ac:dyDescent="0.4">
      <c r="A47" s="1" t="s">
        <v>26</v>
      </c>
      <c r="B47" s="2" t="s">
        <v>27</v>
      </c>
      <c r="C47" s="2"/>
      <c r="D47" s="2"/>
      <c r="E47" s="2"/>
      <c r="F47" s="2"/>
      <c r="G47" s="2"/>
      <c r="H47" s="2"/>
      <c r="I47" s="6"/>
    </row>
    <row r="48" spans="1:21" x14ac:dyDescent="0.4">
      <c r="A48" s="3">
        <v>5</v>
      </c>
      <c r="B48" s="4">
        <v>132</v>
      </c>
      <c r="C48" s="4">
        <v>77</v>
      </c>
      <c r="D48" s="4">
        <v>145</v>
      </c>
      <c r="E48" s="4">
        <v>154</v>
      </c>
      <c r="F48" s="4">
        <v>154</v>
      </c>
      <c r="G48" s="4">
        <v>123</v>
      </c>
      <c r="H48" s="4">
        <v>112</v>
      </c>
      <c r="I48" s="4">
        <v>114</v>
      </c>
    </row>
    <row r="49" spans="1:9" x14ac:dyDescent="0.4">
      <c r="A49" s="3">
        <v>4</v>
      </c>
      <c r="B49" s="4">
        <v>49</v>
      </c>
      <c r="C49" s="4">
        <v>32</v>
      </c>
      <c r="D49" s="4">
        <v>29</v>
      </c>
      <c r="E49" s="4">
        <v>55</v>
      </c>
      <c r="F49" s="4">
        <v>40</v>
      </c>
      <c r="G49" s="4">
        <v>38</v>
      </c>
      <c r="H49" s="4">
        <v>55</v>
      </c>
      <c r="I49" s="4">
        <v>73</v>
      </c>
    </row>
    <row r="50" spans="1:9" x14ac:dyDescent="0.4">
      <c r="A50" s="3"/>
      <c r="B50" s="4">
        <v>46</v>
      </c>
      <c r="C50" s="4">
        <v>72</v>
      </c>
      <c r="D50" s="4">
        <v>30</v>
      </c>
      <c r="E50" s="4">
        <v>53</v>
      </c>
      <c r="F50" s="4">
        <v>46</v>
      </c>
      <c r="G50" s="4">
        <v>42</v>
      </c>
      <c r="H50" s="4">
        <v>51</v>
      </c>
      <c r="I50" s="4">
        <v>27</v>
      </c>
    </row>
    <row r="51" spans="1:9" x14ac:dyDescent="0.4">
      <c r="A51" s="3"/>
      <c r="I51" s="7"/>
    </row>
    <row r="52" spans="1:9" x14ac:dyDescent="0.4">
      <c r="A52" s="1" t="s">
        <v>26</v>
      </c>
      <c r="B52" s="2" t="s">
        <v>27</v>
      </c>
      <c r="C52" s="2"/>
      <c r="D52" s="2"/>
      <c r="E52" s="2"/>
      <c r="F52" s="2"/>
      <c r="G52" s="2"/>
      <c r="H52" s="2"/>
      <c r="I52" s="6"/>
    </row>
    <row r="53" spans="1:9" x14ac:dyDescent="0.4">
      <c r="A53" s="3">
        <v>5</v>
      </c>
      <c r="B53" s="4">
        <v>73</v>
      </c>
      <c r="C53" s="4">
        <v>70</v>
      </c>
      <c r="D53" s="4">
        <v>87</v>
      </c>
      <c r="E53" s="4">
        <v>64</v>
      </c>
      <c r="F53" s="4">
        <v>55</v>
      </c>
      <c r="G53" s="4">
        <v>79</v>
      </c>
      <c r="H53" s="4">
        <v>112</v>
      </c>
      <c r="I53" s="4">
        <v>179</v>
      </c>
    </row>
    <row r="54" spans="1:9" x14ac:dyDescent="0.4">
      <c r="A54" s="3">
        <v>5</v>
      </c>
      <c r="B54" s="4">
        <v>34</v>
      </c>
      <c r="C54" s="4">
        <v>37</v>
      </c>
      <c r="D54" s="4">
        <v>36</v>
      </c>
      <c r="E54" s="4">
        <v>54</v>
      </c>
      <c r="F54" s="4">
        <v>31</v>
      </c>
      <c r="G54" s="4">
        <v>30</v>
      </c>
      <c r="H54" s="4">
        <v>68</v>
      </c>
      <c r="I54" s="4">
        <v>169</v>
      </c>
    </row>
    <row r="55" spans="1:9" x14ac:dyDescent="0.4">
      <c r="A55" s="3"/>
      <c r="B55" s="4">
        <v>60</v>
      </c>
      <c r="C55" s="4">
        <v>90</v>
      </c>
      <c r="D55" s="4">
        <v>103</v>
      </c>
      <c r="E55" s="4">
        <v>128</v>
      </c>
      <c r="F55" s="4">
        <v>87</v>
      </c>
      <c r="G55" s="4">
        <v>99</v>
      </c>
      <c r="H55" s="4">
        <v>102</v>
      </c>
      <c r="I55" s="4">
        <v>71</v>
      </c>
    </row>
    <row r="56" spans="1:9" x14ac:dyDescent="0.4">
      <c r="A56" s="3"/>
      <c r="I56" s="7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C1ED7-F7C5-465C-92AD-8E5414D6C53E}">
  <dimension ref="A1:U57"/>
  <sheetViews>
    <sheetView zoomScale="80" zoomScaleNormal="80" workbookViewId="0"/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 t="s">
        <v>0</v>
      </c>
      <c r="B8" s="4">
        <v>143</v>
      </c>
      <c r="C8" s="4">
        <v>105</v>
      </c>
      <c r="D8" s="4">
        <v>125</v>
      </c>
      <c r="E8" s="4">
        <v>177</v>
      </c>
      <c r="F8" s="4">
        <v>100</v>
      </c>
      <c r="G8" s="4">
        <v>52</v>
      </c>
      <c r="H8" s="4">
        <v>97</v>
      </c>
      <c r="I8" s="4">
        <v>138</v>
      </c>
      <c r="K8" s="4">
        <f>(B8+B13+B18+B23+B28)/5</f>
        <v>141.80000000000001</v>
      </c>
      <c r="L8" s="4">
        <f t="shared" ref="L8:R10" si="0">(C8+C13+C18+C23+C28)/5</f>
        <v>102.6</v>
      </c>
      <c r="M8" s="4">
        <f t="shared" si="0"/>
        <v>107.4</v>
      </c>
      <c r="N8" s="4">
        <f t="shared" si="0"/>
        <v>151.4</v>
      </c>
      <c r="O8" s="4">
        <f t="shared" si="0"/>
        <v>85.4</v>
      </c>
      <c r="P8" s="4">
        <f t="shared" si="0"/>
        <v>56.4</v>
      </c>
      <c r="Q8" s="4">
        <f t="shared" si="0"/>
        <v>122.4</v>
      </c>
      <c r="R8" s="4">
        <f t="shared" si="0"/>
        <v>154</v>
      </c>
      <c r="S8" s="7"/>
    </row>
    <row r="9" spans="1:19" x14ac:dyDescent="0.4">
      <c r="A9" s="3">
        <v>1</v>
      </c>
      <c r="B9" s="4">
        <v>95</v>
      </c>
      <c r="C9" s="4">
        <v>117</v>
      </c>
      <c r="D9" s="4">
        <v>85</v>
      </c>
      <c r="E9" s="4">
        <v>135</v>
      </c>
      <c r="F9" s="4">
        <v>70</v>
      </c>
      <c r="G9" s="4">
        <v>66</v>
      </c>
      <c r="H9" s="4">
        <v>70</v>
      </c>
      <c r="I9" s="4">
        <v>104</v>
      </c>
      <c r="K9" s="4">
        <f t="shared" ref="K9:K10" si="1">(B9+B14+B19+B24+B29)/5</f>
        <v>76.599999999999994</v>
      </c>
      <c r="L9" s="4">
        <f t="shared" si="0"/>
        <v>84.2</v>
      </c>
      <c r="M9" s="4">
        <f t="shared" si="0"/>
        <v>70.2</v>
      </c>
      <c r="N9" s="4">
        <f t="shared" si="0"/>
        <v>132.80000000000001</v>
      </c>
      <c r="O9" s="4">
        <f t="shared" si="0"/>
        <v>80.400000000000006</v>
      </c>
      <c r="P9" s="4">
        <f t="shared" si="0"/>
        <v>68.599999999999994</v>
      </c>
      <c r="Q9" s="4">
        <f t="shared" si="0"/>
        <v>96.4</v>
      </c>
      <c r="R9" s="4">
        <f t="shared" si="0"/>
        <v>100.2</v>
      </c>
      <c r="S9" s="7"/>
    </row>
    <row r="10" spans="1:19" ht="19.5" thickBot="1" x14ac:dyDescent="0.45">
      <c r="A10" s="3"/>
      <c r="B10" s="4">
        <v>94</v>
      </c>
      <c r="C10" s="4">
        <v>110</v>
      </c>
      <c r="D10" s="4">
        <v>103</v>
      </c>
      <c r="E10" s="4">
        <v>153</v>
      </c>
      <c r="F10" s="4">
        <v>119</v>
      </c>
      <c r="G10" s="4">
        <v>68</v>
      </c>
      <c r="H10" s="4">
        <v>98</v>
      </c>
      <c r="I10" s="4">
        <v>50</v>
      </c>
      <c r="K10" s="4">
        <f t="shared" si="1"/>
        <v>76</v>
      </c>
      <c r="L10" s="4">
        <f t="shared" si="0"/>
        <v>77.599999999999994</v>
      </c>
      <c r="M10" s="4">
        <f t="shared" si="0"/>
        <v>88</v>
      </c>
      <c r="N10" s="4">
        <f t="shared" si="0"/>
        <v>148.80000000000001</v>
      </c>
      <c r="O10" s="4">
        <f t="shared" si="0"/>
        <v>106.4</v>
      </c>
      <c r="P10" s="4">
        <f t="shared" si="0"/>
        <v>85.4</v>
      </c>
      <c r="Q10" s="4">
        <f t="shared" si="0"/>
        <v>88.6</v>
      </c>
      <c r="R10" s="4">
        <f t="shared" si="0"/>
        <v>73.599999999999994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 t="s">
        <v>0</v>
      </c>
      <c r="B13" s="4">
        <v>179</v>
      </c>
      <c r="C13" s="4">
        <v>116</v>
      </c>
      <c r="D13" s="4">
        <v>133</v>
      </c>
      <c r="E13" s="4">
        <v>154</v>
      </c>
      <c r="F13" s="4">
        <v>123</v>
      </c>
      <c r="G13" s="4">
        <v>79</v>
      </c>
      <c r="H13" s="4">
        <v>137</v>
      </c>
      <c r="I13" s="4">
        <v>170</v>
      </c>
      <c r="K13" s="4">
        <f>(豆!K3-'0.2mL-2,3'!K8)</f>
        <v>-32.300000000000011</v>
      </c>
      <c r="L13" s="4">
        <f>(豆!L3-'0.2mL-2,3'!L8)</f>
        <v>-1.0999999999999943</v>
      </c>
      <c r="M13" s="4">
        <f>(豆!M3-'0.2mL-2,3'!M8)</f>
        <v>6.5999999999999943</v>
      </c>
      <c r="N13" s="4">
        <f>(豆!N3-'0.2mL-2,3'!N8)</f>
        <v>-18.300000000000011</v>
      </c>
      <c r="O13" s="4">
        <f>(豆!O3-'0.2mL-2,3'!O8)</f>
        <v>25.699999999999989</v>
      </c>
      <c r="P13" s="4">
        <f>(豆!P3-'0.2mL-2,3'!P8)</f>
        <v>64.5</v>
      </c>
      <c r="Q13" s="4">
        <f>(豆!Q3-'0.2mL-2,3'!Q8)</f>
        <v>27.5</v>
      </c>
      <c r="R13" s="4">
        <f>(豆!R3-'0.2mL-2,3'!R8)</f>
        <v>44.699999999999989</v>
      </c>
      <c r="S13" s="7">
        <f>SUM(K13:R13)</f>
        <v>117.29999999999995</v>
      </c>
    </row>
    <row r="14" spans="1:19" x14ac:dyDescent="0.4">
      <c r="A14" s="3">
        <v>2</v>
      </c>
      <c r="B14" s="4">
        <v>70</v>
      </c>
      <c r="C14" s="4">
        <v>45</v>
      </c>
      <c r="D14" s="4">
        <v>80</v>
      </c>
      <c r="E14" s="4">
        <v>160</v>
      </c>
      <c r="F14" s="4">
        <v>148</v>
      </c>
      <c r="G14" s="4">
        <v>129</v>
      </c>
      <c r="H14" s="4">
        <v>148</v>
      </c>
      <c r="I14" s="4">
        <v>138</v>
      </c>
      <c r="K14" s="4">
        <f>(豆!K4-'0.2mL-2,3'!K9)</f>
        <v>55.200000000000017</v>
      </c>
      <c r="L14" s="4">
        <f>(豆!L4-'0.2mL-2,3'!L9)</f>
        <v>35.399999999999991</v>
      </c>
      <c r="M14" s="4">
        <f>(豆!M4-'0.2mL-2,3'!M9)</f>
        <v>25.899999999999991</v>
      </c>
      <c r="N14" s="4">
        <f>(豆!N4-'0.2mL-2,3'!N9)</f>
        <v>-6.6000000000000085</v>
      </c>
      <c r="O14" s="4">
        <f>(豆!O4-'0.2mL-2,3'!O9)</f>
        <v>30.399999999999991</v>
      </c>
      <c r="P14" s="4">
        <f>(豆!P4-'0.2mL-2,3'!P9)</f>
        <v>44.600000000000009</v>
      </c>
      <c r="Q14" s="4">
        <f>(豆!Q4-'0.2mL-2,3'!Q9)</f>
        <v>42.199999999999989</v>
      </c>
      <c r="R14" s="4">
        <f>(豆!R4-'0.2mL-2,3'!R9)</f>
        <v>86.100000000000009</v>
      </c>
      <c r="S14" s="7">
        <f>SUM(K14:R14)</f>
        <v>313.2</v>
      </c>
    </row>
    <row r="15" spans="1:19" ht="19.5" thickBot="1" x14ac:dyDescent="0.45">
      <c r="A15" s="3"/>
      <c r="B15" s="4">
        <v>54</v>
      </c>
      <c r="C15" s="4">
        <v>37</v>
      </c>
      <c r="D15" s="4">
        <v>76</v>
      </c>
      <c r="E15" s="4">
        <v>178</v>
      </c>
      <c r="F15" s="4">
        <v>121</v>
      </c>
      <c r="G15" s="4">
        <v>98</v>
      </c>
      <c r="H15" s="4">
        <v>116</v>
      </c>
      <c r="I15" s="4">
        <v>60</v>
      </c>
      <c r="K15" s="4">
        <f>(豆!K5-'0.2mL-2,3'!K10)</f>
        <v>81.300000000000011</v>
      </c>
      <c r="L15" s="4">
        <f>(豆!L5-'0.2mL-2,3'!L10)</f>
        <v>61.300000000000011</v>
      </c>
      <c r="M15" s="4">
        <f>(豆!M5-'0.2mL-2,3'!M10)</f>
        <v>43.099999999999994</v>
      </c>
      <c r="N15" s="4">
        <f>(豆!N5-'0.2mL-2,3'!N10)</f>
        <v>12.099999999999994</v>
      </c>
      <c r="O15" s="4">
        <f>(豆!O5-'0.2mL-2,3'!O10)</f>
        <v>51.299999999999983</v>
      </c>
      <c r="P15" s="4">
        <f>(豆!P5-'0.2mL-2,3'!P10)</f>
        <v>70.299999999999983</v>
      </c>
      <c r="Q15" s="4">
        <f>(豆!Q5-'0.2mL-2,3'!Q10)</f>
        <v>100.20000000000002</v>
      </c>
      <c r="R15" s="4">
        <f>(豆!R5-'0.2mL-2,3'!R10)</f>
        <v>137.1</v>
      </c>
      <c r="S15" s="7">
        <f>SUM(K15:R15)</f>
        <v>556.70000000000005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987.2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 t="s">
        <v>0</v>
      </c>
      <c r="B18" s="4">
        <v>169</v>
      </c>
      <c r="C18" s="4">
        <v>107</v>
      </c>
      <c r="D18" s="4">
        <v>57</v>
      </c>
      <c r="E18" s="4">
        <v>122</v>
      </c>
      <c r="F18" s="4">
        <v>46</v>
      </c>
      <c r="G18" s="4">
        <v>82</v>
      </c>
      <c r="H18" s="4">
        <v>154</v>
      </c>
      <c r="I18" s="4">
        <v>138</v>
      </c>
      <c r="K18" s="4">
        <f>K13^2</f>
        <v>1043.2900000000006</v>
      </c>
      <c r="L18" s="4">
        <f t="shared" ref="L18:R18" si="2">L13^2</f>
        <v>1.2099999999999875</v>
      </c>
      <c r="M18" s="4">
        <f t="shared" si="2"/>
        <v>43.559999999999924</v>
      </c>
      <c r="N18" s="4">
        <f t="shared" si="2"/>
        <v>334.89000000000044</v>
      </c>
      <c r="O18" s="4">
        <f t="shared" si="2"/>
        <v>660.48999999999944</v>
      </c>
      <c r="P18" s="4">
        <f t="shared" si="2"/>
        <v>4160.25</v>
      </c>
      <c r="Q18" s="4">
        <f t="shared" si="2"/>
        <v>756.25</v>
      </c>
      <c r="R18" s="4">
        <f t="shared" si="2"/>
        <v>1998.089999999999</v>
      </c>
      <c r="S18" s="7">
        <f>SUM(K18:R18)</f>
        <v>8998.0299999999988</v>
      </c>
    </row>
    <row r="19" spans="1:21" x14ac:dyDescent="0.4">
      <c r="A19" s="3">
        <v>3</v>
      </c>
      <c r="B19" s="4">
        <v>83</v>
      </c>
      <c r="C19" s="4">
        <v>92</v>
      </c>
      <c r="D19" s="4">
        <v>58</v>
      </c>
      <c r="E19" s="4">
        <v>109</v>
      </c>
      <c r="F19" s="4">
        <v>45</v>
      </c>
      <c r="G19" s="4">
        <v>66</v>
      </c>
      <c r="H19" s="4">
        <v>78</v>
      </c>
      <c r="I19" s="4">
        <v>89</v>
      </c>
      <c r="K19" s="4">
        <f t="shared" ref="K19:R20" si="3">K14^2</f>
        <v>3047.0400000000018</v>
      </c>
      <c r="L19" s="4">
        <f t="shared" si="3"/>
        <v>1253.1599999999994</v>
      </c>
      <c r="M19" s="4">
        <f t="shared" si="3"/>
        <v>670.8099999999996</v>
      </c>
      <c r="N19" s="4">
        <f t="shared" si="3"/>
        <v>43.560000000000116</v>
      </c>
      <c r="O19" s="4">
        <f t="shared" si="3"/>
        <v>924.15999999999951</v>
      </c>
      <c r="P19" s="4">
        <f t="shared" si="3"/>
        <v>1989.1600000000008</v>
      </c>
      <c r="Q19" s="4">
        <f t="shared" si="3"/>
        <v>1780.839999999999</v>
      </c>
      <c r="R19" s="4">
        <f t="shared" si="3"/>
        <v>7413.2100000000019</v>
      </c>
      <c r="S19" s="7">
        <f>SUM(K19:R19)</f>
        <v>17121.940000000002</v>
      </c>
    </row>
    <row r="20" spans="1:21" ht="19.5" thickBot="1" x14ac:dyDescent="0.45">
      <c r="A20" s="3"/>
      <c r="B20" s="4">
        <v>53</v>
      </c>
      <c r="C20" s="4">
        <v>90</v>
      </c>
      <c r="D20" s="4">
        <v>97</v>
      </c>
      <c r="E20" s="4">
        <v>146</v>
      </c>
      <c r="F20" s="4">
        <v>118</v>
      </c>
      <c r="G20" s="4">
        <v>140</v>
      </c>
      <c r="H20" s="4">
        <v>99</v>
      </c>
      <c r="I20" s="4">
        <v>71</v>
      </c>
      <c r="K20" s="4">
        <f t="shared" si="3"/>
        <v>6609.6900000000014</v>
      </c>
      <c r="L20" s="4">
        <f t="shared" si="3"/>
        <v>3757.6900000000014</v>
      </c>
      <c r="M20" s="4">
        <f t="shared" si="3"/>
        <v>1857.6099999999994</v>
      </c>
      <c r="N20" s="4">
        <f t="shared" si="3"/>
        <v>146.40999999999985</v>
      </c>
      <c r="O20" s="4">
        <f t="shared" si="3"/>
        <v>2631.6899999999982</v>
      </c>
      <c r="P20" s="4">
        <f t="shared" si="3"/>
        <v>4942.0899999999974</v>
      </c>
      <c r="Q20" s="4">
        <f t="shared" si="3"/>
        <v>10040.040000000003</v>
      </c>
      <c r="R20" s="4">
        <f t="shared" si="3"/>
        <v>18796.41</v>
      </c>
      <c r="S20" s="7">
        <f>SUM(K20:R20)</f>
        <v>48781.630000000005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74901.600000000006</v>
      </c>
      <c r="T21">
        <f>S21^(0.5)</f>
        <v>273.68156678885043</v>
      </c>
      <c r="U21">
        <f>T21/24</f>
        <v>11.403398616202102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 t="s">
        <v>0</v>
      </c>
      <c r="B23" s="4">
        <v>147</v>
      </c>
      <c r="C23" s="4">
        <v>129</v>
      </c>
      <c r="D23" s="4">
        <v>138</v>
      </c>
      <c r="E23" s="4">
        <v>175</v>
      </c>
      <c r="F23" s="4">
        <v>122</v>
      </c>
      <c r="G23" s="4">
        <v>48</v>
      </c>
      <c r="H23" s="4">
        <v>127</v>
      </c>
      <c r="I23" s="4">
        <v>148</v>
      </c>
    </row>
    <row r="24" spans="1:21" x14ac:dyDescent="0.4">
      <c r="A24" s="3">
        <v>4</v>
      </c>
      <c r="B24" s="4">
        <v>89</v>
      </c>
      <c r="C24" s="4">
        <v>105</v>
      </c>
      <c r="D24" s="4">
        <v>64</v>
      </c>
      <c r="E24" s="4">
        <v>112</v>
      </c>
      <c r="F24" s="4">
        <v>92</v>
      </c>
      <c r="G24" s="4">
        <v>39</v>
      </c>
      <c r="H24" s="4">
        <v>98</v>
      </c>
      <c r="I24" s="4">
        <v>73</v>
      </c>
    </row>
    <row r="25" spans="1:21" x14ac:dyDescent="0.4">
      <c r="A25" s="3"/>
      <c r="B25" s="4">
        <v>116</v>
      </c>
      <c r="C25" s="4">
        <v>73</v>
      </c>
      <c r="D25" s="4">
        <v>64</v>
      </c>
      <c r="E25" s="4">
        <v>117</v>
      </c>
      <c r="F25" s="4">
        <v>99</v>
      </c>
      <c r="G25" s="4">
        <v>42</v>
      </c>
      <c r="H25" s="4">
        <v>61</v>
      </c>
      <c r="I25" s="4">
        <v>114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 t="s">
        <v>0</v>
      </c>
      <c r="B28" s="4">
        <v>71</v>
      </c>
      <c r="C28" s="4">
        <v>56</v>
      </c>
      <c r="D28" s="4">
        <v>84</v>
      </c>
      <c r="E28" s="4">
        <v>129</v>
      </c>
      <c r="F28" s="4">
        <v>36</v>
      </c>
      <c r="G28" s="4">
        <v>21</v>
      </c>
      <c r="H28" s="4">
        <v>97</v>
      </c>
      <c r="I28" s="4">
        <v>176</v>
      </c>
    </row>
    <row r="29" spans="1:21" x14ac:dyDescent="0.4">
      <c r="A29" s="3">
        <v>5</v>
      </c>
      <c r="B29" s="4">
        <v>46</v>
      </c>
      <c r="C29" s="4">
        <v>62</v>
      </c>
      <c r="D29" s="4">
        <v>64</v>
      </c>
      <c r="E29" s="4">
        <v>148</v>
      </c>
      <c r="F29" s="4">
        <v>47</v>
      </c>
      <c r="G29" s="4">
        <v>43</v>
      </c>
      <c r="H29" s="4">
        <v>88</v>
      </c>
      <c r="I29" s="4">
        <v>97</v>
      </c>
    </row>
    <row r="30" spans="1:21" x14ac:dyDescent="0.4">
      <c r="A30" s="3"/>
      <c r="B30" s="4">
        <v>63</v>
      </c>
      <c r="C30" s="4">
        <v>78</v>
      </c>
      <c r="D30" s="4">
        <v>100</v>
      </c>
      <c r="E30" s="4">
        <v>150</v>
      </c>
      <c r="F30" s="4">
        <v>75</v>
      </c>
      <c r="G30" s="4">
        <v>79</v>
      </c>
      <c r="H30" s="4">
        <v>69</v>
      </c>
      <c r="I30" s="4">
        <v>73</v>
      </c>
    </row>
    <row r="31" spans="1:21" ht="19.5" thickBot="1" x14ac:dyDescent="0.45">
      <c r="A31" s="3"/>
      <c r="I31" s="7"/>
    </row>
    <row r="32" spans="1:21" s="10" customFormat="1" ht="19.5" thickBot="1" x14ac:dyDescent="0.45">
      <c r="A32" s="9"/>
    </row>
    <row r="33" spans="1:21" x14ac:dyDescent="0.4">
      <c r="A33" s="1" t="s">
        <v>26</v>
      </c>
      <c r="B33" s="2" t="s">
        <v>27</v>
      </c>
      <c r="C33" s="2"/>
      <c r="D33" s="2"/>
      <c r="E33" s="2"/>
      <c r="F33" s="2"/>
      <c r="G33" s="2"/>
      <c r="H33" s="2"/>
      <c r="I33" s="6"/>
      <c r="K33" s="2" t="s">
        <v>14</v>
      </c>
      <c r="L33" s="2"/>
      <c r="M33" s="2"/>
      <c r="N33" s="2"/>
      <c r="O33" s="2"/>
      <c r="P33" s="2"/>
      <c r="Q33" s="2"/>
      <c r="R33" s="2"/>
      <c r="S33" s="6"/>
    </row>
    <row r="34" spans="1:21" x14ac:dyDescent="0.4">
      <c r="A34" s="3">
        <v>3</v>
      </c>
      <c r="B34" s="4">
        <v>205</v>
      </c>
      <c r="C34" s="4">
        <v>220</v>
      </c>
      <c r="D34" s="4">
        <v>179</v>
      </c>
      <c r="E34" s="4">
        <v>149</v>
      </c>
      <c r="F34" s="4">
        <v>153</v>
      </c>
      <c r="G34" s="4">
        <v>158</v>
      </c>
      <c r="H34" s="4">
        <v>223</v>
      </c>
      <c r="I34" s="4">
        <v>216</v>
      </c>
      <c r="K34" s="4">
        <f>(B34+B39+B44+B49+B54)/5</f>
        <v>196.6</v>
      </c>
      <c r="L34" s="4">
        <f t="shared" ref="L34:R36" si="4">(C34+C39+C44+C49+C54)/5</f>
        <v>178.8</v>
      </c>
      <c r="M34" s="4">
        <f t="shared" si="4"/>
        <v>144.19999999999999</v>
      </c>
      <c r="N34" s="4">
        <f t="shared" si="4"/>
        <v>119.4</v>
      </c>
      <c r="O34" s="4">
        <f t="shared" si="4"/>
        <v>93.4</v>
      </c>
      <c r="P34" s="4">
        <f t="shared" si="4"/>
        <v>123.4</v>
      </c>
      <c r="Q34" s="4">
        <f t="shared" si="4"/>
        <v>190</v>
      </c>
      <c r="R34" s="4">
        <f t="shared" si="4"/>
        <v>193.2</v>
      </c>
      <c r="S34" s="7"/>
    </row>
    <row r="35" spans="1:21" x14ac:dyDescent="0.4">
      <c r="A35" s="3">
        <v>1</v>
      </c>
      <c r="B35" s="4">
        <v>208</v>
      </c>
      <c r="C35" s="4">
        <v>196</v>
      </c>
      <c r="D35" s="4">
        <v>101</v>
      </c>
      <c r="E35" s="4">
        <v>82</v>
      </c>
      <c r="F35" s="4">
        <v>86</v>
      </c>
      <c r="G35" s="4">
        <v>119</v>
      </c>
      <c r="H35" s="4">
        <v>216</v>
      </c>
      <c r="I35" s="4">
        <v>219</v>
      </c>
      <c r="K35" s="4">
        <f t="shared" ref="K35:K36" si="5">(B35+B40+B45+B50+B55)/5</f>
        <v>176.8</v>
      </c>
      <c r="L35" s="4">
        <f t="shared" si="4"/>
        <v>116.4</v>
      </c>
      <c r="M35" s="4">
        <f t="shared" si="4"/>
        <v>100</v>
      </c>
      <c r="N35" s="4">
        <f t="shared" si="4"/>
        <v>78</v>
      </c>
      <c r="O35" s="4">
        <f t="shared" si="4"/>
        <v>71.400000000000006</v>
      </c>
      <c r="P35" s="4">
        <f t="shared" si="4"/>
        <v>88.8</v>
      </c>
      <c r="Q35" s="4">
        <f t="shared" si="4"/>
        <v>139.6</v>
      </c>
      <c r="R35" s="4">
        <f t="shared" si="4"/>
        <v>164.8</v>
      </c>
      <c r="S35" s="7"/>
    </row>
    <row r="36" spans="1:21" ht="19.5" thickBot="1" x14ac:dyDescent="0.45">
      <c r="A36" s="3"/>
      <c r="B36" s="4">
        <v>187</v>
      </c>
      <c r="C36" s="4">
        <v>196</v>
      </c>
      <c r="D36" s="4">
        <v>120</v>
      </c>
      <c r="E36" s="4">
        <v>142</v>
      </c>
      <c r="F36" s="4">
        <v>140</v>
      </c>
      <c r="G36" s="4">
        <v>132</v>
      </c>
      <c r="H36" s="4">
        <v>180</v>
      </c>
      <c r="I36" s="4">
        <v>146</v>
      </c>
      <c r="K36" s="4">
        <f t="shared" si="5"/>
        <v>121</v>
      </c>
      <c r="L36" s="4">
        <f t="shared" si="4"/>
        <v>108</v>
      </c>
      <c r="M36" s="4">
        <f t="shared" si="4"/>
        <v>79</v>
      </c>
      <c r="N36" s="4">
        <f t="shared" si="4"/>
        <v>82.6</v>
      </c>
      <c r="O36" s="4">
        <f t="shared" si="4"/>
        <v>82.8</v>
      </c>
      <c r="P36" s="4">
        <f t="shared" si="4"/>
        <v>84.8</v>
      </c>
      <c r="Q36" s="4">
        <f t="shared" si="4"/>
        <v>124.4</v>
      </c>
      <c r="R36" s="4">
        <f t="shared" si="4"/>
        <v>114</v>
      </c>
      <c r="S36" s="7"/>
    </row>
    <row r="37" spans="1:21" x14ac:dyDescent="0.4">
      <c r="A37" s="3"/>
      <c r="I37" s="7"/>
      <c r="K37" s="5"/>
      <c r="L37" s="5"/>
      <c r="M37" s="5"/>
      <c r="N37" s="5"/>
      <c r="O37" s="5"/>
      <c r="P37" s="5"/>
      <c r="Q37" s="5"/>
      <c r="R37" s="5"/>
      <c r="S37" s="8"/>
    </row>
    <row r="38" spans="1:21" x14ac:dyDescent="0.4">
      <c r="A38" s="1" t="s">
        <v>26</v>
      </c>
      <c r="B38" s="2" t="s">
        <v>27</v>
      </c>
      <c r="C38" s="2"/>
      <c r="D38" s="2"/>
      <c r="E38" s="2"/>
      <c r="F38" s="2"/>
      <c r="G38" s="2"/>
      <c r="H38" s="2"/>
      <c r="I38" s="6"/>
      <c r="K38" s="2" t="s">
        <v>28</v>
      </c>
      <c r="L38" s="2"/>
      <c r="M38" s="2"/>
      <c r="N38" s="2"/>
      <c r="O38" s="2"/>
      <c r="P38" s="2"/>
      <c r="Q38" s="2"/>
      <c r="R38" s="2"/>
      <c r="S38" s="6" t="s">
        <v>30</v>
      </c>
    </row>
    <row r="39" spans="1:21" x14ac:dyDescent="0.4">
      <c r="A39" s="3">
        <v>3</v>
      </c>
      <c r="B39" s="4">
        <v>215</v>
      </c>
      <c r="C39" s="4">
        <v>136</v>
      </c>
      <c r="D39" s="4">
        <v>77</v>
      </c>
      <c r="E39" s="4">
        <v>111</v>
      </c>
      <c r="F39" s="4">
        <v>109</v>
      </c>
      <c r="G39" s="4">
        <v>119</v>
      </c>
      <c r="H39" s="4">
        <v>195</v>
      </c>
      <c r="I39" s="4">
        <v>207</v>
      </c>
      <c r="K39" s="4">
        <f>(豆!K3-'0.2mL-2,3'!K34)</f>
        <v>-87.1</v>
      </c>
      <c r="L39" s="4">
        <f>(豆!L3-'0.2mL-2,3'!L34)</f>
        <v>-77.300000000000011</v>
      </c>
      <c r="M39" s="4">
        <f>(豆!M3-'0.2mL-2,3'!M34)</f>
        <v>-30.199999999999989</v>
      </c>
      <c r="N39" s="4">
        <f>(豆!N3-'0.2mL-2,3'!N34)</f>
        <v>13.699999999999989</v>
      </c>
      <c r="O39" s="4">
        <f>(豆!O3-'0.2mL-2,3'!O34)</f>
        <v>17.699999999999989</v>
      </c>
      <c r="P39" s="4">
        <f>(豆!P3-'0.2mL-2,3'!P34)</f>
        <v>-2.5</v>
      </c>
      <c r="Q39" s="4">
        <f>(豆!Q3-'0.2mL-2,3'!Q34)</f>
        <v>-40.099999999999994</v>
      </c>
      <c r="R39" s="4">
        <f>(豆!R3-'0.2mL-2,3'!R34)</f>
        <v>5.5</v>
      </c>
      <c r="S39" s="7">
        <f>SUM(K39:R39)</f>
        <v>-200.3</v>
      </c>
    </row>
    <row r="40" spans="1:21" x14ac:dyDescent="0.4">
      <c r="A40" s="3">
        <v>2</v>
      </c>
      <c r="B40" s="4">
        <v>267</v>
      </c>
      <c r="C40" s="4">
        <v>70</v>
      </c>
      <c r="D40" s="4">
        <v>101</v>
      </c>
      <c r="E40" s="4">
        <v>130</v>
      </c>
      <c r="F40" s="4">
        <v>130</v>
      </c>
      <c r="G40" s="4">
        <v>121</v>
      </c>
      <c r="H40" s="4">
        <v>204</v>
      </c>
      <c r="I40" s="4">
        <v>223</v>
      </c>
      <c r="K40" s="4">
        <f>(豆!K4-'0.2mL-2,3'!K35)</f>
        <v>-45</v>
      </c>
      <c r="L40" s="4">
        <f>(豆!L4-'0.2mL-2,3'!L35)</f>
        <v>3.1999999999999886</v>
      </c>
      <c r="M40" s="4">
        <f>(豆!M4-'0.2mL-2,3'!M35)</f>
        <v>-3.9000000000000057</v>
      </c>
      <c r="N40" s="4">
        <f>(豆!N4-'0.2mL-2,3'!N35)</f>
        <v>48.2</v>
      </c>
      <c r="O40" s="4">
        <f>(豆!O4-'0.2mL-2,3'!O35)</f>
        <v>39.399999999999991</v>
      </c>
      <c r="P40" s="4">
        <f>(豆!P4-'0.2mL-2,3'!P35)</f>
        <v>24.400000000000006</v>
      </c>
      <c r="Q40" s="4">
        <f>(豆!Q4-'0.2mL-2,3'!Q35)</f>
        <v>-1</v>
      </c>
      <c r="R40" s="4">
        <f>(豆!R4-'0.2mL-2,3'!R35)</f>
        <v>21.5</v>
      </c>
      <c r="S40" s="7">
        <f>SUM(K40:R40)</f>
        <v>86.799999999999983</v>
      </c>
    </row>
    <row r="41" spans="1:21" ht="19.5" thickBot="1" x14ac:dyDescent="0.45">
      <c r="A41" s="3"/>
      <c r="B41" s="4">
        <v>103</v>
      </c>
      <c r="C41" s="4">
        <v>56</v>
      </c>
      <c r="D41" s="4">
        <v>29</v>
      </c>
      <c r="E41" s="4">
        <v>51</v>
      </c>
      <c r="F41" s="4">
        <v>57</v>
      </c>
      <c r="G41" s="4">
        <v>95</v>
      </c>
      <c r="H41" s="4">
        <v>155</v>
      </c>
      <c r="I41" s="4">
        <v>156</v>
      </c>
      <c r="K41" s="4">
        <f>(豆!K5-'0.2mL-2,3'!K36)</f>
        <v>36.300000000000011</v>
      </c>
      <c r="L41" s="4">
        <f>(豆!L5-'0.2mL-2,3'!L36)</f>
        <v>30.900000000000006</v>
      </c>
      <c r="M41" s="4">
        <f>(豆!M5-'0.2mL-2,3'!M36)</f>
        <v>52.099999999999994</v>
      </c>
      <c r="N41" s="4">
        <f>(豆!N5-'0.2mL-2,3'!N36)</f>
        <v>78.300000000000011</v>
      </c>
      <c r="O41" s="4">
        <f>(豆!O5-'0.2mL-2,3'!O36)</f>
        <v>74.899999999999991</v>
      </c>
      <c r="P41" s="4">
        <f>(豆!P5-'0.2mL-2,3'!P36)</f>
        <v>70.899999999999991</v>
      </c>
      <c r="Q41" s="4">
        <f>(豆!Q5-'0.2mL-2,3'!Q36)</f>
        <v>64.400000000000006</v>
      </c>
      <c r="R41" s="4">
        <f>(豆!R5-'0.2mL-2,3'!R36)</f>
        <v>96.699999999999989</v>
      </c>
      <c r="S41" s="7">
        <f>SUM(K41:R41)</f>
        <v>504.49999999999994</v>
      </c>
    </row>
    <row r="42" spans="1:21" x14ac:dyDescent="0.4">
      <c r="A42" s="3"/>
      <c r="I42" s="7"/>
      <c r="K42" s="5"/>
      <c r="L42" s="5"/>
      <c r="M42" s="5"/>
      <c r="N42" s="5"/>
      <c r="O42" s="5"/>
      <c r="P42" s="5"/>
      <c r="Q42" s="5"/>
      <c r="R42" s="5"/>
      <c r="S42" s="8">
        <f>SUM(S39:S41)</f>
        <v>390.99999999999989</v>
      </c>
    </row>
    <row r="43" spans="1:21" x14ac:dyDescent="0.4">
      <c r="A43" s="1" t="s">
        <v>26</v>
      </c>
      <c r="B43" s="2" t="s">
        <v>27</v>
      </c>
      <c r="C43" s="2"/>
      <c r="D43" s="2"/>
      <c r="E43" s="2"/>
      <c r="F43" s="2"/>
      <c r="G43" s="2"/>
      <c r="H43" s="2"/>
      <c r="I43" s="6"/>
      <c r="K43" t="s">
        <v>29</v>
      </c>
    </row>
    <row r="44" spans="1:21" x14ac:dyDescent="0.4">
      <c r="A44" s="3">
        <v>3</v>
      </c>
      <c r="B44" s="4">
        <v>193</v>
      </c>
      <c r="C44" s="4">
        <v>220</v>
      </c>
      <c r="D44" s="4">
        <v>214</v>
      </c>
      <c r="E44" s="4">
        <v>122</v>
      </c>
      <c r="F44" s="4">
        <v>94</v>
      </c>
      <c r="G44" s="4">
        <v>190</v>
      </c>
      <c r="H44" s="4">
        <v>226</v>
      </c>
      <c r="I44" s="4">
        <v>122</v>
      </c>
      <c r="K44" s="4">
        <f>K39^2</f>
        <v>7586.4099999999989</v>
      </c>
      <c r="L44" s="4">
        <f t="shared" ref="L44:R44" si="6">L39^2</f>
        <v>5975.2900000000018</v>
      </c>
      <c r="M44" s="4">
        <f t="shared" si="6"/>
        <v>912.03999999999928</v>
      </c>
      <c r="N44" s="4">
        <f t="shared" si="6"/>
        <v>187.68999999999969</v>
      </c>
      <c r="O44" s="4">
        <f t="shared" si="6"/>
        <v>313.28999999999962</v>
      </c>
      <c r="P44" s="4">
        <f t="shared" si="6"/>
        <v>6.25</v>
      </c>
      <c r="Q44" s="4">
        <f t="shared" si="6"/>
        <v>1608.0099999999995</v>
      </c>
      <c r="R44" s="4">
        <f t="shared" si="6"/>
        <v>30.25</v>
      </c>
      <c r="S44" s="7">
        <f>SUM(K44:R44)</f>
        <v>16619.23</v>
      </c>
    </row>
    <row r="45" spans="1:21" x14ac:dyDescent="0.4">
      <c r="A45" s="3">
        <v>3</v>
      </c>
      <c r="B45" s="4">
        <v>204</v>
      </c>
      <c r="C45" s="4">
        <v>152</v>
      </c>
      <c r="D45" s="4">
        <v>175</v>
      </c>
      <c r="E45" s="4">
        <v>65</v>
      </c>
      <c r="F45" s="4">
        <v>64</v>
      </c>
      <c r="G45" s="4">
        <v>131</v>
      </c>
      <c r="H45" s="4">
        <v>118</v>
      </c>
      <c r="I45" s="4">
        <v>58</v>
      </c>
      <c r="K45" s="4">
        <f t="shared" ref="K45:R46" si="7">K40^2</f>
        <v>2025</v>
      </c>
      <c r="L45" s="4">
        <f t="shared" si="7"/>
        <v>10.239999999999927</v>
      </c>
      <c r="M45" s="4">
        <f t="shared" si="7"/>
        <v>15.210000000000043</v>
      </c>
      <c r="N45" s="4">
        <f t="shared" si="7"/>
        <v>2323.2400000000002</v>
      </c>
      <c r="O45" s="4">
        <f t="shared" si="7"/>
        <v>1552.3599999999992</v>
      </c>
      <c r="P45" s="4">
        <f t="shared" si="7"/>
        <v>595.36000000000024</v>
      </c>
      <c r="Q45" s="4">
        <f t="shared" si="7"/>
        <v>1</v>
      </c>
      <c r="R45" s="4">
        <f t="shared" si="7"/>
        <v>462.25</v>
      </c>
      <c r="S45" s="7">
        <f>SUM(K45:R45)</f>
        <v>6984.66</v>
      </c>
    </row>
    <row r="46" spans="1:21" ht="19.5" thickBot="1" x14ac:dyDescent="0.45">
      <c r="A46" s="3"/>
      <c r="B46" s="4">
        <v>95</v>
      </c>
      <c r="C46" s="4">
        <v>83</v>
      </c>
      <c r="D46" s="4">
        <v>101</v>
      </c>
      <c r="E46" s="4">
        <v>103</v>
      </c>
      <c r="F46" s="4">
        <v>104</v>
      </c>
      <c r="G46" s="4">
        <v>72</v>
      </c>
      <c r="H46" s="4">
        <v>85</v>
      </c>
      <c r="I46" s="4">
        <v>34</v>
      </c>
      <c r="K46" s="4">
        <f t="shared" si="7"/>
        <v>1317.6900000000007</v>
      </c>
      <c r="L46" s="4">
        <f t="shared" si="7"/>
        <v>954.8100000000004</v>
      </c>
      <c r="M46" s="4">
        <f t="shared" si="7"/>
        <v>2714.4099999999994</v>
      </c>
      <c r="N46" s="4">
        <f t="shared" si="7"/>
        <v>6130.8900000000021</v>
      </c>
      <c r="O46" s="4">
        <f t="shared" si="7"/>
        <v>5610.0099999999984</v>
      </c>
      <c r="P46" s="4">
        <f t="shared" si="7"/>
        <v>5026.8099999999986</v>
      </c>
      <c r="Q46" s="4">
        <f t="shared" si="7"/>
        <v>4147.3600000000006</v>
      </c>
      <c r="R46" s="4">
        <f t="shared" si="7"/>
        <v>9350.8899999999976</v>
      </c>
      <c r="S46" s="7">
        <f>SUM(K46:R46)</f>
        <v>35252.869999999995</v>
      </c>
      <c r="T46" t="s">
        <v>3</v>
      </c>
      <c r="U46" t="s">
        <v>9</v>
      </c>
    </row>
    <row r="47" spans="1:21" x14ac:dyDescent="0.4">
      <c r="A47" s="3"/>
      <c r="I47" s="7"/>
      <c r="S47" s="8">
        <f>SUM(S44:S46)</f>
        <v>58856.759999999995</v>
      </c>
      <c r="T47">
        <f>S47^(0.5)</f>
        <v>242.60412197652371</v>
      </c>
      <c r="U47">
        <f>T47/24</f>
        <v>10.108505082355155</v>
      </c>
    </row>
    <row r="48" spans="1:21" x14ac:dyDescent="0.4">
      <c r="A48" s="1" t="s">
        <v>26</v>
      </c>
      <c r="B48" s="2" t="s">
        <v>27</v>
      </c>
      <c r="C48" s="2"/>
      <c r="D48" s="2"/>
      <c r="E48" s="2"/>
      <c r="F48" s="2"/>
      <c r="G48" s="2"/>
      <c r="H48" s="2"/>
      <c r="I48" s="6"/>
    </row>
    <row r="49" spans="1:9" x14ac:dyDescent="0.4">
      <c r="A49" s="3">
        <v>3</v>
      </c>
      <c r="B49" s="4">
        <v>230</v>
      </c>
      <c r="C49" s="4">
        <v>224</v>
      </c>
      <c r="D49" s="4">
        <v>201</v>
      </c>
      <c r="E49" s="4">
        <v>158</v>
      </c>
      <c r="F49" s="4">
        <v>82</v>
      </c>
      <c r="G49" s="4">
        <v>104</v>
      </c>
      <c r="H49" s="4">
        <v>167</v>
      </c>
      <c r="I49" s="4">
        <v>197</v>
      </c>
    </row>
    <row r="50" spans="1:9" x14ac:dyDescent="0.4">
      <c r="A50" s="3">
        <v>4</v>
      </c>
      <c r="B50" s="4">
        <v>61</v>
      </c>
      <c r="C50" s="4">
        <v>58</v>
      </c>
      <c r="D50" s="4">
        <v>56</v>
      </c>
      <c r="E50" s="4">
        <v>66</v>
      </c>
      <c r="F50" s="4">
        <v>37</v>
      </c>
      <c r="G50" s="4">
        <v>38</v>
      </c>
      <c r="H50" s="4">
        <v>64</v>
      </c>
      <c r="I50" s="4">
        <v>117</v>
      </c>
    </row>
    <row r="51" spans="1:9" x14ac:dyDescent="0.4">
      <c r="A51" s="3"/>
      <c r="B51" s="4">
        <v>73</v>
      </c>
      <c r="C51" s="4">
        <v>61</v>
      </c>
      <c r="D51" s="4">
        <v>57</v>
      </c>
      <c r="E51" s="4">
        <v>54</v>
      </c>
      <c r="F51" s="4">
        <v>49</v>
      </c>
      <c r="G51" s="4">
        <v>53</v>
      </c>
      <c r="H51" s="4">
        <v>72</v>
      </c>
      <c r="I51" s="4">
        <v>80</v>
      </c>
    </row>
    <row r="52" spans="1:9" x14ac:dyDescent="0.4">
      <c r="A52" s="3"/>
      <c r="I52" s="7"/>
    </row>
    <row r="53" spans="1:9" x14ac:dyDescent="0.4">
      <c r="A53" s="1" t="s">
        <v>26</v>
      </c>
      <c r="B53" s="2" t="s">
        <v>27</v>
      </c>
      <c r="C53" s="2"/>
      <c r="D53" s="2"/>
      <c r="E53" s="2"/>
      <c r="F53" s="2"/>
      <c r="G53" s="2"/>
      <c r="H53" s="2"/>
      <c r="I53" s="6"/>
    </row>
    <row r="54" spans="1:9" x14ac:dyDescent="0.4">
      <c r="A54" s="3">
        <v>3</v>
      </c>
      <c r="B54" s="4">
        <v>140</v>
      </c>
      <c r="C54" s="4">
        <v>94</v>
      </c>
      <c r="D54" s="4">
        <v>50</v>
      </c>
      <c r="E54" s="4">
        <v>57</v>
      </c>
      <c r="F54" s="4">
        <v>29</v>
      </c>
      <c r="G54" s="4">
        <v>46</v>
      </c>
      <c r="H54" s="4">
        <v>139</v>
      </c>
      <c r="I54" s="4">
        <v>224</v>
      </c>
    </row>
    <row r="55" spans="1:9" x14ac:dyDescent="0.4">
      <c r="A55" s="3">
        <v>5</v>
      </c>
      <c r="B55" s="4">
        <v>144</v>
      </c>
      <c r="C55" s="4">
        <v>106</v>
      </c>
      <c r="D55" s="4">
        <v>67</v>
      </c>
      <c r="E55" s="4">
        <v>47</v>
      </c>
      <c r="F55" s="4">
        <v>40</v>
      </c>
      <c r="G55" s="4">
        <v>35</v>
      </c>
      <c r="H55" s="4">
        <v>96</v>
      </c>
      <c r="I55" s="4">
        <v>207</v>
      </c>
    </row>
    <row r="56" spans="1:9" x14ac:dyDescent="0.4">
      <c r="A56" s="3"/>
      <c r="B56" s="4">
        <v>147</v>
      </c>
      <c r="C56" s="4">
        <v>144</v>
      </c>
      <c r="D56" s="4">
        <v>88</v>
      </c>
      <c r="E56" s="4">
        <v>63</v>
      </c>
      <c r="F56" s="4">
        <v>64</v>
      </c>
      <c r="G56" s="4">
        <v>72</v>
      </c>
      <c r="H56" s="4">
        <v>130</v>
      </c>
      <c r="I56" s="4">
        <v>154</v>
      </c>
    </row>
    <row r="57" spans="1:9" x14ac:dyDescent="0.4">
      <c r="A57" s="3"/>
      <c r="I57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079D8-7FA3-4AC7-B2C2-AFB20A832C42}">
  <dimension ref="A1:U56"/>
  <sheetViews>
    <sheetView zoomScale="80" zoomScaleNormal="80" workbookViewId="0">
      <selection activeCell="A3" sqref="A3"/>
    </sheetView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>
        <v>4</v>
      </c>
      <c r="B8" s="4">
        <v>198</v>
      </c>
      <c r="C8" s="4">
        <v>201</v>
      </c>
      <c r="D8" s="4">
        <v>198</v>
      </c>
      <c r="E8" s="4">
        <v>176</v>
      </c>
      <c r="F8" s="4">
        <v>150</v>
      </c>
      <c r="G8" s="4">
        <v>125</v>
      </c>
      <c r="H8" s="4">
        <v>159</v>
      </c>
      <c r="I8" s="4">
        <v>238</v>
      </c>
      <c r="K8" s="4">
        <f>(B8+B13+B18+B23+B28)/5</f>
        <v>184</v>
      </c>
      <c r="L8" s="4">
        <f t="shared" ref="L8:R10" si="0">(C8+C13+C18+C23+C28)/5</f>
        <v>154.80000000000001</v>
      </c>
      <c r="M8" s="4">
        <f t="shared" si="0"/>
        <v>155.6</v>
      </c>
      <c r="N8" s="4">
        <f t="shared" si="0"/>
        <v>127.6</v>
      </c>
      <c r="O8" s="4">
        <f t="shared" si="0"/>
        <v>102.4</v>
      </c>
      <c r="P8" s="4">
        <f t="shared" si="0"/>
        <v>98</v>
      </c>
      <c r="Q8" s="4">
        <f t="shared" si="0"/>
        <v>152</v>
      </c>
      <c r="R8" s="4">
        <f t="shared" si="0"/>
        <v>195.4</v>
      </c>
      <c r="S8" s="7"/>
    </row>
    <row r="9" spans="1:19" x14ac:dyDescent="0.4">
      <c r="A9" s="3">
        <v>1</v>
      </c>
      <c r="B9" s="4">
        <v>175</v>
      </c>
      <c r="C9" s="4">
        <v>150</v>
      </c>
      <c r="D9" s="4">
        <v>137</v>
      </c>
      <c r="E9" s="4">
        <v>116</v>
      </c>
      <c r="F9" s="4">
        <v>90</v>
      </c>
      <c r="G9" s="4">
        <v>54</v>
      </c>
      <c r="H9" s="4">
        <v>128</v>
      </c>
      <c r="I9" s="4">
        <v>225</v>
      </c>
      <c r="K9" s="4">
        <f t="shared" ref="K9:K10" si="1">(B9+B14+B19+B24+B29)/5</f>
        <v>179.2</v>
      </c>
      <c r="L9" s="4">
        <f t="shared" si="0"/>
        <v>139.6</v>
      </c>
      <c r="M9" s="4">
        <f t="shared" si="0"/>
        <v>112.2</v>
      </c>
      <c r="N9" s="4">
        <f t="shared" si="0"/>
        <v>68.2</v>
      </c>
      <c r="O9" s="4">
        <f t="shared" si="0"/>
        <v>50.2</v>
      </c>
      <c r="P9" s="4">
        <f t="shared" si="0"/>
        <v>37.6</v>
      </c>
      <c r="Q9" s="4">
        <f t="shared" si="0"/>
        <v>90.2</v>
      </c>
      <c r="R9" s="4">
        <f t="shared" si="0"/>
        <v>162</v>
      </c>
      <c r="S9" s="7"/>
    </row>
    <row r="10" spans="1:19" ht="19.5" thickBot="1" x14ac:dyDescent="0.45">
      <c r="A10" s="3"/>
      <c r="B10" s="4">
        <v>194</v>
      </c>
      <c r="C10" s="4">
        <v>177</v>
      </c>
      <c r="D10" s="4">
        <v>141</v>
      </c>
      <c r="E10" s="4">
        <v>164</v>
      </c>
      <c r="F10" s="4">
        <v>137</v>
      </c>
      <c r="G10" s="4">
        <v>133</v>
      </c>
      <c r="H10" s="4">
        <v>152</v>
      </c>
      <c r="I10" s="4">
        <v>181</v>
      </c>
      <c r="K10" s="4">
        <f t="shared" si="1"/>
        <v>136.6</v>
      </c>
      <c r="L10" s="4">
        <f t="shared" si="0"/>
        <v>127.6</v>
      </c>
      <c r="M10" s="4">
        <f t="shared" si="0"/>
        <v>117</v>
      </c>
      <c r="N10" s="4">
        <f t="shared" si="0"/>
        <v>112.4</v>
      </c>
      <c r="O10" s="4">
        <f t="shared" si="0"/>
        <v>97</v>
      </c>
      <c r="P10" s="4">
        <f t="shared" si="0"/>
        <v>87.6</v>
      </c>
      <c r="Q10" s="4">
        <f t="shared" si="0"/>
        <v>101.6</v>
      </c>
      <c r="R10" s="4">
        <f t="shared" si="0"/>
        <v>124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>
        <v>4</v>
      </c>
      <c r="B13" s="4">
        <v>223</v>
      </c>
      <c r="C13" s="4">
        <v>195</v>
      </c>
      <c r="D13" s="4">
        <v>185</v>
      </c>
      <c r="E13" s="4">
        <v>155</v>
      </c>
      <c r="F13" s="4">
        <v>164</v>
      </c>
      <c r="G13" s="4">
        <v>127</v>
      </c>
      <c r="H13" s="4">
        <v>189</v>
      </c>
      <c r="I13" s="4">
        <v>198</v>
      </c>
      <c r="K13" s="4">
        <f>(豆!K3-'0.2mL-4,5'!K8)</f>
        <v>-74.5</v>
      </c>
      <c r="L13" s="4">
        <f>(豆!L3-'0.2mL-4,5'!L8)</f>
        <v>-53.300000000000011</v>
      </c>
      <c r="M13" s="4">
        <f>(豆!M3-'0.2mL-4,5'!M8)</f>
        <v>-41.599999999999994</v>
      </c>
      <c r="N13" s="4">
        <f>(豆!N3-'0.2mL-4,5'!N8)</f>
        <v>5.5</v>
      </c>
      <c r="O13" s="4">
        <f>(豆!O3-'0.2mL-4,5'!O8)</f>
        <v>8.6999999999999886</v>
      </c>
      <c r="P13" s="4">
        <f>(豆!P3-'0.2mL-4,5'!P8)</f>
        <v>22.900000000000006</v>
      </c>
      <c r="Q13" s="4">
        <f>(豆!Q3-'0.2mL-4,5'!Q8)</f>
        <v>-2.0999999999999943</v>
      </c>
      <c r="R13" s="4">
        <f>(豆!R3-'0.2mL-4,5'!R8)</f>
        <v>3.2999999999999829</v>
      </c>
      <c r="S13" s="7">
        <f>SUM(K13:R13)</f>
        <v>-131.10000000000002</v>
      </c>
    </row>
    <row r="14" spans="1:19" x14ac:dyDescent="0.4">
      <c r="A14" s="3">
        <v>2</v>
      </c>
      <c r="B14" s="4">
        <v>231</v>
      </c>
      <c r="C14" s="4">
        <v>152</v>
      </c>
      <c r="D14" s="4">
        <v>140</v>
      </c>
      <c r="E14" s="4">
        <v>91</v>
      </c>
      <c r="F14" s="4">
        <v>63</v>
      </c>
      <c r="G14" s="4">
        <v>62</v>
      </c>
      <c r="H14" s="4">
        <v>122</v>
      </c>
      <c r="I14" s="4">
        <v>180</v>
      </c>
      <c r="K14" s="4">
        <f>(豆!K4-'0.2mL-4,5'!K9)</f>
        <v>-47.399999999999977</v>
      </c>
      <c r="L14" s="4">
        <f>(豆!L4-'0.2mL-4,5'!L9)</f>
        <v>-20</v>
      </c>
      <c r="M14" s="4">
        <f>(豆!M4-'0.2mL-4,5'!M9)</f>
        <v>-16.100000000000009</v>
      </c>
      <c r="N14" s="4">
        <f>(豆!N4-'0.2mL-4,5'!N9)</f>
        <v>58</v>
      </c>
      <c r="O14" s="4">
        <f>(豆!O4-'0.2mL-4,5'!O9)</f>
        <v>60.599999999999994</v>
      </c>
      <c r="P14" s="4">
        <f>(豆!P4-'0.2mL-4,5'!P9)</f>
        <v>75.599999999999994</v>
      </c>
      <c r="Q14" s="4">
        <f>(豆!Q4-'0.2mL-4,5'!Q9)</f>
        <v>48.399999999999991</v>
      </c>
      <c r="R14" s="4">
        <f>(豆!R4-'0.2mL-4,5'!R9)</f>
        <v>24.300000000000011</v>
      </c>
      <c r="S14" s="7">
        <f>SUM(K14:R14)</f>
        <v>183.4</v>
      </c>
    </row>
    <row r="15" spans="1:19" ht="19.5" thickBot="1" x14ac:dyDescent="0.45">
      <c r="A15" s="3"/>
      <c r="B15" s="4">
        <v>147</v>
      </c>
      <c r="C15" s="4">
        <v>138</v>
      </c>
      <c r="D15" s="4">
        <v>131</v>
      </c>
      <c r="E15" s="4">
        <v>105</v>
      </c>
      <c r="F15" s="4">
        <v>112</v>
      </c>
      <c r="G15" s="4">
        <v>117</v>
      </c>
      <c r="H15" s="4">
        <v>70</v>
      </c>
      <c r="I15" s="4">
        <v>173</v>
      </c>
      <c r="K15" s="4">
        <f>(豆!K5-'0.2mL-4,5'!K10)</f>
        <v>20.700000000000017</v>
      </c>
      <c r="L15" s="4">
        <f>(豆!L5-'0.2mL-4,5'!L10)</f>
        <v>11.300000000000011</v>
      </c>
      <c r="M15" s="4">
        <f>(豆!M5-'0.2mL-4,5'!M10)</f>
        <v>14.099999999999994</v>
      </c>
      <c r="N15" s="4">
        <f>(豆!N5-'0.2mL-4,5'!N10)</f>
        <v>48.5</v>
      </c>
      <c r="O15" s="4">
        <f>(豆!O5-'0.2mL-4,5'!O10)</f>
        <v>60.699999999999989</v>
      </c>
      <c r="P15" s="4">
        <f>(豆!P5-'0.2mL-4,5'!P10)</f>
        <v>68.099999999999994</v>
      </c>
      <c r="Q15" s="4">
        <f>(豆!Q5-'0.2mL-4,5'!Q10)</f>
        <v>87.200000000000017</v>
      </c>
      <c r="R15" s="4">
        <f>(豆!R5-'0.2mL-4,5'!R10)</f>
        <v>86.699999999999989</v>
      </c>
      <c r="S15" s="7">
        <f>SUM(K15:R15)</f>
        <v>397.3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449.6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>
        <v>4</v>
      </c>
      <c r="B18" s="4">
        <v>235</v>
      </c>
      <c r="C18" s="4">
        <v>169</v>
      </c>
      <c r="D18" s="4">
        <v>141</v>
      </c>
      <c r="E18" s="4">
        <v>95</v>
      </c>
      <c r="F18" s="4">
        <v>54</v>
      </c>
      <c r="G18" s="4">
        <v>62</v>
      </c>
      <c r="H18" s="4">
        <v>137</v>
      </c>
      <c r="I18" s="4">
        <v>227</v>
      </c>
      <c r="K18" s="4">
        <f>K13^2</f>
        <v>5550.25</v>
      </c>
      <c r="L18" s="4">
        <f t="shared" ref="L18:R18" si="2">L13^2</f>
        <v>2840.8900000000012</v>
      </c>
      <c r="M18" s="4">
        <f t="shared" si="2"/>
        <v>1730.5599999999995</v>
      </c>
      <c r="N18" s="4">
        <f t="shared" si="2"/>
        <v>30.25</v>
      </c>
      <c r="O18" s="4">
        <f t="shared" si="2"/>
        <v>75.689999999999799</v>
      </c>
      <c r="P18" s="4">
        <f t="shared" si="2"/>
        <v>524.41000000000031</v>
      </c>
      <c r="Q18" s="4">
        <f t="shared" si="2"/>
        <v>4.4099999999999762</v>
      </c>
      <c r="R18" s="4">
        <f t="shared" si="2"/>
        <v>10.889999999999887</v>
      </c>
      <c r="S18" s="7">
        <f>SUM(K18:R18)</f>
        <v>10767.35</v>
      </c>
    </row>
    <row r="19" spans="1:21" x14ac:dyDescent="0.4">
      <c r="A19" s="3">
        <v>3</v>
      </c>
      <c r="B19" s="4">
        <v>214</v>
      </c>
      <c r="C19" s="4">
        <v>156</v>
      </c>
      <c r="D19" s="4">
        <v>94</v>
      </c>
      <c r="E19" s="4">
        <v>33</v>
      </c>
      <c r="F19" s="4">
        <v>27</v>
      </c>
      <c r="G19" s="4">
        <v>25</v>
      </c>
      <c r="H19" s="4">
        <v>99</v>
      </c>
      <c r="I19" s="4">
        <v>185</v>
      </c>
      <c r="K19" s="4">
        <f t="shared" ref="K19:R20" si="3">K14^2</f>
        <v>2246.7599999999979</v>
      </c>
      <c r="L19" s="4">
        <f t="shared" si="3"/>
        <v>400</v>
      </c>
      <c r="M19" s="4">
        <f t="shared" si="3"/>
        <v>259.21000000000026</v>
      </c>
      <c r="N19" s="4">
        <f t="shared" si="3"/>
        <v>3364</v>
      </c>
      <c r="O19" s="4">
        <f t="shared" si="3"/>
        <v>3672.3599999999992</v>
      </c>
      <c r="P19" s="4">
        <f t="shared" si="3"/>
        <v>5715.3599999999988</v>
      </c>
      <c r="Q19" s="4">
        <f t="shared" si="3"/>
        <v>2342.559999999999</v>
      </c>
      <c r="R19" s="4">
        <f t="shared" si="3"/>
        <v>590.49000000000058</v>
      </c>
      <c r="S19" s="7">
        <f>SUM(K19:R19)</f>
        <v>18590.739999999998</v>
      </c>
    </row>
    <row r="20" spans="1:21" ht="19.5" thickBot="1" x14ac:dyDescent="0.45">
      <c r="A20" s="3"/>
      <c r="B20" s="4">
        <v>137</v>
      </c>
      <c r="C20" s="4">
        <v>131</v>
      </c>
      <c r="D20" s="4">
        <v>89</v>
      </c>
      <c r="E20" s="4">
        <v>78</v>
      </c>
      <c r="F20" s="4">
        <v>77</v>
      </c>
      <c r="G20" s="4">
        <v>67</v>
      </c>
      <c r="H20" s="4">
        <v>144</v>
      </c>
      <c r="I20" s="4">
        <v>83</v>
      </c>
      <c r="K20" s="4">
        <f t="shared" si="3"/>
        <v>428.49000000000069</v>
      </c>
      <c r="L20" s="4">
        <f t="shared" si="3"/>
        <v>127.69000000000025</v>
      </c>
      <c r="M20" s="4">
        <f t="shared" si="3"/>
        <v>198.80999999999983</v>
      </c>
      <c r="N20" s="4">
        <f t="shared" si="3"/>
        <v>2352.25</v>
      </c>
      <c r="O20" s="4">
        <f t="shared" si="3"/>
        <v>3684.4899999999984</v>
      </c>
      <c r="P20" s="4">
        <f t="shared" si="3"/>
        <v>4637.6099999999997</v>
      </c>
      <c r="Q20" s="4">
        <f t="shared" si="3"/>
        <v>7603.8400000000029</v>
      </c>
      <c r="R20" s="4">
        <f t="shared" si="3"/>
        <v>7516.8899999999976</v>
      </c>
      <c r="S20" s="7">
        <f>SUM(K20:R20)</f>
        <v>26550.07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55908.159999999996</v>
      </c>
      <c r="T21">
        <f>S21^(0.5)</f>
        <v>236.44906428235237</v>
      </c>
      <c r="U21">
        <f>T21/24</f>
        <v>9.8520443450980153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>
        <v>4</v>
      </c>
      <c r="B23" s="4">
        <v>107</v>
      </c>
      <c r="C23" s="4">
        <v>100</v>
      </c>
      <c r="D23" s="4">
        <v>143</v>
      </c>
      <c r="E23" s="4">
        <v>175</v>
      </c>
      <c r="F23" s="4">
        <v>118</v>
      </c>
      <c r="G23" s="4">
        <v>133</v>
      </c>
      <c r="H23" s="4">
        <v>174</v>
      </c>
      <c r="I23" s="4">
        <v>156</v>
      </c>
    </row>
    <row r="24" spans="1:21" x14ac:dyDescent="0.4">
      <c r="A24" s="3">
        <v>4</v>
      </c>
      <c r="B24" s="4">
        <v>123</v>
      </c>
      <c r="C24" s="4">
        <v>147</v>
      </c>
      <c r="D24" s="4">
        <v>143</v>
      </c>
      <c r="E24" s="4">
        <v>71</v>
      </c>
      <c r="F24" s="4">
        <v>43</v>
      </c>
      <c r="G24" s="4">
        <v>21</v>
      </c>
      <c r="H24" s="4">
        <v>50</v>
      </c>
      <c r="I24" s="4">
        <v>83</v>
      </c>
    </row>
    <row r="25" spans="1:21" x14ac:dyDescent="0.4">
      <c r="A25" s="3"/>
      <c r="B25" s="4">
        <v>47</v>
      </c>
      <c r="C25" s="4">
        <v>82</v>
      </c>
      <c r="D25" s="4">
        <v>120</v>
      </c>
      <c r="E25" s="4">
        <v>109</v>
      </c>
      <c r="F25" s="4">
        <v>70</v>
      </c>
      <c r="G25" s="4">
        <v>56</v>
      </c>
      <c r="H25" s="4">
        <v>54</v>
      </c>
      <c r="I25" s="4">
        <v>101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>
        <v>4</v>
      </c>
      <c r="B28" s="4">
        <v>157</v>
      </c>
      <c r="C28" s="4">
        <v>109</v>
      </c>
      <c r="D28" s="4">
        <v>111</v>
      </c>
      <c r="E28" s="4">
        <v>37</v>
      </c>
      <c r="F28" s="4">
        <v>26</v>
      </c>
      <c r="G28" s="4">
        <v>43</v>
      </c>
      <c r="H28" s="4">
        <v>101</v>
      </c>
      <c r="I28" s="4">
        <v>158</v>
      </c>
    </row>
    <row r="29" spans="1:21" x14ac:dyDescent="0.4">
      <c r="A29" s="3">
        <v>5</v>
      </c>
      <c r="B29" s="4">
        <v>153</v>
      </c>
      <c r="C29" s="4">
        <v>93</v>
      </c>
      <c r="D29" s="4">
        <v>47</v>
      </c>
      <c r="E29" s="4">
        <v>30</v>
      </c>
      <c r="F29" s="4">
        <v>28</v>
      </c>
      <c r="G29" s="4">
        <v>26</v>
      </c>
      <c r="H29" s="4">
        <v>52</v>
      </c>
      <c r="I29" s="4">
        <v>137</v>
      </c>
    </row>
    <row r="30" spans="1:21" ht="19.5" thickBot="1" x14ac:dyDescent="0.45">
      <c r="A30" s="3"/>
      <c r="B30" s="11">
        <v>158</v>
      </c>
      <c r="C30" s="11">
        <v>110</v>
      </c>
      <c r="D30" s="11">
        <v>104</v>
      </c>
      <c r="E30" s="11">
        <v>106</v>
      </c>
      <c r="F30" s="11">
        <v>89</v>
      </c>
      <c r="G30" s="11">
        <v>65</v>
      </c>
      <c r="H30" s="11">
        <v>88</v>
      </c>
      <c r="I30" s="11">
        <v>82</v>
      </c>
    </row>
    <row r="31" spans="1:21" s="10" customFormat="1" ht="19.5" thickBot="1" x14ac:dyDescent="0.45">
      <c r="A31" s="9"/>
      <c r="I31" s="12"/>
    </row>
    <row r="32" spans="1:21" x14ac:dyDescent="0.4">
      <c r="A32" s="1" t="s">
        <v>26</v>
      </c>
      <c r="B32" s="2" t="s">
        <v>27</v>
      </c>
      <c r="I32" s="7"/>
      <c r="K32" t="s">
        <v>14</v>
      </c>
      <c r="S32" s="7"/>
    </row>
    <row r="33" spans="1:21" x14ac:dyDescent="0.4">
      <c r="A33" s="3">
        <v>5</v>
      </c>
      <c r="B33" s="4">
        <v>186</v>
      </c>
      <c r="C33" s="4">
        <v>124</v>
      </c>
      <c r="D33" s="4">
        <v>155</v>
      </c>
      <c r="E33" s="4">
        <v>159</v>
      </c>
      <c r="F33" s="4">
        <v>167</v>
      </c>
      <c r="G33" s="4">
        <v>143</v>
      </c>
      <c r="H33" s="4">
        <v>132</v>
      </c>
      <c r="I33" s="4">
        <v>103</v>
      </c>
      <c r="K33" s="4">
        <f>(B33+B38+B43+B48+B53)/5</f>
        <v>147.19999999999999</v>
      </c>
      <c r="L33" s="4">
        <f t="shared" ref="L33:R35" si="4">(C33+C38+C43+C48+C53)/5</f>
        <v>122.4</v>
      </c>
      <c r="M33" s="4">
        <f t="shared" si="4"/>
        <v>153.19999999999999</v>
      </c>
      <c r="N33" s="4">
        <f t="shared" si="4"/>
        <v>138.4</v>
      </c>
      <c r="O33" s="4">
        <f t="shared" si="4"/>
        <v>130.6</v>
      </c>
      <c r="P33" s="4">
        <f t="shared" si="4"/>
        <v>130</v>
      </c>
      <c r="Q33" s="4">
        <f t="shared" si="4"/>
        <v>168.6</v>
      </c>
      <c r="R33" s="4">
        <f t="shared" si="4"/>
        <v>171.2</v>
      </c>
      <c r="S33" s="7"/>
    </row>
    <row r="34" spans="1:21" x14ac:dyDescent="0.4">
      <c r="A34" s="3">
        <v>1</v>
      </c>
      <c r="B34" s="4">
        <v>73</v>
      </c>
      <c r="C34" s="4">
        <v>85</v>
      </c>
      <c r="D34" s="4">
        <v>48</v>
      </c>
      <c r="E34" s="4">
        <v>58</v>
      </c>
      <c r="F34" s="4">
        <v>66</v>
      </c>
      <c r="G34" s="4">
        <v>36</v>
      </c>
      <c r="H34" s="4">
        <v>62</v>
      </c>
      <c r="I34" s="4">
        <v>63</v>
      </c>
      <c r="K34" s="4">
        <f t="shared" ref="K34:K35" si="5">(B34+B39+B44+B49+B54)/5</f>
        <v>80.400000000000006</v>
      </c>
      <c r="L34" s="4">
        <f t="shared" si="4"/>
        <v>88.4</v>
      </c>
      <c r="M34" s="4">
        <f t="shared" si="4"/>
        <v>71.400000000000006</v>
      </c>
      <c r="N34" s="4">
        <f t="shared" si="4"/>
        <v>65.2</v>
      </c>
      <c r="O34" s="4">
        <f t="shared" si="4"/>
        <v>55.4</v>
      </c>
      <c r="P34" s="4">
        <f t="shared" si="4"/>
        <v>35.6</v>
      </c>
      <c r="Q34" s="4">
        <f t="shared" si="4"/>
        <v>78</v>
      </c>
      <c r="R34" s="4">
        <f t="shared" si="4"/>
        <v>91.2</v>
      </c>
      <c r="S34" s="7"/>
    </row>
    <row r="35" spans="1:21" ht="19.5" thickBot="1" x14ac:dyDescent="0.45">
      <c r="A35" s="3"/>
      <c r="B35" s="4">
        <v>81</v>
      </c>
      <c r="C35" s="4">
        <v>112</v>
      </c>
      <c r="D35" s="4">
        <v>103</v>
      </c>
      <c r="E35" s="4">
        <v>128</v>
      </c>
      <c r="F35" s="4">
        <v>109</v>
      </c>
      <c r="G35" s="4">
        <v>96</v>
      </c>
      <c r="H35" s="4">
        <v>85</v>
      </c>
      <c r="I35" s="4">
        <v>67</v>
      </c>
      <c r="K35" s="4">
        <f t="shared" si="5"/>
        <v>87.8</v>
      </c>
      <c r="L35" s="4">
        <f t="shared" si="4"/>
        <v>120.6</v>
      </c>
      <c r="M35" s="4">
        <f t="shared" si="4"/>
        <v>94.2</v>
      </c>
      <c r="N35" s="4">
        <f t="shared" si="4"/>
        <v>96.8</v>
      </c>
      <c r="O35" s="4">
        <f t="shared" si="4"/>
        <v>86</v>
      </c>
      <c r="P35" s="4">
        <f t="shared" si="4"/>
        <v>67.599999999999994</v>
      </c>
      <c r="Q35" s="4">
        <f t="shared" si="4"/>
        <v>94.2</v>
      </c>
      <c r="R35" s="4">
        <f t="shared" si="4"/>
        <v>77.400000000000006</v>
      </c>
      <c r="S35" s="7"/>
    </row>
    <row r="36" spans="1:21" x14ac:dyDescent="0.4">
      <c r="A36" s="3"/>
      <c r="I36" s="7"/>
      <c r="K36" s="5"/>
      <c r="L36" s="5"/>
      <c r="M36" s="5"/>
      <c r="N36" s="5"/>
      <c r="O36" s="5"/>
      <c r="P36" s="5"/>
      <c r="Q36" s="5"/>
      <c r="R36" s="5"/>
      <c r="S36" s="8"/>
    </row>
    <row r="37" spans="1:21" x14ac:dyDescent="0.4">
      <c r="A37" s="1" t="s">
        <v>26</v>
      </c>
      <c r="B37" s="2" t="s">
        <v>27</v>
      </c>
      <c r="C37" s="2"/>
      <c r="D37" s="2"/>
      <c r="E37" s="2"/>
      <c r="F37" s="2"/>
      <c r="G37" s="2"/>
      <c r="H37" s="2"/>
      <c r="I37" s="6"/>
      <c r="K37" s="2" t="s">
        <v>28</v>
      </c>
      <c r="L37" s="2"/>
      <c r="M37" s="2"/>
      <c r="N37" s="2"/>
      <c r="O37" s="2"/>
      <c r="P37" s="2"/>
      <c r="Q37" s="2"/>
      <c r="R37" s="2"/>
      <c r="S37" s="6" t="s">
        <v>30</v>
      </c>
    </row>
    <row r="38" spans="1:21" x14ac:dyDescent="0.4">
      <c r="A38" s="3">
        <v>5</v>
      </c>
      <c r="B38" s="4">
        <v>170</v>
      </c>
      <c r="C38" s="4">
        <v>144</v>
      </c>
      <c r="D38" s="4">
        <v>157</v>
      </c>
      <c r="E38" s="4">
        <v>182</v>
      </c>
      <c r="F38" s="4">
        <v>177</v>
      </c>
      <c r="G38" s="4">
        <v>137</v>
      </c>
      <c r="H38" s="4">
        <v>174</v>
      </c>
      <c r="I38" s="4">
        <v>154</v>
      </c>
      <c r="K38" s="4">
        <f>(豆!K3-'0.2mL-4,5'!K33)</f>
        <v>-37.699999999999989</v>
      </c>
      <c r="L38" s="4">
        <f>(豆!L3-'0.2mL-4,5'!L33)</f>
        <v>-20.900000000000006</v>
      </c>
      <c r="M38" s="4">
        <f>(豆!M3-'0.2mL-4,5'!M33)</f>
        <v>-39.199999999999989</v>
      </c>
      <c r="N38" s="4">
        <f>(豆!N3-'0.2mL-4,5'!N33)</f>
        <v>-5.3000000000000114</v>
      </c>
      <c r="O38" s="4">
        <f>(豆!O3-'0.2mL-4,5'!O33)</f>
        <v>-19.5</v>
      </c>
      <c r="P38" s="4">
        <f>(豆!P3-'0.2mL-4,5'!P33)</f>
        <v>-9.0999999999999943</v>
      </c>
      <c r="Q38" s="4">
        <f>(豆!Q3-'0.2mL-4,5'!Q33)</f>
        <v>-18.699999999999989</v>
      </c>
      <c r="R38" s="4">
        <f>(豆!R3-'0.2mL-4,5'!R33)</f>
        <v>27.5</v>
      </c>
      <c r="S38" s="7">
        <f>SUM(K38:R38)</f>
        <v>-122.89999999999998</v>
      </c>
    </row>
    <row r="39" spans="1:21" x14ac:dyDescent="0.4">
      <c r="A39" s="3">
        <v>2</v>
      </c>
      <c r="B39" s="4">
        <v>149</v>
      </c>
      <c r="C39" s="4">
        <v>109</v>
      </c>
      <c r="D39" s="4">
        <v>94</v>
      </c>
      <c r="E39" s="4">
        <v>93</v>
      </c>
      <c r="F39" s="4">
        <v>106</v>
      </c>
      <c r="G39" s="4">
        <v>62</v>
      </c>
      <c r="H39" s="4">
        <v>98</v>
      </c>
      <c r="I39" s="4">
        <v>97</v>
      </c>
      <c r="K39" s="4">
        <f>(豆!K4-'0.2mL-4,5'!K34)</f>
        <v>51.400000000000006</v>
      </c>
      <c r="L39" s="4">
        <f>(豆!L4-'0.2mL-4,5'!L34)</f>
        <v>31.199999999999989</v>
      </c>
      <c r="M39" s="4">
        <f>(豆!M4-'0.2mL-4,5'!M34)</f>
        <v>24.699999999999989</v>
      </c>
      <c r="N39" s="4">
        <f>(豆!N4-'0.2mL-4,5'!N34)</f>
        <v>61</v>
      </c>
      <c r="O39" s="4">
        <f>(豆!O4-'0.2mL-4,5'!O34)</f>
        <v>55.4</v>
      </c>
      <c r="P39" s="4">
        <f>(豆!P4-'0.2mL-4,5'!P34)</f>
        <v>77.599999999999994</v>
      </c>
      <c r="Q39" s="4">
        <f>(豆!Q4-'0.2mL-4,5'!Q34)</f>
        <v>60.599999999999994</v>
      </c>
      <c r="R39" s="4">
        <f>(豆!R4-'0.2mL-4,5'!R34)</f>
        <v>95.100000000000009</v>
      </c>
      <c r="S39" s="7">
        <f>SUM(K39:R39)</f>
        <v>457</v>
      </c>
    </row>
    <row r="40" spans="1:21" ht="19.5" thickBot="1" x14ac:dyDescent="0.45">
      <c r="A40" s="3"/>
      <c r="B40" s="4">
        <v>149</v>
      </c>
      <c r="C40" s="4">
        <v>108</v>
      </c>
      <c r="D40" s="4">
        <v>98</v>
      </c>
      <c r="E40" s="4">
        <v>99</v>
      </c>
      <c r="F40" s="4">
        <v>118</v>
      </c>
      <c r="G40" s="4">
        <v>95</v>
      </c>
      <c r="H40" s="4">
        <v>71</v>
      </c>
      <c r="I40" s="4">
        <v>65</v>
      </c>
      <c r="K40" s="4">
        <f>(豆!K5-'0.2mL-4,5'!K35)</f>
        <v>69.500000000000014</v>
      </c>
      <c r="L40" s="4">
        <f>(豆!L5-'0.2mL-4,5'!L35)</f>
        <v>18.300000000000011</v>
      </c>
      <c r="M40" s="4">
        <f>(豆!M5-'0.2mL-4,5'!M35)</f>
        <v>36.899999999999991</v>
      </c>
      <c r="N40" s="4">
        <f>(豆!N5-'0.2mL-4,5'!N35)</f>
        <v>64.100000000000009</v>
      </c>
      <c r="O40" s="4">
        <f>(豆!O5-'0.2mL-4,5'!O35)</f>
        <v>71.699999999999989</v>
      </c>
      <c r="P40" s="4">
        <f>(豆!P5-'0.2mL-4,5'!P35)</f>
        <v>88.1</v>
      </c>
      <c r="Q40" s="4">
        <f>(豆!Q5-'0.2mL-4,5'!Q35)</f>
        <v>94.600000000000009</v>
      </c>
      <c r="R40" s="4">
        <f>(豆!R5-'0.2mL-4,5'!R35)</f>
        <v>133.29999999999998</v>
      </c>
      <c r="S40" s="7">
        <f>SUM(K40:R40)</f>
        <v>576.5</v>
      </c>
    </row>
    <row r="41" spans="1:21" x14ac:dyDescent="0.4">
      <c r="A41" s="3"/>
      <c r="I41" s="7"/>
      <c r="K41" s="5"/>
      <c r="L41" s="5"/>
      <c r="M41" s="5"/>
      <c r="N41" s="5"/>
      <c r="O41" s="5"/>
      <c r="P41" s="5"/>
      <c r="Q41" s="5"/>
      <c r="R41" s="5"/>
      <c r="S41" s="8">
        <f>SUM(S38:S40)</f>
        <v>910.6</v>
      </c>
    </row>
    <row r="42" spans="1:21" x14ac:dyDescent="0.4">
      <c r="A42" s="1" t="s">
        <v>26</v>
      </c>
      <c r="B42" s="2" t="s">
        <v>27</v>
      </c>
      <c r="C42" s="2"/>
      <c r="D42" s="2"/>
      <c r="E42" s="2"/>
      <c r="F42" s="2"/>
      <c r="G42" s="2"/>
      <c r="H42" s="2"/>
      <c r="I42" s="6"/>
      <c r="K42" t="s">
        <v>29</v>
      </c>
    </row>
    <row r="43" spans="1:21" x14ac:dyDescent="0.4">
      <c r="A43" s="3">
        <v>5</v>
      </c>
      <c r="B43" s="4">
        <v>127</v>
      </c>
      <c r="C43" s="4">
        <v>132</v>
      </c>
      <c r="D43" s="4">
        <v>179</v>
      </c>
      <c r="E43" s="4">
        <v>133</v>
      </c>
      <c r="F43" s="4">
        <v>145</v>
      </c>
      <c r="G43" s="4">
        <v>166</v>
      </c>
      <c r="H43" s="4">
        <v>202</v>
      </c>
      <c r="I43" s="4">
        <v>225</v>
      </c>
      <c r="K43" s="4">
        <f>K38^2</f>
        <v>1421.2899999999991</v>
      </c>
      <c r="L43" s="4">
        <f t="shared" ref="L43:R43" si="6">L38^2</f>
        <v>436.81000000000023</v>
      </c>
      <c r="M43" s="4">
        <f t="shared" si="6"/>
        <v>1536.6399999999992</v>
      </c>
      <c r="N43" s="4">
        <f t="shared" si="6"/>
        <v>28.090000000000121</v>
      </c>
      <c r="O43" s="4">
        <f t="shared" si="6"/>
        <v>380.25</v>
      </c>
      <c r="P43" s="4">
        <f t="shared" si="6"/>
        <v>82.809999999999903</v>
      </c>
      <c r="Q43" s="4">
        <f t="shared" si="6"/>
        <v>349.6899999999996</v>
      </c>
      <c r="R43" s="4">
        <f t="shared" si="6"/>
        <v>756.25</v>
      </c>
      <c r="S43" s="7">
        <f>SUM(K43:R43)</f>
        <v>4991.8299999999981</v>
      </c>
    </row>
    <row r="44" spans="1:21" x14ac:dyDescent="0.4">
      <c r="A44" s="3">
        <v>3</v>
      </c>
      <c r="B44" s="4">
        <v>80</v>
      </c>
      <c r="C44" s="4">
        <v>87</v>
      </c>
      <c r="D44" s="4">
        <v>76</v>
      </c>
      <c r="E44" s="4">
        <v>82</v>
      </c>
      <c r="F44" s="4">
        <v>44</v>
      </c>
      <c r="G44" s="4">
        <v>25</v>
      </c>
      <c r="H44" s="4">
        <v>59</v>
      </c>
      <c r="I44" s="4">
        <v>101</v>
      </c>
      <c r="K44" s="4">
        <f t="shared" ref="K44:R45" si="7">K39^2</f>
        <v>2641.9600000000005</v>
      </c>
      <c r="L44" s="4">
        <f t="shared" si="7"/>
        <v>973.43999999999926</v>
      </c>
      <c r="M44" s="4">
        <f t="shared" si="7"/>
        <v>610.08999999999946</v>
      </c>
      <c r="N44" s="4">
        <f t="shared" si="7"/>
        <v>3721</v>
      </c>
      <c r="O44" s="4">
        <f t="shared" si="7"/>
        <v>3069.16</v>
      </c>
      <c r="P44" s="4">
        <f t="shared" si="7"/>
        <v>6021.7599999999993</v>
      </c>
      <c r="Q44" s="4">
        <f t="shared" si="7"/>
        <v>3672.3599999999992</v>
      </c>
      <c r="R44" s="4">
        <f t="shared" si="7"/>
        <v>9044.010000000002</v>
      </c>
      <c r="S44" s="7">
        <f>SUM(K44:R44)</f>
        <v>29753.78</v>
      </c>
    </row>
    <row r="45" spans="1:21" ht="19.5" thickBot="1" x14ac:dyDescent="0.45">
      <c r="A45" s="3"/>
      <c r="B45" s="4">
        <v>55</v>
      </c>
      <c r="C45" s="4">
        <v>110</v>
      </c>
      <c r="D45" s="4">
        <v>130</v>
      </c>
      <c r="E45" s="4">
        <v>121</v>
      </c>
      <c r="F45" s="4">
        <v>97</v>
      </c>
      <c r="G45" s="4">
        <v>50</v>
      </c>
      <c r="H45" s="4">
        <v>136</v>
      </c>
      <c r="I45" s="4">
        <v>153</v>
      </c>
      <c r="K45" s="4">
        <f t="shared" si="7"/>
        <v>4830.2500000000018</v>
      </c>
      <c r="L45" s="4">
        <f t="shared" si="7"/>
        <v>334.89000000000044</v>
      </c>
      <c r="M45" s="4">
        <f t="shared" si="7"/>
        <v>1361.6099999999994</v>
      </c>
      <c r="N45" s="4">
        <f t="shared" si="7"/>
        <v>4108.8100000000013</v>
      </c>
      <c r="O45" s="4">
        <f t="shared" si="7"/>
        <v>5140.8899999999985</v>
      </c>
      <c r="P45" s="4">
        <f t="shared" si="7"/>
        <v>7761.6099999999988</v>
      </c>
      <c r="Q45" s="4">
        <f t="shared" si="7"/>
        <v>8949.1600000000017</v>
      </c>
      <c r="R45" s="4">
        <f t="shared" si="7"/>
        <v>17768.889999999996</v>
      </c>
      <c r="S45" s="7">
        <f>SUM(K45:R45)</f>
        <v>50256.11</v>
      </c>
      <c r="T45" t="s">
        <v>3</v>
      </c>
      <c r="U45" t="s">
        <v>9</v>
      </c>
    </row>
    <row r="46" spans="1:21" x14ac:dyDescent="0.4">
      <c r="A46" s="3"/>
      <c r="I46" s="7"/>
      <c r="S46" s="8">
        <f>SUM(S43:S45)</f>
        <v>85001.72</v>
      </c>
      <c r="T46">
        <f>S46^(0.5)</f>
        <v>291.55054450300725</v>
      </c>
      <c r="U46">
        <f>T46/24</f>
        <v>12.147939354291969</v>
      </c>
    </row>
    <row r="47" spans="1:21" x14ac:dyDescent="0.4">
      <c r="A47" s="1" t="s">
        <v>26</v>
      </c>
      <c r="B47" s="2" t="s">
        <v>27</v>
      </c>
      <c r="C47" s="2"/>
      <c r="D47" s="2"/>
      <c r="E47" s="2"/>
      <c r="F47" s="2"/>
      <c r="G47" s="2"/>
      <c r="H47" s="2"/>
      <c r="I47" s="6"/>
    </row>
    <row r="48" spans="1:21" x14ac:dyDescent="0.4">
      <c r="A48" s="3">
        <v>5</v>
      </c>
      <c r="B48" s="4">
        <v>149</v>
      </c>
      <c r="C48" s="4">
        <v>124</v>
      </c>
      <c r="D48" s="4">
        <v>189</v>
      </c>
      <c r="E48" s="4">
        <v>159</v>
      </c>
      <c r="F48" s="4">
        <v>135</v>
      </c>
      <c r="G48" s="4">
        <v>153</v>
      </c>
      <c r="H48" s="4">
        <v>195</v>
      </c>
      <c r="I48" s="4">
        <v>198</v>
      </c>
    </row>
    <row r="49" spans="1:9" x14ac:dyDescent="0.4">
      <c r="A49" s="3">
        <v>4</v>
      </c>
      <c r="B49" s="4">
        <v>53</v>
      </c>
      <c r="C49" s="4">
        <v>88</v>
      </c>
      <c r="D49" s="4">
        <v>81</v>
      </c>
      <c r="E49" s="4">
        <v>44</v>
      </c>
      <c r="F49" s="4">
        <v>31</v>
      </c>
      <c r="G49" s="4">
        <v>22</v>
      </c>
      <c r="H49" s="4">
        <v>103</v>
      </c>
      <c r="I49" s="4">
        <v>115</v>
      </c>
    </row>
    <row r="50" spans="1:9" x14ac:dyDescent="0.4">
      <c r="A50" s="3"/>
      <c r="B50" s="4">
        <v>85</v>
      </c>
      <c r="C50" s="4">
        <v>132</v>
      </c>
      <c r="D50" s="4">
        <v>38</v>
      </c>
      <c r="E50" s="4">
        <v>52</v>
      </c>
      <c r="F50" s="4">
        <v>41</v>
      </c>
      <c r="G50" s="4">
        <v>43</v>
      </c>
      <c r="H50" s="4">
        <v>71</v>
      </c>
      <c r="I50" s="4">
        <v>58</v>
      </c>
    </row>
    <row r="51" spans="1:9" x14ac:dyDescent="0.4">
      <c r="A51" s="3"/>
      <c r="I51" s="7"/>
    </row>
    <row r="52" spans="1:9" x14ac:dyDescent="0.4">
      <c r="A52" s="1" t="s">
        <v>26</v>
      </c>
      <c r="B52" s="2" t="s">
        <v>27</v>
      </c>
      <c r="C52" s="2"/>
      <c r="D52" s="2"/>
      <c r="E52" s="2"/>
      <c r="F52" s="2"/>
      <c r="G52" s="2"/>
      <c r="H52" s="2"/>
      <c r="I52" s="6"/>
    </row>
    <row r="53" spans="1:9" x14ac:dyDescent="0.4">
      <c r="A53" s="3">
        <v>5</v>
      </c>
      <c r="B53" s="4">
        <v>104</v>
      </c>
      <c r="C53" s="4">
        <v>88</v>
      </c>
      <c r="D53" s="4">
        <v>86</v>
      </c>
      <c r="E53" s="4">
        <v>59</v>
      </c>
      <c r="F53" s="4">
        <v>29</v>
      </c>
      <c r="G53" s="4">
        <v>51</v>
      </c>
      <c r="H53" s="4">
        <v>140</v>
      </c>
      <c r="I53" s="4">
        <v>176</v>
      </c>
    </row>
    <row r="54" spans="1:9" x14ac:dyDescent="0.4">
      <c r="A54" s="3">
        <v>5</v>
      </c>
      <c r="B54" s="4">
        <v>47</v>
      </c>
      <c r="C54" s="4">
        <v>73</v>
      </c>
      <c r="D54" s="4">
        <v>58</v>
      </c>
      <c r="E54" s="4">
        <v>49</v>
      </c>
      <c r="F54" s="4">
        <v>30</v>
      </c>
      <c r="G54" s="4">
        <v>33</v>
      </c>
      <c r="H54" s="4">
        <v>68</v>
      </c>
      <c r="I54" s="4">
        <v>80</v>
      </c>
    </row>
    <row r="55" spans="1:9" x14ac:dyDescent="0.4">
      <c r="A55" s="3"/>
      <c r="B55" s="4">
        <v>69</v>
      </c>
      <c r="C55" s="4">
        <v>141</v>
      </c>
      <c r="D55" s="4">
        <v>102</v>
      </c>
      <c r="E55" s="4">
        <v>84</v>
      </c>
      <c r="F55" s="4">
        <v>65</v>
      </c>
      <c r="G55" s="4">
        <v>54</v>
      </c>
      <c r="H55" s="4">
        <v>108</v>
      </c>
      <c r="I55" s="4">
        <v>44</v>
      </c>
    </row>
    <row r="56" spans="1:9" x14ac:dyDescent="0.4">
      <c r="A56" s="3"/>
      <c r="I56" s="7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18BC4-3CA8-47E8-AD7D-0E755AD99BFD}">
  <dimension ref="A1:U57"/>
  <sheetViews>
    <sheetView zoomScale="80" zoomScaleNormal="80" workbookViewId="0"/>
  </sheetViews>
  <sheetFormatPr defaultRowHeight="18.75" x14ac:dyDescent="0.4"/>
  <sheetData>
    <row r="1" spans="1:19" x14ac:dyDescent="0.4">
      <c r="E1" t="s">
        <v>2</v>
      </c>
    </row>
    <row r="2" spans="1:19" x14ac:dyDescent="0.4">
      <c r="A2" s="1" t="s">
        <v>26</v>
      </c>
      <c r="B2" s="2" t="s">
        <v>27</v>
      </c>
      <c r="C2" s="2"/>
      <c r="D2" s="2"/>
      <c r="E2" s="2"/>
      <c r="F2" s="2"/>
      <c r="G2" s="2"/>
      <c r="H2" s="2"/>
      <c r="I2" s="6"/>
    </row>
    <row r="3" spans="1:19" x14ac:dyDescent="0.4">
      <c r="A3" s="3"/>
      <c r="B3" s="4"/>
      <c r="C3" s="4"/>
      <c r="D3" s="4"/>
      <c r="E3" s="4"/>
      <c r="F3" s="4"/>
      <c r="G3" s="4"/>
      <c r="H3" s="4"/>
      <c r="I3" s="4"/>
    </row>
    <row r="4" spans="1:19" x14ac:dyDescent="0.4">
      <c r="A4" s="3"/>
      <c r="B4" s="4"/>
      <c r="C4" s="4"/>
      <c r="D4" s="4"/>
      <c r="E4" s="4"/>
      <c r="F4" s="4"/>
      <c r="G4" s="4"/>
      <c r="H4" s="4"/>
      <c r="I4" s="4"/>
    </row>
    <row r="5" spans="1:19" x14ac:dyDescent="0.4">
      <c r="A5" s="3"/>
      <c r="B5" s="4"/>
      <c r="C5" s="4"/>
      <c r="D5" s="4"/>
      <c r="E5" s="4"/>
      <c r="F5" s="4"/>
      <c r="G5" s="4"/>
      <c r="H5" s="4"/>
      <c r="I5" s="4"/>
    </row>
    <row r="6" spans="1:19" x14ac:dyDescent="0.4">
      <c r="A6" s="3"/>
      <c r="I6" s="7"/>
    </row>
    <row r="7" spans="1:19" x14ac:dyDescent="0.4">
      <c r="A7" s="1" t="s">
        <v>26</v>
      </c>
      <c r="B7" s="2" t="s">
        <v>27</v>
      </c>
      <c r="C7" s="2"/>
      <c r="D7" s="2"/>
      <c r="E7" s="2"/>
      <c r="F7" s="2"/>
      <c r="G7" s="2"/>
      <c r="H7" s="2"/>
      <c r="I7" s="6"/>
      <c r="K7" s="2" t="s">
        <v>14</v>
      </c>
      <c r="L7" s="2"/>
      <c r="M7" s="2"/>
      <c r="N7" s="2"/>
      <c r="O7" s="2"/>
      <c r="P7" s="2"/>
      <c r="Q7" s="2"/>
      <c r="R7" s="2"/>
      <c r="S7" s="6"/>
    </row>
    <row r="8" spans="1:19" x14ac:dyDescent="0.4">
      <c r="A8" s="3" t="s">
        <v>0</v>
      </c>
      <c r="B8" s="4">
        <v>131</v>
      </c>
      <c r="C8" s="4">
        <v>155</v>
      </c>
      <c r="D8" s="4">
        <v>203</v>
      </c>
      <c r="E8" s="4">
        <v>200</v>
      </c>
      <c r="F8" s="4">
        <v>206</v>
      </c>
      <c r="G8" s="4">
        <v>164</v>
      </c>
      <c r="H8" s="4">
        <v>145</v>
      </c>
      <c r="I8" s="4">
        <v>116</v>
      </c>
      <c r="K8" s="4">
        <f>(B8+B13+B18+B23+B28)/5</f>
        <v>123.4</v>
      </c>
      <c r="L8" s="4">
        <f t="shared" ref="L8:R10" si="0">(C8+C13+C18+C23+C28)/5</f>
        <v>93</v>
      </c>
      <c r="M8" s="4">
        <f t="shared" si="0"/>
        <v>100.6</v>
      </c>
      <c r="N8" s="4">
        <f t="shared" si="0"/>
        <v>131</v>
      </c>
      <c r="O8" s="4">
        <f t="shared" si="0"/>
        <v>113.6</v>
      </c>
      <c r="P8" s="4">
        <f t="shared" si="0"/>
        <v>77.599999999999994</v>
      </c>
      <c r="Q8" s="4">
        <f t="shared" si="0"/>
        <v>100.2</v>
      </c>
      <c r="R8" s="4">
        <f t="shared" si="0"/>
        <v>112</v>
      </c>
      <c r="S8" s="7"/>
    </row>
    <row r="9" spans="1:19" x14ac:dyDescent="0.4">
      <c r="A9" s="3">
        <v>1</v>
      </c>
      <c r="B9" s="4">
        <v>95</v>
      </c>
      <c r="C9" s="4">
        <v>131</v>
      </c>
      <c r="D9" s="4">
        <v>157</v>
      </c>
      <c r="E9" s="4">
        <v>154</v>
      </c>
      <c r="F9" s="4">
        <v>98</v>
      </c>
      <c r="G9" s="4">
        <v>54</v>
      </c>
      <c r="H9" s="4">
        <v>92</v>
      </c>
      <c r="I9" s="4">
        <v>67</v>
      </c>
      <c r="K9" s="4">
        <f t="shared" ref="K9:K10" si="1">(B9+B14+B19+B24+B29)/5</f>
        <v>74.400000000000006</v>
      </c>
      <c r="L9" s="4">
        <f t="shared" si="0"/>
        <v>83.4</v>
      </c>
      <c r="M9" s="4">
        <f t="shared" si="0"/>
        <v>106.4</v>
      </c>
      <c r="N9" s="4">
        <f t="shared" si="0"/>
        <v>143.19999999999999</v>
      </c>
      <c r="O9" s="4">
        <f t="shared" si="0"/>
        <v>104</v>
      </c>
      <c r="P9" s="4">
        <f t="shared" si="0"/>
        <v>70.599999999999994</v>
      </c>
      <c r="Q9" s="4">
        <f t="shared" si="0"/>
        <v>80</v>
      </c>
      <c r="R9" s="4">
        <f t="shared" si="0"/>
        <v>86</v>
      </c>
      <c r="S9" s="7"/>
    </row>
    <row r="10" spans="1:19" ht="19.5" thickBot="1" x14ac:dyDescent="0.45">
      <c r="A10" s="3"/>
      <c r="B10" s="4">
        <v>119</v>
      </c>
      <c r="C10" s="4">
        <v>120</v>
      </c>
      <c r="D10" s="4">
        <v>169</v>
      </c>
      <c r="E10" s="4">
        <v>169</v>
      </c>
      <c r="F10" s="4">
        <v>140</v>
      </c>
      <c r="G10" s="4">
        <v>50</v>
      </c>
      <c r="H10" s="4">
        <v>53</v>
      </c>
      <c r="I10" s="4">
        <v>41</v>
      </c>
      <c r="K10" s="4">
        <f t="shared" si="1"/>
        <v>114.6</v>
      </c>
      <c r="L10" s="4">
        <f t="shared" si="0"/>
        <v>122.2</v>
      </c>
      <c r="M10" s="4">
        <f t="shared" si="0"/>
        <v>138</v>
      </c>
      <c r="N10" s="4">
        <f t="shared" si="0"/>
        <v>171.8</v>
      </c>
      <c r="O10" s="4">
        <f t="shared" si="0"/>
        <v>149.19999999999999</v>
      </c>
      <c r="P10" s="4">
        <f t="shared" si="0"/>
        <v>98</v>
      </c>
      <c r="Q10" s="4">
        <f t="shared" si="0"/>
        <v>93.6</v>
      </c>
      <c r="R10" s="4">
        <f t="shared" si="0"/>
        <v>80.599999999999994</v>
      </c>
      <c r="S10" s="7"/>
    </row>
    <row r="11" spans="1:19" x14ac:dyDescent="0.4">
      <c r="A11" s="3"/>
      <c r="I11" s="7"/>
      <c r="K11" s="5"/>
      <c r="L11" s="5"/>
      <c r="M11" s="5"/>
      <c r="N11" s="5"/>
      <c r="O11" s="5"/>
      <c r="P11" s="5"/>
      <c r="Q11" s="5"/>
      <c r="R11" s="5"/>
      <c r="S11" s="8"/>
    </row>
    <row r="12" spans="1:19" x14ac:dyDescent="0.4">
      <c r="A12" s="1" t="s">
        <v>26</v>
      </c>
      <c r="B12" s="2" t="s">
        <v>27</v>
      </c>
      <c r="C12" s="2"/>
      <c r="D12" s="2"/>
      <c r="E12" s="2"/>
      <c r="F12" s="2"/>
      <c r="G12" s="2"/>
      <c r="H12" s="2"/>
      <c r="I12" s="6"/>
      <c r="K12" s="2" t="s">
        <v>28</v>
      </c>
      <c r="L12" s="2"/>
      <c r="M12" s="2"/>
      <c r="N12" s="2"/>
      <c r="O12" s="2"/>
      <c r="P12" s="2"/>
      <c r="Q12" s="2"/>
      <c r="R12" s="2"/>
      <c r="S12" s="6" t="s">
        <v>30</v>
      </c>
    </row>
    <row r="13" spans="1:19" x14ac:dyDescent="0.4">
      <c r="A13" s="3" t="s">
        <v>0</v>
      </c>
      <c r="B13" s="4">
        <v>178</v>
      </c>
      <c r="C13" s="4">
        <v>134</v>
      </c>
      <c r="D13" s="4">
        <v>124</v>
      </c>
      <c r="E13" s="4">
        <v>201</v>
      </c>
      <c r="F13" s="4">
        <v>189</v>
      </c>
      <c r="G13" s="4">
        <v>81</v>
      </c>
      <c r="H13" s="4">
        <v>145</v>
      </c>
      <c r="I13" s="4">
        <v>184</v>
      </c>
      <c r="K13" s="4">
        <f>(豆!K3-'0.25mL-2,3 '!K8)</f>
        <v>-13.900000000000006</v>
      </c>
      <c r="L13" s="4">
        <f>(豆!L3-'0.25mL-2,3 '!L8)</f>
        <v>8.5</v>
      </c>
      <c r="M13" s="4">
        <f>(豆!M3-'0.25mL-2,3 '!M8)</f>
        <v>13.400000000000006</v>
      </c>
      <c r="N13" s="4">
        <f>(豆!N3-'0.25mL-2,3 '!N8)</f>
        <v>2.0999999999999943</v>
      </c>
      <c r="O13" s="4">
        <f>(豆!O3-'0.25mL-2,3 '!O8)</f>
        <v>-2.5</v>
      </c>
      <c r="P13" s="4">
        <f>(豆!P3-'0.25mL-2,3 '!P8)</f>
        <v>43.300000000000011</v>
      </c>
      <c r="Q13" s="4">
        <f>(豆!Q3-'0.25mL-2,3 '!Q8)</f>
        <v>49.7</v>
      </c>
      <c r="R13" s="4">
        <f>(豆!R3-'0.25mL-2,3 '!R8)</f>
        <v>86.699999999999989</v>
      </c>
      <c r="S13" s="7">
        <f>SUM(K13:R13)</f>
        <v>187.3</v>
      </c>
    </row>
    <row r="14" spans="1:19" x14ac:dyDescent="0.4">
      <c r="A14" s="3">
        <v>2</v>
      </c>
      <c r="B14" s="4">
        <v>143</v>
      </c>
      <c r="C14" s="4">
        <v>116</v>
      </c>
      <c r="D14" s="4">
        <v>136</v>
      </c>
      <c r="E14" s="4">
        <v>197</v>
      </c>
      <c r="F14" s="4">
        <v>214</v>
      </c>
      <c r="G14" s="4">
        <v>158</v>
      </c>
      <c r="H14" s="4">
        <v>164</v>
      </c>
      <c r="I14" s="4">
        <v>194</v>
      </c>
      <c r="K14" s="4">
        <f>(豆!K4-'0.25mL-2,3 '!K9)</f>
        <v>57.400000000000006</v>
      </c>
      <c r="L14" s="4">
        <f>(豆!L4-'0.25mL-2,3 '!L9)</f>
        <v>36.199999999999989</v>
      </c>
      <c r="M14" s="4">
        <f>(豆!M4-'0.25mL-2,3 '!M9)</f>
        <v>-10.300000000000011</v>
      </c>
      <c r="N14" s="4">
        <f>(豆!N4-'0.25mL-2,3 '!N9)</f>
        <v>-16.999999999999986</v>
      </c>
      <c r="O14" s="4">
        <f>(豆!O4-'0.25mL-2,3 '!O9)</f>
        <v>6.7999999999999972</v>
      </c>
      <c r="P14" s="4">
        <f>(豆!P4-'0.25mL-2,3 '!P9)</f>
        <v>42.600000000000009</v>
      </c>
      <c r="Q14" s="4">
        <f>(豆!Q4-'0.25mL-2,3 '!Q9)</f>
        <v>58.599999999999994</v>
      </c>
      <c r="R14" s="4">
        <f>(豆!R4-'0.25mL-2,3 '!R9)</f>
        <v>100.30000000000001</v>
      </c>
      <c r="S14" s="7">
        <f>SUM(K14:R14)</f>
        <v>274.60000000000002</v>
      </c>
    </row>
    <row r="15" spans="1:19" ht="19.5" thickBot="1" x14ac:dyDescent="0.45">
      <c r="A15" s="3"/>
      <c r="B15" s="4">
        <v>152</v>
      </c>
      <c r="C15" s="4">
        <v>123</v>
      </c>
      <c r="D15" s="4">
        <v>168</v>
      </c>
      <c r="E15" s="4">
        <v>189</v>
      </c>
      <c r="F15" s="4">
        <v>187</v>
      </c>
      <c r="G15" s="4">
        <v>188</v>
      </c>
      <c r="H15" s="4">
        <v>177</v>
      </c>
      <c r="I15" s="4">
        <v>152</v>
      </c>
      <c r="K15" s="4">
        <f>(豆!K5-'0.25mL-2,3 '!K10)</f>
        <v>42.700000000000017</v>
      </c>
      <c r="L15" s="4">
        <f>(豆!L5-'0.25mL-2,3 '!L10)</f>
        <v>16.700000000000003</v>
      </c>
      <c r="M15" s="4">
        <f>(豆!M5-'0.25mL-2,3 '!M10)</f>
        <v>-6.9000000000000057</v>
      </c>
      <c r="N15" s="4">
        <f>(豆!N5-'0.25mL-2,3 '!N10)</f>
        <v>-10.900000000000006</v>
      </c>
      <c r="O15" s="4">
        <f>(豆!O5-'0.25mL-2,3 '!O10)</f>
        <v>8.5</v>
      </c>
      <c r="P15" s="4">
        <f>(豆!P5-'0.25mL-2,3 '!P10)</f>
        <v>57.699999999999989</v>
      </c>
      <c r="Q15" s="4">
        <f>(豆!Q5-'0.25mL-2,3 '!Q10)</f>
        <v>95.200000000000017</v>
      </c>
      <c r="R15" s="4">
        <f>(豆!R5-'0.25mL-2,3 '!R10)</f>
        <v>130.1</v>
      </c>
      <c r="S15" s="7">
        <f>SUM(K15:R15)</f>
        <v>333.1</v>
      </c>
    </row>
    <row r="16" spans="1:19" x14ac:dyDescent="0.4">
      <c r="A16" s="3"/>
      <c r="I16" s="7"/>
      <c r="K16" s="5"/>
      <c r="L16" s="5"/>
      <c r="M16" s="5"/>
      <c r="N16" s="5"/>
      <c r="O16" s="5"/>
      <c r="P16" s="5"/>
      <c r="Q16" s="5"/>
      <c r="R16" s="5"/>
      <c r="S16" s="8">
        <f>SUM(S13:S15)</f>
        <v>795</v>
      </c>
    </row>
    <row r="17" spans="1:21" x14ac:dyDescent="0.4">
      <c r="A17" s="1" t="s">
        <v>26</v>
      </c>
      <c r="B17" s="2" t="s">
        <v>27</v>
      </c>
      <c r="C17" s="2"/>
      <c r="D17" s="2"/>
      <c r="E17" s="2"/>
      <c r="F17" s="2"/>
      <c r="G17" s="2"/>
      <c r="H17" s="2"/>
      <c r="I17" s="6"/>
      <c r="K17" t="s">
        <v>29</v>
      </c>
    </row>
    <row r="18" spans="1:21" x14ac:dyDescent="0.4">
      <c r="A18" s="3" t="s">
        <v>0</v>
      </c>
      <c r="B18" s="4">
        <v>70</v>
      </c>
      <c r="C18" s="4">
        <v>40</v>
      </c>
      <c r="D18" s="4">
        <v>36</v>
      </c>
      <c r="E18" s="4">
        <v>53</v>
      </c>
      <c r="F18" s="4">
        <v>47</v>
      </c>
      <c r="G18" s="4">
        <v>52</v>
      </c>
      <c r="H18" s="4">
        <v>65</v>
      </c>
      <c r="I18" s="4">
        <v>54</v>
      </c>
      <c r="K18" s="4">
        <f>K13^2</f>
        <v>193.21000000000015</v>
      </c>
      <c r="L18" s="4">
        <f t="shared" ref="L18:R18" si="2">L13^2</f>
        <v>72.25</v>
      </c>
      <c r="M18" s="4">
        <f t="shared" si="2"/>
        <v>179.56000000000014</v>
      </c>
      <c r="N18" s="4">
        <f t="shared" si="2"/>
        <v>4.4099999999999762</v>
      </c>
      <c r="O18" s="4">
        <f t="shared" si="2"/>
        <v>6.25</v>
      </c>
      <c r="P18" s="4">
        <f t="shared" si="2"/>
        <v>1874.890000000001</v>
      </c>
      <c r="Q18" s="4">
        <f t="shared" si="2"/>
        <v>2470.09</v>
      </c>
      <c r="R18" s="4">
        <f t="shared" si="2"/>
        <v>7516.8899999999976</v>
      </c>
      <c r="S18" s="7">
        <f>SUM(K18:R18)</f>
        <v>12317.55</v>
      </c>
    </row>
    <row r="19" spans="1:21" x14ac:dyDescent="0.4">
      <c r="A19" s="3">
        <v>3</v>
      </c>
      <c r="B19" s="4">
        <v>42</v>
      </c>
      <c r="C19" s="4">
        <v>50</v>
      </c>
      <c r="D19" s="4">
        <v>40</v>
      </c>
      <c r="E19" s="4">
        <v>78</v>
      </c>
      <c r="F19" s="4">
        <v>52</v>
      </c>
      <c r="G19" s="4">
        <v>39</v>
      </c>
      <c r="H19" s="4">
        <v>30</v>
      </c>
      <c r="I19" s="4">
        <v>29</v>
      </c>
      <c r="K19" s="4">
        <f t="shared" ref="K19:R20" si="3">K14^2</f>
        <v>3294.7600000000007</v>
      </c>
      <c r="L19" s="4">
        <f t="shared" si="3"/>
        <v>1310.4399999999991</v>
      </c>
      <c r="M19" s="4">
        <f t="shared" si="3"/>
        <v>106.09000000000023</v>
      </c>
      <c r="N19" s="4">
        <f t="shared" si="3"/>
        <v>288.99999999999955</v>
      </c>
      <c r="O19" s="4">
        <f t="shared" si="3"/>
        <v>46.239999999999959</v>
      </c>
      <c r="P19" s="4">
        <f t="shared" si="3"/>
        <v>1814.7600000000007</v>
      </c>
      <c r="Q19" s="4">
        <f t="shared" si="3"/>
        <v>3433.9599999999991</v>
      </c>
      <c r="R19" s="4">
        <f t="shared" si="3"/>
        <v>10060.090000000002</v>
      </c>
      <c r="S19" s="7">
        <f>SUM(K19:R19)</f>
        <v>20355.34</v>
      </c>
    </row>
    <row r="20" spans="1:21" ht="19.5" thickBot="1" x14ac:dyDescent="0.45">
      <c r="A20" s="3"/>
      <c r="B20" s="4">
        <v>115</v>
      </c>
      <c r="C20" s="4">
        <v>159</v>
      </c>
      <c r="D20" s="4">
        <v>104</v>
      </c>
      <c r="E20" s="4">
        <v>176</v>
      </c>
      <c r="F20" s="4">
        <v>161</v>
      </c>
      <c r="G20" s="4">
        <v>90</v>
      </c>
      <c r="H20" s="4">
        <v>102</v>
      </c>
      <c r="I20" s="4">
        <v>53</v>
      </c>
      <c r="K20" s="4">
        <f t="shared" si="3"/>
        <v>1823.2900000000016</v>
      </c>
      <c r="L20" s="4">
        <f t="shared" si="3"/>
        <v>278.8900000000001</v>
      </c>
      <c r="M20" s="4">
        <f t="shared" si="3"/>
        <v>47.610000000000078</v>
      </c>
      <c r="N20" s="4">
        <f t="shared" si="3"/>
        <v>118.81000000000013</v>
      </c>
      <c r="O20" s="4">
        <f t="shared" si="3"/>
        <v>72.25</v>
      </c>
      <c r="P20" s="4">
        <f t="shared" si="3"/>
        <v>3329.2899999999986</v>
      </c>
      <c r="Q20" s="4">
        <f t="shared" si="3"/>
        <v>9063.0400000000027</v>
      </c>
      <c r="R20" s="4">
        <f t="shared" si="3"/>
        <v>16926.009999999998</v>
      </c>
      <c r="S20" s="7">
        <f>SUM(K20:R20)</f>
        <v>31659.190000000002</v>
      </c>
      <c r="T20" t="s">
        <v>3</v>
      </c>
      <c r="U20" t="s">
        <v>9</v>
      </c>
    </row>
    <row r="21" spans="1:21" x14ac:dyDescent="0.4">
      <c r="A21" s="3"/>
      <c r="I21" s="7"/>
      <c r="S21" s="8">
        <f>SUM(S18:S20)</f>
        <v>64332.08</v>
      </c>
      <c r="T21">
        <f>S21^(0.5)</f>
        <v>253.63769435949382</v>
      </c>
      <c r="U21">
        <f>T21/24</f>
        <v>10.56823726497891</v>
      </c>
    </row>
    <row r="22" spans="1:21" x14ac:dyDescent="0.4">
      <c r="A22" s="1" t="s">
        <v>26</v>
      </c>
      <c r="B22" s="2" t="s">
        <v>27</v>
      </c>
      <c r="C22" s="2"/>
      <c r="D22" s="2"/>
      <c r="E22" s="2"/>
      <c r="F22" s="2"/>
      <c r="G22" s="2"/>
      <c r="H22" s="2"/>
      <c r="I22" s="6"/>
    </row>
    <row r="23" spans="1:21" x14ac:dyDescent="0.4">
      <c r="A23" s="3" t="s">
        <v>0</v>
      </c>
      <c r="B23" s="4">
        <v>100</v>
      </c>
      <c r="C23" s="4">
        <v>36</v>
      </c>
      <c r="D23" s="4">
        <v>50</v>
      </c>
      <c r="E23" s="4">
        <v>71</v>
      </c>
      <c r="F23" s="4">
        <v>61</v>
      </c>
      <c r="G23" s="4">
        <v>29</v>
      </c>
      <c r="H23" s="4">
        <v>54</v>
      </c>
      <c r="I23" s="4">
        <v>85</v>
      </c>
    </row>
    <row r="24" spans="1:21" x14ac:dyDescent="0.4">
      <c r="A24" s="3">
        <v>4</v>
      </c>
      <c r="B24" s="4">
        <v>33</v>
      </c>
      <c r="C24" s="4">
        <v>49</v>
      </c>
      <c r="D24" s="4">
        <v>122</v>
      </c>
      <c r="E24" s="4">
        <v>182</v>
      </c>
      <c r="F24" s="4">
        <v>96</v>
      </c>
      <c r="G24" s="4">
        <v>51</v>
      </c>
      <c r="H24" s="4">
        <v>45</v>
      </c>
      <c r="I24" s="4">
        <v>47</v>
      </c>
    </row>
    <row r="25" spans="1:21" x14ac:dyDescent="0.4">
      <c r="A25" s="3"/>
      <c r="B25" s="4">
        <v>52</v>
      </c>
      <c r="C25" s="4">
        <v>60</v>
      </c>
      <c r="D25" s="4">
        <v>131</v>
      </c>
      <c r="E25" s="4">
        <v>202</v>
      </c>
      <c r="F25" s="4">
        <v>191</v>
      </c>
      <c r="G25" s="4">
        <v>88</v>
      </c>
      <c r="H25" s="4">
        <v>50</v>
      </c>
      <c r="I25" s="4">
        <v>62</v>
      </c>
    </row>
    <row r="26" spans="1:21" x14ac:dyDescent="0.4">
      <c r="A26" s="3"/>
      <c r="I26" s="7"/>
    </row>
    <row r="27" spans="1:21" x14ac:dyDescent="0.4">
      <c r="A27" s="1" t="s">
        <v>26</v>
      </c>
      <c r="B27" s="2" t="s">
        <v>27</v>
      </c>
      <c r="C27" s="2"/>
      <c r="D27" s="2"/>
      <c r="E27" s="2"/>
      <c r="F27" s="2"/>
      <c r="G27" s="2"/>
      <c r="H27" s="2"/>
      <c r="I27" s="6"/>
    </row>
    <row r="28" spans="1:21" x14ac:dyDescent="0.4">
      <c r="A28" s="3" t="s">
        <v>0</v>
      </c>
      <c r="B28" s="4">
        <v>138</v>
      </c>
      <c r="C28" s="4">
        <v>100</v>
      </c>
      <c r="D28" s="4">
        <v>90</v>
      </c>
      <c r="E28" s="4">
        <v>130</v>
      </c>
      <c r="F28" s="4">
        <v>65</v>
      </c>
      <c r="G28" s="4">
        <v>62</v>
      </c>
      <c r="H28" s="4">
        <v>92</v>
      </c>
      <c r="I28" s="4">
        <v>121</v>
      </c>
    </row>
    <row r="29" spans="1:21" x14ac:dyDescent="0.4">
      <c r="A29" s="3">
        <v>5</v>
      </c>
      <c r="B29" s="4">
        <v>59</v>
      </c>
      <c r="C29" s="4">
        <v>71</v>
      </c>
      <c r="D29" s="4">
        <v>77</v>
      </c>
      <c r="E29" s="4">
        <v>105</v>
      </c>
      <c r="F29" s="4">
        <v>60</v>
      </c>
      <c r="G29" s="4">
        <v>51</v>
      </c>
      <c r="H29" s="4">
        <v>69</v>
      </c>
      <c r="I29" s="4">
        <v>93</v>
      </c>
    </row>
    <row r="30" spans="1:21" x14ac:dyDescent="0.4">
      <c r="A30" s="3"/>
      <c r="B30" s="4">
        <v>135</v>
      </c>
      <c r="C30" s="4">
        <v>149</v>
      </c>
      <c r="D30" s="4">
        <v>118</v>
      </c>
      <c r="E30" s="4">
        <v>123</v>
      </c>
      <c r="F30" s="4">
        <v>67</v>
      </c>
      <c r="G30" s="4">
        <v>74</v>
      </c>
      <c r="H30" s="4">
        <v>86</v>
      </c>
      <c r="I30" s="4">
        <v>95</v>
      </c>
    </row>
    <row r="31" spans="1:21" ht="19.5" thickBot="1" x14ac:dyDescent="0.45">
      <c r="A31" s="3"/>
      <c r="I31" s="7"/>
    </row>
    <row r="32" spans="1:21" s="10" customFormat="1" ht="19.5" thickBot="1" x14ac:dyDescent="0.45">
      <c r="A32" s="9"/>
    </row>
    <row r="33" spans="1:21" x14ac:dyDescent="0.4">
      <c r="A33" s="1" t="s">
        <v>26</v>
      </c>
      <c r="B33" s="2" t="s">
        <v>27</v>
      </c>
      <c r="C33" s="2"/>
      <c r="D33" s="2"/>
      <c r="E33" s="2"/>
      <c r="F33" s="2"/>
      <c r="G33" s="2"/>
      <c r="H33" s="2"/>
      <c r="I33" s="6"/>
      <c r="K33" s="2" t="s">
        <v>14</v>
      </c>
      <c r="L33" s="2"/>
      <c r="M33" s="2"/>
      <c r="N33" s="2"/>
      <c r="O33" s="2"/>
      <c r="P33" s="2"/>
      <c r="Q33" s="2"/>
      <c r="R33" s="2"/>
      <c r="S33" s="6"/>
    </row>
    <row r="34" spans="1:21" x14ac:dyDescent="0.4">
      <c r="A34" s="3">
        <v>3</v>
      </c>
      <c r="B34" s="4">
        <v>232</v>
      </c>
      <c r="C34" s="4">
        <v>114</v>
      </c>
      <c r="D34" s="4">
        <v>39</v>
      </c>
      <c r="E34" s="4">
        <v>66</v>
      </c>
      <c r="F34" s="4">
        <v>57</v>
      </c>
      <c r="G34" s="4">
        <v>94</v>
      </c>
      <c r="H34" s="4">
        <v>231</v>
      </c>
      <c r="I34" s="4">
        <v>220</v>
      </c>
      <c r="K34" s="4">
        <f>(B34+B39+B44+B49+B54)/5</f>
        <v>179</v>
      </c>
      <c r="L34" s="4">
        <f t="shared" ref="L34:R36" si="4">(C34+C39+C44+C49+C54)/5</f>
        <v>118.8</v>
      </c>
      <c r="M34" s="4">
        <f t="shared" si="4"/>
        <v>64.2</v>
      </c>
      <c r="N34" s="4">
        <f t="shared" si="4"/>
        <v>56.6</v>
      </c>
      <c r="O34" s="4">
        <f t="shared" si="4"/>
        <v>47.2</v>
      </c>
      <c r="P34" s="4">
        <f t="shared" si="4"/>
        <v>66</v>
      </c>
      <c r="Q34" s="4">
        <f t="shared" si="4"/>
        <v>142</v>
      </c>
      <c r="R34" s="4">
        <f t="shared" si="4"/>
        <v>130.80000000000001</v>
      </c>
      <c r="S34" s="7"/>
    </row>
    <row r="35" spans="1:21" x14ac:dyDescent="0.4">
      <c r="A35" s="3">
        <v>1</v>
      </c>
      <c r="B35" s="4">
        <v>176</v>
      </c>
      <c r="C35" s="4">
        <v>93</v>
      </c>
      <c r="D35" s="4">
        <v>38</v>
      </c>
      <c r="E35" s="4">
        <v>47</v>
      </c>
      <c r="F35" s="4">
        <v>50</v>
      </c>
      <c r="G35" s="4">
        <v>90</v>
      </c>
      <c r="H35" s="4">
        <v>211</v>
      </c>
      <c r="I35" s="4">
        <v>165</v>
      </c>
      <c r="K35" s="4">
        <f t="shared" ref="K35:K36" si="5">(B35+B40+B45+B50+B55)/5</f>
        <v>151.80000000000001</v>
      </c>
      <c r="L35" s="4">
        <f t="shared" si="4"/>
        <v>82.8</v>
      </c>
      <c r="M35" s="4">
        <f t="shared" si="4"/>
        <v>65.8</v>
      </c>
      <c r="N35" s="4">
        <f t="shared" si="4"/>
        <v>60</v>
      </c>
      <c r="O35" s="4">
        <f t="shared" si="4"/>
        <v>43.6</v>
      </c>
      <c r="P35" s="4">
        <f t="shared" si="4"/>
        <v>54.4</v>
      </c>
      <c r="Q35" s="4">
        <f t="shared" si="4"/>
        <v>131.80000000000001</v>
      </c>
      <c r="R35" s="4">
        <f t="shared" si="4"/>
        <v>128.19999999999999</v>
      </c>
      <c r="S35" s="7"/>
    </row>
    <row r="36" spans="1:21" ht="19.5" thickBot="1" x14ac:dyDescent="0.45">
      <c r="A36" s="3"/>
      <c r="B36" s="4">
        <v>102</v>
      </c>
      <c r="C36" s="4">
        <v>106</v>
      </c>
      <c r="D36" s="4">
        <v>140</v>
      </c>
      <c r="E36" s="4">
        <v>120</v>
      </c>
      <c r="F36" s="4">
        <v>128</v>
      </c>
      <c r="G36" s="4">
        <v>108</v>
      </c>
      <c r="H36" s="4">
        <v>108</v>
      </c>
      <c r="I36" s="4">
        <v>91</v>
      </c>
      <c r="K36" s="4">
        <f t="shared" si="5"/>
        <v>114.2</v>
      </c>
      <c r="L36" s="4">
        <f t="shared" si="4"/>
        <v>94.4</v>
      </c>
      <c r="M36" s="4">
        <f t="shared" si="4"/>
        <v>90.8</v>
      </c>
      <c r="N36" s="4">
        <f t="shared" si="4"/>
        <v>78.599999999999994</v>
      </c>
      <c r="O36" s="4">
        <f t="shared" si="4"/>
        <v>75.8</v>
      </c>
      <c r="P36" s="4">
        <f t="shared" si="4"/>
        <v>62.8</v>
      </c>
      <c r="Q36" s="4">
        <f t="shared" si="4"/>
        <v>101.4</v>
      </c>
      <c r="R36" s="4">
        <f t="shared" si="4"/>
        <v>101</v>
      </c>
      <c r="S36" s="7"/>
    </row>
    <row r="37" spans="1:21" x14ac:dyDescent="0.4">
      <c r="A37" s="3"/>
      <c r="I37" s="7"/>
      <c r="K37" s="5"/>
      <c r="L37" s="5"/>
      <c r="M37" s="5"/>
      <c r="N37" s="5"/>
      <c r="O37" s="5"/>
      <c r="P37" s="5"/>
      <c r="Q37" s="5"/>
      <c r="R37" s="5"/>
      <c r="S37" s="8"/>
    </row>
    <row r="38" spans="1:21" x14ac:dyDescent="0.4">
      <c r="A38" s="1" t="s">
        <v>26</v>
      </c>
      <c r="B38" s="2" t="s">
        <v>27</v>
      </c>
      <c r="C38" s="2"/>
      <c r="D38" s="2"/>
      <c r="E38" s="2"/>
      <c r="F38" s="2"/>
      <c r="G38" s="2"/>
      <c r="H38" s="2"/>
      <c r="I38" s="6"/>
      <c r="K38" s="2" t="s">
        <v>28</v>
      </c>
      <c r="L38" s="2"/>
      <c r="M38" s="2"/>
      <c r="N38" s="2"/>
      <c r="O38" s="2"/>
      <c r="P38" s="2"/>
      <c r="Q38" s="2"/>
      <c r="R38" s="2"/>
      <c r="S38" s="6" t="s">
        <v>30</v>
      </c>
    </row>
    <row r="39" spans="1:21" x14ac:dyDescent="0.4">
      <c r="A39" s="3">
        <v>3</v>
      </c>
      <c r="B39" s="4">
        <v>216</v>
      </c>
      <c r="C39" s="4">
        <v>107</v>
      </c>
      <c r="D39" s="4">
        <v>92</v>
      </c>
      <c r="E39" s="4">
        <v>74</v>
      </c>
      <c r="F39" s="4">
        <v>63</v>
      </c>
      <c r="G39" s="4">
        <v>109</v>
      </c>
      <c r="H39" s="4">
        <v>186</v>
      </c>
      <c r="I39" s="4">
        <v>124</v>
      </c>
      <c r="K39" s="4">
        <f>(豆!K3-'0.25mL-2,3 '!K34)</f>
        <v>-69.5</v>
      </c>
      <c r="L39" s="4">
        <f>(豆!L3-'0.25mL-2,3 '!L34)</f>
        <v>-17.299999999999997</v>
      </c>
      <c r="M39" s="4">
        <f>(豆!M3-'0.25mL-2,3 '!M34)</f>
        <v>49.8</v>
      </c>
      <c r="N39" s="4">
        <f>(豆!N3-'0.25mL-2,3 '!N34)</f>
        <v>76.5</v>
      </c>
      <c r="O39" s="4">
        <f>(豆!O3-'0.25mL-2,3 '!O34)</f>
        <v>63.899999999999991</v>
      </c>
      <c r="P39" s="4">
        <f>(豆!P3-'0.25mL-2,3 '!P34)</f>
        <v>54.900000000000006</v>
      </c>
      <c r="Q39" s="4">
        <f>(豆!Q3-'0.25mL-2,3 '!Q34)</f>
        <v>7.9000000000000057</v>
      </c>
      <c r="R39" s="4">
        <f>(豆!R3-'0.25mL-2,3 '!R34)</f>
        <v>67.899999999999977</v>
      </c>
      <c r="S39" s="7">
        <f>SUM(K39:R39)</f>
        <v>234.1</v>
      </c>
    </row>
    <row r="40" spans="1:21" x14ac:dyDescent="0.4">
      <c r="A40" s="3">
        <v>2</v>
      </c>
      <c r="B40" s="4">
        <v>160</v>
      </c>
      <c r="C40" s="4">
        <v>56</v>
      </c>
      <c r="D40" s="4">
        <v>96</v>
      </c>
      <c r="E40" s="4">
        <v>95</v>
      </c>
      <c r="F40" s="4">
        <v>50</v>
      </c>
      <c r="G40" s="4">
        <v>78</v>
      </c>
      <c r="H40" s="4">
        <v>185</v>
      </c>
      <c r="I40" s="4">
        <v>129</v>
      </c>
      <c r="K40" s="4">
        <f>(豆!K4-'0.25mL-2,3 '!K35)</f>
        <v>-20</v>
      </c>
      <c r="L40" s="4">
        <f>(豆!L4-'0.25mL-2,3 '!L35)</f>
        <v>36.799999999999997</v>
      </c>
      <c r="M40" s="4">
        <f>(豆!M4-'0.25mL-2,3 '!M35)</f>
        <v>30.299999999999997</v>
      </c>
      <c r="N40" s="4">
        <f>(豆!N4-'0.25mL-2,3 '!N35)</f>
        <v>66.2</v>
      </c>
      <c r="O40" s="4">
        <f>(豆!O4-'0.25mL-2,3 '!O35)</f>
        <v>67.199999999999989</v>
      </c>
      <c r="P40" s="4">
        <f>(豆!P4-'0.25mL-2,3 '!P35)</f>
        <v>58.800000000000004</v>
      </c>
      <c r="Q40" s="4">
        <f>(豆!Q4-'0.25mL-2,3 '!Q35)</f>
        <v>6.7999999999999829</v>
      </c>
      <c r="R40" s="4">
        <f>(豆!R4-'0.25mL-2,3 '!R35)</f>
        <v>58.100000000000023</v>
      </c>
      <c r="S40" s="7">
        <f>SUM(K40:R40)</f>
        <v>304.20000000000005</v>
      </c>
    </row>
    <row r="41" spans="1:21" ht="19.5" thickBot="1" x14ac:dyDescent="0.45">
      <c r="A41" s="3"/>
      <c r="B41" s="4">
        <v>130</v>
      </c>
      <c r="C41" s="4">
        <v>68</v>
      </c>
      <c r="D41" s="4">
        <v>122</v>
      </c>
      <c r="E41" s="4">
        <v>134</v>
      </c>
      <c r="F41" s="4">
        <v>94</v>
      </c>
      <c r="G41" s="4">
        <v>79</v>
      </c>
      <c r="H41" s="4">
        <v>159</v>
      </c>
      <c r="I41" s="4">
        <v>116</v>
      </c>
      <c r="K41" s="4">
        <f>(豆!K5-'0.25mL-2,3 '!K36)</f>
        <v>43.100000000000009</v>
      </c>
      <c r="L41" s="4">
        <f>(豆!L5-'0.25mL-2,3 '!L36)</f>
        <v>44.5</v>
      </c>
      <c r="M41" s="4">
        <f>(豆!M5-'0.25mL-2,3 '!M36)</f>
        <v>40.299999999999997</v>
      </c>
      <c r="N41" s="4">
        <f>(豆!N5-'0.25mL-2,3 '!N36)</f>
        <v>82.300000000000011</v>
      </c>
      <c r="O41" s="4">
        <f>(豆!O5-'0.25mL-2,3 '!O36)</f>
        <v>81.899999999999991</v>
      </c>
      <c r="P41" s="4">
        <f>(豆!P5-'0.25mL-2,3 '!P36)</f>
        <v>92.899999999999991</v>
      </c>
      <c r="Q41" s="4">
        <f>(豆!Q5-'0.25mL-2,3 '!Q36)</f>
        <v>87.4</v>
      </c>
      <c r="R41" s="4">
        <f>(豆!R5-'0.25mL-2,3 '!R36)</f>
        <v>109.69999999999999</v>
      </c>
      <c r="S41" s="7">
        <f>SUM(K41:R41)</f>
        <v>582.09999999999991</v>
      </c>
    </row>
    <row r="42" spans="1:21" x14ac:dyDescent="0.4">
      <c r="A42" s="3"/>
      <c r="I42" s="7"/>
      <c r="K42" s="5"/>
      <c r="L42" s="5"/>
      <c r="M42" s="5"/>
      <c r="N42" s="5"/>
      <c r="O42" s="5"/>
      <c r="P42" s="5"/>
      <c r="Q42" s="5"/>
      <c r="R42" s="5"/>
      <c r="S42" s="8">
        <f>SUM(S39:S41)</f>
        <v>1120.4000000000001</v>
      </c>
    </row>
    <row r="43" spans="1:21" x14ac:dyDescent="0.4">
      <c r="A43" s="1" t="s">
        <v>26</v>
      </c>
      <c r="B43" s="2" t="s">
        <v>27</v>
      </c>
      <c r="C43" s="2"/>
      <c r="D43" s="2"/>
      <c r="E43" s="2"/>
      <c r="F43" s="2"/>
      <c r="G43" s="2"/>
      <c r="H43" s="2"/>
      <c r="I43" s="6"/>
      <c r="K43" t="s">
        <v>29</v>
      </c>
    </row>
    <row r="44" spans="1:21" x14ac:dyDescent="0.4">
      <c r="A44" s="3">
        <v>3</v>
      </c>
      <c r="B44" s="4">
        <v>217</v>
      </c>
      <c r="C44" s="4">
        <v>165</v>
      </c>
      <c r="D44" s="4">
        <v>87</v>
      </c>
      <c r="E44" s="4">
        <v>47</v>
      </c>
      <c r="F44" s="4">
        <v>28</v>
      </c>
      <c r="G44" s="4">
        <v>36</v>
      </c>
      <c r="H44" s="4">
        <v>142</v>
      </c>
      <c r="I44" s="4">
        <v>144</v>
      </c>
      <c r="K44" s="4">
        <f>K39^2</f>
        <v>4830.25</v>
      </c>
      <c r="L44" s="4">
        <f t="shared" ref="L44:R44" si="6">L39^2</f>
        <v>299.28999999999991</v>
      </c>
      <c r="M44" s="4">
        <f t="shared" si="6"/>
        <v>2480.0399999999995</v>
      </c>
      <c r="N44" s="4">
        <f t="shared" si="6"/>
        <v>5852.25</v>
      </c>
      <c r="O44" s="4">
        <f t="shared" si="6"/>
        <v>4083.2099999999991</v>
      </c>
      <c r="P44" s="4">
        <f t="shared" si="6"/>
        <v>3014.0100000000007</v>
      </c>
      <c r="Q44" s="4">
        <f t="shared" si="6"/>
        <v>62.410000000000089</v>
      </c>
      <c r="R44" s="4">
        <f t="shared" si="6"/>
        <v>4610.4099999999971</v>
      </c>
      <c r="S44" s="7">
        <f>SUM(K44:R44)</f>
        <v>25231.87</v>
      </c>
    </row>
    <row r="45" spans="1:21" x14ac:dyDescent="0.4">
      <c r="A45" s="3">
        <v>3</v>
      </c>
      <c r="B45" s="4">
        <v>213</v>
      </c>
      <c r="C45" s="4">
        <v>110</v>
      </c>
      <c r="D45" s="4">
        <v>105</v>
      </c>
      <c r="E45" s="4">
        <v>68</v>
      </c>
      <c r="F45" s="4">
        <v>39</v>
      </c>
      <c r="G45" s="4">
        <v>26</v>
      </c>
      <c r="H45" s="4">
        <v>157</v>
      </c>
      <c r="I45" s="4">
        <v>187</v>
      </c>
      <c r="K45" s="4">
        <f t="shared" ref="K45:R46" si="7">K40^2</f>
        <v>400</v>
      </c>
      <c r="L45" s="4">
        <f t="shared" si="7"/>
        <v>1354.2399999999998</v>
      </c>
      <c r="M45" s="4">
        <f t="shared" si="7"/>
        <v>918.0899999999998</v>
      </c>
      <c r="N45" s="4">
        <f t="shared" si="7"/>
        <v>4382.4400000000005</v>
      </c>
      <c r="O45" s="4">
        <f t="shared" si="7"/>
        <v>4515.8399999999983</v>
      </c>
      <c r="P45" s="4">
        <f t="shared" si="7"/>
        <v>3457.4400000000005</v>
      </c>
      <c r="Q45" s="4">
        <f t="shared" si="7"/>
        <v>46.239999999999768</v>
      </c>
      <c r="R45" s="4">
        <f t="shared" si="7"/>
        <v>3375.6100000000029</v>
      </c>
      <c r="S45" s="7">
        <f>SUM(K45:R45)</f>
        <v>18449.900000000001</v>
      </c>
    </row>
    <row r="46" spans="1:21" ht="19.5" thickBot="1" x14ac:dyDescent="0.45">
      <c r="A46" s="3"/>
      <c r="B46" s="4">
        <v>154</v>
      </c>
      <c r="C46" s="4">
        <v>112</v>
      </c>
      <c r="D46" s="4">
        <v>88</v>
      </c>
      <c r="E46" s="4">
        <v>55</v>
      </c>
      <c r="F46" s="4">
        <v>56</v>
      </c>
      <c r="G46" s="4">
        <v>35</v>
      </c>
      <c r="H46" s="4">
        <v>140</v>
      </c>
      <c r="I46" s="4">
        <v>164</v>
      </c>
      <c r="K46" s="4">
        <f t="shared" si="7"/>
        <v>1857.6100000000008</v>
      </c>
      <c r="L46" s="4">
        <f t="shared" si="7"/>
        <v>1980.25</v>
      </c>
      <c r="M46" s="4">
        <f t="shared" si="7"/>
        <v>1624.0899999999997</v>
      </c>
      <c r="N46" s="4">
        <f t="shared" si="7"/>
        <v>6773.2900000000018</v>
      </c>
      <c r="O46" s="4">
        <f t="shared" si="7"/>
        <v>6707.6099999999988</v>
      </c>
      <c r="P46" s="4">
        <f t="shared" si="7"/>
        <v>8630.409999999998</v>
      </c>
      <c r="Q46" s="4">
        <f t="shared" si="7"/>
        <v>7638.7600000000011</v>
      </c>
      <c r="R46" s="4">
        <f t="shared" si="7"/>
        <v>12034.089999999998</v>
      </c>
      <c r="S46" s="7">
        <f>SUM(K46:R46)</f>
        <v>47246.109999999993</v>
      </c>
      <c r="T46" t="s">
        <v>3</v>
      </c>
      <c r="U46" t="s">
        <v>9</v>
      </c>
    </row>
    <row r="47" spans="1:21" x14ac:dyDescent="0.4">
      <c r="A47" s="3"/>
      <c r="I47" s="7"/>
      <c r="S47" s="8">
        <f>SUM(S44:S46)</f>
        <v>90927.88</v>
      </c>
      <c r="T47">
        <f>S47^(0.5)</f>
        <v>301.54250115033534</v>
      </c>
      <c r="U47">
        <f>T47/24</f>
        <v>12.564270881263973</v>
      </c>
    </row>
    <row r="48" spans="1:21" x14ac:dyDescent="0.4">
      <c r="A48" s="1" t="s">
        <v>26</v>
      </c>
      <c r="B48" s="2" t="s">
        <v>27</v>
      </c>
      <c r="C48" s="2"/>
      <c r="D48" s="2"/>
      <c r="E48" s="2"/>
      <c r="F48" s="2"/>
      <c r="G48" s="2"/>
      <c r="H48" s="2"/>
      <c r="I48" s="6"/>
    </row>
    <row r="49" spans="1:9" x14ac:dyDescent="0.4">
      <c r="A49" s="3">
        <v>3</v>
      </c>
      <c r="B49" s="4">
        <v>186</v>
      </c>
      <c r="C49" s="4">
        <v>167</v>
      </c>
      <c r="D49" s="4">
        <v>68</v>
      </c>
      <c r="E49" s="4">
        <v>53</v>
      </c>
      <c r="F49" s="4">
        <v>52</v>
      </c>
      <c r="G49" s="4">
        <v>56</v>
      </c>
      <c r="H49" s="4">
        <v>84</v>
      </c>
      <c r="I49" s="4">
        <v>60</v>
      </c>
    </row>
    <row r="50" spans="1:9" x14ac:dyDescent="0.4">
      <c r="A50" s="3">
        <v>4</v>
      </c>
      <c r="B50" s="4">
        <v>157</v>
      </c>
      <c r="C50" s="4">
        <v>116</v>
      </c>
      <c r="D50" s="4">
        <v>54</v>
      </c>
      <c r="E50" s="4">
        <v>53</v>
      </c>
      <c r="F50" s="4">
        <v>41</v>
      </c>
      <c r="G50" s="4">
        <v>41</v>
      </c>
      <c r="H50" s="4">
        <v>42</v>
      </c>
      <c r="I50" s="4">
        <v>55</v>
      </c>
    </row>
    <row r="51" spans="1:9" x14ac:dyDescent="0.4">
      <c r="A51" s="3"/>
      <c r="B51" s="4">
        <v>101</v>
      </c>
      <c r="C51" s="4">
        <v>104</v>
      </c>
      <c r="D51" s="4">
        <v>69</v>
      </c>
      <c r="E51" s="4">
        <v>49</v>
      </c>
      <c r="F51" s="4">
        <v>59</v>
      </c>
      <c r="G51" s="4">
        <v>56</v>
      </c>
      <c r="H51" s="4">
        <v>45</v>
      </c>
      <c r="I51" s="4">
        <v>50</v>
      </c>
    </row>
    <row r="52" spans="1:9" x14ac:dyDescent="0.4">
      <c r="A52" s="3"/>
      <c r="I52" s="7"/>
    </row>
    <row r="53" spans="1:9" x14ac:dyDescent="0.4">
      <c r="A53" s="2" t="s">
        <v>14</v>
      </c>
      <c r="B53" s="2" t="s">
        <v>14</v>
      </c>
      <c r="C53" s="2"/>
      <c r="D53" s="2"/>
      <c r="E53" s="2"/>
      <c r="F53" s="2"/>
      <c r="G53" s="2"/>
      <c r="H53" s="2"/>
      <c r="I53" s="6"/>
    </row>
    <row r="54" spans="1:9" x14ac:dyDescent="0.4">
      <c r="A54" s="3">
        <v>3</v>
      </c>
      <c r="B54" s="4">
        <v>44</v>
      </c>
      <c r="C54" s="4">
        <v>41</v>
      </c>
      <c r="D54" s="4">
        <v>35</v>
      </c>
      <c r="E54" s="4">
        <v>43</v>
      </c>
      <c r="F54" s="4">
        <v>36</v>
      </c>
      <c r="G54" s="4">
        <v>35</v>
      </c>
      <c r="H54" s="4">
        <v>67</v>
      </c>
      <c r="I54" s="4">
        <v>106</v>
      </c>
    </row>
    <row r="55" spans="1:9" x14ac:dyDescent="0.4">
      <c r="A55" s="3">
        <v>5</v>
      </c>
      <c r="B55" s="4">
        <v>53</v>
      </c>
      <c r="C55" s="4">
        <v>39</v>
      </c>
      <c r="D55" s="4">
        <v>36</v>
      </c>
      <c r="E55" s="4">
        <v>37</v>
      </c>
      <c r="F55" s="4">
        <v>38</v>
      </c>
      <c r="G55" s="4">
        <v>37</v>
      </c>
      <c r="H55" s="4">
        <v>64</v>
      </c>
      <c r="I55" s="4">
        <v>105</v>
      </c>
    </row>
    <row r="56" spans="1:9" x14ac:dyDescent="0.4">
      <c r="A56" s="3"/>
      <c r="B56" s="4">
        <v>84</v>
      </c>
      <c r="C56" s="4">
        <v>82</v>
      </c>
      <c r="D56" s="4">
        <v>35</v>
      </c>
      <c r="E56" s="4">
        <v>35</v>
      </c>
      <c r="F56" s="4">
        <v>42</v>
      </c>
      <c r="G56" s="4">
        <v>36</v>
      </c>
      <c r="H56" s="4">
        <v>55</v>
      </c>
      <c r="I56" s="4">
        <v>84</v>
      </c>
    </row>
    <row r="57" spans="1:9" x14ac:dyDescent="0.4">
      <c r="A57" s="3"/>
      <c r="I57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豆</vt:lpstr>
      <vt:lpstr>比較</vt:lpstr>
      <vt:lpstr>0.1mL-2,3</vt:lpstr>
      <vt:lpstr>0.1mL-4,5</vt:lpstr>
      <vt:lpstr>0.15mL-2,3</vt:lpstr>
      <vt:lpstr>0.15mL-4,5</vt:lpstr>
      <vt:lpstr>0.2mL-2,3</vt:lpstr>
      <vt:lpstr>0.2mL-4,5</vt:lpstr>
      <vt:lpstr>0.25mL-2,3 </vt:lpstr>
      <vt:lpstr>0.25mL-4,5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晴也山口</cp:lastModifiedBy>
  <dcterms:created xsi:type="dcterms:W3CDTF">2020-12-23T07:36:49Z</dcterms:created>
  <dcterms:modified xsi:type="dcterms:W3CDTF">2022-12-16T06:39:52Z</dcterms:modified>
</cp:coreProperties>
</file>