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三木研究室\M1 研究\英語論文\論文データ\"/>
    </mc:Choice>
  </mc:AlternateContent>
  <xr:revisionPtr revIDLastSave="0" documentId="13_ncr:1_{C77A23E0-B7FF-44EE-A98D-A91FCC40BE27}" xr6:coauthVersionLast="47" xr6:coauthVersionMax="47" xr10:uidLastSave="{00000000-0000-0000-0000-000000000000}"/>
  <bookViews>
    <workbookView xWindow="-120" yWindow="-120" windowWidth="29040" windowHeight="15840" activeTab="9" xr2:uid="{5E8A4572-9BDD-49F4-8958-F68346C17FD1}"/>
  </bookViews>
  <sheets>
    <sheet name="Hand 3" sheetId="2" r:id="rId1"/>
    <sheet name="Compare" sheetId="3" r:id="rId2"/>
    <sheet name="0.1mL-2,3" sheetId="1" r:id="rId3"/>
    <sheet name="0.1mL-4" sheetId="5" r:id="rId4"/>
    <sheet name="0.15mL-2,3 " sheetId="6" r:id="rId5"/>
    <sheet name="0.15mL-4 " sheetId="7" r:id="rId6"/>
    <sheet name="0.2mL-2,3 " sheetId="8" r:id="rId7"/>
    <sheet name="0.2mL-4  " sheetId="9" r:id="rId8"/>
    <sheet name="0.25mL-2,3" sheetId="11" r:id="rId9"/>
    <sheet name="0.25mL-4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" i="12" l="1"/>
  <c r="R21" i="12" s="1"/>
  <c r="Q47" i="11"/>
  <c r="R47" i="11" s="1"/>
  <c r="Q21" i="9"/>
  <c r="R21" i="9" s="1"/>
  <c r="Q47" i="8"/>
  <c r="R47" i="8" s="1"/>
  <c r="Q21" i="8"/>
  <c r="R21" i="8" s="1"/>
  <c r="R21" i="7"/>
  <c r="Q21" i="7"/>
  <c r="Q47" i="6"/>
  <c r="R47" i="6" s="1"/>
  <c r="Q21" i="6"/>
  <c r="R21" i="6" s="1"/>
  <c r="Q21" i="5"/>
  <c r="R21" i="5" s="1"/>
  <c r="Q21" i="1"/>
  <c r="R21" i="1" s="1"/>
  <c r="R47" i="1"/>
  <c r="Q47" i="1"/>
  <c r="O10" i="12" l="1"/>
  <c r="O15" i="12" s="1"/>
  <c r="O20" i="12" s="1"/>
  <c r="N10" i="12"/>
  <c r="N15" i="12" s="1"/>
  <c r="N20" i="12" s="1"/>
  <c r="M10" i="12"/>
  <c r="M15" i="12" s="1"/>
  <c r="M20" i="12" s="1"/>
  <c r="L10" i="12"/>
  <c r="L15" i="12" s="1"/>
  <c r="L20" i="12" s="1"/>
  <c r="K10" i="12"/>
  <c r="K15" i="12" s="1"/>
  <c r="K20" i="12" s="1"/>
  <c r="J10" i="12"/>
  <c r="J15" i="12" s="1"/>
  <c r="O9" i="12"/>
  <c r="O14" i="12" s="1"/>
  <c r="O19" i="12" s="1"/>
  <c r="N9" i="12"/>
  <c r="N14" i="12" s="1"/>
  <c r="N19" i="12" s="1"/>
  <c r="M9" i="12"/>
  <c r="M14" i="12" s="1"/>
  <c r="M19" i="12" s="1"/>
  <c r="L9" i="12"/>
  <c r="L14" i="12" s="1"/>
  <c r="L19" i="12" s="1"/>
  <c r="K9" i="12"/>
  <c r="K14" i="12" s="1"/>
  <c r="K19" i="12" s="1"/>
  <c r="J9" i="12"/>
  <c r="J14" i="12" s="1"/>
  <c r="J19" i="12" s="1"/>
  <c r="O8" i="12"/>
  <c r="O13" i="12" s="1"/>
  <c r="O18" i="12" s="1"/>
  <c r="N8" i="12"/>
  <c r="N13" i="12" s="1"/>
  <c r="N18" i="12" s="1"/>
  <c r="M8" i="12"/>
  <c r="M13" i="12" s="1"/>
  <c r="M18" i="12" s="1"/>
  <c r="L8" i="12"/>
  <c r="L13" i="12" s="1"/>
  <c r="L18" i="12" s="1"/>
  <c r="K8" i="12"/>
  <c r="K13" i="12" s="1"/>
  <c r="K18" i="12" s="1"/>
  <c r="J8" i="12"/>
  <c r="J13" i="12" s="1"/>
  <c r="O36" i="11"/>
  <c r="O41" i="11" s="1"/>
  <c r="O46" i="11" s="1"/>
  <c r="N36" i="11"/>
  <c r="N41" i="11" s="1"/>
  <c r="N46" i="11" s="1"/>
  <c r="M36" i="11"/>
  <c r="M41" i="11" s="1"/>
  <c r="M46" i="11" s="1"/>
  <c r="L36" i="11"/>
  <c r="L41" i="11" s="1"/>
  <c r="L46" i="11" s="1"/>
  <c r="K36" i="11"/>
  <c r="K41" i="11" s="1"/>
  <c r="K46" i="11" s="1"/>
  <c r="J36" i="11"/>
  <c r="J41" i="11" s="1"/>
  <c r="O35" i="11"/>
  <c r="O40" i="11" s="1"/>
  <c r="O45" i="11" s="1"/>
  <c r="N35" i="11"/>
  <c r="N40" i="11" s="1"/>
  <c r="N45" i="11" s="1"/>
  <c r="M35" i="11"/>
  <c r="M40" i="11" s="1"/>
  <c r="M45" i="11" s="1"/>
  <c r="L35" i="11"/>
  <c r="L40" i="11" s="1"/>
  <c r="L45" i="11" s="1"/>
  <c r="K35" i="11"/>
  <c r="K40" i="11" s="1"/>
  <c r="K45" i="11" s="1"/>
  <c r="J35" i="11"/>
  <c r="J40" i="11" s="1"/>
  <c r="J45" i="11" s="1"/>
  <c r="O34" i="11"/>
  <c r="O39" i="11" s="1"/>
  <c r="O44" i="11" s="1"/>
  <c r="N34" i="11"/>
  <c r="N39" i="11" s="1"/>
  <c r="N44" i="11" s="1"/>
  <c r="M34" i="11"/>
  <c r="M39" i="11" s="1"/>
  <c r="M44" i="11" s="1"/>
  <c r="L34" i="11"/>
  <c r="L39" i="11" s="1"/>
  <c r="L44" i="11" s="1"/>
  <c r="K34" i="11"/>
  <c r="K39" i="11" s="1"/>
  <c r="K44" i="11" s="1"/>
  <c r="J34" i="11"/>
  <c r="J39" i="11" s="1"/>
  <c r="O10" i="11"/>
  <c r="O15" i="11" s="1"/>
  <c r="O20" i="11" s="1"/>
  <c r="N10" i="11"/>
  <c r="N15" i="11" s="1"/>
  <c r="N20" i="11" s="1"/>
  <c r="M10" i="11"/>
  <c r="M15" i="11" s="1"/>
  <c r="M20" i="11" s="1"/>
  <c r="L10" i="11"/>
  <c r="L15" i="11" s="1"/>
  <c r="L20" i="11" s="1"/>
  <c r="K10" i="11"/>
  <c r="K15" i="11" s="1"/>
  <c r="K20" i="11" s="1"/>
  <c r="J10" i="11"/>
  <c r="J15" i="11" s="1"/>
  <c r="O9" i="11"/>
  <c r="O14" i="11" s="1"/>
  <c r="O19" i="11" s="1"/>
  <c r="N9" i="11"/>
  <c r="N14" i="11" s="1"/>
  <c r="N19" i="11" s="1"/>
  <c r="M9" i="11"/>
  <c r="M14" i="11" s="1"/>
  <c r="M19" i="11" s="1"/>
  <c r="L9" i="11"/>
  <c r="L14" i="11" s="1"/>
  <c r="L19" i="11" s="1"/>
  <c r="K9" i="11"/>
  <c r="K14" i="11" s="1"/>
  <c r="K19" i="11" s="1"/>
  <c r="J9" i="11"/>
  <c r="J14" i="11" s="1"/>
  <c r="J19" i="11" s="1"/>
  <c r="O8" i="11"/>
  <c r="O13" i="11" s="1"/>
  <c r="O18" i="11" s="1"/>
  <c r="N8" i="11"/>
  <c r="N13" i="11" s="1"/>
  <c r="N18" i="11" s="1"/>
  <c r="M8" i="11"/>
  <c r="M13" i="11" s="1"/>
  <c r="M18" i="11" s="1"/>
  <c r="L8" i="11"/>
  <c r="L13" i="11" s="1"/>
  <c r="L18" i="11" s="1"/>
  <c r="K8" i="11"/>
  <c r="K13" i="11" s="1"/>
  <c r="K18" i="11" s="1"/>
  <c r="J8" i="11"/>
  <c r="J13" i="11" s="1"/>
  <c r="O10" i="9"/>
  <c r="O15" i="9" s="1"/>
  <c r="O20" i="9" s="1"/>
  <c r="N10" i="9"/>
  <c r="N15" i="9" s="1"/>
  <c r="N20" i="9" s="1"/>
  <c r="M10" i="9"/>
  <c r="M15" i="9" s="1"/>
  <c r="M20" i="9" s="1"/>
  <c r="L10" i="9"/>
  <c r="L15" i="9" s="1"/>
  <c r="L20" i="9" s="1"/>
  <c r="K10" i="9"/>
  <c r="K15" i="9" s="1"/>
  <c r="K20" i="9" s="1"/>
  <c r="J10" i="9"/>
  <c r="J15" i="9" s="1"/>
  <c r="O9" i="9"/>
  <c r="O14" i="9" s="1"/>
  <c r="O19" i="9" s="1"/>
  <c r="N9" i="9"/>
  <c r="N14" i="9" s="1"/>
  <c r="N19" i="9" s="1"/>
  <c r="M9" i="9"/>
  <c r="M14" i="9" s="1"/>
  <c r="M19" i="9" s="1"/>
  <c r="L9" i="9"/>
  <c r="L14" i="9" s="1"/>
  <c r="L19" i="9" s="1"/>
  <c r="K9" i="9"/>
  <c r="K14" i="9" s="1"/>
  <c r="K19" i="9" s="1"/>
  <c r="J9" i="9"/>
  <c r="J14" i="9" s="1"/>
  <c r="O8" i="9"/>
  <c r="O13" i="9" s="1"/>
  <c r="O18" i="9" s="1"/>
  <c r="N8" i="9"/>
  <c r="N13" i="9" s="1"/>
  <c r="N18" i="9" s="1"/>
  <c r="M8" i="9"/>
  <c r="M13" i="9" s="1"/>
  <c r="M18" i="9" s="1"/>
  <c r="L8" i="9"/>
  <c r="L13" i="9" s="1"/>
  <c r="L18" i="9" s="1"/>
  <c r="K8" i="9"/>
  <c r="K13" i="9" s="1"/>
  <c r="K18" i="9" s="1"/>
  <c r="J8" i="9"/>
  <c r="J13" i="9" s="1"/>
  <c r="J18" i="9" s="1"/>
  <c r="O36" i="8"/>
  <c r="O41" i="8" s="1"/>
  <c r="O46" i="8" s="1"/>
  <c r="N36" i="8"/>
  <c r="N41" i="8" s="1"/>
  <c r="N46" i="8" s="1"/>
  <c r="M36" i="8"/>
  <c r="M41" i="8" s="1"/>
  <c r="M46" i="8" s="1"/>
  <c r="L36" i="8"/>
  <c r="L41" i="8" s="1"/>
  <c r="L46" i="8" s="1"/>
  <c r="K36" i="8"/>
  <c r="K41" i="8" s="1"/>
  <c r="K46" i="8" s="1"/>
  <c r="J36" i="8"/>
  <c r="J41" i="8" s="1"/>
  <c r="O35" i="8"/>
  <c r="O40" i="8" s="1"/>
  <c r="O45" i="8" s="1"/>
  <c r="N35" i="8"/>
  <c r="N40" i="8" s="1"/>
  <c r="N45" i="8" s="1"/>
  <c r="M35" i="8"/>
  <c r="M40" i="8" s="1"/>
  <c r="M45" i="8" s="1"/>
  <c r="L35" i="8"/>
  <c r="L40" i="8" s="1"/>
  <c r="L45" i="8" s="1"/>
  <c r="K35" i="8"/>
  <c r="K40" i="8" s="1"/>
  <c r="K45" i="8" s="1"/>
  <c r="J35" i="8"/>
  <c r="J40" i="8" s="1"/>
  <c r="O34" i="8"/>
  <c r="O39" i="8" s="1"/>
  <c r="O44" i="8" s="1"/>
  <c r="N34" i="8"/>
  <c r="N39" i="8" s="1"/>
  <c r="N44" i="8" s="1"/>
  <c r="M34" i="8"/>
  <c r="M39" i="8" s="1"/>
  <c r="M44" i="8" s="1"/>
  <c r="L34" i="8"/>
  <c r="L39" i="8" s="1"/>
  <c r="L44" i="8" s="1"/>
  <c r="K34" i="8"/>
  <c r="K39" i="8" s="1"/>
  <c r="K44" i="8" s="1"/>
  <c r="J34" i="8"/>
  <c r="J39" i="8" s="1"/>
  <c r="O10" i="8"/>
  <c r="O15" i="8" s="1"/>
  <c r="O20" i="8" s="1"/>
  <c r="N10" i="8"/>
  <c r="N15" i="8" s="1"/>
  <c r="N20" i="8" s="1"/>
  <c r="M10" i="8"/>
  <c r="M15" i="8" s="1"/>
  <c r="M20" i="8" s="1"/>
  <c r="L10" i="8"/>
  <c r="L15" i="8" s="1"/>
  <c r="L20" i="8" s="1"/>
  <c r="K10" i="8"/>
  <c r="K15" i="8" s="1"/>
  <c r="K20" i="8" s="1"/>
  <c r="J10" i="8"/>
  <c r="J15" i="8" s="1"/>
  <c r="O9" i="8"/>
  <c r="O14" i="8" s="1"/>
  <c r="O19" i="8" s="1"/>
  <c r="N9" i="8"/>
  <c r="N14" i="8" s="1"/>
  <c r="N19" i="8" s="1"/>
  <c r="M9" i="8"/>
  <c r="M14" i="8" s="1"/>
  <c r="M19" i="8" s="1"/>
  <c r="L9" i="8"/>
  <c r="L14" i="8" s="1"/>
  <c r="L19" i="8" s="1"/>
  <c r="K9" i="8"/>
  <c r="K14" i="8" s="1"/>
  <c r="K19" i="8" s="1"/>
  <c r="J9" i="8"/>
  <c r="J14" i="8" s="1"/>
  <c r="O8" i="8"/>
  <c r="O13" i="8" s="1"/>
  <c r="O18" i="8" s="1"/>
  <c r="N8" i="8"/>
  <c r="N13" i="8" s="1"/>
  <c r="N18" i="8" s="1"/>
  <c r="M8" i="8"/>
  <c r="M13" i="8" s="1"/>
  <c r="M18" i="8" s="1"/>
  <c r="L8" i="8"/>
  <c r="L13" i="8" s="1"/>
  <c r="L18" i="8" s="1"/>
  <c r="K8" i="8"/>
  <c r="K13" i="8" s="1"/>
  <c r="K18" i="8" s="1"/>
  <c r="J8" i="8"/>
  <c r="J13" i="8" s="1"/>
  <c r="P19" i="12" l="1"/>
  <c r="J18" i="12"/>
  <c r="P18" i="12" s="1"/>
  <c r="P13" i="12"/>
  <c r="J20" i="12"/>
  <c r="P20" i="12" s="1"/>
  <c r="P15" i="12"/>
  <c r="P14" i="12"/>
  <c r="J44" i="11"/>
  <c r="P44" i="11" s="1"/>
  <c r="P39" i="11"/>
  <c r="J46" i="11"/>
  <c r="P46" i="11" s="1"/>
  <c r="P41" i="11"/>
  <c r="J20" i="11"/>
  <c r="P20" i="11" s="1"/>
  <c r="P15" i="11"/>
  <c r="P19" i="11"/>
  <c r="P45" i="11"/>
  <c r="J18" i="11"/>
  <c r="P18" i="11" s="1"/>
  <c r="P13" i="11"/>
  <c r="P14" i="11"/>
  <c r="P40" i="11"/>
  <c r="J19" i="9"/>
  <c r="P19" i="9" s="1"/>
  <c r="P14" i="9"/>
  <c r="P18" i="9"/>
  <c r="J20" i="9"/>
  <c r="P20" i="9" s="1"/>
  <c r="P15" i="9"/>
  <c r="P13" i="9"/>
  <c r="J19" i="8"/>
  <c r="P19" i="8" s="1"/>
  <c r="P14" i="8"/>
  <c r="J45" i="8"/>
  <c r="P45" i="8" s="1"/>
  <c r="P40" i="8"/>
  <c r="J44" i="8"/>
  <c r="P44" i="8" s="1"/>
  <c r="P39" i="8"/>
  <c r="J46" i="8"/>
  <c r="P46" i="8" s="1"/>
  <c r="P41" i="8"/>
  <c r="J18" i="8"/>
  <c r="P18" i="8" s="1"/>
  <c r="P13" i="8"/>
  <c r="J20" i="8"/>
  <c r="P20" i="8" s="1"/>
  <c r="P15" i="8"/>
  <c r="O10" i="7"/>
  <c r="O15" i="7" s="1"/>
  <c r="O20" i="7" s="1"/>
  <c r="N10" i="7"/>
  <c r="N15" i="7" s="1"/>
  <c r="N20" i="7" s="1"/>
  <c r="M10" i="7"/>
  <c r="M15" i="7" s="1"/>
  <c r="M20" i="7" s="1"/>
  <c r="L10" i="7"/>
  <c r="L15" i="7" s="1"/>
  <c r="L20" i="7" s="1"/>
  <c r="K10" i="7"/>
  <c r="K15" i="7" s="1"/>
  <c r="K20" i="7" s="1"/>
  <c r="J10" i="7"/>
  <c r="J15" i="7" s="1"/>
  <c r="O9" i="7"/>
  <c r="O14" i="7" s="1"/>
  <c r="O19" i="7" s="1"/>
  <c r="N9" i="7"/>
  <c r="N14" i="7" s="1"/>
  <c r="N19" i="7" s="1"/>
  <c r="M9" i="7"/>
  <c r="M14" i="7" s="1"/>
  <c r="M19" i="7" s="1"/>
  <c r="L9" i="7"/>
  <c r="L14" i="7" s="1"/>
  <c r="L19" i="7" s="1"/>
  <c r="K9" i="7"/>
  <c r="K14" i="7" s="1"/>
  <c r="K19" i="7" s="1"/>
  <c r="J9" i="7"/>
  <c r="J14" i="7" s="1"/>
  <c r="O8" i="7"/>
  <c r="O13" i="7" s="1"/>
  <c r="O18" i="7" s="1"/>
  <c r="N8" i="7"/>
  <c r="N13" i="7" s="1"/>
  <c r="N18" i="7" s="1"/>
  <c r="M8" i="7"/>
  <c r="M13" i="7" s="1"/>
  <c r="M18" i="7" s="1"/>
  <c r="L8" i="7"/>
  <c r="L13" i="7" s="1"/>
  <c r="L18" i="7" s="1"/>
  <c r="K8" i="7"/>
  <c r="K13" i="7" s="1"/>
  <c r="K18" i="7" s="1"/>
  <c r="J8" i="7"/>
  <c r="J13" i="7" s="1"/>
  <c r="J18" i="7" s="1"/>
  <c r="O36" i="6"/>
  <c r="O41" i="6" s="1"/>
  <c r="O46" i="6" s="1"/>
  <c r="N36" i="6"/>
  <c r="N41" i="6" s="1"/>
  <c r="N46" i="6" s="1"/>
  <c r="M36" i="6"/>
  <c r="M41" i="6" s="1"/>
  <c r="M46" i="6" s="1"/>
  <c r="L36" i="6"/>
  <c r="L41" i="6" s="1"/>
  <c r="L46" i="6" s="1"/>
  <c r="K36" i="6"/>
  <c r="K41" i="6" s="1"/>
  <c r="K46" i="6" s="1"/>
  <c r="J36" i="6"/>
  <c r="J41" i="6" s="1"/>
  <c r="O35" i="6"/>
  <c r="O40" i="6" s="1"/>
  <c r="O45" i="6" s="1"/>
  <c r="N35" i="6"/>
  <c r="N40" i="6" s="1"/>
  <c r="N45" i="6" s="1"/>
  <c r="M35" i="6"/>
  <c r="M40" i="6" s="1"/>
  <c r="M45" i="6" s="1"/>
  <c r="L35" i="6"/>
  <c r="L40" i="6" s="1"/>
  <c r="L45" i="6" s="1"/>
  <c r="K35" i="6"/>
  <c r="K40" i="6" s="1"/>
  <c r="K45" i="6" s="1"/>
  <c r="J35" i="6"/>
  <c r="J40" i="6" s="1"/>
  <c r="J45" i="6" s="1"/>
  <c r="O34" i="6"/>
  <c r="O39" i="6" s="1"/>
  <c r="O44" i="6" s="1"/>
  <c r="N34" i="6"/>
  <c r="N39" i="6" s="1"/>
  <c r="N44" i="6" s="1"/>
  <c r="M34" i="6"/>
  <c r="M39" i="6" s="1"/>
  <c r="M44" i="6" s="1"/>
  <c r="L34" i="6"/>
  <c r="L39" i="6" s="1"/>
  <c r="L44" i="6" s="1"/>
  <c r="K34" i="6"/>
  <c r="K39" i="6" s="1"/>
  <c r="K44" i="6" s="1"/>
  <c r="J34" i="6"/>
  <c r="J39" i="6" s="1"/>
  <c r="O10" i="6"/>
  <c r="O15" i="6" s="1"/>
  <c r="O20" i="6" s="1"/>
  <c r="N10" i="6"/>
  <c r="N15" i="6" s="1"/>
  <c r="N20" i="6" s="1"/>
  <c r="M10" i="6"/>
  <c r="M15" i="6" s="1"/>
  <c r="M20" i="6" s="1"/>
  <c r="L10" i="6"/>
  <c r="L15" i="6" s="1"/>
  <c r="L20" i="6" s="1"/>
  <c r="K10" i="6"/>
  <c r="K15" i="6" s="1"/>
  <c r="K20" i="6" s="1"/>
  <c r="J10" i="6"/>
  <c r="J15" i="6" s="1"/>
  <c r="O9" i="6"/>
  <c r="O14" i="6" s="1"/>
  <c r="O19" i="6" s="1"/>
  <c r="N9" i="6"/>
  <c r="N14" i="6" s="1"/>
  <c r="N19" i="6" s="1"/>
  <c r="M9" i="6"/>
  <c r="M14" i="6" s="1"/>
  <c r="M19" i="6" s="1"/>
  <c r="L9" i="6"/>
  <c r="L14" i="6" s="1"/>
  <c r="L19" i="6" s="1"/>
  <c r="K9" i="6"/>
  <c r="K14" i="6" s="1"/>
  <c r="J9" i="6"/>
  <c r="J14" i="6" s="1"/>
  <c r="J19" i="6" s="1"/>
  <c r="O8" i="6"/>
  <c r="O13" i="6" s="1"/>
  <c r="O18" i="6" s="1"/>
  <c r="N8" i="6"/>
  <c r="N13" i="6" s="1"/>
  <c r="N18" i="6" s="1"/>
  <c r="M8" i="6"/>
  <c r="M13" i="6" s="1"/>
  <c r="M18" i="6" s="1"/>
  <c r="L8" i="6"/>
  <c r="L13" i="6" s="1"/>
  <c r="L18" i="6" s="1"/>
  <c r="K8" i="6"/>
  <c r="K13" i="6" s="1"/>
  <c r="K18" i="6" s="1"/>
  <c r="J8" i="6"/>
  <c r="J13" i="6" s="1"/>
  <c r="O10" i="5"/>
  <c r="O15" i="5" s="1"/>
  <c r="O20" i="5" s="1"/>
  <c r="N10" i="5"/>
  <c r="N15" i="5" s="1"/>
  <c r="N20" i="5" s="1"/>
  <c r="M10" i="5"/>
  <c r="M15" i="5" s="1"/>
  <c r="M20" i="5" s="1"/>
  <c r="L10" i="5"/>
  <c r="L15" i="5" s="1"/>
  <c r="L20" i="5" s="1"/>
  <c r="K10" i="5"/>
  <c r="K15" i="5" s="1"/>
  <c r="K20" i="5" s="1"/>
  <c r="J10" i="5"/>
  <c r="J15" i="5" s="1"/>
  <c r="O9" i="5"/>
  <c r="O14" i="5" s="1"/>
  <c r="O19" i="5" s="1"/>
  <c r="N9" i="5"/>
  <c r="N14" i="5" s="1"/>
  <c r="N19" i="5" s="1"/>
  <c r="M9" i="5"/>
  <c r="M14" i="5" s="1"/>
  <c r="M19" i="5" s="1"/>
  <c r="L9" i="5"/>
  <c r="L14" i="5" s="1"/>
  <c r="L19" i="5" s="1"/>
  <c r="K9" i="5"/>
  <c r="K14" i="5" s="1"/>
  <c r="K19" i="5" s="1"/>
  <c r="J9" i="5"/>
  <c r="J14" i="5" s="1"/>
  <c r="O8" i="5"/>
  <c r="O13" i="5" s="1"/>
  <c r="O18" i="5" s="1"/>
  <c r="N8" i="5"/>
  <c r="N13" i="5" s="1"/>
  <c r="N18" i="5" s="1"/>
  <c r="M8" i="5"/>
  <c r="M13" i="5" s="1"/>
  <c r="M18" i="5" s="1"/>
  <c r="L8" i="5"/>
  <c r="L13" i="5" s="1"/>
  <c r="L18" i="5" s="1"/>
  <c r="K8" i="5"/>
  <c r="K13" i="5" s="1"/>
  <c r="K18" i="5" s="1"/>
  <c r="J8" i="5"/>
  <c r="J13" i="5" s="1"/>
  <c r="O36" i="1"/>
  <c r="O41" i="1" s="1"/>
  <c r="N36" i="1"/>
  <c r="N41" i="1" s="1"/>
  <c r="M36" i="1"/>
  <c r="M41" i="1" s="1"/>
  <c r="L36" i="1"/>
  <c r="L41" i="1" s="1"/>
  <c r="K36" i="1"/>
  <c r="J36" i="1"/>
  <c r="J41" i="1" s="1"/>
  <c r="O35" i="1"/>
  <c r="O40" i="1" s="1"/>
  <c r="N35" i="1"/>
  <c r="M35" i="1"/>
  <c r="M40" i="1" s="1"/>
  <c r="M45" i="1" s="1"/>
  <c r="L35" i="1"/>
  <c r="L40" i="1" s="1"/>
  <c r="K35" i="1"/>
  <c r="K40" i="1" s="1"/>
  <c r="J35" i="1"/>
  <c r="J40" i="1" s="1"/>
  <c r="O34" i="1"/>
  <c r="N34" i="1"/>
  <c r="N39" i="1" s="1"/>
  <c r="M34" i="1"/>
  <c r="M39" i="1" s="1"/>
  <c r="L34" i="1"/>
  <c r="L39" i="1" s="1"/>
  <c r="L44" i="1" s="1"/>
  <c r="K34" i="1"/>
  <c r="J34" i="1"/>
  <c r="J39" i="1" s="1"/>
  <c r="J8" i="1"/>
  <c r="J13" i="1" s="1"/>
  <c r="J18" i="1" s="1"/>
  <c r="O10" i="1"/>
  <c r="O15" i="1" s="1"/>
  <c r="O20" i="1" s="1"/>
  <c r="N10" i="1"/>
  <c r="N15" i="1" s="1"/>
  <c r="N20" i="1" s="1"/>
  <c r="M10" i="1"/>
  <c r="M15" i="1" s="1"/>
  <c r="M20" i="1" s="1"/>
  <c r="L10" i="1"/>
  <c r="L15" i="1" s="1"/>
  <c r="L20" i="1" s="1"/>
  <c r="K10" i="1"/>
  <c r="K15" i="1" s="1"/>
  <c r="K20" i="1" s="1"/>
  <c r="J10" i="1"/>
  <c r="J15" i="1" s="1"/>
  <c r="J20" i="1" s="1"/>
  <c r="O9" i="1"/>
  <c r="O14" i="1" s="1"/>
  <c r="O19" i="1" s="1"/>
  <c r="N9" i="1"/>
  <c r="N14" i="1" s="1"/>
  <c r="N19" i="1" s="1"/>
  <c r="M9" i="1"/>
  <c r="M14" i="1" s="1"/>
  <c r="M19" i="1" s="1"/>
  <c r="L9" i="1"/>
  <c r="L14" i="1" s="1"/>
  <c r="L19" i="1" s="1"/>
  <c r="K9" i="1"/>
  <c r="K14" i="1" s="1"/>
  <c r="K19" i="1" s="1"/>
  <c r="J9" i="1"/>
  <c r="J14" i="1" s="1"/>
  <c r="J19" i="1" s="1"/>
  <c r="O8" i="1"/>
  <c r="O13" i="1" s="1"/>
  <c r="O18" i="1" s="1"/>
  <c r="N8" i="1"/>
  <c r="N13" i="1" s="1"/>
  <c r="N18" i="1" s="1"/>
  <c r="M8" i="1"/>
  <c r="M13" i="1" s="1"/>
  <c r="M18" i="1" s="1"/>
  <c r="L8" i="1"/>
  <c r="L13" i="1" s="1"/>
  <c r="L18" i="1" s="1"/>
  <c r="K8" i="1"/>
  <c r="K13" i="1" s="1"/>
  <c r="K18" i="1" s="1"/>
  <c r="P21" i="12" l="1"/>
  <c r="E4" i="3" s="1"/>
  <c r="P16" i="12"/>
  <c r="P16" i="11"/>
  <c r="P42" i="11"/>
  <c r="P21" i="11"/>
  <c r="P47" i="11"/>
  <c r="E3" i="3" s="1"/>
  <c r="P16" i="9"/>
  <c r="P21" i="9"/>
  <c r="D4" i="3" s="1"/>
  <c r="P16" i="8"/>
  <c r="P42" i="8"/>
  <c r="P21" i="8"/>
  <c r="D2" i="3" s="1"/>
  <c r="P47" i="8"/>
  <c r="D3" i="3" s="1"/>
  <c r="J19" i="7"/>
  <c r="P19" i="7" s="1"/>
  <c r="P14" i="7"/>
  <c r="P18" i="7"/>
  <c r="J20" i="7"/>
  <c r="P20" i="7" s="1"/>
  <c r="P15" i="7"/>
  <c r="P13" i="7"/>
  <c r="P14" i="6"/>
  <c r="K19" i="6"/>
  <c r="P19" i="6" s="1"/>
  <c r="J18" i="6"/>
  <c r="P18" i="6" s="1"/>
  <c r="P13" i="6"/>
  <c r="J20" i="6"/>
  <c r="P20" i="6" s="1"/>
  <c r="P15" i="6"/>
  <c r="J44" i="6"/>
  <c r="P44" i="6" s="1"/>
  <c r="P39" i="6"/>
  <c r="J46" i="6"/>
  <c r="P46" i="6" s="1"/>
  <c r="P41" i="6"/>
  <c r="P45" i="6"/>
  <c r="P40" i="6"/>
  <c r="P13" i="5"/>
  <c r="J18" i="5"/>
  <c r="P18" i="5" s="1"/>
  <c r="J20" i="5"/>
  <c r="P20" i="5" s="1"/>
  <c r="P15" i="5"/>
  <c r="J19" i="5"/>
  <c r="P19" i="5" s="1"/>
  <c r="P14" i="5"/>
  <c r="O46" i="1"/>
  <c r="O39" i="1"/>
  <c r="O44" i="1" s="1"/>
  <c r="N40" i="1"/>
  <c r="N45" i="1" s="1"/>
  <c r="M46" i="1"/>
  <c r="M44" i="1"/>
  <c r="L45" i="1"/>
  <c r="K41" i="1"/>
  <c r="K46" i="1" s="1"/>
  <c r="K39" i="1"/>
  <c r="K44" i="1" s="1"/>
  <c r="K45" i="1"/>
  <c r="O45" i="1"/>
  <c r="N46" i="1"/>
  <c r="N44" i="1"/>
  <c r="L46" i="1"/>
  <c r="J46" i="1"/>
  <c r="J45" i="1"/>
  <c r="J44" i="1"/>
  <c r="P19" i="1"/>
  <c r="P20" i="1"/>
  <c r="P18" i="1"/>
  <c r="P15" i="1"/>
  <c r="P13" i="1"/>
  <c r="P14" i="1"/>
  <c r="L3" i="2"/>
  <c r="M3" i="2"/>
  <c r="N3" i="2"/>
  <c r="O3" i="2"/>
  <c r="P3" i="2"/>
  <c r="L4" i="2"/>
  <c r="M4" i="2"/>
  <c r="N4" i="2"/>
  <c r="O4" i="2"/>
  <c r="P4" i="2"/>
  <c r="L5" i="2"/>
  <c r="M5" i="2"/>
  <c r="N5" i="2"/>
  <c r="O5" i="2"/>
  <c r="P5" i="2"/>
  <c r="K4" i="2"/>
  <c r="K5" i="2"/>
  <c r="K3" i="2"/>
  <c r="Q21" i="11" l="1"/>
  <c r="R21" i="11" s="1"/>
  <c r="E2" i="3" s="1"/>
  <c r="P16" i="7"/>
  <c r="P21" i="7"/>
  <c r="C4" i="3" s="1"/>
  <c r="P42" i="6"/>
  <c r="P16" i="6"/>
  <c r="P21" i="6"/>
  <c r="C2" i="3" s="1"/>
  <c r="P47" i="6"/>
  <c r="C3" i="3" s="1"/>
  <c r="P21" i="5"/>
  <c r="B4" i="3" s="1"/>
  <c r="P16" i="5"/>
  <c r="P41" i="1"/>
  <c r="P40" i="1"/>
  <c r="P39" i="1"/>
  <c r="P45" i="1"/>
  <c r="P44" i="1"/>
  <c r="P46" i="1"/>
  <c r="P21" i="1"/>
  <c r="B2" i="3" s="1"/>
  <c r="P16" i="1"/>
  <c r="P42" i="1" l="1"/>
  <c r="P47" i="1"/>
  <c r="B3" i="3" s="1"/>
</calcChain>
</file>

<file path=xl/sharedStrings.xml><?xml version="1.0" encoding="utf-8"?>
<sst xmlns="http://schemas.openxmlformats.org/spreadsheetml/2006/main" count="251" uniqueCount="28">
  <si>
    <t>2*2</t>
    <phoneticPr fontId="1"/>
  </si>
  <si>
    <t>0.25mL</t>
    <phoneticPr fontId="1"/>
  </si>
  <si>
    <t>0.2mL</t>
    <phoneticPr fontId="1"/>
  </si>
  <si>
    <t>0.15mL</t>
    <phoneticPr fontId="1"/>
  </si>
  <si>
    <t>0.1ｍL</t>
    <phoneticPr fontId="1"/>
  </si>
  <si>
    <t>√</t>
    <phoneticPr fontId="1"/>
  </si>
  <si>
    <t>差の合計</t>
  </si>
  <si>
    <t>/18</t>
    <phoneticPr fontId="1"/>
  </si>
  <si>
    <t>Name</t>
    <phoneticPr fontId="1"/>
  </si>
  <si>
    <t>Hand</t>
    <phoneticPr fontId="1"/>
  </si>
  <si>
    <t>template</t>
    <phoneticPr fontId="1"/>
  </si>
  <si>
    <t>Template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</si>
  <si>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</si>
  <si>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</si>
  <si>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</si>
  <si>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</si>
  <si>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</si>
  <si>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</si>
  <si>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</si>
  <si>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</si>
  <si>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</si>
  <si>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</si>
  <si>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Average</t>
    <phoneticPr fontId="1"/>
  </si>
  <si>
    <t>No.</t>
    <phoneticPr fontId="1"/>
  </si>
  <si>
    <t>Difference</t>
    <phoneticPr fontId="1"/>
  </si>
  <si>
    <t>Square of difference</t>
    <phoneticPr fontId="1"/>
  </si>
  <si>
    <t>Total</t>
  </si>
  <si>
    <t>Total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</si>
</sst>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lef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79289341-D846-450C-B048-9B4EEC0BE7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35C3-18DE-481A-B661-B3030E911E75}">
  <dimension ref="A1:U57"/>
  <sheetViews>
    <sheetView workbookViewId="0">
      <selection activeCell="J1" sqref="J1"/>
    </sheetView>
  </sheetViews>
  <sheetFormatPr defaultRowHeight="18.75" x14ac:dyDescent="0.4"/>
  <cols>
    <col min="19" max="21" width="6.625" customWidth="1"/>
  </cols>
  <sheetData>
    <row r="1" spans="1:21" x14ac:dyDescent="0.4">
      <c r="J1" t="s">
        <v>22</v>
      </c>
    </row>
    <row r="2" spans="1:21" ht="35.1" customHeight="1" x14ac:dyDescent="0.4">
      <c r="A2" s="23" t="s">
        <v>8</v>
      </c>
      <c r="B2" s="9" t="s">
        <v>9</v>
      </c>
      <c r="C2" s="9"/>
      <c r="D2" s="9"/>
      <c r="E2" s="9"/>
      <c r="F2" s="9"/>
      <c r="G2" s="9"/>
      <c r="H2" s="8"/>
      <c r="I2" s="8"/>
      <c r="J2" s="10" t="s">
        <v>8</v>
      </c>
      <c r="K2" s="9" t="s">
        <v>9</v>
      </c>
      <c r="L2" s="9"/>
      <c r="M2" s="9"/>
      <c r="N2" s="9"/>
      <c r="O2" s="9"/>
      <c r="P2" s="9"/>
      <c r="Q2" s="8"/>
      <c r="S2" s="22">
        <v>79.099999999999994</v>
      </c>
      <c r="T2" s="22">
        <v>74</v>
      </c>
      <c r="U2" s="22">
        <v>105</v>
      </c>
    </row>
    <row r="3" spans="1:21" ht="35.1" customHeight="1" x14ac:dyDescent="0.4">
      <c r="A3" s="24" t="s">
        <v>10</v>
      </c>
      <c r="B3" s="7"/>
      <c r="C3" s="7"/>
      <c r="D3" s="7"/>
      <c r="E3" s="7"/>
      <c r="F3" s="7"/>
      <c r="G3" s="6"/>
      <c r="H3" s="11"/>
      <c r="I3" s="4"/>
      <c r="J3" s="5" t="s">
        <v>11</v>
      </c>
      <c r="K3" s="21">
        <f>(B9+B14+B19+B24+B29+B34+B39+B44+B54)/10</f>
        <v>79.099999999999994</v>
      </c>
      <c r="L3" s="21">
        <f t="shared" ref="L3:P5" si="0">(C9+C14+C19+C24+C29+C34+C39+C44+C54)/10</f>
        <v>97.5</v>
      </c>
      <c r="M3" s="21">
        <f t="shared" si="0"/>
        <v>103.2</v>
      </c>
      <c r="N3" s="21">
        <f t="shared" si="0"/>
        <v>118</v>
      </c>
      <c r="O3" s="21">
        <f t="shared" si="0"/>
        <v>159.6</v>
      </c>
      <c r="P3" s="21">
        <f t="shared" si="0"/>
        <v>174</v>
      </c>
      <c r="Q3" s="11"/>
      <c r="S3" s="22">
        <v>97.5</v>
      </c>
      <c r="T3" s="22">
        <v>83.7</v>
      </c>
      <c r="U3" s="22">
        <v>86.9</v>
      </c>
    </row>
    <row r="4" spans="1:21" ht="35.1" customHeight="1" x14ac:dyDescent="0.4">
      <c r="A4" s="5"/>
      <c r="B4" s="7"/>
      <c r="C4" s="7"/>
      <c r="D4" s="7"/>
      <c r="E4" s="7"/>
      <c r="F4" s="7"/>
      <c r="G4" s="6"/>
      <c r="H4" s="11"/>
      <c r="I4" s="4"/>
      <c r="J4" s="5"/>
      <c r="K4" s="21">
        <f t="shared" ref="K4:K5" si="1">(B10+B15+B20+B25+B30+B35+B40+B45+B55)/10</f>
        <v>74</v>
      </c>
      <c r="L4" s="21">
        <f t="shared" si="0"/>
        <v>83.7</v>
      </c>
      <c r="M4" s="21">
        <f t="shared" si="0"/>
        <v>63.1</v>
      </c>
      <c r="N4" s="21">
        <f t="shared" si="0"/>
        <v>83.6</v>
      </c>
      <c r="O4" s="21">
        <f t="shared" si="0"/>
        <v>126.1</v>
      </c>
      <c r="P4" s="21">
        <f t="shared" si="0"/>
        <v>156.4</v>
      </c>
      <c r="Q4" s="11"/>
      <c r="S4" s="22">
        <v>103.2</v>
      </c>
      <c r="T4" s="22">
        <v>63.1</v>
      </c>
      <c r="U4" s="22">
        <v>78.7</v>
      </c>
    </row>
    <row r="5" spans="1:21" ht="35.1" customHeight="1" x14ac:dyDescent="0.4">
      <c r="A5" s="5"/>
      <c r="B5" s="7"/>
      <c r="C5" s="7"/>
      <c r="D5" s="7"/>
      <c r="E5" s="7"/>
      <c r="F5" s="7"/>
      <c r="G5" s="6"/>
      <c r="H5" s="11"/>
      <c r="I5" s="4"/>
      <c r="J5" s="5"/>
      <c r="K5" s="21">
        <f t="shared" si="1"/>
        <v>105</v>
      </c>
      <c r="L5" s="21">
        <f t="shared" si="0"/>
        <v>86.9</v>
      </c>
      <c r="M5" s="21">
        <f t="shared" si="0"/>
        <v>78.7</v>
      </c>
      <c r="N5" s="21">
        <f t="shared" si="0"/>
        <v>91.7</v>
      </c>
      <c r="O5" s="21">
        <f t="shared" si="0"/>
        <v>140.9</v>
      </c>
      <c r="P5" s="21">
        <f t="shared" si="0"/>
        <v>177</v>
      </c>
      <c r="Q5" s="11"/>
      <c r="S5" s="22">
        <v>118</v>
      </c>
      <c r="T5" s="22">
        <v>83.6</v>
      </c>
      <c r="U5" s="22">
        <v>91.7</v>
      </c>
    </row>
    <row r="6" spans="1:21" ht="35.1" customHeight="1" x14ac:dyDescent="0.4">
      <c r="A6" s="3"/>
      <c r="B6" s="2"/>
      <c r="C6" s="2"/>
      <c r="D6" s="2"/>
      <c r="E6" s="2"/>
      <c r="F6" s="2"/>
      <c r="G6" s="2"/>
      <c r="H6" s="1"/>
      <c r="I6" s="1"/>
      <c r="J6" s="3"/>
      <c r="K6" s="2"/>
      <c r="L6" s="2"/>
      <c r="M6" s="2"/>
      <c r="N6" s="2"/>
      <c r="O6" s="2"/>
      <c r="P6" s="2"/>
      <c r="Q6" s="1"/>
      <c r="S6" s="22">
        <v>159.6</v>
      </c>
      <c r="T6" s="22">
        <v>126.1</v>
      </c>
      <c r="U6" s="22">
        <v>140.9</v>
      </c>
    </row>
    <row r="7" spans="1:21" ht="35.1" customHeight="1" x14ac:dyDescent="0.4">
      <c r="S7" s="22">
        <v>174</v>
      </c>
      <c r="T7" s="22">
        <v>156.4</v>
      </c>
      <c r="U7" s="22">
        <v>177</v>
      </c>
    </row>
    <row r="8" spans="1:21" x14ac:dyDescent="0.4">
      <c r="A8" s="23" t="s">
        <v>8</v>
      </c>
      <c r="B8" s="9" t="s">
        <v>9</v>
      </c>
      <c r="C8" s="9"/>
      <c r="D8" s="9"/>
      <c r="E8" s="9"/>
      <c r="F8" s="9"/>
      <c r="G8" s="9"/>
      <c r="H8" s="8"/>
    </row>
    <row r="9" spans="1:21" x14ac:dyDescent="0.4">
      <c r="A9" s="5" t="s">
        <v>12</v>
      </c>
      <c r="B9" s="7">
        <v>100</v>
      </c>
      <c r="C9" s="7">
        <v>84</v>
      </c>
      <c r="D9" s="7">
        <v>102</v>
      </c>
      <c r="E9" s="7">
        <v>102</v>
      </c>
      <c r="F9" s="7">
        <v>105</v>
      </c>
      <c r="G9" s="6">
        <v>150</v>
      </c>
      <c r="H9" s="11"/>
    </row>
    <row r="10" spans="1:21" x14ac:dyDescent="0.4">
      <c r="A10" s="5">
        <v>2</v>
      </c>
      <c r="B10" s="7">
        <v>84</v>
      </c>
      <c r="C10" s="7">
        <v>68</v>
      </c>
      <c r="D10" s="7">
        <v>64</v>
      </c>
      <c r="E10" s="7">
        <v>75</v>
      </c>
      <c r="F10" s="7">
        <v>123</v>
      </c>
      <c r="G10" s="6">
        <v>140</v>
      </c>
      <c r="H10" s="11"/>
    </row>
    <row r="11" spans="1:21" x14ac:dyDescent="0.4">
      <c r="A11" s="5"/>
      <c r="B11" s="7">
        <v>107</v>
      </c>
      <c r="C11" s="7">
        <v>76</v>
      </c>
      <c r="D11" s="7">
        <v>52</v>
      </c>
      <c r="E11" s="7">
        <v>86</v>
      </c>
      <c r="F11" s="7">
        <v>146</v>
      </c>
      <c r="G11" s="6">
        <v>180</v>
      </c>
      <c r="H11" s="11"/>
    </row>
    <row r="12" spans="1:21" x14ac:dyDescent="0.4">
      <c r="A12" s="3"/>
      <c r="B12" s="2"/>
      <c r="C12" s="2"/>
      <c r="D12" s="2"/>
      <c r="E12" s="2"/>
      <c r="F12" s="2"/>
      <c r="G12" s="2"/>
      <c r="H12" s="1"/>
    </row>
    <row r="13" spans="1:21" x14ac:dyDescent="0.4">
      <c r="A13" s="23" t="s">
        <v>8</v>
      </c>
      <c r="B13" s="9" t="s">
        <v>9</v>
      </c>
      <c r="C13" s="9"/>
      <c r="D13" s="9"/>
      <c r="E13" s="9"/>
      <c r="F13" s="9"/>
      <c r="G13" s="9"/>
      <c r="H13" s="8"/>
    </row>
    <row r="14" spans="1:21" x14ac:dyDescent="0.4">
      <c r="A14" s="5" t="s">
        <v>13</v>
      </c>
      <c r="B14" s="7">
        <v>41</v>
      </c>
      <c r="C14" s="7">
        <v>98</v>
      </c>
      <c r="D14" s="7">
        <v>143</v>
      </c>
      <c r="E14" s="7">
        <v>128</v>
      </c>
      <c r="F14" s="7">
        <v>199</v>
      </c>
      <c r="G14" s="6">
        <v>160</v>
      </c>
      <c r="H14" s="11"/>
    </row>
    <row r="15" spans="1:21" x14ac:dyDescent="0.4">
      <c r="A15" s="5"/>
      <c r="B15" s="7">
        <v>54</v>
      </c>
      <c r="C15" s="7">
        <v>145</v>
      </c>
      <c r="D15" s="7">
        <v>122</v>
      </c>
      <c r="E15" s="7">
        <v>113</v>
      </c>
      <c r="F15" s="7">
        <v>157</v>
      </c>
      <c r="G15" s="6">
        <v>216</v>
      </c>
      <c r="H15" s="11"/>
    </row>
    <row r="16" spans="1:21" x14ac:dyDescent="0.4">
      <c r="A16" s="5"/>
      <c r="B16" s="7">
        <v>209</v>
      </c>
      <c r="C16" s="7">
        <v>181</v>
      </c>
      <c r="D16" s="7">
        <v>118</v>
      </c>
      <c r="E16" s="7">
        <v>87</v>
      </c>
      <c r="F16" s="7">
        <v>149</v>
      </c>
      <c r="G16" s="6">
        <v>196</v>
      </c>
      <c r="H16" s="11"/>
    </row>
    <row r="17" spans="1:8" x14ac:dyDescent="0.4">
      <c r="A17" s="3"/>
      <c r="B17" s="2"/>
      <c r="C17" s="2"/>
      <c r="D17" s="2"/>
      <c r="E17" s="2"/>
      <c r="F17" s="2"/>
      <c r="G17" s="2"/>
      <c r="H17" s="1"/>
    </row>
    <row r="18" spans="1:8" x14ac:dyDescent="0.4">
      <c r="A18" s="23" t="s">
        <v>8</v>
      </c>
      <c r="B18" s="9" t="s">
        <v>9</v>
      </c>
      <c r="C18" s="9"/>
      <c r="D18" s="9"/>
      <c r="E18" s="9"/>
      <c r="F18" s="9"/>
      <c r="G18" s="9"/>
      <c r="H18" s="8"/>
    </row>
    <row r="19" spans="1:8" x14ac:dyDescent="0.4">
      <c r="A19" s="5" t="s">
        <v>14</v>
      </c>
      <c r="B19" s="7">
        <v>110</v>
      </c>
      <c r="C19" s="7">
        <v>86</v>
      </c>
      <c r="D19" s="7">
        <v>152</v>
      </c>
      <c r="E19" s="7">
        <v>173</v>
      </c>
      <c r="F19" s="7">
        <v>168</v>
      </c>
      <c r="G19" s="6">
        <v>203</v>
      </c>
      <c r="H19" s="11"/>
    </row>
    <row r="20" spans="1:8" x14ac:dyDescent="0.4">
      <c r="A20" s="5"/>
      <c r="B20" s="7">
        <v>111</v>
      </c>
      <c r="C20" s="7">
        <v>146</v>
      </c>
      <c r="D20" s="7">
        <v>164</v>
      </c>
      <c r="E20" s="7">
        <v>112</v>
      </c>
      <c r="F20" s="7">
        <v>150</v>
      </c>
      <c r="G20" s="6">
        <v>139</v>
      </c>
      <c r="H20" s="11"/>
    </row>
    <row r="21" spans="1:8" x14ac:dyDescent="0.4">
      <c r="A21" s="5"/>
      <c r="B21" s="7">
        <v>77</v>
      </c>
      <c r="C21" s="7">
        <v>73</v>
      </c>
      <c r="D21" s="7">
        <v>142</v>
      </c>
      <c r="E21" s="7">
        <v>148</v>
      </c>
      <c r="F21" s="7">
        <v>181</v>
      </c>
      <c r="G21" s="6">
        <v>138</v>
      </c>
      <c r="H21" s="11"/>
    </row>
    <row r="22" spans="1:8" x14ac:dyDescent="0.4">
      <c r="A22" s="3"/>
      <c r="B22" s="2"/>
      <c r="C22" s="2"/>
      <c r="D22" s="2"/>
      <c r="E22" s="2"/>
      <c r="F22" s="2"/>
      <c r="G22" s="2"/>
      <c r="H22" s="1"/>
    </row>
    <row r="23" spans="1:8" x14ac:dyDescent="0.4">
      <c r="A23" s="23" t="s">
        <v>8</v>
      </c>
      <c r="B23" s="9" t="s">
        <v>9</v>
      </c>
      <c r="C23" s="9"/>
      <c r="D23" s="9"/>
      <c r="E23" s="9"/>
      <c r="F23" s="9"/>
      <c r="G23" s="9"/>
      <c r="H23" s="8"/>
    </row>
    <row r="24" spans="1:8" x14ac:dyDescent="0.4">
      <c r="A24" s="5" t="s">
        <v>15</v>
      </c>
      <c r="B24" s="7">
        <v>28</v>
      </c>
      <c r="C24" s="7">
        <v>70</v>
      </c>
      <c r="D24" s="7">
        <v>60</v>
      </c>
      <c r="E24" s="7">
        <v>166</v>
      </c>
      <c r="F24" s="7">
        <v>244</v>
      </c>
      <c r="G24" s="6">
        <v>253</v>
      </c>
      <c r="H24" s="11"/>
    </row>
    <row r="25" spans="1:8" x14ac:dyDescent="0.4">
      <c r="A25" s="5">
        <v>2</v>
      </c>
      <c r="B25" s="7">
        <v>34</v>
      </c>
      <c r="C25" s="7">
        <v>78</v>
      </c>
      <c r="D25" s="7">
        <v>24</v>
      </c>
      <c r="E25" s="7">
        <v>20</v>
      </c>
      <c r="F25" s="7">
        <v>36</v>
      </c>
      <c r="G25" s="6">
        <v>124</v>
      </c>
      <c r="H25" s="11"/>
    </row>
    <row r="26" spans="1:8" x14ac:dyDescent="0.4">
      <c r="A26" s="5"/>
      <c r="B26" s="7">
        <v>45</v>
      </c>
      <c r="C26" s="7">
        <v>150</v>
      </c>
      <c r="D26" s="7">
        <v>55</v>
      </c>
      <c r="E26" s="7">
        <v>25</v>
      </c>
      <c r="F26" s="7">
        <v>38</v>
      </c>
      <c r="G26" s="6">
        <v>130</v>
      </c>
      <c r="H26" s="11"/>
    </row>
    <row r="27" spans="1:8" x14ac:dyDescent="0.4">
      <c r="A27" s="3"/>
      <c r="B27" s="2"/>
      <c r="C27" s="2"/>
      <c r="D27" s="2"/>
      <c r="E27" s="2"/>
      <c r="F27" s="2"/>
      <c r="G27" s="2"/>
      <c r="H27" s="1"/>
    </row>
    <row r="28" spans="1:8" x14ac:dyDescent="0.4">
      <c r="A28" s="23" t="s">
        <v>8</v>
      </c>
      <c r="B28" s="9" t="s">
        <v>9</v>
      </c>
      <c r="C28" s="9"/>
      <c r="D28" s="9"/>
      <c r="E28" s="9"/>
      <c r="F28" s="9"/>
      <c r="G28" s="9"/>
      <c r="H28" s="8"/>
    </row>
    <row r="29" spans="1:8" x14ac:dyDescent="0.4">
      <c r="A29" s="5" t="s">
        <v>16</v>
      </c>
      <c r="B29" s="7">
        <v>202</v>
      </c>
      <c r="C29" s="7">
        <v>154</v>
      </c>
      <c r="D29" s="7">
        <v>94</v>
      </c>
      <c r="E29" s="7">
        <v>95</v>
      </c>
      <c r="F29" s="7">
        <v>182</v>
      </c>
      <c r="G29" s="6">
        <v>233</v>
      </c>
      <c r="H29" s="11"/>
    </row>
    <row r="30" spans="1:8" x14ac:dyDescent="0.4">
      <c r="A30" s="5"/>
      <c r="B30" s="7">
        <v>165</v>
      </c>
      <c r="C30" s="7">
        <v>60</v>
      </c>
      <c r="D30" s="7">
        <v>50</v>
      </c>
      <c r="E30" s="7">
        <v>127</v>
      </c>
      <c r="F30" s="7">
        <v>130</v>
      </c>
      <c r="G30" s="6">
        <v>164</v>
      </c>
      <c r="H30" s="11"/>
    </row>
    <row r="31" spans="1:8" x14ac:dyDescent="0.4">
      <c r="A31" s="5"/>
      <c r="B31" s="7">
        <v>197</v>
      </c>
      <c r="C31" s="7">
        <v>76</v>
      </c>
      <c r="D31" s="7">
        <v>157</v>
      </c>
      <c r="E31" s="7">
        <v>128</v>
      </c>
      <c r="F31" s="7">
        <v>101</v>
      </c>
      <c r="G31" s="6">
        <v>179</v>
      </c>
      <c r="H31" s="11"/>
    </row>
    <row r="32" spans="1:8" x14ac:dyDescent="0.4">
      <c r="A32" s="3"/>
      <c r="B32" s="2"/>
      <c r="C32" s="2"/>
      <c r="D32" s="2"/>
      <c r="E32" s="2"/>
      <c r="F32" s="2"/>
      <c r="G32" s="2"/>
      <c r="H32" s="1"/>
    </row>
    <row r="33" spans="1:8" x14ac:dyDescent="0.4">
      <c r="A33" s="23" t="s">
        <v>8</v>
      </c>
      <c r="B33" s="9" t="s">
        <v>9</v>
      </c>
      <c r="C33" s="9"/>
      <c r="D33" s="9"/>
      <c r="E33" s="9"/>
      <c r="F33" s="9"/>
      <c r="G33" s="9"/>
      <c r="H33" s="8"/>
    </row>
    <row r="34" spans="1:8" x14ac:dyDescent="0.4">
      <c r="A34" s="5" t="s">
        <v>17</v>
      </c>
      <c r="B34" s="7">
        <v>47</v>
      </c>
      <c r="C34" s="7">
        <v>84</v>
      </c>
      <c r="D34" s="7">
        <v>115</v>
      </c>
      <c r="E34" s="7">
        <v>112</v>
      </c>
      <c r="F34" s="7">
        <v>204</v>
      </c>
      <c r="G34" s="6">
        <v>230</v>
      </c>
      <c r="H34" s="11"/>
    </row>
    <row r="35" spans="1:8" x14ac:dyDescent="0.4">
      <c r="A35" s="5">
        <v>2</v>
      </c>
      <c r="B35" s="7">
        <v>56</v>
      </c>
      <c r="C35" s="7">
        <v>54</v>
      </c>
      <c r="D35" s="7">
        <v>52</v>
      </c>
      <c r="E35" s="7">
        <v>61</v>
      </c>
      <c r="F35" s="7">
        <v>155</v>
      </c>
      <c r="G35" s="6">
        <v>206</v>
      </c>
      <c r="H35" s="11"/>
    </row>
    <row r="36" spans="1:8" x14ac:dyDescent="0.4">
      <c r="A36" s="5"/>
      <c r="B36" s="7">
        <v>108</v>
      </c>
      <c r="C36" s="7">
        <v>77</v>
      </c>
      <c r="D36" s="7">
        <v>47</v>
      </c>
      <c r="E36" s="7">
        <v>64</v>
      </c>
      <c r="F36" s="7">
        <v>164</v>
      </c>
      <c r="G36" s="6">
        <v>211</v>
      </c>
      <c r="H36" s="11"/>
    </row>
    <row r="37" spans="1:8" x14ac:dyDescent="0.4">
      <c r="A37" s="3"/>
      <c r="B37" s="2"/>
      <c r="C37" s="2"/>
      <c r="D37" s="2"/>
      <c r="E37" s="2"/>
      <c r="F37" s="2"/>
      <c r="G37" s="2"/>
      <c r="H37" s="1"/>
    </row>
    <row r="38" spans="1:8" x14ac:dyDescent="0.4">
      <c r="A38" s="23" t="s">
        <v>8</v>
      </c>
      <c r="B38" s="9" t="s">
        <v>9</v>
      </c>
      <c r="C38" s="9"/>
      <c r="D38" s="9"/>
      <c r="E38" s="9"/>
      <c r="F38" s="9"/>
      <c r="G38" s="9"/>
      <c r="H38" s="8"/>
    </row>
    <row r="39" spans="1:8" x14ac:dyDescent="0.4">
      <c r="A39" s="5" t="s">
        <v>18</v>
      </c>
      <c r="B39" s="7">
        <v>65</v>
      </c>
      <c r="C39" s="7">
        <v>141</v>
      </c>
      <c r="D39" s="7">
        <v>118</v>
      </c>
      <c r="E39" s="7">
        <v>129</v>
      </c>
      <c r="F39" s="7">
        <v>227</v>
      </c>
      <c r="G39" s="6">
        <v>196</v>
      </c>
      <c r="H39" s="11"/>
    </row>
    <row r="40" spans="1:8" x14ac:dyDescent="0.4">
      <c r="A40" s="5">
        <v>2</v>
      </c>
      <c r="B40" s="7">
        <v>70</v>
      </c>
      <c r="C40" s="7">
        <v>124</v>
      </c>
      <c r="D40" s="7">
        <v>75</v>
      </c>
      <c r="E40" s="7">
        <v>138</v>
      </c>
      <c r="F40" s="7">
        <v>227</v>
      </c>
      <c r="G40" s="6">
        <v>205</v>
      </c>
      <c r="H40" s="11"/>
    </row>
    <row r="41" spans="1:8" x14ac:dyDescent="0.4">
      <c r="A41" s="5"/>
      <c r="B41" s="7">
        <v>89</v>
      </c>
      <c r="C41" s="7">
        <v>97</v>
      </c>
      <c r="D41" s="7">
        <v>82</v>
      </c>
      <c r="E41" s="7">
        <v>177</v>
      </c>
      <c r="F41" s="7">
        <v>204</v>
      </c>
      <c r="G41" s="6">
        <v>245</v>
      </c>
      <c r="H41" s="11"/>
    </row>
    <row r="42" spans="1:8" x14ac:dyDescent="0.4">
      <c r="A42" s="3"/>
      <c r="B42" s="2"/>
      <c r="C42" s="2"/>
      <c r="D42" s="2"/>
      <c r="E42" s="2"/>
      <c r="F42" s="2"/>
      <c r="G42" s="2"/>
      <c r="H42" s="1"/>
    </row>
    <row r="43" spans="1:8" x14ac:dyDescent="0.4">
      <c r="A43" s="23" t="s">
        <v>8</v>
      </c>
      <c r="B43" s="9" t="s">
        <v>9</v>
      </c>
      <c r="C43" s="9"/>
      <c r="D43" s="9"/>
      <c r="E43" s="9"/>
      <c r="F43" s="9"/>
      <c r="G43" s="9"/>
      <c r="H43" s="8"/>
    </row>
    <row r="44" spans="1:8" x14ac:dyDescent="0.4">
      <c r="A44" s="5" t="s">
        <v>19</v>
      </c>
      <c r="B44" s="7">
        <v>52</v>
      </c>
      <c r="C44" s="7">
        <v>60</v>
      </c>
      <c r="D44" s="7">
        <v>94</v>
      </c>
      <c r="E44" s="7">
        <v>169</v>
      </c>
      <c r="F44" s="7">
        <v>163</v>
      </c>
      <c r="G44" s="6">
        <v>145</v>
      </c>
      <c r="H44" s="11"/>
    </row>
    <row r="45" spans="1:8" x14ac:dyDescent="0.4">
      <c r="A45" s="5">
        <v>2</v>
      </c>
      <c r="B45" s="7">
        <v>31</v>
      </c>
      <c r="C45" s="7">
        <v>32</v>
      </c>
      <c r="D45" s="7">
        <v>32</v>
      </c>
      <c r="E45" s="7">
        <v>114</v>
      </c>
      <c r="F45" s="7">
        <v>172</v>
      </c>
      <c r="G45" s="6">
        <v>186</v>
      </c>
      <c r="H45" s="11"/>
    </row>
    <row r="46" spans="1:8" x14ac:dyDescent="0.4">
      <c r="A46" s="5"/>
      <c r="B46" s="7">
        <v>71</v>
      </c>
      <c r="C46" s="7">
        <v>55</v>
      </c>
      <c r="D46" s="7">
        <v>64</v>
      </c>
      <c r="E46" s="7">
        <v>93</v>
      </c>
      <c r="F46" s="7">
        <v>197</v>
      </c>
      <c r="G46" s="6">
        <v>243</v>
      </c>
      <c r="H46" s="11"/>
    </row>
    <row r="47" spans="1:8" x14ac:dyDescent="0.4">
      <c r="A47" s="3"/>
      <c r="B47" s="2"/>
      <c r="C47" s="2"/>
      <c r="D47" s="2"/>
      <c r="E47" s="2"/>
      <c r="F47" s="2"/>
      <c r="G47" s="2"/>
      <c r="H47" s="1"/>
    </row>
    <row r="48" spans="1:8" x14ac:dyDescent="0.4">
      <c r="A48" s="23" t="s">
        <v>8</v>
      </c>
      <c r="B48" s="9" t="s">
        <v>9</v>
      </c>
      <c r="C48" s="9"/>
      <c r="D48" s="9"/>
      <c r="E48" s="9"/>
      <c r="F48" s="9"/>
      <c r="G48" s="9"/>
      <c r="H48" s="8"/>
    </row>
    <row r="49" spans="1:8" x14ac:dyDescent="0.4">
      <c r="A49" s="5" t="s">
        <v>20</v>
      </c>
      <c r="B49" s="7">
        <v>62</v>
      </c>
      <c r="C49" s="7">
        <v>80</v>
      </c>
      <c r="D49" s="7">
        <v>96</v>
      </c>
      <c r="E49" s="7">
        <v>179</v>
      </c>
      <c r="F49" s="7">
        <v>190</v>
      </c>
      <c r="G49" s="6">
        <v>253</v>
      </c>
      <c r="H49" s="11"/>
    </row>
    <row r="50" spans="1:8" x14ac:dyDescent="0.4">
      <c r="A50" s="5"/>
      <c r="B50" s="7">
        <v>46</v>
      </c>
      <c r="C50" s="7">
        <v>63</v>
      </c>
      <c r="D50" s="7">
        <v>101</v>
      </c>
      <c r="E50" s="7">
        <v>157</v>
      </c>
      <c r="F50" s="7">
        <v>161</v>
      </c>
      <c r="G50" s="6">
        <v>246</v>
      </c>
      <c r="H50" s="11"/>
    </row>
    <row r="51" spans="1:8" x14ac:dyDescent="0.4">
      <c r="A51" s="5"/>
      <c r="B51" s="7">
        <v>91</v>
      </c>
      <c r="C51" s="7">
        <v>149</v>
      </c>
      <c r="D51" s="7">
        <v>159</v>
      </c>
      <c r="E51" s="7">
        <v>115</v>
      </c>
      <c r="F51" s="7">
        <v>230</v>
      </c>
      <c r="G51" s="6">
        <v>204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3" t="s">
        <v>8</v>
      </c>
      <c r="B53" s="9" t="s">
        <v>9</v>
      </c>
      <c r="C53" s="9"/>
      <c r="D53" s="9"/>
      <c r="E53" s="9"/>
      <c r="F53" s="9"/>
      <c r="G53" s="9"/>
      <c r="H53" s="8"/>
    </row>
    <row r="54" spans="1:8" x14ac:dyDescent="0.4">
      <c r="A54" s="5" t="s">
        <v>21</v>
      </c>
      <c r="B54" s="7">
        <v>146</v>
      </c>
      <c r="C54" s="7">
        <v>198</v>
      </c>
      <c r="D54" s="7">
        <v>154</v>
      </c>
      <c r="E54" s="7">
        <v>106</v>
      </c>
      <c r="F54" s="7">
        <v>104</v>
      </c>
      <c r="G54" s="6">
        <v>170</v>
      </c>
      <c r="H54" s="11"/>
    </row>
    <row r="55" spans="1:8" x14ac:dyDescent="0.4">
      <c r="A55" s="5">
        <v>2</v>
      </c>
      <c r="B55" s="7">
        <v>135</v>
      </c>
      <c r="C55" s="7">
        <v>130</v>
      </c>
      <c r="D55" s="7">
        <v>48</v>
      </c>
      <c r="E55" s="7">
        <v>76</v>
      </c>
      <c r="F55" s="7">
        <v>111</v>
      </c>
      <c r="G55" s="6">
        <v>184</v>
      </c>
      <c r="H55" s="11"/>
    </row>
    <row r="56" spans="1:8" x14ac:dyDescent="0.4">
      <c r="A56" s="5"/>
      <c r="B56" s="7">
        <v>147</v>
      </c>
      <c r="C56" s="7">
        <v>84</v>
      </c>
      <c r="D56" s="7">
        <v>70</v>
      </c>
      <c r="E56" s="7">
        <v>109</v>
      </c>
      <c r="F56" s="7">
        <v>229</v>
      </c>
      <c r="G56" s="6">
        <v>248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BF1B-A64B-434B-BF73-242F9D69C847}">
  <dimension ref="A2:R32"/>
  <sheetViews>
    <sheetView tabSelected="1" zoomScale="85" zoomScaleNormal="85" workbookViewId="0">
      <selection activeCell="P12" sqref="P12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203</v>
      </c>
      <c r="C8" s="7">
        <v>144</v>
      </c>
      <c r="D8" s="7">
        <v>133</v>
      </c>
      <c r="E8" s="7">
        <v>127</v>
      </c>
      <c r="F8" s="7">
        <v>64</v>
      </c>
      <c r="G8" s="6">
        <v>105</v>
      </c>
      <c r="H8" s="11"/>
      <c r="J8" s="7">
        <f t="shared" ref="J8:O10" si="0">(B8+B13+B18+B23+B28)/5</f>
        <v>108.6</v>
      </c>
      <c r="K8" s="7">
        <f t="shared" si="0"/>
        <v>67.400000000000006</v>
      </c>
      <c r="L8" s="7">
        <f t="shared" si="0"/>
        <v>62.4</v>
      </c>
      <c r="M8" s="7">
        <f t="shared" si="0"/>
        <v>55.4</v>
      </c>
      <c r="N8" s="7">
        <f t="shared" si="0"/>
        <v>42</v>
      </c>
      <c r="O8" s="7">
        <f t="shared" si="0"/>
        <v>50.2</v>
      </c>
      <c r="P8" s="4"/>
    </row>
    <row r="9" spans="1:16" x14ac:dyDescent="0.4">
      <c r="A9" s="5">
        <v>1</v>
      </c>
      <c r="B9" s="7">
        <v>175</v>
      </c>
      <c r="C9" s="7">
        <v>154</v>
      </c>
      <c r="D9" s="7">
        <v>115</v>
      </c>
      <c r="E9" s="7">
        <v>57</v>
      </c>
      <c r="F9" s="7">
        <v>92</v>
      </c>
      <c r="G9" s="6">
        <v>116</v>
      </c>
      <c r="H9" s="11"/>
      <c r="J9" s="7">
        <f t="shared" si="0"/>
        <v>99</v>
      </c>
      <c r="K9" s="7">
        <f t="shared" si="0"/>
        <v>66.2</v>
      </c>
      <c r="L9" s="7">
        <f t="shared" si="0"/>
        <v>47</v>
      </c>
      <c r="M9" s="7">
        <f t="shared" si="0"/>
        <v>34.6</v>
      </c>
      <c r="N9" s="7">
        <f t="shared" si="0"/>
        <v>44.2</v>
      </c>
      <c r="O9" s="7">
        <f t="shared" si="0"/>
        <v>46.8</v>
      </c>
      <c r="P9" s="4"/>
    </row>
    <row r="10" spans="1:16" ht="19.5" thickBot="1" x14ac:dyDescent="0.45">
      <c r="A10" s="5"/>
      <c r="B10" s="7">
        <v>224</v>
      </c>
      <c r="C10" s="7">
        <v>153</v>
      </c>
      <c r="D10" s="7">
        <v>132</v>
      </c>
      <c r="E10" s="7">
        <v>118</v>
      </c>
      <c r="F10" s="7">
        <v>119</v>
      </c>
      <c r="G10" s="6">
        <v>194</v>
      </c>
      <c r="H10" s="11"/>
      <c r="J10" s="7">
        <f t="shared" si="0"/>
        <v>130.80000000000001</v>
      </c>
      <c r="K10" s="7">
        <f t="shared" si="0"/>
        <v>92.6</v>
      </c>
      <c r="L10" s="7">
        <f t="shared" si="0"/>
        <v>89</v>
      </c>
      <c r="M10" s="7">
        <f t="shared" si="0"/>
        <v>67</v>
      </c>
      <c r="N10" s="7">
        <f t="shared" si="0"/>
        <v>51.2</v>
      </c>
      <c r="O10" s="7">
        <f t="shared" si="0"/>
        <v>74.599999999999994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4</v>
      </c>
      <c r="B13" s="7">
        <v>139</v>
      </c>
      <c r="C13" s="7">
        <v>91</v>
      </c>
      <c r="D13" s="7">
        <v>84</v>
      </c>
      <c r="E13" s="7">
        <v>64</v>
      </c>
      <c r="F13" s="7">
        <v>61</v>
      </c>
      <c r="G13" s="6">
        <v>40</v>
      </c>
      <c r="H13" s="11"/>
      <c r="J13" s="7">
        <f>'Hand 3'!K3-'0.25mL-4'!J8</f>
        <v>-29.5</v>
      </c>
      <c r="K13" s="7">
        <f>'Hand 3'!L3-'0.25mL-4'!K8</f>
        <v>30.099999999999994</v>
      </c>
      <c r="L13" s="7">
        <f>'Hand 3'!M3-'0.25mL-4'!L8</f>
        <v>40.800000000000004</v>
      </c>
      <c r="M13" s="7">
        <f>'Hand 3'!N3-'0.25mL-4'!M8</f>
        <v>62.6</v>
      </c>
      <c r="N13" s="7">
        <f>'Hand 3'!O3-'0.25mL-4'!N8</f>
        <v>117.6</v>
      </c>
      <c r="O13" s="7">
        <f>'Hand 3'!P3-'0.25mL-4'!O8</f>
        <v>123.8</v>
      </c>
      <c r="P13" s="4">
        <f>SUM(J13:O13)</f>
        <v>345.4</v>
      </c>
    </row>
    <row r="14" spans="1:16" x14ac:dyDescent="0.4">
      <c r="A14" s="5">
        <v>2</v>
      </c>
      <c r="B14" s="7">
        <v>84</v>
      </c>
      <c r="C14" s="7">
        <v>51</v>
      </c>
      <c r="D14" s="7">
        <v>29</v>
      </c>
      <c r="E14" s="7">
        <v>27</v>
      </c>
      <c r="F14" s="7">
        <v>40</v>
      </c>
      <c r="G14" s="6">
        <v>24</v>
      </c>
      <c r="H14" s="11"/>
      <c r="J14" s="7">
        <f>'Hand 3'!K4-'0.25mL-4'!J9</f>
        <v>-25</v>
      </c>
      <c r="K14" s="7">
        <f>'Hand 3'!L4-'0.25mL-4'!K9</f>
        <v>17.5</v>
      </c>
      <c r="L14" s="7">
        <f>'Hand 3'!M4-'0.25mL-4'!L9</f>
        <v>16.100000000000001</v>
      </c>
      <c r="M14" s="7">
        <f>'Hand 3'!N4-'0.25mL-4'!M9</f>
        <v>48.999999999999993</v>
      </c>
      <c r="N14" s="7">
        <f>'Hand 3'!O4-'0.25mL-4'!N9</f>
        <v>81.899999999999991</v>
      </c>
      <c r="O14" s="7">
        <f>'Hand 3'!P4-'0.25mL-4'!O9</f>
        <v>109.60000000000001</v>
      </c>
      <c r="P14" s="4">
        <f>SUM(J14:O14)</f>
        <v>249.10000000000002</v>
      </c>
    </row>
    <row r="15" spans="1:16" ht="19.5" thickBot="1" x14ac:dyDescent="0.45">
      <c r="A15" s="5"/>
      <c r="B15" s="7">
        <v>104</v>
      </c>
      <c r="C15" s="7">
        <v>87</v>
      </c>
      <c r="D15" s="7">
        <v>37</v>
      </c>
      <c r="E15" s="7">
        <v>32</v>
      </c>
      <c r="F15" s="7">
        <v>29</v>
      </c>
      <c r="G15" s="6">
        <v>51</v>
      </c>
      <c r="H15" s="11"/>
      <c r="J15" s="7">
        <f>'Hand 3'!K5-'0.25mL-4'!J10</f>
        <v>-25.800000000000011</v>
      </c>
      <c r="K15" s="7">
        <f>'Hand 3'!L5-'0.25mL-4'!K10</f>
        <v>-5.6999999999999886</v>
      </c>
      <c r="L15" s="7">
        <f>'Hand 3'!M5-'0.25mL-4'!L10</f>
        <v>-10.299999999999997</v>
      </c>
      <c r="M15" s="7">
        <f>'Hand 3'!N5-'0.25mL-4'!M10</f>
        <v>24.700000000000003</v>
      </c>
      <c r="N15" s="7">
        <f>'Hand 3'!O5-'0.25mL-4'!N10</f>
        <v>89.7</v>
      </c>
      <c r="O15" s="7">
        <f>'Hand 3'!P5-'0.25mL-4'!O10</f>
        <v>102.4</v>
      </c>
      <c r="P15" s="4">
        <f>SUM(J15:O15)</f>
        <v>175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769.5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4</v>
      </c>
      <c r="B18" s="7">
        <v>84</v>
      </c>
      <c r="C18" s="7">
        <v>27</v>
      </c>
      <c r="D18" s="7">
        <v>29</v>
      </c>
      <c r="E18" s="7">
        <v>24</v>
      </c>
      <c r="F18" s="7">
        <v>25</v>
      </c>
      <c r="G18" s="6">
        <v>48</v>
      </c>
      <c r="H18" s="11"/>
      <c r="J18" s="7">
        <f t="shared" ref="J18:O20" si="1">J13^2</f>
        <v>870.25</v>
      </c>
      <c r="K18" s="7">
        <f t="shared" si="1"/>
        <v>906.00999999999965</v>
      </c>
      <c r="L18" s="7">
        <f t="shared" si="1"/>
        <v>1664.6400000000003</v>
      </c>
      <c r="M18" s="7">
        <f t="shared" si="1"/>
        <v>3918.76</v>
      </c>
      <c r="N18" s="7">
        <f t="shared" si="1"/>
        <v>13829.759999999998</v>
      </c>
      <c r="O18" s="7">
        <f t="shared" si="1"/>
        <v>15326.439999999999</v>
      </c>
      <c r="P18" s="4">
        <f>SUM(J18:O18)</f>
        <v>36515.86</v>
      </c>
    </row>
    <row r="19" spans="1:18" x14ac:dyDescent="0.4">
      <c r="A19" s="5">
        <v>3</v>
      </c>
      <c r="B19" s="7">
        <v>89</v>
      </c>
      <c r="C19" s="7">
        <v>35</v>
      </c>
      <c r="D19" s="7">
        <v>25</v>
      </c>
      <c r="E19" s="7">
        <v>25</v>
      </c>
      <c r="F19" s="7">
        <v>24</v>
      </c>
      <c r="G19" s="6">
        <v>35</v>
      </c>
      <c r="H19" s="11"/>
      <c r="J19" s="7">
        <f t="shared" si="1"/>
        <v>625</v>
      </c>
      <c r="K19" s="7">
        <f t="shared" si="1"/>
        <v>306.25</v>
      </c>
      <c r="L19" s="7">
        <f t="shared" si="1"/>
        <v>259.21000000000004</v>
      </c>
      <c r="M19" s="7">
        <f t="shared" si="1"/>
        <v>2400.9999999999991</v>
      </c>
      <c r="N19" s="7">
        <f t="shared" si="1"/>
        <v>6707.6099999999988</v>
      </c>
      <c r="O19" s="7">
        <f t="shared" si="1"/>
        <v>12012.160000000002</v>
      </c>
      <c r="P19" s="4">
        <f>SUM(J19:O19)</f>
        <v>22311.23</v>
      </c>
    </row>
    <row r="20" spans="1:18" ht="19.5" thickBot="1" x14ac:dyDescent="0.45">
      <c r="A20" s="5"/>
      <c r="B20" s="7">
        <v>141</v>
      </c>
      <c r="C20" s="7">
        <v>110</v>
      </c>
      <c r="D20" s="7">
        <v>138</v>
      </c>
      <c r="E20" s="7">
        <v>92</v>
      </c>
      <c r="F20" s="7">
        <v>36</v>
      </c>
      <c r="G20" s="6">
        <v>55</v>
      </c>
      <c r="H20" s="11"/>
      <c r="J20" s="7">
        <f t="shared" si="1"/>
        <v>665.64000000000055</v>
      </c>
      <c r="K20" s="7">
        <f t="shared" si="1"/>
        <v>32.489999999999867</v>
      </c>
      <c r="L20" s="7">
        <f t="shared" si="1"/>
        <v>106.08999999999995</v>
      </c>
      <c r="M20" s="7">
        <f t="shared" si="1"/>
        <v>610.09000000000015</v>
      </c>
      <c r="N20" s="7">
        <f t="shared" si="1"/>
        <v>8046.09</v>
      </c>
      <c r="O20" s="7">
        <f t="shared" si="1"/>
        <v>10485.760000000002</v>
      </c>
      <c r="P20" s="4">
        <f>SUM(J20:O20)</f>
        <v>19946.160000000003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78773.25</v>
      </c>
      <c r="Q21">
        <f>P21^(0.5)</f>
        <v>280.66572644339743</v>
      </c>
      <c r="R21">
        <f>Q21/18</f>
        <v>15.592540357966524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68</v>
      </c>
      <c r="C23" s="7">
        <v>43</v>
      </c>
      <c r="D23" s="7">
        <v>34</v>
      </c>
      <c r="E23" s="7">
        <v>31</v>
      </c>
      <c r="F23" s="7">
        <v>29</v>
      </c>
      <c r="G23" s="6">
        <v>28</v>
      </c>
      <c r="H23" s="11"/>
    </row>
    <row r="24" spans="1:18" x14ac:dyDescent="0.4">
      <c r="A24" s="5">
        <v>4</v>
      </c>
      <c r="B24" s="7">
        <v>89</v>
      </c>
      <c r="C24" s="7">
        <v>59</v>
      </c>
      <c r="D24" s="7">
        <v>36</v>
      </c>
      <c r="E24" s="7">
        <v>35</v>
      </c>
      <c r="F24" s="7">
        <v>35</v>
      </c>
      <c r="G24" s="6">
        <v>29</v>
      </c>
      <c r="H24" s="11"/>
    </row>
    <row r="25" spans="1:18" x14ac:dyDescent="0.4">
      <c r="A25" s="5"/>
      <c r="B25" s="7">
        <v>116</v>
      </c>
      <c r="C25" s="7">
        <v>64</v>
      </c>
      <c r="D25" s="7">
        <v>73</v>
      </c>
      <c r="E25" s="7">
        <v>49</v>
      </c>
      <c r="F25" s="7">
        <v>38</v>
      </c>
      <c r="G25" s="6">
        <v>36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49</v>
      </c>
      <c r="C28" s="7">
        <v>32</v>
      </c>
      <c r="D28" s="7">
        <v>32</v>
      </c>
      <c r="E28" s="7">
        <v>31</v>
      </c>
      <c r="F28" s="7">
        <v>31</v>
      </c>
      <c r="G28" s="6">
        <v>30</v>
      </c>
      <c r="H28" s="11"/>
    </row>
    <row r="29" spans="1:18" x14ac:dyDescent="0.4">
      <c r="A29" s="5"/>
      <c r="B29" s="7">
        <v>58</v>
      </c>
      <c r="C29" s="7">
        <v>32</v>
      </c>
      <c r="D29" s="7">
        <v>30</v>
      </c>
      <c r="E29" s="7">
        <v>29</v>
      </c>
      <c r="F29" s="7">
        <v>30</v>
      </c>
      <c r="G29" s="6">
        <v>30</v>
      </c>
      <c r="H29" s="11"/>
    </row>
    <row r="30" spans="1:18" x14ac:dyDescent="0.4">
      <c r="A30" s="5"/>
      <c r="B30" s="7">
        <v>69</v>
      </c>
      <c r="C30" s="7">
        <v>49</v>
      </c>
      <c r="D30" s="7">
        <v>65</v>
      </c>
      <c r="E30" s="7">
        <v>44</v>
      </c>
      <c r="F30" s="7">
        <v>34</v>
      </c>
      <c r="G30" s="6">
        <v>37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B89D-8525-4349-B6C5-74CFBEF03F1A}">
  <dimension ref="A1:F4"/>
  <sheetViews>
    <sheetView workbookViewId="0">
      <selection activeCell="I14" sqref="I14"/>
    </sheetView>
  </sheetViews>
  <sheetFormatPr defaultRowHeight="18.75" x14ac:dyDescent="0.4"/>
  <sheetData>
    <row r="1" spans="1:6" x14ac:dyDescent="0.4">
      <c r="A1" s="16"/>
      <c r="B1" s="17" t="s">
        <v>4</v>
      </c>
      <c r="C1" s="16" t="s">
        <v>3</v>
      </c>
      <c r="D1" s="16" t="s">
        <v>2</v>
      </c>
      <c r="E1" s="16" t="s">
        <v>1</v>
      </c>
      <c r="F1" t="s">
        <v>6</v>
      </c>
    </row>
    <row r="2" spans="1:6" x14ac:dyDescent="0.4">
      <c r="A2" s="16" t="s">
        <v>0</v>
      </c>
      <c r="B2" s="12">
        <f>'0.1mL-2,3'!R21</f>
        <v>11.619185124739298</v>
      </c>
      <c r="C2" s="18">
        <f>'0.15mL-2,3 '!R21</f>
        <v>7.3296223775533536</v>
      </c>
      <c r="D2" s="19">
        <f>'0.2mL-2,3 '!R21</f>
        <v>8.4109441492308985</v>
      </c>
      <c r="E2" s="19">
        <f>'0.25mL-2,3'!R21</f>
        <v>10.743871350911563</v>
      </c>
    </row>
    <row r="3" spans="1:6" x14ac:dyDescent="0.4">
      <c r="A3" s="16">
        <v>3</v>
      </c>
      <c r="B3" s="12">
        <f>'0.1mL-2,3'!R47</f>
        <v>7.7103605942800852</v>
      </c>
      <c r="C3" s="19">
        <f>'0.15mL-2,3 '!R47</f>
        <v>9.6339308413954328</v>
      </c>
      <c r="D3" s="19">
        <f>'0.2mL-2,3 '!R47</f>
        <v>10.39102325074537</v>
      </c>
      <c r="E3" s="19">
        <f>'0.25mL-2,3'!R47</f>
        <v>12.453187652807991</v>
      </c>
    </row>
    <row r="4" spans="1:6" x14ac:dyDescent="0.4">
      <c r="A4" s="16">
        <v>4</v>
      </c>
      <c r="B4" s="12">
        <f>'0.1mL-4'!R21</f>
        <v>9.9510856160657966</v>
      </c>
      <c r="C4" s="19">
        <f>'0.15mL-4 '!R21</f>
        <v>9.8288643328755985</v>
      </c>
      <c r="D4" s="19">
        <f>'0.2mL-4  '!R21</f>
        <v>14.505381078996635</v>
      </c>
      <c r="E4" s="19">
        <f>'0.25mL-4'!R21</f>
        <v>15.592540357966524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2BFF-26A8-4C2E-B2EC-5322908855BC}">
  <dimension ref="A2:R57"/>
  <sheetViews>
    <sheetView topLeftCell="A12" zoomScale="85" zoomScaleNormal="85" workbookViewId="0">
      <selection activeCell="P38" sqref="P38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217</v>
      </c>
      <c r="C8" s="7">
        <v>187</v>
      </c>
      <c r="D8" s="7">
        <v>142</v>
      </c>
      <c r="E8" s="7">
        <v>165</v>
      </c>
      <c r="F8" s="7">
        <v>192</v>
      </c>
      <c r="G8" s="6">
        <v>117</v>
      </c>
      <c r="H8" s="11"/>
      <c r="J8" s="20">
        <f t="shared" ref="J8:O10" si="0">(B8+B13+B18+B23+B28)/5</f>
        <v>157.4</v>
      </c>
      <c r="K8" s="20">
        <f t="shared" si="0"/>
        <v>133.80000000000001</v>
      </c>
      <c r="L8" s="20">
        <f t="shared" si="0"/>
        <v>154</v>
      </c>
      <c r="M8" s="20">
        <f t="shared" si="0"/>
        <v>167</v>
      </c>
      <c r="N8" s="20">
        <f t="shared" si="0"/>
        <v>145.4</v>
      </c>
      <c r="O8" s="20">
        <f t="shared" si="0"/>
        <v>169.4</v>
      </c>
      <c r="P8" s="4"/>
    </row>
    <row r="9" spans="1:16" x14ac:dyDescent="0.4">
      <c r="A9" s="5">
        <v>1</v>
      </c>
      <c r="B9" s="7">
        <v>196</v>
      </c>
      <c r="C9" s="7">
        <v>121</v>
      </c>
      <c r="D9" s="7">
        <v>69</v>
      </c>
      <c r="E9" s="7">
        <v>89</v>
      </c>
      <c r="F9" s="7">
        <v>171</v>
      </c>
      <c r="G9" s="6">
        <v>42</v>
      </c>
      <c r="H9" s="11"/>
      <c r="J9" s="20">
        <f t="shared" si="0"/>
        <v>164.2</v>
      </c>
      <c r="K9" s="20">
        <f t="shared" si="0"/>
        <v>112.6</v>
      </c>
      <c r="L9" s="20">
        <f t="shared" si="0"/>
        <v>131.4</v>
      </c>
      <c r="M9" s="20">
        <f t="shared" si="0"/>
        <v>110.4</v>
      </c>
      <c r="N9" s="20">
        <f t="shared" si="0"/>
        <v>104.6</v>
      </c>
      <c r="O9" s="20">
        <f t="shared" si="0"/>
        <v>128.19999999999999</v>
      </c>
      <c r="P9" s="4"/>
    </row>
    <row r="10" spans="1:16" ht="19.5" thickBot="1" x14ac:dyDescent="0.45">
      <c r="A10" s="5"/>
      <c r="B10" s="7">
        <v>190</v>
      </c>
      <c r="C10" s="7">
        <v>128</v>
      </c>
      <c r="D10" s="7">
        <v>104</v>
      </c>
      <c r="E10" s="7">
        <v>130</v>
      </c>
      <c r="F10" s="7">
        <v>193</v>
      </c>
      <c r="G10" s="6">
        <v>97</v>
      </c>
      <c r="H10" s="11"/>
      <c r="J10" s="20">
        <f t="shared" si="0"/>
        <v>165.6</v>
      </c>
      <c r="K10" s="20">
        <f t="shared" si="0"/>
        <v>144.19999999999999</v>
      </c>
      <c r="L10" s="20">
        <f t="shared" si="0"/>
        <v>125</v>
      </c>
      <c r="M10" s="20">
        <f t="shared" si="0"/>
        <v>112</v>
      </c>
      <c r="N10" s="20">
        <f t="shared" si="0"/>
        <v>105.8</v>
      </c>
      <c r="O10" s="20">
        <f t="shared" si="0"/>
        <v>108.2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27</v>
      </c>
    </row>
    <row r="13" spans="1:16" x14ac:dyDescent="0.4">
      <c r="A13" s="5">
        <v>2</v>
      </c>
      <c r="B13" s="7">
        <v>185</v>
      </c>
      <c r="C13" s="7">
        <v>178</v>
      </c>
      <c r="D13" s="7">
        <v>178</v>
      </c>
      <c r="E13" s="7">
        <v>158</v>
      </c>
      <c r="F13" s="7">
        <v>190</v>
      </c>
      <c r="G13" s="6">
        <v>236</v>
      </c>
      <c r="H13" s="11"/>
      <c r="J13" s="20">
        <f>'Hand 3'!K3-'0.1mL-2,3'!J8</f>
        <v>-78.300000000000011</v>
      </c>
      <c r="K13" s="20">
        <f>'Hand 3'!L3-'0.1mL-2,3'!K8</f>
        <v>-36.300000000000011</v>
      </c>
      <c r="L13" s="20">
        <f>'Hand 3'!M3-'0.1mL-2,3'!L8</f>
        <v>-50.8</v>
      </c>
      <c r="M13" s="20">
        <f>'Hand 3'!N3-'0.1mL-2,3'!M8</f>
        <v>-49</v>
      </c>
      <c r="N13" s="20">
        <f>'Hand 3'!O3-'0.1mL-2,3'!N8</f>
        <v>14.199999999999989</v>
      </c>
      <c r="O13" s="20">
        <f>'Hand 3'!P3-'0.1mL-2,3'!O8</f>
        <v>4.5999999999999943</v>
      </c>
      <c r="P13" s="4">
        <f>SUM(J13:O13)</f>
        <v>-195.60000000000005</v>
      </c>
    </row>
    <row r="14" spans="1:16" x14ac:dyDescent="0.4">
      <c r="A14" s="5">
        <v>2</v>
      </c>
      <c r="B14" s="7">
        <v>130</v>
      </c>
      <c r="C14" s="7">
        <v>144</v>
      </c>
      <c r="D14" s="7">
        <v>229</v>
      </c>
      <c r="E14" s="7">
        <v>170</v>
      </c>
      <c r="F14" s="7">
        <v>167</v>
      </c>
      <c r="G14" s="6">
        <v>207</v>
      </c>
      <c r="H14" s="11"/>
      <c r="J14" s="20">
        <f>'Hand 3'!K4-'0.1mL-2,3'!J9</f>
        <v>-90.199999999999989</v>
      </c>
      <c r="K14" s="20">
        <f>'Hand 3'!L4-'0.1mL-2,3'!K9</f>
        <v>-28.899999999999991</v>
      </c>
      <c r="L14" s="20">
        <f>'Hand 3'!M4-'0.1mL-2,3'!L9</f>
        <v>-68.300000000000011</v>
      </c>
      <c r="M14" s="20">
        <f>'Hand 3'!N4-'0.1mL-2,3'!M9</f>
        <v>-26.800000000000011</v>
      </c>
      <c r="N14" s="20">
        <f>'Hand 3'!O4-'0.1mL-2,3'!N9</f>
        <v>21.5</v>
      </c>
      <c r="O14" s="20">
        <f>'Hand 3'!P4-'0.1mL-2,3'!O9</f>
        <v>28.200000000000017</v>
      </c>
      <c r="P14" s="4">
        <f>SUM(J14:O14)</f>
        <v>-164.49999999999997</v>
      </c>
    </row>
    <row r="15" spans="1:16" ht="19.5" thickBot="1" x14ac:dyDescent="0.45">
      <c r="A15" s="5"/>
      <c r="B15" s="7">
        <v>126</v>
      </c>
      <c r="C15" s="7">
        <v>116</v>
      </c>
      <c r="D15" s="7">
        <v>202</v>
      </c>
      <c r="E15" s="7">
        <v>146</v>
      </c>
      <c r="F15" s="7">
        <v>120</v>
      </c>
      <c r="G15" s="6">
        <v>81</v>
      </c>
      <c r="H15" s="11"/>
      <c r="J15" s="20">
        <f>'Hand 3'!K5-'0.1mL-2,3'!J10</f>
        <v>-60.599999999999994</v>
      </c>
      <c r="K15" s="20">
        <f>'Hand 3'!L5-'0.1mL-2,3'!K10</f>
        <v>-57.299999999999983</v>
      </c>
      <c r="L15" s="20">
        <f>'Hand 3'!M5-'0.1mL-2,3'!L10</f>
        <v>-46.3</v>
      </c>
      <c r="M15" s="20">
        <f>'Hand 3'!N5-'0.1mL-2,3'!M10</f>
        <v>-20.299999999999997</v>
      </c>
      <c r="N15" s="20">
        <f>'Hand 3'!O5-'0.1mL-2,3'!N10</f>
        <v>35.100000000000009</v>
      </c>
      <c r="O15" s="20">
        <f>'Hand 3'!P5-'0.1mL-2,3'!O10</f>
        <v>68.8</v>
      </c>
      <c r="P15" s="4">
        <f>SUM(J15:O15)</f>
        <v>-80.59999999999998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-440.7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2</v>
      </c>
      <c r="B18" s="7">
        <v>68</v>
      </c>
      <c r="C18" s="7">
        <v>80</v>
      </c>
      <c r="D18" s="7">
        <v>114</v>
      </c>
      <c r="E18" s="7">
        <v>162</v>
      </c>
      <c r="F18" s="7">
        <v>102</v>
      </c>
      <c r="G18" s="6">
        <v>188</v>
      </c>
      <c r="H18" s="11"/>
      <c r="J18" s="7">
        <f t="shared" ref="J18:O18" si="1">J13^2</f>
        <v>6130.8900000000021</v>
      </c>
      <c r="K18" s="7">
        <f t="shared" si="1"/>
        <v>1317.6900000000007</v>
      </c>
      <c r="L18" s="7">
        <f t="shared" si="1"/>
        <v>2580.64</v>
      </c>
      <c r="M18" s="7">
        <f t="shared" si="1"/>
        <v>2401</v>
      </c>
      <c r="N18" s="7">
        <f t="shared" si="1"/>
        <v>201.63999999999967</v>
      </c>
      <c r="O18" s="7">
        <f t="shared" si="1"/>
        <v>21.159999999999947</v>
      </c>
      <c r="P18" s="4">
        <f>SUM(J18:O18)</f>
        <v>12653.020000000002</v>
      </c>
    </row>
    <row r="19" spans="1:18" x14ac:dyDescent="0.4">
      <c r="A19" s="5">
        <v>3</v>
      </c>
      <c r="B19" s="7">
        <v>142</v>
      </c>
      <c r="C19" s="7">
        <v>102</v>
      </c>
      <c r="D19" s="7">
        <v>91</v>
      </c>
      <c r="E19" s="7">
        <v>132</v>
      </c>
      <c r="F19" s="7">
        <v>83</v>
      </c>
      <c r="G19" s="6">
        <v>108</v>
      </c>
      <c r="H19" s="11"/>
      <c r="J19" s="7">
        <f t="shared" ref="J19:O20" si="2">J14^2</f>
        <v>8136.0399999999981</v>
      </c>
      <c r="K19" s="7">
        <f t="shared" si="2"/>
        <v>835.20999999999947</v>
      </c>
      <c r="L19" s="7">
        <f t="shared" si="2"/>
        <v>4664.8900000000012</v>
      </c>
      <c r="M19" s="7">
        <f t="shared" si="2"/>
        <v>718.24000000000058</v>
      </c>
      <c r="N19" s="7">
        <f t="shared" si="2"/>
        <v>462.25</v>
      </c>
      <c r="O19" s="7">
        <f t="shared" si="2"/>
        <v>795.24000000000092</v>
      </c>
      <c r="P19" s="4">
        <f>SUM(J19:O19)</f>
        <v>15611.87</v>
      </c>
    </row>
    <row r="20" spans="1:18" ht="19.5" thickBot="1" x14ac:dyDescent="0.45">
      <c r="A20" s="5"/>
      <c r="B20" s="7">
        <v>127</v>
      </c>
      <c r="C20" s="7">
        <v>153</v>
      </c>
      <c r="D20" s="7">
        <v>157</v>
      </c>
      <c r="E20" s="7">
        <v>106</v>
      </c>
      <c r="F20" s="7">
        <v>90</v>
      </c>
      <c r="G20" s="6">
        <v>139</v>
      </c>
      <c r="H20" s="11"/>
      <c r="J20" s="7">
        <f t="shared" si="2"/>
        <v>3672.3599999999992</v>
      </c>
      <c r="K20" s="7">
        <f t="shared" si="2"/>
        <v>3283.2899999999981</v>
      </c>
      <c r="L20" s="7">
        <f t="shared" si="2"/>
        <v>2143.6899999999996</v>
      </c>
      <c r="M20" s="7">
        <f t="shared" si="2"/>
        <v>412.08999999999986</v>
      </c>
      <c r="N20" s="7">
        <f t="shared" si="2"/>
        <v>1232.0100000000007</v>
      </c>
      <c r="O20" s="7">
        <f t="shared" si="2"/>
        <v>4733.4399999999996</v>
      </c>
      <c r="P20" s="4">
        <f>SUM(J20:O20)</f>
        <v>15476.879999999997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43741.770000000004</v>
      </c>
      <c r="Q21">
        <f>P21^(0.5)</f>
        <v>209.14533224530737</v>
      </c>
      <c r="R21">
        <f>Q21/18</f>
        <v>11.619185124739298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185</v>
      </c>
      <c r="C23" s="7">
        <v>149</v>
      </c>
      <c r="D23" s="7">
        <v>179</v>
      </c>
      <c r="E23" s="7">
        <v>203</v>
      </c>
      <c r="F23" s="7">
        <v>142</v>
      </c>
      <c r="G23" s="6">
        <v>164</v>
      </c>
      <c r="H23" s="11"/>
    </row>
    <row r="24" spans="1:18" x14ac:dyDescent="0.4">
      <c r="A24" s="5">
        <v>4</v>
      </c>
      <c r="B24" s="7">
        <v>201</v>
      </c>
      <c r="C24" s="7">
        <v>134</v>
      </c>
      <c r="D24" s="7">
        <v>135</v>
      </c>
      <c r="E24" s="7">
        <v>94</v>
      </c>
      <c r="F24" s="7">
        <v>76</v>
      </c>
      <c r="G24" s="6">
        <v>170</v>
      </c>
      <c r="H24" s="11"/>
    </row>
    <row r="25" spans="1:18" x14ac:dyDescent="0.4">
      <c r="A25" s="5"/>
      <c r="B25" s="7">
        <v>179</v>
      </c>
      <c r="C25" s="7">
        <v>180</v>
      </c>
      <c r="D25" s="7">
        <v>78</v>
      </c>
      <c r="E25" s="7">
        <v>93</v>
      </c>
      <c r="F25" s="7">
        <v>75</v>
      </c>
      <c r="G25" s="6">
        <v>139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132</v>
      </c>
      <c r="C28" s="7">
        <v>75</v>
      </c>
      <c r="D28" s="7">
        <v>157</v>
      </c>
      <c r="E28" s="7">
        <v>147</v>
      </c>
      <c r="F28" s="7">
        <v>101</v>
      </c>
      <c r="G28" s="6">
        <v>142</v>
      </c>
      <c r="H28" s="11"/>
    </row>
    <row r="29" spans="1:18" x14ac:dyDescent="0.4">
      <c r="A29" s="5">
        <v>5</v>
      </c>
      <c r="B29" s="7">
        <v>152</v>
      </c>
      <c r="C29" s="7">
        <v>62</v>
      </c>
      <c r="D29" s="7">
        <v>133</v>
      </c>
      <c r="E29" s="7">
        <v>67</v>
      </c>
      <c r="F29" s="7">
        <v>26</v>
      </c>
      <c r="G29" s="6">
        <v>114</v>
      </c>
      <c r="H29" s="11"/>
    </row>
    <row r="30" spans="1:18" x14ac:dyDescent="0.4">
      <c r="A30" s="5"/>
      <c r="B30" s="7">
        <v>206</v>
      </c>
      <c r="C30" s="7">
        <v>144</v>
      </c>
      <c r="D30" s="7">
        <v>84</v>
      </c>
      <c r="E30" s="7">
        <v>85</v>
      </c>
      <c r="F30" s="7">
        <v>51</v>
      </c>
      <c r="G30" s="6">
        <v>85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10" t="s">
        <v>23</v>
      </c>
      <c r="B33" s="9" t="s">
        <v>9</v>
      </c>
      <c r="C33" s="9"/>
      <c r="D33" s="9"/>
      <c r="E33" s="9"/>
      <c r="F33" s="9"/>
      <c r="G33" s="9"/>
      <c r="H33" s="8"/>
      <c r="J33" s="9" t="s">
        <v>22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170</v>
      </c>
      <c r="C34" s="7">
        <v>142</v>
      </c>
      <c r="D34" s="7">
        <v>120</v>
      </c>
      <c r="E34" s="7">
        <v>173</v>
      </c>
      <c r="F34" s="7">
        <v>159</v>
      </c>
      <c r="G34" s="6">
        <v>146</v>
      </c>
      <c r="H34" s="11"/>
      <c r="J34" s="7">
        <f t="shared" ref="J34:O36" si="3">(B34+B39+B44+B49+B54)/5</f>
        <v>179.6</v>
      </c>
      <c r="K34" s="7">
        <f t="shared" si="3"/>
        <v>157.4</v>
      </c>
      <c r="L34" s="7">
        <f t="shared" si="3"/>
        <v>118.6</v>
      </c>
      <c r="M34" s="7">
        <f t="shared" si="3"/>
        <v>127.8</v>
      </c>
      <c r="N34" s="7">
        <f t="shared" si="3"/>
        <v>163.4</v>
      </c>
      <c r="O34" s="7">
        <f t="shared" si="3"/>
        <v>175.4</v>
      </c>
      <c r="P34" s="4"/>
    </row>
    <row r="35" spans="1:18" x14ac:dyDescent="0.4">
      <c r="A35" s="5">
        <v>1</v>
      </c>
      <c r="B35" s="7">
        <v>83</v>
      </c>
      <c r="C35" s="7">
        <v>43</v>
      </c>
      <c r="D35" s="7">
        <v>87</v>
      </c>
      <c r="E35" s="7">
        <v>86</v>
      </c>
      <c r="F35" s="7">
        <v>157</v>
      </c>
      <c r="G35" s="6">
        <v>129</v>
      </c>
      <c r="H35" s="11"/>
      <c r="J35" s="7">
        <f t="shared" si="3"/>
        <v>121.6</v>
      </c>
      <c r="K35" s="7">
        <f t="shared" si="3"/>
        <v>93.4</v>
      </c>
      <c r="L35" s="7">
        <f t="shared" si="3"/>
        <v>75</v>
      </c>
      <c r="M35" s="7">
        <f t="shared" si="3"/>
        <v>88.2</v>
      </c>
      <c r="N35" s="7">
        <f t="shared" si="3"/>
        <v>161</v>
      </c>
      <c r="O35" s="7">
        <f t="shared" si="3"/>
        <v>168.8</v>
      </c>
      <c r="P35" s="4"/>
    </row>
    <row r="36" spans="1:18" ht="19.5" thickBot="1" x14ac:dyDescent="0.45">
      <c r="A36" s="5"/>
      <c r="B36" s="7">
        <v>101</v>
      </c>
      <c r="C36" s="7">
        <v>91</v>
      </c>
      <c r="D36" s="7">
        <v>92</v>
      </c>
      <c r="E36" s="7">
        <v>123</v>
      </c>
      <c r="F36" s="7">
        <v>174</v>
      </c>
      <c r="G36" s="6">
        <v>123</v>
      </c>
      <c r="H36" s="11"/>
      <c r="J36" s="7">
        <f t="shared" si="3"/>
        <v>114.8</v>
      </c>
      <c r="K36" s="7">
        <f t="shared" si="3"/>
        <v>98</v>
      </c>
      <c r="L36" s="7">
        <f t="shared" si="3"/>
        <v>82.2</v>
      </c>
      <c r="M36" s="7">
        <f t="shared" si="3"/>
        <v>90.4</v>
      </c>
      <c r="N36" s="7">
        <f t="shared" si="3"/>
        <v>132.4</v>
      </c>
      <c r="O36" s="7">
        <f t="shared" si="3"/>
        <v>145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10" t="s">
        <v>23</v>
      </c>
      <c r="B38" s="9" t="s">
        <v>9</v>
      </c>
      <c r="C38" s="9"/>
      <c r="D38" s="9"/>
      <c r="E38" s="9"/>
      <c r="F38" s="9"/>
      <c r="G38" s="9"/>
      <c r="H38" s="8"/>
      <c r="J38" s="9" t="s">
        <v>24</v>
      </c>
      <c r="K38" s="9"/>
      <c r="L38" s="9"/>
      <c r="M38" s="9"/>
      <c r="N38" s="9"/>
      <c r="O38" s="9"/>
      <c r="P38" s="8" t="s">
        <v>26</v>
      </c>
    </row>
    <row r="39" spans="1:18" x14ac:dyDescent="0.4">
      <c r="A39" s="5">
        <v>3</v>
      </c>
      <c r="B39" s="7">
        <v>231</v>
      </c>
      <c r="C39" s="7">
        <v>186</v>
      </c>
      <c r="D39" s="7">
        <v>130</v>
      </c>
      <c r="E39" s="7">
        <v>154</v>
      </c>
      <c r="F39" s="7">
        <v>177</v>
      </c>
      <c r="G39" s="6">
        <v>230</v>
      </c>
      <c r="H39" s="11"/>
      <c r="J39" s="7">
        <f>'Hand 3'!K3-'0.1mL-2,3'!J34</f>
        <v>-100.5</v>
      </c>
      <c r="K39" s="7">
        <f>'Hand 3'!L3-'0.1mL-2,3'!K34</f>
        <v>-59.900000000000006</v>
      </c>
      <c r="L39" s="7">
        <f>'Hand 3'!M3-'0.1mL-2,3'!L34</f>
        <v>-15.399999999999991</v>
      </c>
      <c r="M39" s="7">
        <f>'Hand 3'!N3-'0.1mL-2,3'!M34</f>
        <v>-9.7999999999999972</v>
      </c>
      <c r="N39" s="7">
        <f>'Hand 3'!O3-'0.1mL-2,3'!N34</f>
        <v>-3.8000000000000114</v>
      </c>
      <c r="O39" s="7">
        <f>'Hand 3'!P3-'0.1mL-2,3'!O34</f>
        <v>-1.4000000000000057</v>
      </c>
      <c r="P39" s="4">
        <f>SUM(J39:O39)</f>
        <v>-190.80000000000004</v>
      </c>
    </row>
    <row r="40" spans="1:18" x14ac:dyDescent="0.4">
      <c r="A40" s="5">
        <v>2</v>
      </c>
      <c r="B40" s="7">
        <v>181</v>
      </c>
      <c r="C40" s="7">
        <v>109</v>
      </c>
      <c r="D40" s="7">
        <v>38</v>
      </c>
      <c r="E40" s="7">
        <v>74</v>
      </c>
      <c r="F40" s="7">
        <v>151</v>
      </c>
      <c r="G40" s="6">
        <v>210</v>
      </c>
      <c r="H40" s="11"/>
      <c r="J40" s="7">
        <f>'Hand 3'!K4-'0.1mL-2,3'!J35</f>
        <v>-47.599999999999994</v>
      </c>
      <c r="K40" s="7">
        <f>'Hand 3'!L4-'0.1mL-2,3'!K35</f>
        <v>-9.7000000000000028</v>
      </c>
      <c r="L40" s="7">
        <f>'Hand 3'!M4-'0.1mL-2,3'!L35</f>
        <v>-11.899999999999999</v>
      </c>
      <c r="M40" s="7">
        <f>'Hand 3'!N4-'0.1mL-2,3'!M35</f>
        <v>-4.6000000000000085</v>
      </c>
      <c r="N40" s="7">
        <f>'Hand 3'!O4-'0.1mL-2,3'!N35</f>
        <v>-34.900000000000006</v>
      </c>
      <c r="O40" s="7">
        <f>'Hand 3'!P4-'0.1mL-2,3'!O35</f>
        <v>-12.400000000000006</v>
      </c>
      <c r="P40" s="4">
        <f>SUM(J40:O40)</f>
        <v>-121.10000000000001</v>
      </c>
    </row>
    <row r="41" spans="1:18" ht="19.5" thickBot="1" x14ac:dyDescent="0.45">
      <c r="A41" s="5"/>
      <c r="B41" s="7">
        <v>77</v>
      </c>
      <c r="C41" s="7">
        <v>36</v>
      </c>
      <c r="D41" s="7">
        <v>32</v>
      </c>
      <c r="E41" s="7">
        <v>45</v>
      </c>
      <c r="F41" s="7">
        <v>98</v>
      </c>
      <c r="G41" s="6">
        <v>158</v>
      </c>
      <c r="H41" s="11"/>
      <c r="J41" s="7">
        <f>'Hand 3'!K5-'0.1mL-2,3'!J36</f>
        <v>-9.7999999999999972</v>
      </c>
      <c r="K41" s="7">
        <f>'Hand 3'!L5-'0.1mL-2,3'!K36</f>
        <v>-11.099999999999994</v>
      </c>
      <c r="L41" s="7">
        <f>'Hand 3'!M5-'0.1mL-2,3'!L36</f>
        <v>-3.5</v>
      </c>
      <c r="M41" s="7">
        <f>'Hand 3'!N5-'0.1mL-2,3'!M36</f>
        <v>1.2999999999999972</v>
      </c>
      <c r="N41" s="7">
        <f>'Hand 3'!O5-'0.1mL-2,3'!N36</f>
        <v>8.5</v>
      </c>
      <c r="O41" s="7">
        <f>'Hand 3'!P5-'0.1mL-2,3'!O36</f>
        <v>32</v>
      </c>
      <c r="P41" s="4">
        <f>SUM(J41:O41)</f>
        <v>17.400000000000006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-294.5</v>
      </c>
    </row>
    <row r="43" spans="1:18" x14ac:dyDescent="0.4">
      <c r="A43" s="10" t="s">
        <v>23</v>
      </c>
      <c r="B43" s="9" t="s">
        <v>9</v>
      </c>
      <c r="C43" s="9"/>
      <c r="D43" s="9"/>
      <c r="E43" s="9"/>
      <c r="F43" s="9"/>
      <c r="G43" s="9"/>
      <c r="H43" s="8"/>
      <c r="J43" t="s">
        <v>25</v>
      </c>
    </row>
    <row r="44" spans="1:18" x14ac:dyDescent="0.4">
      <c r="A44" s="5">
        <v>3</v>
      </c>
      <c r="B44" s="7">
        <v>183</v>
      </c>
      <c r="C44" s="7">
        <v>214</v>
      </c>
      <c r="D44" s="7">
        <v>160</v>
      </c>
      <c r="E44" s="7">
        <v>116</v>
      </c>
      <c r="F44" s="7">
        <v>174</v>
      </c>
      <c r="G44" s="6">
        <v>219</v>
      </c>
      <c r="H44" s="11"/>
      <c r="J44" s="7">
        <f t="shared" ref="J44:O44" si="4">J39^2</f>
        <v>10100.25</v>
      </c>
      <c r="K44" s="7">
        <f t="shared" si="4"/>
        <v>3588.0100000000007</v>
      </c>
      <c r="L44" s="7">
        <f t="shared" si="4"/>
        <v>237.15999999999974</v>
      </c>
      <c r="M44" s="7">
        <f t="shared" si="4"/>
        <v>96.039999999999949</v>
      </c>
      <c r="N44" s="7">
        <f t="shared" si="4"/>
        <v>14.440000000000087</v>
      </c>
      <c r="O44" s="7">
        <f t="shared" si="4"/>
        <v>1.960000000000016</v>
      </c>
      <c r="P44" s="4">
        <f>SUM(J44:O44)</f>
        <v>14037.859999999999</v>
      </c>
    </row>
    <row r="45" spans="1:18" x14ac:dyDescent="0.4">
      <c r="A45" s="5">
        <v>3</v>
      </c>
      <c r="B45" s="7">
        <v>61</v>
      </c>
      <c r="C45" s="7">
        <v>120</v>
      </c>
      <c r="D45" s="7">
        <v>122</v>
      </c>
      <c r="E45" s="7">
        <v>135</v>
      </c>
      <c r="F45" s="7">
        <v>142</v>
      </c>
      <c r="G45" s="6">
        <v>178</v>
      </c>
      <c r="H45" s="11"/>
      <c r="J45" s="7">
        <f t="shared" ref="J45:O45" si="5">J40^2</f>
        <v>2265.7599999999993</v>
      </c>
      <c r="K45" s="7">
        <f t="shared" si="5"/>
        <v>94.09000000000006</v>
      </c>
      <c r="L45" s="7">
        <f t="shared" si="5"/>
        <v>141.60999999999996</v>
      </c>
      <c r="M45" s="7">
        <f t="shared" si="5"/>
        <v>21.160000000000078</v>
      </c>
      <c r="N45" s="7">
        <f t="shared" si="5"/>
        <v>1218.0100000000004</v>
      </c>
      <c r="O45" s="7">
        <f t="shared" si="5"/>
        <v>153.76000000000013</v>
      </c>
      <c r="P45" s="4">
        <f>SUM(J45:O45)</f>
        <v>3894.3900000000003</v>
      </c>
    </row>
    <row r="46" spans="1:18" ht="19.5" thickBot="1" x14ac:dyDescent="0.45">
      <c r="A46" s="5"/>
      <c r="B46" s="7">
        <v>115</v>
      </c>
      <c r="C46" s="7">
        <v>103</v>
      </c>
      <c r="D46" s="7">
        <v>124</v>
      </c>
      <c r="E46" s="7">
        <v>159</v>
      </c>
      <c r="F46" s="7">
        <v>171</v>
      </c>
      <c r="G46" s="6">
        <v>185</v>
      </c>
      <c r="H46" s="11"/>
      <c r="J46" s="7">
        <f t="shared" ref="J46:O46" si="6">J41^2</f>
        <v>96.039999999999949</v>
      </c>
      <c r="K46" s="7">
        <f t="shared" si="6"/>
        <v>123.20999999999988</v>
      </c>
      <c r="L46" s="7">
        <f t="shared" si="6"/>
        <v>12.25</v>
      </c>
      <c r="M46" s="7">
        <f t="shared" si="6"/>
        <v>1.6899999999999926</v>
      </c>
      <c r="N46" s="7">
        <f t="shared" si="6"/>
        <v>72.25</v>
      </c>
      <c r="O46" s="7">
        <f t="shared" si="6"/>
        <v>1024</v>
      </c>
      <c r="P46" s="4">
        <f>SUM(J46:O46)</f>
        <v>1329.4399999999998</v>
      </c>
      <c r="Q46" t="s">
        <v>5</v>
      </c>
      <c r="R46" t="s">
        <v>7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19261.689999999999</v>
      </c>
      <c r="Q47">
        <f>P47^(0.5)</f>
        <v>138.78649069704153</v>
      </c>
      <c r="R47">
        <f>Q47/18</f>
        <v>7.7103605942800852</v>
      </c>
    </row>
    <row r="48" spans="1:18" x14ac:dyDescent="0.4">
      <c r="A48" s="10" t="s">
        <v>23</v>
      </c>
      <c r="B48" s="9" t="s">
        <v>9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221</v>
      </c>
      <c r="C49" s="7">
        <v>196</v>
      </c>
      <c r="D49" s="7">
        <v>150</v>
      </c>
      <c r="E49" s="7">
        <v>164</v>
      </c>
      <c r="F49" s="7">
        <v>179</v>
      </c>
      <c r="G49" s="6">
        <v>207</v>
      </c>
      <c r="H49" s="11"/>
    </row>
    <row r="50" spans="1:8" x14ac:dyDescent="0.4">
      <c r="A50" s="5">
        <v>4</v>
      </c>
      <c r="B50" s="7">
        <v>165</v>
      </c>
      <c r="C50" s="7">
        <v>115</v>
      </c>
      <c r="D50" s="7">
        <v>80</v>
      </c>
      <c r="E50" s="7">
        <v>116</v>
      </c>
      <c r="F50" s="7">
        <v>204</v>
      </c>
      <c r="G50" s="6">
        <v>234</v>
      </c>
      <c r="H50" s="11"/>
    </row>
    <row r="51" spans="1:8" x14ac:dyDescent="0.4">
      <c r="A51" s="5"/>
      <c r="B51" s="7">
        <v>125</v>
      </c>
      <c r="C51" s="7">
        <v>87</v>
      </c>
      <c r="D51" s="7">
        <v>61</v>
      </c>
      <c r="E51" s="7">
        <v>33</v>
      </c>
      <c r="F51" s="7">
        <v>100</v>
      </c>
      <c r="G51" s="6">
        <v>163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10" t="s">
        <v>23</v>
      </c>
      <c r="B53" s="9" t="s">
        <v>9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93</v>
      </c>
      <c r="C54" s="7">
        <v>49</v>
      </c>
      <c r="D54" s="7">
        <v>33</v>
      </c>
      <c r="E54" s="7">
        <v>32</v>
      </c>
      <c r="F54" s="7">
        <v>128</v>
      </c>
      <c r="G54" s="6">
        <v>75</v>
      </c>
      <c r="H54" s="11"/>
    </row>
    <row r="55" spans="1:8" x14ac:dyDescent="0.4">
      <c r="A55" s="5">
        <v>5</v>
      </c>
      <c r="B55" s="7">
        <v>118</v>
      </c>
      <c r="C55" s="7">
        <v>80</v>
      </c>
      <c r="D55" s="7">
        <v>48</v>
      </c>
      <c r="E55" s="7">
        <v>30</v>
      </c>
      <c r="F55" s="7">
        <v>151</v>
      </c>
      <c r="G55" s="6">
        <v>93</v>
      </c>
      <c r="H55" s="11"/>
    </row>
    <row r="56" spans="1:8" x14ac:dyDescent="0.4">
      <c r="A56" s="5"/>
      <c r="B56" s="7">
        <v>156</v>
      </c>
      <c r="C56" s="7">
        <v>173</v>
      </c>
      <c r="D56" s="7">
        <v>102</v>
      </c>
      <c r="E56" s="7">
        <v>92</v>
      </c>
      <c r="F56" s="7">
        <v>119</v>
      </c>
      <c r="G56" s="6">
        <v>96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FADBE-1B7C-4B47-8585-D30977888716}">
  <dimension ref="A2:R32"/>
  <sheetViews>
    <sheetView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98</v>
      </c>
      <c r="C8" s="7">
        <v>107</v>
      </c>
      <c r="D8" s="7">
        <v>86</v>
      </c>
      <c r="E8" s="7">
        <v>101</v>
      </c>
      <c r="F8" s="7">
        <v>108</v>
      </c>
      <c r="G8" s="6">
        <v>161</v>
      </c>
      <c r="H8" s="11"/>
      <c r="J8" s="7">
        <f t="shared" ref="J8:O10" si="0">(B8+B13+B18+B23+B28)/5</f>
        <v>152.6</v>
      </c>
      <c r="K8" s="7">
        <f t="shared" si="0"/>
        <v>153.19999999999999</v>
      </c>
      <c r="L8" s="7">
        <f t="shared" si="0"/>
        <v>143.80000000000001</v>
      </c>
      <c r="M8" s="7">
        <f t="shared" si="0"/>
        <v>148.4</v>
      </c>
      <c r="N8" s="7">
        <f t="shared" si="0"/>
        <v>143.80000000000001</v>
      </c>
      <c r="O8" s="7">
        <f t="shared" si="0"/>
        <v>191.4</v>
      </c>
      <c r="P8" s="4"/>
    </row>
    <row r="9" spans="1:16" x14ac:dyDescent="0.4">
      <c r="A9" s="5">
        <v>1</v>
      </c>
      <c r="B9" s="7">
        <v>90</v>
      </c>
      <c r="C9" s="7">
        <v>54</v>
      </c>
      <c r="D9" s="7">
        <v>34</v>
      </c>
      <c r="E9" s="7">
        <v>40</v>
      </c>
      <c r="F9" s="7">
        <v>101</v>
      </c>
      <c r="G9" s="6">
        <v>129</v>
      </c>
      <c r="H9" s="11"/>
      <c r="J9" s="7">
        <f t="shared" si="0"/>
        <v>101.4</v>
      </c>
      <c r="K9" s="7">
        <f t="shared" si="0"/>
        <v>72.2</v>
      </c>
      <c r="L9" s="7">
        <f t="shared" si="0"/>
        <v>90.6</v>
      </c>
      <c r="M9" s="7">
        <f t="shared" si="0"/>
        <v>78</v>
      </c>
      <c r="N9" s="7">
        <f t="shared" si="0"/>
        <v>88.8</v>
      </c>
      <c r="O9" s="7">
        <f t="shared" si="0"/>
        <v>120.6</v>
      </c>
      <c r="P9" s="4"/>
    </row>
    <row r="10" spans="1:16" ht="19.5" thickBot="1" x14ac:dyDescent="0.45">
      <c r="A10" s="5"/>
      <c r="B10" s="7">
        <v>179</v>
      </c>
      <c r="C10" s="7">
        <v>139</v>
      </c>
      <c r="D10" s="7">
        <v>85</v>
      </c>
      <c r="E10" s="7">
        <v>79</v>
      </c>
      <c r="F10" s="7">
        <v>74</v>
      </c>
      <c r="G10" s="6">
        <v>81</v>
      </c>
      <c r="H10" s="11"/>
      <c r="J10" s="7">
        <f t="shared" si="0"/>
        <v>147.4</v>
      </c>
      <c r="K10" s="7">
        <f t="shared" si="0"/>
        <v>128.4</v>
      </c>
      <c r="L10" s="7">
        <f t="shared" si="0"/>
        <v>141.4</v>
      </c>
      <c r="M10" s="7">
        <f t="shared" si="0"/>
        <v>125.2</v>
      </c>
      <c r="N10" s="7">
        <f t="shared" si="0"/>
        <v>114.8</v>
      </c>
      <c r="O10" s="7">
        <f t="shared" si="0"/>
        <v>94.2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4</v>
      </c>
      <c r="B13" s="7">
        <v>185</v>
      </c>
      <c r="C13" s="7">
        <v>178</v>
      </c>
      <c r="D13" s="7">
        <v>178</v>
      </c>
      <c r="E13" s="7">
        <v>158</v>
      </c>
      <c r="F13" s="7">
        <v>190</v>
      </c>
      <c r="G13" s="6">
        <v>236</v>
      </c>
      <c r="H13" s="11"/>
      <c r="J13" s="7">
        <f>'Hand 3'!K3-'0.1mL-4'!J8</f>
        <v>-73.5</v>
      </c>
      <c r="K13" s="7">
        <f>'Hand 3'!L3-'0.1mL-4'!K8</f>
        <v>-55.699999999999989</v>
      </c>
      <c r="L13" s="7">
        <f>'Hand 3'!M3-'0.1mL-4'!L8</f>
        <v>-40.600000000000009</v>
      </c>
      <c r="M13" s="7">
        <f>'Hand 3'!N3-'0.1mL-4'!M8</f>
        <v>-30.400000000000006</v>
      </c>
      <c r="N13" s="7">
        <f>'Hand 3'!O3-'0.1mL-4'!N8</f>
        <v>15.799999999999983</v>
      </c>
      <c r="O13" s="7">
        <f>'Hand 3'!P3-'0.1mL-4'!O8</f>
        <v>-17.400000000000006</v>
      </c>
      <c r="P13" s="4">
        <f>SUM(J13:O13)</f>
        <v>-201.80000000000004</v>
      </c>
    </row>
    <row r="14" spans="1:16" x14ac:dyDescent="0.4">
      <c r="A14" s="5">
        <v>2</v>
      </c>
      <c r="B14" s="7">
        <v>130</v>
      </c>
      <c r="C14" s="7">
        <v>144</v>
      </c>
      <c r="D14" s="7">
        <v>229</v>
      </c>
      <c r="E14" s="7">
        <v>170</v>
      </c>
      <c r="F14" s="7">
        <v>167</v>
      </c>
      <c r="G14" s="6">
        <v>207</v>
      </c>
      <c r="H14" s="11"/>
      <c r="J14" s="7">
        <f>'Hand 3'!K4-'0.1mL-4'!J9</f>
        <v>-27.400000000000006</v>
      </c>
      <c r="K14" s="7">
        <f>'Hand 3'!L4-'0.1mL-4'!K9</f>
        <v>11.5</v>
      </c>
      <c r="L14" s="7">
        <f>'Hand 3'!M4-'0.1mL-4'!L9</f>
        <v>-27.499999999999993</v>
      </c>
      <c r="M14" s="7">
        <f>'Hand 3'!N4-'0.1mL-4'!M9</f>
        <v>5.5999999999999943</v>
      </c>
      <c r="N14" s="7">
        <f>'Hand 3'!O4-'0.1mL-4'!N9</f>
        <v>37.299999999999997</v>
      </c>
      <c r="O14" s="7">
        <f>'Hand 3'!P4-'0.1mL-4'!O9</f>
        <v>35.800000000000011</v>
      </c>
      <c r="P14" s="4">
        <f>SUM(J14:O14)</f>
        <v>35.300000000000004</v>
      </c>
    </row>
    <row r="15" spans="1:16" ht="19.5" thickBot="1" x14ac:dyDescent="0.45">
      <c r="A15" s="5"/>
      <c r="B15" s="7">
        <v>126</v>
      </c>
      <c r="C15" s="7">
        <v>116</v>
      </c>
      <c r="D15" s="7">
        <v>202</v>
      </c>
      <c r="E15" s="7">
        <v>146</v>
      </c>
      <c r="F15" s="7">
        <v>120</v>
      </c>
      <c r="G15" s="6">
        <v>81</v>
      </c>
      <c r="H15" s="11"/>
      <c r="J15" s="7">
        <f>'Hand 3'!K5-'0.1mL-4'!J10</f>
        <v>-42.400000000000006</v>
      </c>
      <c r="K15" s="7">
        <f>'Hand 3'!L5-'0.1mL-4'!K10</f>
        <v>-41.5</v>
      </c>
      <c r="L15" s="7">
        <f>'Hand 3'!M5-'0.1mL-4'!L10</f>
        <v>-62.7</v>
      </c>
      <c r="M15" s="7">
        <f>'Hand 3'!N5-'0.1mL-4'!M10</f>
        <v>-33.5</v>
      </c>
      <c r="N15" s="7">
        <f>'Hand 3'!O5-'0.1mL-4'!N10</f>
        <v>26.100000000000009</v>
      </c>
      <c r="O15" s="7">
        <f>'Hand 3'!P5-'0.1mL-4'!O10</f>
        <v>82.8</v>
      </c>
      <c r="P15" s="4">
        <f>SUM(J15:O15)</f>
        <v>-71.2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-237.70000000000005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4</v>
      </c>
      <c r="B18" s="7">
        <v>187</v>
      </c>
      <c r="C18" s="7">
        <v>142</v>
      </c>
      <c r="D18" s="7">
        <v>118</v>
      </c>
      <c r="E18" s="7">
        <v>123</v>
      </c>
      <c r="F18" s="7">
        <v>135</v>
      </c>
      <c r="G18" s="6">
        <v>175</v>
      </c>
      <c r="H18" s="11"/>
      <c r="J18" s="7">
        <f t="shared" ref="J18:O20" si="1">J13^2</f>
        <v>5402.25</v>
      </c>
      <c r="K18" s="7">
        <f t="shared" si="1"/>
        <v>3102.4899999999989</v>
      </c>
      <c r="L18" s="7">
        <f t="shared" si="1"/>
        <v>1648.3600000000006</v>
      </c>
      <c r="M18" s="7">
        <f t="shared" si="1"/>
        <v>924.16000000000031</v>
      </c>
      <c r="N18" s="7">
        <f t="shared" si="1"/>
        <v>249.63999999999947</v>
      </c>
      <c r="O18" s="7">
        <f t="shared" si="1"/>
        <v>302.76000000000022</v>
      </c>
      <c r="P18" s="4">
        <f>SUM(J18:O18)</f>
        <v>11629.659999999998</v>
      </c>
    </row>
    <row r="19" spans="1:18" x14ac:dyDescent="0.4">
      <c r="A19" s="5">
        <v>3</v>
      </c>
      <c r="B19" s="7">
        <v>90</v>
      </c>
      <c r="C19" s="7">
        <v>39</v>
      </c>
      <c r="D19" s="7">
        <v>88</v>
      </c>
      <c r="E19" s="7">
        <v>74</v>
      </c>
      <c r="F19" s="7">
        <v>107</v>
      </c>
      <c r="G19" s="6">
        <v>94</v>
      </c>
      <c r="H19" s="11"/>
      <c r="J19" s="7">
        <f t="shared" si="1"/>
        <v>750.76000000000033</v>
      </c>
      <c r="K19" s="7">
        <f t="shared" si="1"/>
        <v>132.25</v>
      </c>
      <c r="L19" s="7">
        <f t="shared" si="1"/>
        <v>756.24999999999966</v>
      </c>
      <c r="M19" s="7">
        <f t="shared" si="1"/>
        <v>31.359999999999935</v>
      </c>
      <c r="N19" s="7">
        <f t="shared" si="1"/>
        <v>1391.2899999999997</v>
      </c>
      <c r="O19" s="7">
        <f t="shared" si="1"/>
        <v>1281.6400000000008</v>
      </c>
      <c r="P19" s="4">
        <f>SUM(J19:O19)</f>
        <v>4343.5500000000011</v>
      </c>
    </row>
    <row r="20" spans="1:18" ht="19.5" thickBot="1" x14ac:dyDescent="0.45">
      <c r="A20" s="5"/>
      <c r="B20" s="7">
        <v>183</v>
      </c>
      <c r="C20" s="7">
        <v>174</v>
      </c>
      <c r="D20" s="7">
        <v>198</v>
      </c>
      <c r="E20" s="7">
        <v>186</v>
      </c>
      <c r="F20" s="7">
        <v>185</v>
      </c>
      <c r="G20" s="6">
        <v>134</v>
      </c>
      <c r="H20" s="11"/>
      <c r="J20" s="7">
        <f t="shared" si="1"/>
        <v>1797.7600000000004</v>
      </c>
      <c r="K20" s="7">
        <f t="shared" si="1"/>
        <v>1722.25</v>
      </c>
      <c r="L20" s="7">
        <f t="shared" si="1"/>
        <v>3931.2900000000004</v>
      </c>
      <c r="M20" s="7">
        <f t="shared" si="1"/>
        <v>1122.25</v>
      </c>
      <c r="N20" s="7">
        <f t="shared" si="1"/>
        <v>681.21000000000049</v>
      </c>
      <c r="O20" s="7">
        <f t="shared" si="1"/>
        <v>6855.8399999999992</v>
      </c>
      <c r="P20" s="4">
        <f>SUM(J20:O20)</f>
        <v>16110.600000000002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32083.81</v>
      </c>
      <c r="Q21">
        <f>P21^(0.5)</f>
        <v>179.11954108918434</v>
      </c>
      <c r="R21">
        <f>Q21/18</f>
        <v>9.9510856160657966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185</v>
      </c>
      <c r="C23" s="7">
        <v>185</v>
      </c>
      <c r="D23" s="7">
        <v>188</v>
      </c>
      <c r="E23" s="7">
        <v>195</v>
      </c>
      <c r="F23" s="7">
        <v>177</v>
      </c>
      <c r="G23" s="6">
        <v>182</v>
      </c>
      <c r="H23" s="11"/>
    </row>
    <row r="24" spans="1:18" x14ac:dyDescent="0.4">
      <c r="A24" s="5">
        <v>4</v>
      </c>
      <c r="B24" s="7">
        <v>120</v>
      </c>
      <c r="C24" s="7">
        <v>45</v>
      </c>
      <c r="D24" s="7">
        <v>67</v>
      </c>
      <c r="E24" s="7">
        <v>81</v>
      </c>
      <c r="F24" s="7">
        <v>36</v>
      </c>
      <c r="G24" s="6">
        <v>82</v>
      </c>
      <c r="H24" s="11"/>
    </row>
    <row r="25" spans="1:18" x14ac:dyDescent="0.4">
      <c r="A25" s="5"/>
      <c r="B25" s="7">
        <v>150</v>
      </c>
      <c r="C25" s="7">
        <v>103</v>
      </c>
      <c r="D25" s="7">
        <v>120</v>
      </c>
      <c r="E25" s="7">
        <v>108</v>
      </c>
      <c r="F25" s="7">
        <v>86</v>
      </c>
      <c r="G25" s="6">
        <v>61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108</v>
      </c>
      <c r="C28" s="7">
        <v>154</v>
      </c>
      <c r="D28" s="7">
        <v>149</v>
      </c>
      <c r="E28" s="7">
        <v>165</v>
      </c>
      <c r="F28" s="7">
        <v>109</v>
      </c>
      <c r="G28" s="6">
        <v>203</v>
      </c>
      <c r="H28" s="11"/>
    </row>
    <row r="29" spans="1:18" x14ac:dyDescent="0.4">
      <c r="A29" s="5">
        <v>5</v>
      </c>
      <c r="B29" s="7">
        <v>77</v>
      </c>
      <c r="C29" s="7">
        <v>79</v>
      </c>
      <c r="D29" s="7">
        <v>35</v>
      </c>
      <c r="E29" s="7">
        <v>25</v>
      </c>
      <c r="F29" s="7">
        <v>33</v>
      </c>
      <c r="G29" s="6">
        <v>91</v>
      </c>
      <c r="H29" s="11"/>
    </row>
    <row r="30" spans="1:18" x14ac:dyDescent="0.4">
      <c r="A30" s="5"/>
      <c r="B30" s="7">
        <v>99</v>
      </c>
      <c r="C30" s="7">
        <v>110</v>
      </c>
      <c r="D30" s="7">
        <v>102</v>
      </c>
      <c r="E30" s="7">
        <v>107</v>
      </c>
      <c r="F30" s="7">
        <v>109</v>
      </c>
      <c r="G30" s="6">
        <v>114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C0EEF-6739-4328-9916-36FA163ECC08}">
  <dimension ref="A2:R57"/>
  <sheetViews>
    <sheetView topLeftCell="A10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170</v>
      </c>
      <c r="C8" s="7">
        <v>107</v>
      </c>
      <c r="D8" s="7">
        <v>90</v>
      </c>
      <c r="E8" s="7">
        <v>134</v>
      </c>
      <c r="F8" s="7">
        <v>188</v>
      </c>
      <c r="G8" s="6">
        <v>155</v>
      </c>
      <c r="H8" s="11"/>
      <c r="J8" s="7">
        <f t="shared" ref="J8:O10" si="0">(B8+B13+B18+B23+B28)/5</f>
        <v>105.4</v>
      </c>
      <c r="K8" s="7">
        <f t="shared" si="0"/>
        <v>104</v>
      </c>
      <c r="L8" s="7">
        <f t="shared" si="0"/>
        <v>131</v>
      </c>
      <c r="M8" s="7">
        <f t="shared" si="0"/>
        <v>121.4</v>
      </c>
      <c r="N8" s="7">
        <f t="shared" si="0"/>
        <v>132.6</v>
      </c>
      <c r="O8" s="7">
        <f t="shared" si="0"/>
        <v>143.4</v>
      </c>
      <c r="P8" s="4"/>
    </row>
    <row r="9" spans="1:16" x14ac:dyDescent="0.4">
      <c r="A9" s="5">
        <v>1</v>
      </c>
      <c r="B9" s="7">
        <v>134</v>
      </c>
      <c r="C9" s="7">
        <v>83</v>
      </c>
      <c r="D9" s="7">
        <v>82</v>
      </c>
      <c r="E9" s="7">
        <v>149</v>
      </c>
      <c r="F9" s="7">
        <v>187</v>
      </c>
      <c r="G9" s="6">
        <v>116</v>
      </c>
      <c r="H9" s="11"/>
      <c r="J9" s="7">
        <f t="shared" si="0"/>
        <v>98.8</v>
      </c>
      <c r="K9" s="7">
        <f t="shared" si="0"/>
        <v>75.400000000000006</v>
      </c>
      <c r="L9" s="7">
        <f t="shared" si="0"/>
        <v>99</v>
      </c>
      <c r="M9" s="7">
        <f t="shared" si="0"/>
        <v>108.8</v>
      </c>
      <c r="N9" s="7">
        <f t="shared" si="0"/>
        <v>102.6</v>
      </c>
      <c r="O9" s="7">
        <f t="shared" si="0"/>
        <v>105.6</v>
      </c>
      <c r="P9" s="4"/>
    </row>
    <row r="10" spans="1:16" ht="19.5" thickBot="1" x14ac:dyDescent="0.45">
      <c r="A10" s="5"/>
      <c r="B10" s="7">
        <v>177</v>
      </c>
      <c r="C10" s="7">
        <v>108</v>
      </c>
      <c r="D10" s="7">
        <v>99</v>
      </c>
      <c r="E10" s="7">
        <v>142</v>
      </c>
      <c r="F10" s="7">
        <v>177</v>
      </c>
      <c r="G10" s="6">
        <v>96</v>
      </c>
      <c r="H10" s="11"/>
      <c r="J10" s="7">
        <f t="shared" si="0"/>
        <v>111.6</v>
      </c>
      <c r="K10" s="7">
        <f t="shared" si="0"/>
        <v>96.6</v>
      </c>
      <c r="L10" s="7">
        <f t="shared" si="0"/>
        <v>117.2</v>
      </c>
      <c r="M10" s="7">
        <f t="shared" si="0"/>
        <v>125.8</v>
      </c>
      <c r="N10" s="7">
        <f t="shared" si="0"/>
        <v>118.2</v>
      </c>
      <c r="O10" s="7">
        <f t="shared" si="0"/>
        <v>105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2</v>
      </c>
      <c r="B13" s="7">
        <v>151</v>
      </c>
      <c r="C13" s="7">
        <v>154</v>
      </c>
      <c r="D13" s="7">
        <v>149</v>
      </c>
      <c r="E13" s="7">
        <v>86</v>
      </c>
      <c r="F13" s="7">
        <v>127</v>
      </c>
      <c r="G13" s="6">
        <v>212</v>
      </c>
      <c r="H13" s="11"/>
      <c r="J13" s="7">
        <f>'Hand 3'!K3-'0.15mL-2,3 '!J8</f>
        <v>-26.300000000000011</v>
      </c>
      <c r="K13" s="7">
        <f>'Hand 3'!L3-'0.15mL-2,3 '!K8</f>
        <v>-6.5</v>
      </c>
      <c r="L13" s="7">
        <f>'Hand 3'!M3-'0.15mL-2,3 '!L8</f>
        <v>-27.799999999999997</v>
      </c>
      <c r="M13" s="7">
        <f>'Hand 3'!N3-'0.15mL-2,3 '!M8</f>
        <v>-3.4000000000000057</v>
      </c>
      <c r="N13" s="7">
        <f>'Hand 3'!O3-'0.15mL-2,3 '!N8</f>
        <v>27</v>
      </c>
      <c r="O13" s="7">
        <f>'Hand 3'!P3-'0.15mL-2,3 '!O8</f>
        <v>30.599999999999994</v>
      </c>
      <c r="P13" s="4">
        <f>SUM(J13:O13)</f>
        <v>-6.4000000000000199</v>
      </c>
    </row>
    <row r="14" spans="1:16" x14ac:dyDescent="0.4">
      <c r="A14" s="5">
        <v>2</v>
      </c>
      <c r="B14" s="7">
        <v>98</v>
      </c>
      <c r="C14" s="7">
        <v>91</v>
      </c>
      <c r="D14" s="7">
        <v>110</v>
      </c>
      <c r="E14" s="7">
        <v>61</v>
      </c>
      <c r="F14" s="7">
        <v>68</v>
      </c>
      <c r="G14" s="6">
        <v>176</v>
      </c>
      <c r="H14" s="11"/>
      <c r="J14" s="7">
        <f>'Hand 3'!K4-'0.15mL-2,3 '!J9</f>
        <v>-24.799999999999997</v>
      </c>
      <c r="K14" s="7">
        <f>'Hand 3'!L4-'0.15mL-2,3 '!K9</f>
        <v>8.2999999999999972</v>
      </c>
      <c r="L14" s="7">
        <f>'Hand 3'!M4-'0.15mL-2,3 '!L9</f>
        <v>-35.9</v>
      </c>
      <c r="M14" s="7">
        <f>'Hand 3'!N4-'0.15mL-2,3 '!M9</f>
        <v>-25.200000000000003</v>
      </c>
      <c r="N14" s="7">
        <f>'Hand 3'!O4-'0.15mL-2,3 '!N9</f>
        <v>23.5</v>
      </c>
      <c r="O14" s="7">
        <f>'Hand 3'!P4-'0.15mL-2,3 '!O9</f>
        <v>50.800000000000011</v>
      </c>
      <c r="P14" s="4">
        <f>SUM(J14:O14)</f>
        <v>-3.2999999999999829</v>
      </c>
    </row>
    <row r="15" spans="1:16" ht="19.5" thickBot="1" x14ac:dyDescent="0.45">
      <c r="A15" s="5"/>
      <c r="B15" s="7">
        <v>64</v>
      </c>
      <c r="C15" s="7">
        <v>36</v>
      </c>
      <c r="D15" s="7">
        <v>41</v>
      </c>
      <c r="E15" s="7">
        <v>32</v>
      </c>
      <c r="F15" s="7">
        <v>112</v>
      </c>
      <c r="G15" s="6">
        <v>118</v>
      </c>
      <c r="H15" s="11"/>
      <c r="J15" s="7">
        <f>'Hand 3'!K5-'0.15mL-2,3 '!J10</f>
        <v>-6.5999999999999943</v>
      </c>
      <c r="K15" s="7">
        <f>'Hand 3'!L5-'0.15mL-2,3 '!K10</f>
        <v>-9.6999999999999886</v>
      </c>
      <c r="L15" s="7">
        <f>'Hand 3'!M5-'0.15mL-2,3 '!L10</f>
        <v>-38.5</v>
      </c>
      <c r="M15" s="7">
        <f>'Hand 3'!N5-'0.15mL-2,3 '!M10</f>
        <v>-34.099999999999994</v>
      </c>
      <c r="N15" s="7">
        <f>'Hand 3'!O5-'0.15mL-2,3 '!N10</f>
        <v>22.700000000000003</v>
      </c>
      <c r="O15" s="7">
        <f>'Hand 3'!P5-'0.15mL-2,3 '!O10</f>
        <v>72</v>
      </c>
      <c r="P15" s="4">
        <f>SUM(J15:O15)</f>
        <v>5.8000000000000256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-3.8999999999999773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2</v>
      </c>
      <c r="B18" s="7">
        <v>100</v>
      </c>
      <c r="C18" s="7">
        <v>69</v>
      </c>
      <c r="D18" s="7">
        <v>108</v>
      </c>
      <c r="E18" s="7">
        <v>99</v>
      </c>
      <c r="F18" s="7">
        <v>78</v>
      </c>
      <c r="G18" s="6">
        <v>132</v>
      </c>
      <c r="H18" s="11"/>
      <c r="J18" s="7">
        <f t="shared" ref="J18:O20" si="1">J13^2</f>
        <v>691.69000000000062</v>
      </c>
      <c r="K18" s="7">
        <f t="shared" si="1"/>
        <v>42.25</v>
      </c>
      <c r="L18" s="7">
        <f t="shared" si="1"/>
        <v>772.8399999999998</v>
      </c>
      <c r="M18" s="7">
        <f t="shared" si="1"/>
        <v>11.560000000000038</v>
      </c>
      <c r="N18" s="7">
        <f t="shared" si="1"/>
        <v>729</v>
      </c>
      <c r="O18" s="7">
        <f t="shared" si="1"/>
        <v>936.35999999999967</v>
      </c>
      <c r="P18" s="4">
        <f>SUM(J18:O18)</f>
        <v>3183.7</v>
      </c>
    </row>
    <row r="19" spans="1:18" x14ac:dyDescent="0.4">
      <c r="A19" s="5">
        <v>3</v>
      </c>
      <c r="B19" s="7">
        <v>76</v>
      </c>
      <c r="C19" s="7">
        <v>45</v>
      </c>
      <c r="D19" s="7">
        <v>84</v>
      </c>
      <c r="E19" s="7">
        <v>107</v>
      </c>
      <c r="F19" s="7">
        <v>47</v>
      </c>
      <c r="G19" s="6">
        <v>103</v>
      </c>
      <c r="H19" s="11"/>
      <c r="J19" s="7">
        <f t="shared" si="1"/>
        <v>615.03999999999985</v>
      </c>
      <c r="K19" s="7">
        <f t="shared" si="1"/>
        <v>68.889999999999958</v>
      </c>
      <c r="L19" s="7">
        <f t="shared" si="1"/>
        <v>1288.81</v>
      </c>
      <c r="M19" s="7">
        <f t="shared" si="1"/>
        <v>635.04000000000019</v>
      </c>
      <c r="N19" s="7">
        <f t="shared" si="1"/>
        <v>552.25</v>
      </c>
      <c r="O19" s="7">
        <f t="shared" si="1"/>
        <v>2580.6400000000012</v>
      </c>
      <c r="P19" s="4">
        <f>SUM(J19:O19)</f>
        <v>5740.670000000001</v>
      </c>
    </row>
    <row r="20" spans="1:18" ht="19.5" thickBot="1" x14ac:dyDescent="0.45">
      <c r="A20" s="5"/>
      <c r="B20" s="7">
        <v>77</v>
      </c>
      <c r="C20" s="7">
        <v>118</v>
      </c>
      <c r="D20" s="7">
        <v>150</v>
      </c>
      <c r="E20" s="7">
        <v>138</v>
      </c>
      <c r="F20" s="7">
        <v>117</v>
      </c>
      <c r="G20" s="6">
        <v>135</v>
      </c>
      <c r="H20" s="11"/>
      <c r="J20" s="7">
        <f t="shared" si="1"/>
        <v>43.559999999999924</v>
      </c>
      <c r="K20" s="7">
        <f t="shared" si="1"/>
        <v>94.089999999999776</v>
      </c>
      <c r="L20" s="7">
        <f t="shared" si="1"/>
        <v>1482.25</v>
      </c>
      <c r="M20" s="7">
        <f t="shared" si="1"/>
        <v>1162.8099999999997</v>
      </c>
      <c r="N20" s="7">
        <f t="shared" si="1"/>
        <v>515.29000000000008</v>
      </c>
      <c r="O20" s="7">
        <f t="shared" si="1"/>
        <v>5184</v>
      </c>
      <c r="P20" s="4">
        <f>SUM(J20:O20)</f>
        <v>8482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17406.370000000003</v>
      </c>
      <c r="Q21">
        <f>P21^(0.5)</f>
        <v>131.93320279596037</v>
      </c>
      <c r="R21">
        <f>Q21/18</f>
        <v>7.3296223775533536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59</v>
      </c>
      <c r="C23" s="7">
        <v>120</v>
      </c>
      <c r="D23" s="7">
        <v>178</v>
      </c>
      <c r="E23" s="7">
        <v>192</v>
      </c>
      <c r="F23" s="7">
        <v>153</v>
      </c>
      <c r="G23" s="6">
        <v>97</v>
      </c>
      <c r="H23" s="11"/>
    </row>
    <row r="24" spans="1:18" x14ac:dyDescent="0.4">
      <c r="A24" s="5">
        <v>4</v>
      </c>
      <c r="B24" s="7">
        <v>102</v>
      </c>
      <c r="C24" s="7">
        <v>114</v>
      </c>
      <c r="D24" s="7">
        <v>177</v>
      </c>
      <c r="E24" s="7">
        <v>195</v>
      </c>
      <c r="F24" s="7">
        <v>136</v>
      </c>
      <c r="G24" s="6">
        <v>67</v>
      </c>
      <c r="H24" s="11"/>
    </row>
    <row r="25" spans="1:18" x14ac:dyDescent="0.4">
      <c r="A25" s="5"/>
      <c r="B25" s="7">
        <v>177</v>
      </c>
      <c r="C25" s="7">
        <v>159</v>
      </c>
      <c r="D25" s="7">
        <v>209</v>
      </c>
      <c r="E25" s="7">
        <v>231</v>
      </c>
      <c r="F25" s="7">
        <v>133</v>
      </c>
      <c r="G25" s="6">
        <v>109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47</v>
      </c>
      <c r="C28" s="7">
        <v>70</v>
      </c>
      <c r="D28" s="7">
        <v>130</v>
      </c>
      <c r="E28" s="7">
        <v>96</v>
      </c>
      <c r="F28" s="7">
        <v>117</v>
      </c>
      <c r="G28" s="6">
        <v>121</v>
      </c>
      <c r="H28" s="11"/>
    </row>
    <row r="29" spans="1:18" x14ac:dyDescent="0.4">
      <c r="A29" s="5">
        <v>5</v>
      </c>
      <c r="B29" s="7">
        <v>84</v>
      </c>
      <c r="C29" s="7">
        <v>44</v>
      </c>
      <c r="D29" s="7">
        <v>42</v>
      </c>
      <c r="E29" s="7">
        <v>32</v>
      </c>
      <c r="F29" s="7">
        <v>75</v>
      </c>
      <c r="G29" s="6">
        <v>66</v>
      </c>
      <c r="H29" s="11"/>
    </row>
    <row r="30" spans="1:18" x14ac:dyDescent="0.4">
      <c r="A30" s="5"/>
      <c r="B30" s="7">
        <v>63</v>
      </c>
      <c r="C30" s="7">
        <v>62</v>
      </c>
      <c r="D30" s="7">
        <v>87</v>
      </c>
      <c r="E30" s="7">
        <v>86</v>
      </c>
      <c r="F30" s="7">
        <v>52</v>
      </c>
      <c r="G30" s="6">
        <v>67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10" t="s">
        <v>23</v>
      </c>
      <c r="B33" s="9" t="s">
        <v>9</v>
      </c>
      <c r="C33" s="9"/>
      <c r="D33" s="9"/>
      <c r="E33" s="9"/>
      <c r="F33" s="9"/>
      <c r="G33" s="9"/>
      <c r="H33" s="8"/>
      <c r="J33" s="9" t="s">
        <v>22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104</v>
      </c>
      <c r="C34" s="7">
        <v>73</v>
      </c>
      <c r="D34" s="7">
        <v>95</v>
      </c>
      <c r="E34" s="7">
        <v>84</v>
      </c>
      <c r="F34" s="7">
        <v>58</v>
      </c>
      <c r="G34" s="6">
        <v>113</v>
      </c>
      <c r="H34" s="11"/>
      <c r="J34" s="7">
        <f t="shared" ref="J34:O36" si="2">(B34+B39+B44+B49+B54)/5</f>
        <v>135.80000000000001</v>
      </c>
      <c r="K34" s="7">
        <f t="shared" si="2"/>
        <v>87.6</v>
      </c>
      <c r="L34" s="7">
        <f t="shared" si="2"/>
        <v>76</v>
      </c>
      <c r="M34" s="7">
        <f t="shared" si="2"/>
        <v>68</v>
      </c>
      <c r="N34" s="7">
        <f t="shared" si="2"/>
        <v>91.4</v>
      </c>
      <c r="O34" s="7">
        <f t="shared" si="2"/>
        <v>151.6</v>
      </c>
      <c r="P34" s="4"/>
    </row>
    <row r="35" spans="1:18" x14ac:dyDescent="0.4">
      <c r="A35" s="5">
        <v>1</v>
      </c>
      <c r="B35" s="7">
        <v>106</v>
      </c>
      <c r="C35" s="7">
        <v>82</v>
      </c>
      <c r="D35" s="7">
        <v>72</v>
      </c>
      <c r="E35" s="7">
        <v>53</v>
      </c>
      <c r="F35" s="7">
        <v>55</v>
      </c>
      <c r="G35" s="6">
        <v>80</v>
      </c>
      <c r="H35" s="11"/>
      <c r="J35" s="7">
        <f t="shared" si="2"/>
        <v>112.8</v>
      </c>
      <c r="K35" s="7">
        <f t="shared" si="2"/>
        <v>54.4</v>
      </c>
      <c r="L35" s="7">
        <f t="shared" si="2"/>
        <v>52.4</v>
      </c>
      <c r="M35" s="7">
        <f t="shared" si="2"/>
        <v>54.4</v>
      </c>
      <c r="N35" s="7">
        <f t="shared" si="2"/>
        <v>74.400000000000006</v>
      </c>
      <c r="O35" s="7">
        <f t="shared" si="2"/>
        <v>102.8</v>
      </c>
      <c r="P35" s="4"/>
    </row>
    <row r="36" spans="1:18" ht="19.5" thickBot="1" x14ac:dyDescent="0.45">
      <c r="A36" s="5"/>
      <c r="B36" s="7">
        <v>204</v>
      </c>
      <c r="C36" s="7">
        <v>155</v>
      </c>
      <c r="D36" s="7">
        <v>149</v>
      </c>
      <c r="E36" s="7">
        <v>153</v>
      </c>
      <c r="F36" s="7">
        <v>121</v>
      </c>
      <c r="G36" s="6">
        <v>121</v>
      </c>
      <c r="H36" s="11"/>
      <c r="J36" s="7">
        <f t="shared" si="2"/>
        <v>135.4</v>
      </c>
      <c r="K36" s="7">
        <f t="shared" si="2"/>
        <v>107.6</v>
      </c>
      <c r="L36" s="7">
        <f t="shared" si="2"/>
        <v>111.4</v>
      </c>
      <c r="M36" s="7">
        <f t="shared" si="2"/>
        <v>101.2</v>
      </c>
      <c r="N36" s="7">
        <f t="shared" si="2"/>
        <v>99.6</v>
      </c>
      <c r="O36" s="7">
        <f t="shared" si="2"/>
        <v>104.4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10" t="s">
        <v>23</v>
      </c>
      <c r="B38" s="9" t="s">
        <v>9</v>
      </c>
      <c r="C38" s="9"/>
      <c r="D38" s="9"/>
      <c r="E38" s="9"/>
      <c r="F38" s="9"/>
      <c r="G38" s="9"/>
      <c r="H38" s="8"/>
      <c r="J38" s="9" t="s">
        <v>24</v>
      </c>
      <c r="K38" s="9"/>
      <c r="L38" s="9"/>
      <c r="M38" s="9"/>
      <c r="N38" s="9"/>
      <c r="O38" s="9"/>
      <c r="P38" s="8" t="s">
        <v>26</v>
      </c>
    </row>
    <row r="39" spans="1:18" x14ac:dyDescent="0.4">
      <c r="A39" s="5">
        <v>3</v>
      </c>
      <c r="B39" s="7">
        <v>129</v>
      </c>
      <c r="C39" s="7">
        <v>98</v>
      </c>
      <c r="D39" s="7">
        <v>101</v>
      </c>
      <c r="E39" s="7">
        <v>97</v>
      </c>
      <c r="F39" s="7">
        <v>118</v>
      </c>
      <c r="G39" s="6">
        <v>195</v>
      </c>
      <c r="H39" s="11"/>
      <c r="J39" s="7">
        <f>'Hand 3'!K3-'0.15mL-2,3 '!J34</f>
        <v>-56.700000000000017</v>
      </c>
      <c r="K39" s="7">
        <f>'Hand 3'!L3-'0.15mL-2,3 '!K34</f>
        <v>9.9000000000000057</v>
      </c>
      <c r="L39" s="7">
        <f>'Hand 3'!M3-'0.15mL-2,3 '!L34</f>
        <v>27.200000000000003</v>
      </c>
      <c r="M39" s="7">
        <f>'Hand 3'!N3-'0.15mL-2,3 '!M34</f>
        <v>50</v>
      </c>
      <c r="N39" s="7">
        <f>'Hand 3'!O3-'0.15mL-2,3 '!N34</f>
        <v>68.199999999999989</v>
      </c>
      <c r="O39" s="7">
        <f>'Hand 3'!P3-'0.15mL-2,3 '!O34</f>
        <v>22.400000000000006</v>
      </c>
      <c r="P39" s="4">
        <f>SUM(J39:O39)</f>
        <v>120.99999999999999</v>
      </c>
    </row>
    <row r="40" spans="1:18" x14ac:dyDescent="0.4">
      <c r="A40" s="5">
        <v>2</v>
      </c>
      <c r="B40" s="7">
        <v>102</v>
      </c>
      <c r="C40" s="7">
        <v>61</v>
      </c>
      <c r="D40" s="7">
        <v>31</v>
      </c>
      <c r="E40" s="7">
        <v>23</v>
      </c>
      <c r="F40" s="7">
        <v>28</v>
      </c>
      <c r="G40" s="6">
        <v>104</v>
      </c>
      <c r="H40" s="11"/>
      <c r="J40" s="7">
        <f>'Hand 3'!K4-'0.15mL-2,3 '!J35</f>
        <v>-38.799999999999997</v>
      </c>
      <c r="K40" s="7">
        <f>'Hand 3'!L4-'0.15mL-2,3 '!K35</f>
        <v>29.300000000000004</v>
      </c>
      <c r="L40" s="7">
        <f>'Hand 3'!M4-'0.15mL-2,3 '!L35</f>
        <v>10.700000000000003</v>
      </c>
      <c r="M40" s="7">
        <f>'Hand 3'!N4-'0.15mL-2,3 '!M35</f>
        <v>29.199999999999996</v>
      </c>
      <c r="N40" s="7">
        <f>'Hand 3'!O4-'0.15mL-2,3 '!N35</f>
        <v>51.699999999999989</v>
      </c>
      <c r="O40" s="7">
        <f>'Hand 3'!P4-'0.15mL-2,3 '!O35</f>
        <v>53.600000000000009</v>
      </c>
      <c r="P40" s="4">
        <f>SUM(J40:O40)</f>
        <v>135.69999999999999</v>
      </c>
    </row>
    <row r="41" spans="1:18" ht="19.5" thickBot="1" x14ac:dyDescent="0.45">
      <c r="A41" s="5"/>
      <c r="B41" s="7">
        <v>155</v>
      </c>
      <c r="C41" s="7">
        <v>163</v>
      </c>
      <c r="D41" s="7">
        <v>157</v>
      </c>
      <c r="E41" s="7">
        <v>148</v>
      </c>
      <c r="F41" s="7">
        <v>120</v>
      </c>
      <c r="G41" s="6">
        <v>123</v>
      </c>
      <c r="H41" s="11"/>
      <c r="J41" s="7">
        <f>'Hand 3'!K5-'0.15mL-2,3 '!J36</f>
        <v>-30.400000000000006</v>
      </c>
      <c r="K41" s="7">
        <f>'Hand 3'!L5-'0.15mL-2,3 '!K36</f>
        <v>-20.699999999999989</v>
      </c>
      <c r="L41" s="7">
        <f>'Hand 3'!M5-'0.15mL-2,3 '!L36</f>
        <v>-32.700000000000003</v>
      </c>
      <c r="M41" s="7">
        <f>'Hand 3'!N5-'0.15mL-2,3 '!M36</f>
        <v>-9.5</v>
      </c>
      <c r="N41" s="7">
        <f>'Hand 3'!O5-'0.15mL-2,3 '!N36</f>
        <v>41.300000000000011</v>
      </c>
      <c r="O41" s="7">
        <f>'Hand 3'!P5-'0.15mL-2,3 '!O36</f>
        <v>72.599999999999994</v>
      </c>
      <c r="P41" s="4">
        <f>SUM(J41:O41)</f>
        <v>20.600000000000009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277.3</v>
      </c>
    </row>
    <row r="43" spans="1:18" x14ac:dyDescent="0.4">
      <c r="A43" s="10" t="s">
        <v>23</v>
      </c>
      <c r="B43" s="9" t="s">
        <v>9</v>
      </c>
      <c r="C43" s="9"/>
      <c r="D43" s="9"/>
      <c r="E43" s="9"/>
      <c r="F43" s="9"/>
      <c r="G43" s="9"/>
      <c r="H43" s="8"/>
      <c r="J43" t="s">
        <v>25</v>
      </c>
    </row>
    <row r="44" spans="1:18" x14ac:dyDescent="0.4">
      <c r="A44" s="5">
        <v>3</v>
      </c>
      <c r="B44" s="7">
        <v>104</v>
      </c>
      <c r="C44" s="7">
        <v>92</v>
      </c>
      <c r="D44" s="7">
        <v>60</v>
      </c>
      <c r="E44" s="7">
        <v>42</v>
      </c>
      <c r="F44" s="7">
        <v>44</v>
      </c>
      <c r="G44" s="6">
        <v>108</v>
      </c>
      <c r="H44" s="11"/>
      <c r="J44" s="7">
        <f t="shared" ref="J44:O46" si="3">J39^2</f>
        <v>3214.8900000000021</v>
      </c>
      <c r="K44" s="7">
        <f t="shared" si="3"/>
        <v>98.010000000000119</v>
      </c>
      <c r="L44" s="7">
        <f t="shared" si="3"/>
        <v>739.84000000000015</v>
      </c>
      <c r="M44" s="7">
        <f t="shared" si="3"/>
        <v>2500</v>
      </c>
      <c r="N44" s="7">
        <f t="shared" si="3"/>
        <v>4651.2399999999989</v>
      </c>
      <c r="O44" s="7">
        <f t="shared" si="3"/>
        <v>501.76000000000028</v>
      </c>
      <c r="P44" s="4">
        <f>SUM(J44:O44)</f>
        <v>11705.740000000002</v>
      </c>
    </row>
    <row r="45" spans="1:18" x14ac:dyDescent="0.4">
      <c r="A45" s="5">
        <v>3</v>
      </c>
      <c r="B45" s="7">
        <v>27</v>
      </c>
      <c r="C45" s="7">
        <v>22</v>
      </c>
      <c r="D45" s="7">
        <v>22</v>
      </c>
      <c r="E45" s="7">
        <v>22</v>
      </c>
      <c r="F45" s="7">
        <v>21</v>
      </c>
      <c r="G45" s="6">
        <v>34</v>
      </c>
      <c r="H45" s="11"/>
      <c r="J45" s="7">
        <f t="shared" si="3"/>
        <v>1505.4399999999998</v>
      </c>
      <c r="K45" s="7">
        <f t="shared" si="3"/>
        <v>858.49000000000024</v>
      </c>
      <c r="L45" s="7">
        <f t="shared" si="3"/>
        <v>114.49000000000007</v>
      </c>
      <c r="M45" s="7">
        <f t="shared" si="3"/>
        <v>852.63999999999976</v>
      </c>
      <c r="N45" s="7">
        <f t="shared" si="3"/>
        <v>2672.889999999999</v>
      </c>
      <c r="O45" s="7">
        <f t="shared" si="3"/>
        <v>2872.9600000000009</v>
      </c>
      <c r="P45" s="4">
        <f>SUM(J45:O45)</f>
        <v>8876.91</v>
      </c>
    </row>
    <row r="46" spans="1:18" ht="19.5" thickBot="1" x14ac:dyDescent="0.45">
      <c r="A46" s="5"/>
      <c r="B46" s="7">
        <v>73</v>
      </c>
      <c r="C46" s="7">
        <v>66</v>
      </c>
      <c r="D46" s="7">
        <v>93</v>
      </c>
      <c r="E46" s="7">
        <v>53</v>
      </c>
      <c r="F46" s="7">
        <v>28</v>
      </c>
      <c r="G46" s="6">
        <v>30</v>
      </c>
      <c r="H46" s="11"/>
      <c r="J46" s="7">
        <f t="shared" si="3"/>
        <v>924.16000000000031</v>
      </c>
      <c r="K46" s="7">
        <f t="shared" si="3"/>
        <v>428.48999999999955</v>
      </c>
      <c r="L46" s="7">
        <f t="shared" si="3"/>
        <v>1069.2900000000002</v>
      </c>
      <c r="M46" s="7">
        <f t="shared" si="3"/>
        <v>90.25</v>
      </c>
      <c r="N46" s="7">
        <f t="shared" si="3"/>
        <v>1705.690000000001</v>
      </c>
      <c r="O46" s="7">
        <f t="shared" si="3"/>
        <v>5270.7599999999993</v>
      </c>
      <c r="P46" s="4">
        <f>SUM(J46:O46)</f>
        <v>9488.64</v>
      </c>
      <c r="Q46" t="s">
        <v>5</v>
      </c>
      <c r="R46" t="s">
        <v>7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30071.29</v>
      </c>
      <c r="Q47">
        <f>P47^(0.5)</f>
        <v>173.4107551451178</v>
      </c>
      <c r="R47">
        <f>Q47/18</f>
        <v>9.6339308413954328</v>
      </c>
    </row>
    <row r="48" spans="1:18" x14ac:dyDescent="0.4">
      <c r="A48" s="10" t="s">
        <v>23</v>
      </c>
      <c r="B48" s="9" t="s">
        <v>9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178</v>
      </c>
      <c r="C49" s="7">
        <v>106</v>
      </c>
      <c r="D49" s="7">
        <v>71</v>
      </c>
      <c r="E49" s="7">
        <v>50</v>
      </c>
      <c r="F49" s="7">
        <v>91</v>
      </c>
      <c r="G49" s="6">
        <v>165</v>
      </c>
      <c r="H49" s="11"/>
    </row>
    <row r="50" spans="1:8" x14ac:dyDescent="0.4">
      <c r="A50" s="5">
        <v>4</v>
      </c>
      <c r="B50" s="7">
        <v>178</v>
      </c>
      <c r="C50" s="7">
        <v>73</v>
      </c>
      <c r="D50" s="7">
        <v>96</v>
      </c>
      <c r="E50" s="7">
        <v>87</v>
      </c>
      <c r="F50" s="7">
        <v>114</v>
      </c>
      <c r="G50" s="6">
        <v>154</v>
      </c>
      <c r="H50" s="11"/>
    </row>
    <row r="51" spans="1:8" x14ac:dyDescent="0.4">
      <c r="A51" s="5"/>
      <c r="B51" s="7">
        <v>163</v>
      </c>
      <c r="C51" s="7">
        <v>87</v>
      </c>
      <c r="D51" s="7">
        <v>98</v>
      </c>
      <c r="E51" s="7">
        <v>109</v>
      </c>
      <c r="F51" s="7">
        <v>137</v>
      </c>
      <c r="G51" s="6">
        <v>146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10" t="s">
        <v>23</v>
      </c>
      <c r="B53" s="9" t="s">
        <v>9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164</v>
      </c>
      <c r="C54" s="7">
        <v>69</v>
      </c>
      <c r="D54" s="7">
        <v>53</v>
      </c>
      <c r="E54" s="7">
        <v>67</v>
      </c>
      <c r="F54" s="7">
        <v>146</v>
      </c>
      <c r="G54" s="6">
        <v>177</v>
      </c>
      <c r="H54" s="11"/>
    </row>
    <row r="55" spans="1:8" x14ac:dyDescent="0.4">
      <c r="A55" s="5">
        <v>5</v>
      </c>
      <c r="B55" s="7">
        <v>151</v>
      </c>
      <c r="C55" s="7">
        <v>34</v>
      </c>
      <c r="D55" s="7">
        <v>41</v>
      </c>
      <c r="E55" s="7">
        <v>87</v>
      </c>
      <c r="F55" s="7">
        <v>154</v>
      </c>
      <c r="G55" s="6">
        <v>142</v>
      </c>
      <c r="H55" s="11"/>
    </row>
    <row r="56" spans="1:8" x14ac:dyDescent="0.4">
      <c r="A56" s="5"/>
      <c r="B56" s="7">
        <v>82</v>
      </c>
      <c r="C56" s="7">
        <v>67</v>
      </c>
      <c r="D56" s="7">
        <v>60</v>
      </c>
      <c r="E56" s="7">
        <v>43</v>
      </c>
      <c r="F56" s="7">
        <v>92</v>
      </c>
      <c r="G56" s="6">
        <v>102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FE02C-2973-4F1B-A007-410740399EB1}">
  <dimension ref="A2:R32"/>
  <sheetViews>
    <sheetView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114</v>
      </c>
      <c r="C8" s="7">
        <v>87</v>
      </c>
      <c r="D8" s="7">
        <v>72</v>
      </c>
      <c r="E8" s="7">
        <v>90</v>
      </c>
      <c r="F8" s="7">
        <v>93</v>
      </c>
      <c r="G8" s="6">
        <v>119</v>
      </c>
      <c r="H8" s="11"/>
      <c r="J8" s="7">
        <f t="shared" ref="J8:O10" si="0">(B8+B13+B18+B23+B28)/5</f>
        <v>185</v>
      </c>
      <c r="K8" s="7">
        <f t="shared" si="0"/>
        <v>156.6</v>
      </c>
      <c r="L8" s="7">
        <f t="shared" si="0"/>
        <v>128.80000000000001</v>
      </c>
      <c r="M8" s="7">
        <f t="shared" si="0"/>
        <v>123.2</v>
      </c>
      <c r="N8" s="7">
        <f t="shared" si="0"/>
        <v>145.4</v>
      </c>
      <c r="O8" s="7">
        <f t="shared" si="0"/>
        <v>170.6</v>
      </c>
      <c r="P8" s="4"/>
    </row>
    <row r="9" spans="1:16" x14ac:dyDescent="0.4">
      <c r="A9" s="5">
        <v>1</v>
      </c>
      <c r="B9" s="7">
        <v>101</v>
      </c>
      <c r="C9" s="7">
        <v>49</v>
      </c>
      <c r="D9" s="7">
        <v>22</v>
      </c>
      <c r="E9" s="7">
        <v>25</v>
      </c>
      <c r="F9" s="7">
        <v>64</v>
      </c>
      <c r="G9" s="6">
        <v>94</v>
      </c>
      <c r="H9" s="11"/>
      <c r="J9" s="7">
        <f t="shared" si="0"/>
        <v>129.19999999999999</v>
      </c>
      <c r="K9" s="7">
        <f t="shared" si="0"/>
        <v>72.400000000000006</v>
      </c>
      <c r="L9" s="7">
        <f t="shared" si="0"/>
        <v>50</v>
      </c>
      <c r="M9" s="7">
        <f t="shared" si="0"/>
        <v>60</v>
      </c>
      <c r="N9" s="7">
        <f t="shared" si="0"/>
        <v>88.2</v>
      </c>
      <c r="O9" s="7">
        <f t="shared" si="0"/>
        <v>121.8</v>
      </c>
      <c r="P9" s="4"/>
    </row>
    <row r="10" spans="1:16" ht="19.5" thickBot="1" x14ac:dyDescent="0.45">
      <c r="A10" s="5"/>
      <c r="B10" s="7">
        <v>196</v>
      </c>
      <c r="C10" s="7">
        <v>129</v>
      </c>
      <c r="D10" s="7">
        <v>42</v>
      </c>
      <c r="E10" s="7">
        <v>35</v>
      </c>
      <c r="F10" s="7">
        <v>44</v>
      </c>
      <c r="G10" s="6">
        <v>79</v>
      </c>
      <c r="H10" s="11"/>
      <c r="J10" s="7">
        <f t="shared" si="0"/>
        <v>140</v>
      </c>
      <c r="K10" s="7">
        <f t="shared" si="0"/>
        <v>103</v>
      </c>
      <c r="L10" s="7">
        <f t="shared" si="0"/>
        <v>76.2</v>
      </c>
      <c r="M10" s="7">
        <f t="shared" si="0"/>
        <v>81.2</v>
      </c>
      <c r="N10" s="7">
        <f t="shared" si="0"/>
        <v>89.6</v>
      </c>
      <c r="O10" s="7">
        <f t="shared" si="0"/>
        <v>106.8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4</v>
      </c>
      <c r="B13" s="7">
        <v>199</v>
      </c>
      <c r="C13" s="7">
        <v>174</v>
      </c>
      <c r="D13" s="7">
        <v>176</v>
      </c>
      <c r="E13" s="7">
        <v>204</v>
      </c>
      <c r="F13" s="7">
        <v>238</v>
      </c>
      <c r="G13" s="6">
        <v>222</v>
      </c>
      <c r="H13" s="11"/>
      <c r="J13" s="7">
        <f>'Hand 3'!K3-'0.15mL-4 '!J8</f>
        <v>-105.9</v>
      </c>
      <c r="K13" s="7">
        <f>'Hand 3'!L3-'0.15mL-4 '!K8</f>
        <v>-59.099999999999994</v>
      </c>
      <c r="L13" s="7">
        <f>'Hand 3'!M3-'0.15mL-4 '!L8</f>
        <v>-25.600000000000009</v>
      </c>
      <c r="M13" s="7">
        <f>'Hand 3'!N3-'0.15mL-4 '!M8</f>
        <v>-5.2000000000000028</v>
      </c>
      <c r="N13" s="7">
        <f>'Hand 3'!O3-'0.15mL-4 '!N8</f>
        <v>14.199999999999989</v>
      </c>
      <c r="O13" s="7">
        <f>'Hand 3'!P3-'0.15mL-4 '!O8</f>
        <v>3.4000000000000057</v>
      </c>
      <c r="P13" s="4">
        <f>SUM(J13:O13)</f>
        <v>-178.20000000000002</v>
      </c>
    </row>
    <row r="14" spans="1:16" x14ac:dyDescent="0.4">
      <c r="A14" s="5">
        <v>2</v>
      </c>
      <c r="B14" s="7">
        <v>122</v>
      </c>
      <c r="C14" s="7">
        <v>70</v>
      </c>
      <c r="D14" s="7">
        <v>29</v>
      </c>
      <c r="E14" s="7">
        <v>68</v>
      </c>
      <c r="F14" s="7">
        <v>101</v>
      </c>
      <c r="G14" s="6">
        <v>131</v>
      </c>
      <c r="H14" s="11"/>
      <c r="J14" s="7">
        <f>'Hand 3'!K4-'0.15mL-4 '!J9</f>
        <v>-55.199999999999989</v>
      </c>
      <c r="K14" s="7">
        <f>'Hand 3'!L4-'0.15mL-4 '!K9</f>
        <v>11.299999999999997</v>
      </c>
      <c r="L14" s="7">
        <f>'Hand 3'!M4-'0.15mL-4 '!L9</f>
        <v>13.100000000000001</v>
      </c>
      <c r="M14" s="7">
        <f>'Hand 3'!N4-'0.15mL-4 '!M9</f>
        <v>23.599999999999994</v>
      </c>
      <c r="N14" s="7">
        <f>'Hand 3'!O4-'0.15mL-4 '!N9</f>
        <v>37.899999999999991</v>
      </c>
      <c r="O14" s="7">
        <f>'Hand 3'!P4-'0.15mL-4 '!O9</f>
        <v>34.600000000000009</v>
      </c>
      <c r="P14" s="4">
        <f>SUM(J14:O14)</f>
        <v>65.300000000000011</v>
      </c>
    </row>
    <row r="15" spans="1:16" ht="19.5" thickBot="1" x14ac:dyDescent="0.45">
      <c r="A15" s="5"/>
      <c r="B15" s="7">
        <v>89</v>
      </c>
      <c r="C15" s="7">
        <v>58</v>
      </c>
      <c r="D15" s="7">
        <v>54</v>
      </c>
      <c r="E15" s="7">
        <v>77</v>
      </c>
      <c r="F15" s="7">
        <v>70</v>
      </c>
      <c r="G15" s="6">
        <v>79</v>
      </c>
      <c r="H15" s="11"/>
      <c r="J15" s="7">
        <f>'Hand 3'!K5-'0.15mL-4 '!J10</f>
        <v>-35</v>
      </c>
      <c r="K15" s="7">
        <f>'Hand 3'!L5-'0.15mL-4 '!K10</f>
        <v>-16.099999999999994</v>
      </c>
      <c r="L15" s="7">
        <f>'Hand 3'!M5-'0.15mL-4 '!L10</f>
        <v>2.5</v>
      </c>
      <c r="M15" s="7">
        <f>'Hand 3'!N5-'0.15mL-4 '!M10</f>
        <v>10.5</v>
      </c>
      <c r="N15" s="7">
        <f>'Hand 3'!O5-'0.15mL-4 '!N10</f>
        <v>51.300000000000011</v>
      </c>
      <c r="O15" s="7">
        <f>'Hand 3'!P5-'0.15mL-4 '!O10</f>
        <v>70.2</v>
      </c>
      <c r="P15" s="4">
        <f>SUM(J15:O15)</f>
        <v>83.40000000000002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-29.499999999999986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4</v>
      </c>
      <c r="B18" s="7">
        <v>200</v>
      </c>
      <c r="C18" s="7">
        <v>187</v>
      </c>
      <c r="D18" s="7">
        <v>155</v>
      </c>
      <c r="E18" s="7">
        <v>125</v>
      </c>
      <c r="F18" s="7">
        <v>120</v>
      </c>
      <c r="G18" s="6">
        <v>162</v>
      </c>
      <c r="H18" s="11"/>
      <c r="J18" s="7">
        <f t="shared" ref="J18:O20" si="1">J13^2</f>
        <v>11214.810000000001</v>
      </c>
      <c r="K18" s="7">
        <f t="shared" si="1"/>
        <v>3492.8099999999995</v>
      </c>
      <c r="L18" s="7">
        <f t="shared" si="1"/>
        <v>655.36000000000047</v>
      </c>
      <c r="M18" s="7">
        <f t="shared" si="1"/>
        <v>27.040000000000031</v>
      </c>
      <c r="N18" s="7">
        <f t="shared" si="1"/>
        <v>201.63999999999967</v>
      </c>
      <c r="O18" s="7">
        <f t="shared" si="1"/>
        <v>11.560000000000038</v>
      </c>
      <c r="P18" s="4">
        <f>SUM(J18:O18)</f>
        <v>15603.220000000001</v>
      </c>
    </row>
    <row r="19" spans="1:18" x14ac:dyDescent="0.4">
      <c r="A19" s="5">
        <v>3</v>
      </c>
      <c r="B19" s="7">
        <v>80</v>
      </c>
      <c r="C19" s="7">
        <v>54</v>
      </c>
      <c r="D19" s="7">
        <v>56</v>
      </c>
      <c r="E19" s="7">
        <v>53</v>
      </c>
      <c r="F19" s="7">
        <v>61</v>
      </c>
      <c r="G19" s="6">
        <v>114</v>
      </c>
      <c r="H19" s="11"/>
      <c r="J19" s="7">
        <f t="shared" si="1"/>
        <v>3047.0399999999986</v>
      </c>
      <c r="K19" s="7">
        <f t="shared" si="1"/>
        <v>127.68999999999994</v>
      </c>
      <c r="L19" s="7">
        <f t="shared" si="1"/>
        <v>171.61000000000004</v>
      </c>
      <c r="M19" s="7">
        <f t="shared" si="1"/>
        <v>556.9599999999997</v>
      </c>
      <c r="N19" s="7">
        <f t="shared" si="1"/>
        <v>1436.4099999999994</v>
      </c>
      <c r="O19" s="7">
        <f t="shared" si="1"/>
        <v>1197.1600000000005</v>
      </c>
      <c r="P19" s="4">
        <f>SUM(J19:O19)</f>
        <v>6536.8699999999981</v>
      </c>
    </row>
    <row r="20" spans="1:18" ht="19.5" thickBot="1" x14ac:dyDescent="0.45">
      <c r="A20" s="5"/>
      <c r="B20" s="7">
        <v>104</v>
      </c>
      <c r="C20" s="7">
        <v>116</v>
      </c>
      <c r="D20" s="7">
        <v>82</v>
      </c>
      <c r="E20" s="7">
        <v>81</v>
      </c>
      <c r="F20" s="7">
        <v>63</v>
      </c>
      <c r="G20" s="6">
        <v>93</v>
      </c>
      <c r="H20" s="11"/>
      <c r="J20" s="7">
        <f t="shared" si="1"/>
        <v>1225</v>
      </c>
      <c r="K20" s="7">
        <f t="shared" si="1"/>
        <v>259.20999999999981</v>
      </c>
      <c r="L20" s="7">
        <f t="shared" si="1"/>
        <v>6.25</v>
      </c>
      <c r="M20" s="7">
        <f t="shared" si="1"/>
        <v>110.25</v>
      </c>
      <c r="N20" s="7">
        <f t="shared" si="1"/>
        <v>2631.690000000001</v>
      </c>
      <c r="O20" s="7">
        <f t="shared" si="1"/>
        <v>4928.04</v>
      </c>
      <c r="P20" s="4">
        <f>SUM(J20:O20)</f>
        <v>9160.44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31300.53</v>
      </c>
      <c r="Q21">
        <f>P21^(0.5)</f>
        <v>176.91955799176077</v>
      </c>
      <c r="R21">
        <f>Q21/18</f>
        <v>9.8288643328755985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206</v>
      </c>
      <c r="C23" s="7">
        <v>171</v>
      </c>
      <c r="D23" s="7">
        <v>159</v>
      </c>
      <c r="E23" s="7">
        <v>147</v>
      </c>
      <c r="F23" s="7">
        <v>155</v>
      </c>
      <c r="G23" s="6">
        <v>195</v>
      </c>
      <c r="H23" s="11"/>
    </row>
    <row r="24" spans="1:18" x14ac:dyDescent="0.4">
      <c r="A24" s="5">
        <v>4</v>
      </c>
      <c r="B24" s="7">
        <v>178</v>
      </c>
      <c r="C24" s="7">
        <v>107</v>
      </c>
      <c r="D24" s="7">
        <v>80</v>
      </c>
      <c r="E24" s="7">
        <v>77</v>
      </c>
      <c r="F24" s="7">
        <v>100</v>
      </c>
      <c r="G24" s="6">
        <v>120</v>
      </c>
      <c r="H24" s="11"/>
    </row>
    <row r="25" spans="1:18" x14ac:dyDescent="0.4">
      <c r="A25" s="5"/>
      <c r="B25" s="7">
        <v>197</v>
      </c>
      <c r="C25" s="7">
        <v>119</v>
      </c>
      <c r="D25" s="7">
        <v>84</v>
      </c>
      <c r="E25" s="7">
        <v>48</v>
      </c>
      <c r="F25" s="7">
        <v>93</v>
      </c>
      <c r="G25" s="6">
        <v>95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206</v>
      </c>
      <c r="C28" s="7">
        <v>164</v>
      </c>
      <c r="D28" s="7">
        <v>82</v>
      </c>
      <c r="E28" s="7">
        <v>50</v>
      </c>
      <c r="F28" s="7">
        <v>121</v>
      </c>
      <c r="G28" s="6">
        <v>155</v>
      </c>
      <c r="H28" s="11"/>
    </row>
    <row r="29" spans="1:18" x14ac:dyDescent="0.4">
      <c r="A29" s="5">
        <v>5</v>
      </c>
      <c r="B29" s="7">
        <v>165</v>
      </c>
      <c r="C29" s="7">
        <v>82</v>
      </c>
      <c r="D29" s="7">
        <v>63</v>
      </c>
      <c r="E29" s="7">
        <v>77</v>
      </c>
      <c r="F29" s="7">
        <v>115</v>
      </c>
      <c r="G29" s="6">
        <v>150</v>
      </c>
      <c r="H29" s="11"/>
    </row>
    <row r="30" spans="1:18" x14ac:dyDescent="0.4">
      <c r="A30" s="5"/>
      <c r="B30" s="7">
        <v>114</v>
      </c>
      <c r="C30" s="7">
        <v>93</v>
      </c>
      <c r="D30" s="7">
        <v>119</v>
      </c>
      <c r="E30" s="7">
        <v>165</v>
      </c>
      <c r="F30" s="7">
        <v>178</v>
      </c>
      <c r="G30" s="6">
        <v>188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8FAC9-53CA-4149-8ABA-53D345FED2E1}">
  <dimension ref="A2:R57"/>
  <sheetViews>
    <sheetView topLeftCell="A13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203</v>
      </c>
      <c r="C8" s="7">
        <v>104</v>
      </c>
      <c r="D8" s="7">
        <v>71</v>
      </c>
      <c r="E8" s="7">
        <v>39</v>
      </c>
      <c r="F8" s="7">
        <v>98</v>
      </c>
      <c r="G8" s="6">
        <v>221</v>
      </c>
      <c r="H8" s="11"/>
      <c r="J8" s="7">
        <f t="shared" ref="J8:O10" si="0">(B8+B13+B18+B23+B28)/5</f>
        <v>136.6</v>
      </c>
      <c r="K8" s="7">
        <f t="shared" si="0"/>
        <v>72.599999999999994</v>
      </c>
      <c r="L8" s="7">
        <f t="shared" si="0"/>
        <v>84.2</v>
      </c>
      <c r="M8" s="7">
        <f t="shared" si="0"/>
        <v>73</v>
      </c>
      <c r="N8" s="7">
        <f t="shared" si="0"/>
        <v>90.2</v>
      </c>
      <c r="O8" s="7">
        <f t="shared" si="0"/>
        <v>148.6</v>
      </c>
      <c r="P8" s="4"/>
    </row>
    <row r="9" spans="1:16" x14ac:dyDescent="0.4">
      <c r="A9" s="5">
        <v>1</v>
      </c>
      <c r="B9" s="7">
        <v>161</v>
      </c>
      <c r="C9" s="7">
        <v>72</v>
      </c>
      <c r="D9" s="7">
        <v>66</v>
      </c>
      <c r="E9" s="7">
        <v>61</v>
      </c>
      <c r="F9" s="7">
        <v>177</v>
      </c>
      <c r="G9" s="6">
        <v>200</v>
      </c>
      <c r="H9" s="11"/>
      <c r="J9" s="7">
        <f t="shared" si="0"/>
        <v>122.2</v>
      </c>
      <c r="K9" s="7">
        <f t="shared" si="0"/>
        <v>58.4</v>
      </c>
      <c r="L9" s="7">
        <f t="shared" si="0"/>
        <v>70.599999999999994</v>
      </c>
      <c r="M9" s="7">
        <f t="shared" si="0"/>
        <v>83.8</v>
      </c>
      <c r="N9" s="7">
        <f t="shared" si="0"/>
        <v>108</v>
      </c>
      <c r="O9" s="7">
        <f t="shared" si="0"/>
        <v>124.2</v>
      </c>
      <c r="P9" s="4"/>
    </row>
    <row r="10" spans="1:16" ht="19.5" thickBot="1" x14ac:dyDescent="0.45">
      <c r="A10" s="5"/>
      <c r="B10" s="7">
        <v>191</v>
      </c>
      <c r="C10" s="7">
        <v>118</v>
      </c>
      <c r="D10" s="7">
        <v>72</v>
      </c>
      <c r="E10" s="7">
        <v>73</v>
      </c>
      <c r="F10" s="7">
        <v>164</v>
      </c>
      <c r="G10" s="6">
        <v>186</v>
      </c>
      <c r="H10" s="11"/>
      <c r="J10" s="7">
        <f t="shared" si="0"/>
        <v>122</v>
      </c>
      <c r="K10" s="7">
        <f t="shared" si="0"/>
        <v>85.4</v>
      </c>
      <c r="L10" s="7">
        <f t="shared" si="0"/>
        <v>88.2</v>
      </c>
      <c r="M10" s="7">
        <f t="shared" si="0"/>
        <v>80</v>
      </c>
      <c r="N10" s="7">
        <f t="shared" si="0"/>
        <v>91.4</v>
      </c>
      <c r="O10" s="7">
        <f t="shared" si="0"/>
        <v>115.4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2</v>
      </c>
      <c r="B13" s="7">
        <v>108</v>
      </c>
      <c r="C13" s="7">
        <v>30</v>
      </c>
      <c r="D13" s="7">
        <v>70</v>
      </c>
      <c r="E13" s="7">
        <v>107</v>
      </c>
      <c r="F13" s="7">
        <v>157</v>
      </c>
      <c r="G13" s="6">
        <v>204</v>
      </c>
      <c r="H13" s="11"/>
      <c r="J13" s="7">
        <f>'Hand 3'!K3-'0.2mL-2,3 '!J8</f>
        <v>-57.5</v>
      </c>
      <c r="K13" s="7">
        <f>'Hand 3'!L3-'0.2mL-2,3 '!K8</f>
        <v>24.900000000000006</v>
      </c>
      <c r="L13" s="7">
        <f>'Hand 3'!M3-'0.2mL-2,3 '!L8</f>
        <v>19</v>
      </c>
      <c r="M13" s="7">
        <f>'Hand 3'!N3-'0.2mL-2,3 '!M8</f>
        <v>45</v>
      </c>
      <c r="N13" s="7">
        <f>'Hand 3'!O3-'0.2mL-2,3 '!N8</f>
        <v>69.399999999999991</v>
      </c>
      <c r="O13" s="7">
        <f>'Hand 3'!P3-'0.2mL-2,3 '!O8</f>
        <v>25.400000000000006</v>
      </c>
      <c r="P13" s="4">
        <f>SUM(J13:O13)</f>
        <v>126.2</v>
      </c>
    </row>
    <row r="14" spans="1:16" x14ac:dyDescent="0.4">
      <c r="A14" s="5">
        <v>2</v>
      </c>
      <c r="B14" s="7">
        <v>109</v>
      </c>
      <c r="C14" s="7">
        <v>35</v>
      </c>
      <c r="D14" s="7">
        <v>56</v>
      </c>
      <c r="E14" s="7">
        <v>110</v>
      </c>
      <c r="F14" s="7">
        <v>154</v>
      </c>
      <c r="G14" s="6">
        <v>184</v>
      </c>
      <c r="H14" s="11"/>
      <c r="J14" s="7">
        <f>'Hand 3'!K4-'0.2mL-2,3 '!J9</f>
        <v>-48.2</v>
      </c>
      <c r="K14" s="7">
        <f>'Hand 3'!L4-'0.2mL-2,3 '!K9</f>
        <v>25.300000000000004</v>
      </c>
      <c r="L14" s="7">
        <f>'Hand 3'!M4-'0.2mL-2,3 '!L9</f>
        <v>-7.4999999999999929</v>
      </c>
      <c r="M14" s="7">
        <f>'Hand 3'!N4-'0.2mL-2,3 '!M9</f>
        <v>-0.20000000000000284</v>
      </c>
      <c r="N14" s="7">
        <f>'Hand 3'!O4-'0.2mL-2,3 '!N9</f>
        <v>18.099999999999994</v>
      </c>
      <c r="O14" s="7">
        <f>'Hand 3'!P4-'0.2mL-2,3 '!O9</f>
        <v>32.200000000000003</v>
      </c>
      <c r="P14" s="4">
        <f>SUM(J14:O14)</f>
        <v>19.700000000000003</v>
      </c>
    </row>
    <row r="15" spans="1:16" ht="19.5" thickBot="1" x14ac:dyDescent="0.45">
      <c r="A15" s="5"/>
      <c r="B15" s="7">
        <v>146</v>
      </c>
      <c r="C15" s="7">
        <v>113</v>
      </c>
      <c r="D15" s="7">
        <v>123</v>
      </c>
      <c r="E15" s="7">
        <v>145</v>
      </c>
      <c r="F15" s="7">
        <v>111</v>
      </c>
      <c r="G15" s="6">
        <v>194</v>
      </c>
      <c r="H15" s="11"/>
      <c r="J15" s="7">
        <f>'Hand 3'!K5-'0.2mL-2,3 '!J10</f>
        <v>-17</v>
      </c>
      <c r="K15" s="7">
        <f>'Hand 3'!L5-'0.2mL-2,3 '!K10</f>
        <v>1.5</v>
      </c>
      <c r="L15" s="7">
        <f>'Hand 3'!M5-'0.2mL-2,3 '!L10</f>
        <v>-9.5</v>
      </c>
      <c r="M15" s="7">
        <f>'Hand 3'!N5-'0.2mL-2,3 '!M10</f>
        <v>11.700000000000003</v>
      </c>
      <c r="N15" s="7">
        <f>'Hand 3'!O5-'0.2mL-2,3 '!N10</f>
        <v>49.5</v>
      </c>
      <c r="O15" s="7">
        <f>'Hand 3'!P5-'0.2mL-2,3 '!O10</f>
        <v>61.599999999999994</v>
      </c>
      <c r="P15" s="4">
        <f>SUM(J15:O15)</f>
        <v>97.8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243.7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2</v>
      </c>
      <c r="B18" s="7">
        <v>176</v>
      </c>
      <c r="C18" s="7">
        <v>110</v>
      </c>
      <c r="D18" s="7">
        <v>143</v>
      </c>
      <c r="E18" s="7">
        <v>89</v>
      </c>
      <c r="F18" s="7">
        <v>77</v>
      </c>
      <c r="G18" s="6">
        <v>91</v>
      </c>
      <c r="H18" s="11"/>
      <c r="J18" s="7">
        <f t="shared" ref="J18:O20" si="1">J13^2</f>
        <v>3306.25</v>
      </c>
      <c r="K18" s="7">
        <f t="shared" si="1"/>
        <v>620.01000000000033</v>
      </c>
      <c r="L18" s="7">
        <f t="shared" si="1"/>
        <v>361</v>
      </c>
      <c r="M18" s="7">
        <f t="shared" si="1"/>
        <v>2025</v>
      </c>
      <c r="N18" s="7">
        <f t="shared" si="1"/>
        <v>4816.3599999999988</v>
      </c>
      <c r="O18" s="7">
        <f t="shared" si="1"/>
        <v>645.16000000000031</v>
      </c>
      <c r="P18" s="4">
        <f>SUM(J18:O18)</f>
        <v>11773.779999999999</v>
      </c>
    </row>
    <row r="19" spans="1:18" x14ac:dyDescent="0.4">
      <c r="A19" s="5">
        <v>3</v>
      </c>
      <c r="B19" s="7">
        <v>153</v>
      </c>
      <c r="C19" s="7">
        <v>82</v>
      </c>
      <c r="D19" s="7">
        <v>139</v>
      </c>
      <c r="E19" s="7">
        <v>127</v>
      </c>
      <c r="F19" s="7">
        <v>27</v>
      </c>
      <c r="G19" s="6">
        <v>49</v>
      </c>
      <c r="H19" s="11"/>
      <c r="J19" s="7">
        <f t="shared" si="1"/>
        <v>2323.2400000000002</v>
      </c>
      <c r="K19" s="7">
        <f t="shared" si="1"/>
        <v>640.09000000000026</v>
      </c>
      <c r="L19" s="7">
        <f t="shared" si="1"/>
        <v>56.249999999999893</v>
      </c>
      <c r="M19" s="7">
        <f t="shared" si="1"/>
        <v>4.0000000000001139E-2</v>
      </c>
      <c r="N19" s="7">
        <f t="shared" si="1"/>
        <v>327.60999999999979</v>
      </c>
      <c r="O19" s="7">
        <f t="shared" si="1"/>
        <v>1036.8400000000001</v>
      </c>
      <c r="P19" s="4">
        <f>SUM(J19:O19)</f>
        <v>4384.07</v>
      </c>
    </row>
    <row r="20" spans="1:18" ht="19.5" thickBot="1" x14ac:dyDescent="0.45">
      <c r="A20" s="5"/>
      <c r="B20" s="7">
        <v>94</v>
      </c>
      <c r="C20" s="7">
        <v>91</v>
      </c>
      <c r="D20" s="7">
        <v>157</v>
      </c>
      <c r="E20" s="7">
        <v>61</v>
      </c>
      <c r="F20" s="7">
        <v>28</v>
      </c>
      <c r="G20" s="6">
        <v>53</v>
      </c>
      <c r="H20" s="11"/>
      <c r="J20" s="7">
        <f t="shared" si="1"/>
        <v>289</v>
      </c>
      <c r="K20" s="7">
        <f t="shared" si="1"/>
        <v>2.25</v>
      </c>
      <c r="L20" s="7">
        <f t="shared" si="1"/>
        <v>90.25</v>
      </c>
      <c r="M20" s="7">
        <f t="shared" si="1"/>
        <v>136.89000000000007</v>
      </c>
      <c r="N20" s="7">
        <f t="shared" si="1"/>
        <v>2450.25</v>
      </c>
      <c r="O20" s="7">
        <f t="shared" si="1"/>
        <v>3794.5599999999995</v>
      </c>
      <c r="P20" s="4">
        <f>SUM(J20:O20)</f>
        <v>6763.2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22921.05</v>
      </c>
      <c r="Q21">
        <f>P21^(0.5)</f>
        <v>151.39699468615618</v>
      </c>
      <c r="R21">
        <f>Q21/18</f>
        <v>8.4109441492308985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118</v>
      </c>
      <c r="C23" s="7">
        <v>61</v>
      </c>
      <c r="D23" s="7">
        <v>42</v>
      </c>
      <c r="E23" s="7">
        <v>48</v>
      </c>
      <c r="F23" s="7">
        <v>50</v>
      </c>
      <c r="G23" s="6">
        <v>103</v>
      </c>
      <c r="H23" s="11"/>
    </row>
    <row r="24" spans="1:18" x14ac:dyDescent="0.4">
      <c r="A24" s="5">
        <v>4</v>
      </c>
      <c r="B24" s="7">
        <v>132</v>
      </c>
      <c r="C24" s="7">
        <v>69</v>
      </c>
      <c r="D24" s="7">
        <v>53</v>
      </c>
      <c r="E24" s="7">
        <v>79</v>
      </c>
      <c r="F24" s="7">
        <v>147</v>
      </c>
      <c r="G24" s="6">
        <v>141</v>
      </c>
      <c r="H24" s="11"/>
    </row>
    <row r="25" spans="1:18" x14ac:dyDescent="0.4">
      <c r="A25" s="5"/>
      <c r="B25" s="7">
        <v>81</v>
      </c>
      <c r="C25" s="7">
        <v>34</v>
      </c>
      <c r="D25" s="7">
        <v>51</v>
      </c>
      <c r="E25" s="7">
        <v>89</v>
      </c>
      <c r="F25" s="7">
        <v>124</v>
      </c>
      <c r="G25" s="6">
        <v>113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78</v>
      </c>
      <c r="C28" s="7">
        <v>58</v>
      </c>
      <c r="D28" s="7">
        <v>95</v>
      </c>
      <c r="E28" s="7">
        <v>82</v>
      </c>
      <c r="F28" s="7">
        <v>69</v>
      </c>
      <c r="G28" s="6">
        <v>124</v>
      </c>
      <c r="H28" s="11"/>
    </row>
    <row r="29" spans="1:18" x14ac:dyDescent="0.4">
      <c r="A29" s="5">
        <v>5</v>
      </c>
      <c r="B29" s="7">
        <v>56</v>
      </c>
      <c r="C29" s="7">
        <v>34</v>
      </c>
      <c r="D29" s="7">
        <v>39</v>
      </c>
      <c r="E29" s="7">
        <v>42</v>
      </c>
      <c r="F29" s="7">
        <v>35</v>
      </c>
      <c r="G29" s="6">
        <v>47</v>
      </c>
      <c r="H29" s="11"/>
    </row>
    <row r="30" spans="1:18" x14ac:dyDescent="0.4">
      <c r="A30" s="5"/>
      <c r="B30" s="7">
        <v>98</v>
      </c>
      <c r="C30" s="7">
        <v>71</v>
      </c>
      <c r="D30" s="7">
        <v>38</v>
      </c>
      <c r="E30" s="7">
        <v>32</v>
      </c>
      <c r="F30" s="7">
        <v>30</v>
      </c>
      <c r="G30" s="6">
        <v>31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10" t="s">
        <v>23</v>
      </c>
      <c r="B33" s="9" t="s">
        <v>9</v>
      </c>
      <c r="C33" s="9"/>
      <c r="D33" s="9"/>
      <c r="E33" s="9"/>
      <c r="F33" s="9"/>
      <c r="G33" s="9"/>
      <c r="H33" s="8"/>
      <c r="J33" s="9" t="s">
        <v>22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156</v>
      </c>
      <c r="C34" s="7">
        <v>43</v>
      </c>
      <c r="D34" s="7">
        <v>36</v>
      </c>
      <c r="E34" s="7">
        <v>27</v>
      </c>
      <c r="F34" s="7">
        <v>96</v>
      </c>
      <c r="G34" s="6">
        <v>182</v>
      </c>
      <c r="H34" s="11"/>
      <c r="J34" s="7">
        <f t="shared" ref="J34:O36" si="2">(B34+B39+B44+B49+B54)/5</f>
        <v>114</v>
      </c>
      <c r="K34" s="7">
        <f t="shared" si="2"/>
        <v>40.6</v>
      </c>
      <c r="L34" s="7">
        <f t="shared" si="2"/>
        <v>44.8</v>
      </c>
      <c r="M34" s="7">
        <f t="shared" si="2"/>
        <v>38</v>
      </c>
      <c r="N34" s="7">
        <f t="shared" si="2"/>
        <v>82.2</v>
      </c>
      <c r="O34" s="7">
        <f t="shared" si="2"/>
        <v>140</v>
      </c>
      <c r="P34" s="4"/>
    </row>
    <row r="35" spans="1:18" x14ac:dyDescent="0.4">
      <c r="A35" s="5">
        <v>1</v>
      </c>
      <c r="B35" s="7">
        <v>184</v>
      </c>
      <c r="C35" s="7">
        <v>67</v>
      </c>
      <c r="D35" s="7">
        <v>39</v>
      </c>
      <c r="E35" s="7">
        <v>48</v>
      </c>
      <c r="F35" s="7">
        <v>101</v>
      </c>
      <c r="G35" s="6">
        <v>145</v>
      </c>
      <c r="H35" s="11"/>
      <c r="J35" s="7">
        <f t="shared" si="2"/>
        <v>132.19999999999999</v>
      </c>
      <c r="K35" s="7">
        <f t="shared" si="2"/>
        <v>50.4</v>
      </c>
      <c r="L35" s="7">
        <f t="shared" si="2"/>
        <v>41.8</v>
      </c>
      <c r="M35" s="7">
        <f t="shared" si="2"/>
        <v>43</v>
      </c>
      <c r="N35" s="7">
        <f t="shared" si="2"/>
        <v>83</v>
      </c>
      <c r="O35" s="7">
        <f t="shared" si="2"/>
        <v>137</v>
      </c>
      <c r="P35" s="4"/>
    </row>
    <row r="36" spans="1:18" ht="19.5" thickBot="1" x14ac:dyDescent="0.45">
      <c r="A36" s="5"/>
      <c r="B36" s="7">
        <v>165</v>
      </c>
      <c r="C36" s="7">
        <v>123</v>
      </c>
      <c r="D36" s="7">
        <v>75</v>
      </c>
      <c r="E36" s="7">
        <v>122</v>
      </c>
      <c r="F36" s="7">
        <v>117</v>
      </c>
      <c r="G36" s="6">
        <v>171</v>
      </c>
      <c r="H36" s="11"/>
      <c r="J36" s="7">
        <f t="shared" si="2"/>
        <v>115</v>
      </c>
      <c r="K36" s="7">
        <f t="shared" si="2"/>
        <v>69.2</v>
      </c>
      <c r="L36" s="7">
        <f t="shared" si="2"/>
        <v>65.599999999999994</v>
      </c>
      <c r="M36" s="7">
        <f t="shared" si="2"/>
        <v>75</v>
      </c>
      <c r="N36" s="7">
        <f t="shared" si="2"/>
        <v>91.6</v>
      </c>
      <c r="O36" s="7">
        <f t="shared" si="2"/>
        <v>139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10" t="s">
        <v>23</v>
      </c>
      <c r="B38" s="9" t="s">
        <v>9</v>
      </c>
      <c r="C38" s="9"/>
      <c r="D38" s="9"/>
      <c r="E38" s="9"/>
      <c r="F38" s="9"/>
      <c r="G38" s="9"/>
      <c r="H38" s="8"/>
      <c r="J38" s="9" t="s">
        <v>24</v>
      </c>
      <c r="K38" s="9"/>
      <c r="L38" s="9"/>
      <c r="M38" s="9"/>
      <c r="N38" s="9"/>
      <c r="O38" s="9"/>
      <c r="P38" s="8" t="s">
        <v>26</v>
      </c>
    </row>
    <row r="39" spans="1:18" x14ac:dyDescent="0.4">
      <c r="A39" s="5">
        <v>3</v>
      </c>
      <c r="B39" s="7">
        <v>127</v>
      </c>
      <c r="C39" s="7">
        <v>32</v>
      </c>
      <c r="D39" s="7">
        <v>42</v>
      </c>
      <c r="E39" s="7">
        <v>47</v>
      </c>
      <c r="F39" s="7">
        <v>74</v>
      </c>
      <c r="G39" s="6">
        <v>114</v>
      </c>
      <c r="H39" s="11"/>
      <c r="J39" s="7">
        <f>'Hand 3'!K3-'0.2mL-2,3 '!J34</f>
        <v>-34.900000000000006</v>
      </c>
      <c r="K39" s="7">
        <f>'Hand 3'!L3-'0.2mL-2,3 '!K34</f>
        <v>56.9</v>
      </c>
      <c r="L39" s="7">
        <f>'Hand 3'!M3-'0.2mL-2,3 '!L34</f>
        <v>58.400000000000006</v>
      </c>
      <c r="M39" s="7">
        <f>'Hand 3'!N3-'0.2mL-2,3 '!M34</f>
        <v>80</v>
      </c>
      <c r="N39" s="7">
        <f>'Hand 3'!O3-'0.2mL-2,3 '!N34</f>
        <v>77.399999999999991</v>
      </c>
      <c r="O39" s="7">
        <f>'Hand 3'!P3-'0.2mL-2,3 '!O34</f>
        <v>34</v>
      </c>
      <c r="P39" s="4">
        <f>SUM(J39:O39)</f>
        <v>271.8</v>
      </c>
    </row>
    <row r="40" spans="1:18" x14ac:dyDescent="0.4">
      <c r="A40" s="5">
        <v>2</v>
      </c>
      <c r="B40" s="7">
        <v>120</v>
      </c>
      <c r="C40" s="7">
        <v>32</v>
      </c>
      <c r="D40" s="7">
        <v>29</v>
      </c>
      <c r="E40" s="7">
        <v>29</v>
      </c>
      <c r="F40" s="7">
        <v>42</v>
      </c>
      <c r="G40" s="6">
        <v>117</v>
      </c>
      <c r="H40" s="11"/>
      <c r="J40" s="7">
        <f>'Hand 3'!K4-'0.2mL-2,3 '!J35</f>
        <v>-58.199999999999989</v>
      </c>
      <c r="K40" s="7">
        <f>'Hand 3'!L4-'0.2mL-2,3 '!K35</f>
        <v>33.300000000000004</v>
      </c>
      <c r="L40" s="7">
        <f>'Hand 3'!M4-'0.2mL-2,3 '!L35</f>
        <v>21.300000000000004</v>
      </c>
      <c r="M40" s="7">
        <f>'Hand 3'!N4-'0.2mL-2,3 '!M35</f>
        <v>40.599999999999994</v>
      </c>
      <c r="N40" s="7">
        <f>'Hand 3'!O4-'0.2mL-2,3 '!N35</f>
        <v>43.099999999999994</v>
      </c>
      <c r="O40" s="7">
        <f>'Hand 3'!P4-'0.2mL-2,3 '!O35</f>
        <v>19.400000000000006</v>
      </c>
      <c r="P40" s="4">
        <f>SUM(J40:O40)</f>
        <v>99.500000000000014</v>
      </c>
    </row>
    <row r="41" spans="1:18" ht="19.5" thickBot="1" x14ac:dyDescent="0.45">
      <c r="A41" s="5"/>
      <c r="B41" s="7">
        <v>143</v>
      </c>
      <c r="C41" s="7">
        <v>48</v>
      </c>
      <c r="D41" s="7">
        <v>36</v>
      </c>
      <c r="E41" s="7">
        <v>28</v>
      </c>
      <c r="F41" s="7">
        <v>57</v>
      </c>
      <c r="G41" s="6">
        <v>123</v>
      </c>
      <c r="H41" s="11"/>
      <c r="J41" s="7">
        <f>'Hand 3'!K5-'0.2mL-2,3 '!J36</f>
        <v>-10</v>
      </c>
      <c r="K41" s="7">
        <f>'Hand 3'!L5-'0.2mL-2,3 '!K36</f>
        <v>17.700000000000003</v>
      </c>
      <c r="L41" s="7">
        <f>'Hand 3'!M5-'0.2mL-2,3 '!L36</f>
        <v>13.100000000000009</v>
      </c>
      <c r="M41" s="7">
        <f>'Hand 3'!N5-'0.2mL-2,3 '!M36</f>
        <v>16.700000000000003</v>
      </c>
      <c r="N41" s="7">
        <f>'Hand 3'!O5-'0.2mL-2,3 '!N36</f>
        <v>49.300000000000011</v>
      </c>
      <c r="O41" s="7">
        <f>'Hand 3'!P5-'0.2mL-2,3 '!O36</f>
        <v>38</v>
      </c>
      <c r="P41" s="4">
        <f>SUM(J41:O41)</f>
        <v>124.80000000000003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496.1</v>
      </c>
    </row>
    <row r="43" spans="1:18" x14ac:dyDescent="0.4">
      <c r="A43" s="10" t="s">
        <v>23</v>
      </c>
      <c r="B43" s="9" t="s">
        <v>9</v>
      </c>
      <c r="C43" s="9"/>
      <c r="D43" s="9"/>
      <c r="E43" s="9"/>
      <c r="F43" s="9"/>
      <c r="G43" s="9"/>
      <c r="H43" s="8"/>
      <c r="J43" t="s">
        <v>25</v>
      </c>
    </row>
    <row r="44" spans="1:18" x14ac:dyDescent="0.4">
      <c r="A44" s="5">
        <v>3</v>
      </c>
      <c r="B44" s="7">
        <v>190</v>
      </c>
      <c r="C44" s="7">
        <v>43</v>
      </c>
      <c r="D44" s="7">
        <v>34</v>
      </c>
      <c r="E44" s="7">
        <v>29</v>
      </c>
      <c r="F44" s="7">
        <v>46</v>
      </c>
      <c r="G44" s="6">
        <v>99</v>
      </c>
      <c r="H44" s="11"/>
      <c r="J44" s="7">
        <f t="shared" ref="J44:O46" si="3">J39^2</f>
        <v>1218.0100000000004</v>
      </c>
      <c r="K44" s="7">
        <f t="shared" si="3"/>
        <v>3237.6099999999997</v>
      </c>
      <c r="L44" s="7">
        <f t="shared" si="3"/>
        <v>3410.5600000000009</v>
      </c>
      <c r="M44" s="7">
        <f t="shared" si="3"/>
        <v>6400</v>
      </c>
      <c r="N44" s="7">
        <f t="shared" si="3"/>
        <v>5990.7599999999984</v>
      </c>
      <c r="O44" s="7">
        <f t="shared" si="3"/>
        <v>1156</v>
      </c>
      <c r="P44" s="4">
        <f>SUM(J44:O44)</f>
        <v>21412.94</v>
      </c>
    </row>
    <row r="45" spans="1:18" x14ac:dyDescent="0.4">
      <c r="A45" s="5">
        <v>3</v>
      </c>
      <c r="B45" s="7">
        <v>135</v>
      </c>
      <c r="C45" s="7">
        <v>32</v>
      </c>
      <c r="D45" s="7">
        <v>25</v>
      </c>
      <c r="E45" s="7">
        <v>29</v>
      </c>
      <c r="F45" s="7">
        <v>39</v>
      </c>
      <c r="G45" s="6">
        <v>86</v>
      </c>
      <c r="H45" s="11"/>
      <c r="J45" s="7">
        <f t="shared" si="3"/>
        <v>3387.2399999999989</v>
      </c>
      <c r="K45" s="7">
        <f t="shared" si="3"/>
        <v>1108.8900000000003</v>
      </c>
      <c r="L45" s="7">
        <f t="shared" si="3"/>
        <v>453.69000000000017</v>
      </c>
      <c r="M45" s="7">
        <f t="shared" si="3"/>
        <v>1648.3599999999994</v>
      </c>
      <c r="N45" s="7">
        <f t="shared" si="3"/>
        <v>1857.6099999999994</v>
      </c>
      <c r="O45" s="7">
        <f t="shared" si="3"/>
        <v>376.36000000000024</v>
      </c>
      <c r="P45" s="4">
        <f>SUM(J45:O45)</f>
        <v>8832.15</v>
      </c>
    </row>
    <row r="46" spans="1:18" ht="19.5" thickBot="1" x14ac:dyDescent="0.45">
      <c r="A46" s="5"/>
      <c r="B46" s="7">
        <v>92</v>
      </c>
      <c r="C46" s="7">
        <v>68</v>
      </c>
      <c r="D46" s="7">
        <v>52</v>
      </c>
      <c r="E46" s="7">
        <v>34</v>
      </c>
      <c r="F46" s="7">
        <v>35</v>
      </c>
      <c r="G46" s="6">
        <v>61</v>
      </c>
      <c r="H46" s="11"/>
      <c r="J46" s="7">
        <f t="shared" si="3"/>
        <v>100</v>
      </c>
      <c r="K46" s="7">
        <f t="shared" si="3"/>
        <v>313.29000000000008</v>
      </c>
      <c r="L46" s="7">
        <f t="shared" si="3"/>
        <v>171.61000000000021</v>
      </c>
      <c r="M46" s="7">
        <f t="shared" si="3"/>
        <v>278.8900000000001</v>
      </c>
      <c r="N46" s="7">
        <f t="shared" si="3"/>
        <v>2430.4900000000011</v>
      </c>
      <c r="O46" s="7">
        <f t="shared" si="3"/>
        <v>1444</v>
      </c>
      <c r="P46" s="4">
        <f>SUM(J46:O46)</f>
        <v>4738.2800000000016</v>
      </c>
      <c r="Q46" t="s">
        <v>5</v>
      </c>
      <c r="R46" t="s">
        <v>7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34983.369999999995</v>
      </c>
      <c r="Q47">
        <f>P47^(0.5)</f>
        <v>187.03841851341664</v>
      </c>
      <c r="R47">
        <f>Q47/18</f>
        <v>10.39102325074537</v>
      </c>
    </row>
    <row r="48" spans="1:18" x14ac:dyDescent="0.4">
      <c r="A48" s="10" t="s">
        <v>23</v>
      </c>
      <c r="B48" s="9" t="s">
        <v>9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52</v>
      </c>
      <c r="C49" s="7">
        <v>52</v>
      </c>
      <c r="D49" s="7">
        <v>83</v>
      </c>
      <c r="E49" s="7">
        <v>55</v>
      </c>
      <c r="F49" s="7">
        <v>133</v>
      </c>
      <c r="G49" s="6">
        <v>191</v>
      </c>
      <c r="H49" s="11"/>
    </row>
    <row r="50" spans="1:8" x14ac:dyDescent="0.4">
      <c r="A50" s="5">
        <v>4</v>
      </c>
      <c r="B50" s="7">
        <v>158</v>
      </c>
      <c r="C50" s="7">
        <v>85</v>
      </c>
      <c r="D50" s="7">
        <v>86</v>
      </c>
      <c r="E50" s="7">
        <v>66</v>
      </c>
      <c r="F50" s="7">
        <v>159</v>
      </c>
      <c r="G50" s="6">
        <v>187</v>
      </c>
      <c r="H50" s="11"/>
    </row>
    <row r="51" spans="1:8" x14ac:dyDescent="0.4">
      <c r="A51" s="5"/>
      <c r="B51" s="7">
        <v>89</v>
      </c>
      <c r="C51" s="7">
        <v>39</v>
      </c>
      <c r="D51" s="7">
        <v>104</v>
      </c>
      <c r="E51" s="7">
        <v>133</v>
      </c>
      <c r="F51" s="7">
        <v>171</v>
      </c>
      <c r="G51" s="6">
        <v>216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10" t="s">
        <v>23</v>
      </c>
      <c r="B53" s="9" t="s">
        <v>9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45</v>
      </c>
      <c r="C54" s="7">
        <v>33</v>
      </c>
      <c r="D54" s="7">
        <v>29</v>
      </c>
      <c r="E54" s="7">
        <v>32</v>
      </c>
      <c r="F54" s="7">
        <v>62</v>
      </c>
      <c r="G54" s="6">
        <v>114</v>
      </c>
      <c r="H54" s="11"/>
    </row>
    <row r="55" spans="1:8" x14ac:dyDescent="0.4">
      <c r="A55" s="5">
        <v>5</v>
      </c>
      <c r="B55" s="7">
        <v>64</v>
      </c>
      <c r="C55" s="7">
        <v>36</v>
      </c>
      <c r="D55" s="7">
        <v>30</v>
      </c>
      <c r="E55" s="7">
        <v>43</v>
      </c>
      <c r="F55" s="7">
        <v>74</v>
      </c>
      <c r="G55" s="6">
        <v>150</v>
      </c>
      <c r="H55" s="11"/>
    </row>
    <row r="56" spans="1:8" x14ac:dyDescent="0.4">
      <c r="A56" s="5"/>
      <c r="B56" s="7">
        <v>86</v>
      </c>
      <c r="C56" s="7">
        <v>68</v>
      </c>
      <c r="D56" s="7">
        <v>61</v>
      </c>
      <c r="E56" s="7">
        <v>58</v>
      </c>
      <c r="F56" s="7">
        <v>78</v>
      </c>
      <c r="G56" s="6">
        <v>124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07C3D-311F-4838-A209-5AC1AB5DE309}">
  <dimension ref="A2:R32"/>
  <sheetViews>
    <sheetView topLeftCell="A13"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154</v>
      </c>
      <c r="C8" s="7">
        <v>155</v>
      </c>
      <c r="D8" s="7">
        <v>134</v>
      </c>
      <c r="E8" s="7">
        <v>123</v>
      </c>
      <c r="F8" s="7">
        <v>70</v>
      </c>
      <c r="G8" s="6">
        <v>42</v>
      </c>
      <c r="H8" s="11"/>
      <c r="J8" s="7">
        <f t="shared" ref="J8:O10" si="0">(B8+B13+B18+B23+B28)/5</f>
        <v>145</v>
      </c>
      <c r="K8" s="7">
        <f t="shared" si="0"/>
        <v>109.6</v>
      </c>
      <c r="L8" s="7">
        <f t="shared" si="0"/>
        <v>103.8</v>
      </c>
      <c r="M8" s="7">
        <f t="shared" si="0"/>
        <v>81.400000000000006</v>
      </c>
      <c r="N8" s="7">
        <f t="shared" si="0"/>
        <v>66.8</v>
      </c>
      <c r="O8" s="7">
        <f t="shared" si="0"/>
        <v>62.2</v>
      </c>
      <c r="P8" s="4"/>
    </row>
    <row r="9" spans="1:16" x14ac:dyDescent="0.4">
      <c r="A9" s="5">
        <v>1</v>
      </c>
      <c r="B9" s="7">
        <v>187</v>
      </c>
      <c r="C9" s="7">
        <v>87</v>
      </c>
      <c r="D9" s="7">
        <v>38</v>
      </c>
      <c r="E9" s="7">
        <v>28</v>
      </c>
      <c r="F9" s="7">
        <v>26</v>
      </c>
      <c r="G9" s="6">
        <v>66</v>
      </c>
      <c r="H9" s="11"/>
      <c r="J9" s="7">
        <f t="shared" si="0"/>
        <v>134.80000000000001</v>
      </c>
      <c r="K9" s="7">
        <f t="shared" si="0"/>
        <v>89</v>
      </c>
      <c r="L9" s="7">
        <f t="shared" si="0"/>
        <v>59.2</v>
      </c>
      <c r="M9" s="7">
        <f t="shared" si="0"/>
        <v>47.2</v>
      </c>
      <c r="N9" s="7">
        <f t="shared" si="0"/>
        <v>40.6</v>
      </c>
      <c r="O9" s="7">
        <f t="shared" si="0"/>
        <v>55.4</v>
      </c>
      <c r="P9" s="4"/>
    </row>
    <row r="10" spans="1:16" ht="19.5" thickBot="1" x14ac:dyDescent="0.45">
      <c r="A10" s="5"/>
      <c r="B10" s="7">
        <v>183</v>
      </c>
      <c r="C10" s="7">
        <v>62</v>
      </c>
      <c r="D10" s="7">
        <v>26</v>
      </c>
      <c r="E10" s="7">
        <v>27</v>
      </c>
      <c r="F10" s="7">
        <v>26</v>
      </c>
      <c r="G10" s="6">
        <v>54</v>
      </c>
      <c r="H10" s="11"/>
      <c r="J10" s="7">
        <f t="shared" si="0"/>
        <v>117</v>
      </c>
      <c r="K10" s="7">
        <f t="shared" si="0"/>
        <v>105.2</v>
      </c>
      <c r="L10" s="7">
        <f t="shared" si="0"/>
        <v>83.8</v>
      </c>
      <c r="M10" s="7">
        <f t="shared" si="0"/>
        <v>74</v>
      </c>
      <c r="N10" s="7">
        <f t="shared" si="0"/>
        <v>55.4</v>
      </c>
      <c r="O10" s="7">
        <f t="shared" si="0"/>
        <v>74.400000000000006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4</v>
      </c>
      <c r="B13" s="7">
        <v>135</v>
      </c>
      <c r="C13" s="7">
        <v>63</v>
      </c>
      <c r="D13" s="7">
        <v>42</v>
      </c>
      <c r="E13" s="7">
        <v>36</v>
      </c>
      <c r="F13" s="7">
        <v>62</v>
      </c>
      <c r="G13" s="6">
        <v>103</v>
      </c>
      <c r="H13" s="11"/>
      <c r="J13" s="7">
        <f>'Hand 3'!K3-'0.2mL-4  '!J8</f>
        <v>-65.900000000000006</v>
      </c>
      <c r="K13" s="7">
        <f>'Hand 3'!L3-'0.2mL-4  '!K8</f>
        <v>-12.099999999999994</v>
      </c>
      <c r="L13" s="7">
        <f>'Hand 3'!M3-'0.2mL-4  '!L8</f>
        <v>-0.59999999999999432</v>
      </c>
      <c r="M13" s="7">
        <f>'Hand 3'!N3-'0.2mL-4  '!M8</f>
        <v>36.599999999999994</v>
      </c>
      <c r="N13" s="7">
        <f>'Hand 3'!O3-'0.2mL-4  '!N8</f>
        <v>92.8</v>
      </c>
      <c r="O13" s="7">
        <f>'Hand 3'!P3-'0.2mL-4  '!O8</f>
        <v>111.8</v>
      </c>
      <c r="P13" s="4">
        <f>SUM(J13:O13)</f>
        <v>162.6</v>
      </c>
    </row>
    <row r="14" spans="1:16" x14ac:dyDescent="0.4">
      <c r="A14" s="5">
        <v>2</v>
      </c>
      <c r="B14" s="7">
        <v>72</v>
      </c>
      <c r="C14" s="7">
        <v>65</v>
      </c>
      <c r="D14" s="7">
        <v>42</v>
      </c>
      <c r="E14" s="7">
        <v>28</v>
      </c>
      <c r="F14" s="7">
        <v>58</v>
      </c>
      <c r="G14" s="6">
        <v>87</v>
      </c>
      <c r="H14" s="11"/>
      <c r="J14" s="7">
        <f>'Hand 3'!K4-'0.2mL-4  '!J9</f>
        <v>-60.800000000000011</v>
      </c>
      <c r="K14" s="7">
        <f>'Hand 3'!L4-'0.2mL-4  '!K9</f>
        <v>-5.2999999999999972</v>
      </c>
      <c r="L14" s="7">
        <f>'Hand 3'!M4-'0.2mL-4  '!L9</f>
        <v>3.8999999999999986</v>
      </c>
      <c r="M14" s="7">
        <f>'Hand 3'!N4-'0.2mL-4  '!M9</f>
        <v>36.399999999999991</v>
      </c>
      <c r="N14" s="7">
        <f>'Hand 3'!O4-'0.2mL-4  '!N9</f>
        <v>85.5</v>
      </c>
      <c r="O14" s="7">
        <f>'Hand 3'!P4-'0.2mL-4  '!O9</f>
        <v>101</v>
      </c>
      <c r="P14" s="4">
        <f>SUM(J14:O14)</f>
        <v>160.69999999999999</v>
      </c>
    </row>
    <row r="15" spans="1:16" ht="19.5" thickBot="1" x14ac:dyDescent="0.45">
      <c r="A15" s="5"/>
      <c r="B15" s="7">
        <v>121</v>
      </c>
      <c r="C15" s="7">
        <v>75</v>
      </c>
      <c r="D15" s="7">
        <v>88</v>
      </c>
      <c r="E15" s="7">
        <v>104</v>
      </c>
      <c r="F15" s="7">
        <v>122</v>
      </c>
      <c r="G15" s="6">
        <v>158</v>
      </c>
      <c r="H15" s="11"/>
      <c r="J15" s="7">
        <f>'Hand 3'!K5-'0.2mL-4  '!J10</f>
        <v>-12</v>
      </c>
      <c r="K15" s="7">
        <f>'Hand 3'!L5-'0.2mL-4  '!K10</f>
        <v>-18.299999999999997</v>
      </c>
      <c r="L15" s="7">
        <f>'Hand 3'!M5-'0.2mL-4  '!L10</f>
        <v>-5.0999999999999943</v>
      </c>
      <c r="M15" s="7">
        <f>'Hand 3'!N5-'0.2mL-4  '!M10</f>
        <v>17.700000000000003</v>
      </c>
      <c r="N15" s="7">
        <f>'Hand 3'!O5-'0.2mL-4  '!N10</f>
        <v>85.5</v>
      </c>
      <c r="O15" s="7">
        <f>'Hand 3'!P5-'0.2mL-4  '!O10</f>
        <v>102.6</v>
      </c>
      <c r="P15" s="4">
        <f>SUM(J15:O15)</f>
        <v>170.4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493.69999999999993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4</v>
      </c>
      <c r="B18" s="7">
        <v>123</v>
      </c>
      <c r="C18" s="7">
        <v>87</v>
      </c>
      <c r="D18" s="7">
        <v>119</v>
      </c>
      <c r="E18" s="7">
        <v>98</v>
      </c>
      <c r="F18" s="7">
        <v>95</v>
      </c>
      <c r="G18" s="6">
        <v>99</v>
      </c>
      <c r="H18" s="11"/>
      <c r="J18" s="7">
        <f t="shared" ref="J18:O20" si="1">J13^2</f>
        <v>4342.8100000000004</v>
      </c>
      <c r="K18" s="7">
        <f t="shared" si="1"/>
        <v>146.40999999999985</v>
      </c>
      <c r="L18" s="7">
        <f t="shared" si="1"/>
        <v>0.35999999999999316</v>
      </c>
      <c r="M18" s="7">
        <f t="shared" si="1"/>
        <v>1339.5599999999995</v>
      </c>
      <c r="N18" s="7">
        <f t="shared" si="1"/>
        <v>8611.84</v>
      </c>
      <c r="O18" s="7">
        <f t="shared" si="1"/>
        <v>12499.24</v>
      </c>
      <c r="P18" s="4">
        <f>SUM(J18:O18)</f>
        <v>26940.22</v>
      </c>
    </row>
    <row r="19" spans="1:18" x14ac:dyDescent="0.4">
      <c r="A19" s="5">
        <v>3</v>
      </c>
      <c r="B19" s="7">
        <v>126</v>
      </c>
      <c r="C19" s="7">
        <v>59</v>
      </c>
      <c r="D19" s="7">
        <v>26</v>
      </c>
      <c r="E19" s="7">
        <v>25</v>
      </c>
      <c r="F19" s="7">
        <v>31</v>
      </c>
      <c r="G19" s="6">
        <v>41</v>
      </c>
      <c r="H19" s="11"/>
      <c r="J19" s="7">
        <f t="shared" si="1"/>
        <v>3696.6400000000012</v>
      </c>
      <c r="K19" s="7">
        <f t="shared" si="1"/>
        <v>28.089999999999971</v>
      </c>
      <c r="L19" s="7">
        <f t="shared" si="1"/>
        <v>15.209999999999988</v>
      </c>
      <c r="M19" s="7">
        <f t="shared" si="1"/>
        <v>1324.9599999999994</v>
      </c>
      <c r="N19" s="7">
        <f t="shared" si="1"/>
        <v>7310.25</v>
      </c>
      <c r="O19" s="7">
        <f t="shared" si="1"/>
        <v>10201</v>
      </c>
      <c r="P19" s="4">
        <f>SUM(J19:O19)</f>
        <v>22576.15</v>
      </c>
    </row>
    <row r="20" spans="1:18" ht="19.5" thickBot="1" x14ac:dyDescent="0.45">
      <c r="A20" s="5"/>
      <c r="B20" s="7">
        <v>90</v>
      </c>
      <c r="C20" s="7">
        <v>112</v>
      </c>
      <c r="D20" s="7">
        <v>77</v>
      </c>
      <c r="E20" s="7">
        <v>56</v>
      </c>
      <c r="F20" s="7">
        <v>31</v>
      </c>
      <c r="G20" s="6">
        <v>57</v>
      </c>
      <c r="H20" s="11"/>
      <c r="J20" s="7">
        <f t="shared" si="1"/>
        <v>144</v>
      </c>
      <c r="K20" s="7">
        <f t="shared" si="1"/>
        <v>334.88999999999987</v>
      </c>
      <c r="L20" s="7">
        <f t="shared" si="1"/>
        <v>26.009999999999941</v>
      </c>
      <c r="M20" s="7">
        <f t="shared" si="1"/>
        <v>313.29000000000008</v>
      </c>
      <c r="N20" s="7">
        <f t="shared" si="1"/>
        <v>7310.25</v>
      </c>
      <c r="O20" s="7">
        <f t="shared" si="1"/>
        <v>10526.759999999998</v>
      </c>
      <c r="P20" s="4">
        <f>SUM(J20:O20)</f>
        <v>18655.199999999997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68171.570000000007</v>
      </c>
      <c r="Q21">
        <f>P21^(0.5)</f>
        <v>261.09685942193943</v>
      </c>
      <c r="R21">
        <f>Q21/18</f>
        <v>14.505381078996635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172</v>
      </c>
      <c r="C23" s="7">
        <v>161</v>
      </c>
      <c r="D23" s="7">
        <v>173</v>
      </c>
      <c r="E23" s="7">
        <v>112</v>
      </c>
      <c r="F23" s="7">
        <v>69</v>
      </c>
      <c r="G23" s="6">
        <v>34</v>
      </c>
      <c r="H23" s="11"/>
    </row>
    <row r="24" spans="1:18" x14ac:dyDescent="0.4">
      <c r="A24" s="5">
        <v>4</v>
      </c>
      <c r="B24" s="7">
        <v>162</v>
      </c>
      <c r="C24" s="7">
        <v>175</v>
      </c>
      <c r="D24" s="7">
        <v>156</v>
      </c>
      <c r="E24" s="7">
        <v>118</v>
      </c>
      <c r="F24" s="7">
        <v>50</v>
      </c>
      <c r="G24" s="6">
        <v>37</v>
      </c>
      <c r="H24" s="11"/>
    </row>
    <row r="25" spans="1:18" x14ac:dyDescent="0.4">
      <c r="A25" s="5"/>
      <c r="B25" s="7">
        <v>117</v>
      </c>
      <c r="C25" s="7">
        <v>161</v>
      </c>
      <c r="D25" s="7">
        <v>162</v>
      </c>
      <c r="E25" s="7">
        <v>130</v>
      </c>
      <c r="F25" s="7">
        <v>46</v>
      </c>
      <c r="G25" s="6">
        <v>62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141</v>
      </c>
      <c r="C28" s="7">
        <v>82</v>
      </c>
      <c r="D28" s="7">
        <v>51</v>
      </c>
      <c r="E28" s="7">
        <v>38</v>
      </c>
      <c r="F28" s="7">
        <v>38</v>
      </c>
      <c r="G28" s="6">
        <v>33</v>
      </c>
      <c r="H28" s="11"/>
    </row>
    <row r="29" spans="1:18" x14ac:dyDescent="0.4">
      <c r="A29" s="5">
        <v>5</v>
      </c>
      <c r="B29" s="7">
        <v>127</v>
      </c>
      <c r="C29" s="7">
        <v>59</v>
      </c>
      <c r="D29" s="7">
        <v>34</v>
      </c>
      <c r="E29" s="7">
        <v>37</v>
      </c>
      <c r="F29" s="7">
        <v>38</v>
      </c>
      <c r="G29" s="6">
        <v>46</v>
      </c>
      <c r="H29" s="11"/>
    </row>
    <row r="30" spans="1:18" x14ac:dyDescent="0.4">
      <c r="A30" s="5"/>
      <c r="B30" s="7">
        <v>74</v>
      </c>
      <c r="C30" s="7">
        <v>116</v>
      </c>
      <c r="D30" s="7">
        <v>66</v>
      </c>
      <c r="E30" s="7">
        <v>53</v>
      </c>
      <c r="F30" s="7">
        <v>52</v>
      </c>
      <c r="G30" s="6">
        <v>41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84DB6-59D9-4278-9FF2-2D0B175FED86}">
  <dimension ref="A2:R57"/>
  <sheetViews>
    <sheetView topLeftCell="A16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10" t="s">
        <v>23</v>
      </c>
      <c r="B2" s="9" t="s">
        <v>9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10" t="s">
        <v>23</v>
      </c>
      <c r="B7" s="9" t="s">
        <v>9</v>
      </c>
      <c r="C7" s="9"/>
      <c r="D7" s="9"/>
      <c r="E7" s="9"/>
      <c r="F7" s="9"/>
      <c r="G7" s="9"/>
      <c r="H7" s="8"/>
      <c r="J7" s="9" t="s">
        <v>22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245</v>
      </c>
      <c r="C8" s="7">
        <v>114</v>
      </c>
      <c r="D8" s="7">
        <v>67</v>
      </c>
      <c r="E8" s="7">
        <v>89</v>
      </c>
      <c r="F8" s="7">
        <v>169</v>
      </c>
      <c r="G8" s="6">
        <v>205</v>
      </c>
      <c r="H8" s="11"/>
      <c r="J8" s="7">
        <f t="shared" ref="J8:O10" si="0">(B8+B13+B18+B23+B28)/5</f>
        <v>112.2</v>
      </c>
      <c r="K8" s="7">
        <f t="shared" si="0"/>
        <v>50</v>
      </c>
      <c r="L8" s="7">
        <f t="shared" si="0"/>
        <v>52.4</v>
      </c>
      <c r="M8" s="7">
        <f t="shared" si="0"/>
        <v>70.400000000000006</v>
      </c>
      <c r="N8" s="7">
        <f t="shared" si="0"/>
        <v>93.4</v>
      </c>
      <c r="O8" s="7">
        <f t="shared" si="0"/>
        <v>119.2</v>
      </c>
      <c r="P8" s="4"/>
    </row>
    <row r="9" spans="1:16" x14ac:dyDescent="0.4">
      <c r="A9" s="5">
        <v>1</v>
      </c>
      <c r="B9" s="7">
        <v>226</v>
      </c>
      <c r="C9" s="7">
        <v>158</v>
      </c>
      <c r="D9" s="7">
        <v>71</v>
      </c>
      <c r="E9" s="7">
        <v>86</v>
      </c>
      <c r="F9" s="7">
        <v>142</v>
      </c>
      <c r="G9" s="6">
        <v>126</v>
      </c>
      <c r="H9" s="11"/>
      <c r="J9" s="7">
        <f t="shared" si="0"/>
        <v>106.4</v>
      </c>
      <c r="K9" s="7">
        <f t="shared" si="0"/>
        <v>71.2</v>
      </c>
      <c r="L9" s="7">
        <f t="shared" si="0"/>
        <v>69.400000000000006</v>
      </c>
      <c r="M9" s="7">
        <f t="shared" si="0"/>
        <v>74.599999999999994</v>
      </c>
      <c r="N9" s="7">
        <f t="shared" si="0"/>
        <v>83</v>
      </c>
      <c r="O9" s="7">
        <f t="shared" si="0"/>
        <v>98.8</v>
      </c>
      <c r="P9" s="4"/>
    </row>
    <row r="10" spans="1:16" ht="19.5" thickBot="1" x14ac:dyDescent="0.45">
      <c r="A10" s="5"/>
      <c r="B10" s="7">
        <v>193</v>
      </c>
      <c r="C10" s="7">
        <v>130</v>
      </c>
      <c r="D10" s="7">
        <v>60</v>
      </c>
      <c r="E10" s="7">
        <v>86</v>
      </c>
      <c r="F10" s="7">
        <v>52</v>
      </c>
      <c r="G10" s="6">
        <v>35</v>
      </c>
      <c r="H10" s="11"/>
      <c r="J10" s="7">
        <f t="shared" si="0"/>
        <v>115.4</v>
      </c>
      <c r="K10" s="7">
        <f t="shared" si="0"/>
        <v>80.400000000000006</v>
      </c>
      <c r="L10" s="7">
        <f t="shared" si="0"/>
        <v>71.599999999999994</v>
      </c>
      <c r="M10" s="7">
        <f t="shared" si="0"/>
        <v>90</v>
      </c>
      <c r="N10" s="7">
        <f t="shared" si="0"/>
        <v>73.2</v>
      </c>
      <c r="O10" s="7">
        <f t="shared" si="0"/>
        <v>74.400000000000006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10" t="s">
        <v>23</v>
      </c>
      <c r="B12" s="9" t="s">
        <v>9</v>
      </c>
      <c r="C12" s="9"/>
      <c r="D12" s="9"/>
      <c r="E12" s="9"/>
      <c r="F12" s="9"/>
      <c r="G12" s="9"/>
      <c r="H12" s="8"/>
      <c r="J12" s="9" t="s">
        <v>24</v>
      </c>
      <c r="K12" s="9"/>
      <c r="L12" s="9"/>
      <c r="M12" s="9"/>
      <c r="N12" s="9"/>
      <c r="O12" s="9"/>
      <c r="P12" s="8" t="s">
        <v>26</v>
      </c>
    </row>
    <row r="13" spans="1:16" x14ac:dyDescent="0.4">
      <c r="A13" s="5">
        <v>2</v>
      </c>
      <c r="B13" s="7">
        <v>106</v>
      </c>
      <c r="C13" s="7">
        <v>35</v>
      </c>
      <c r="D13" s="7">
        <v>44</v>
      </c>
      <c r="E13" s="7">
        <v>71</v>
      </c>
      <c r="F13" s="7">
        <v>115</v>
      </c>
      <c r="G13" s="6">
        <v>177</v>
      </c>
      <c r="H13" s="11"/>
      <c r="J13" s="7">
        <f>'Hand 3'!K3-'0.25mL-2,3'!J8</f>
        <v>-33.100000000000009</v>
      </c>
      <c r="K13" s="7">
        <f>'Hand 3'!L3-'0.25mL-2,3'!K8</f>
        <v>47.5</v>
      </c>
      <c r="L13" s="7">
        <f>'Hand 3'!M3-'0.25mL-2,3'!L8</f>
        <v>50.800000000000004</v>
      </c>
      <c r="M13" s="7">
        <f>'Hand 3'!N3-'0.25mL-2,3'!M8</f>
        <v>47.599999999999994</v>
      </c>
      <c r="N13" s="7">
        <f>'Hand 3'!O3-'0.25mL-2,3'!N8</f>
        <v>66.199999999999989</v>
      </c>
      <c r="O13" s="7">
        <f>'Hand 3'!P3-'0.25mL-2,3'!O8</f>
        <v>54.8</v>
      </c>
      <c r="P13" s="4">
        <f>SUM(J13:O13)</f>
        <v>233.79999999999995</v>
      </c>
    </row>
    <row r="14" spans="1:16" x14ac:dyDescent="0.4">
      <c r="A14" s="5">
        <v>2</v>
      </c>
      <c r="B14" s="7">
        <v>66</v>
      </c>
      <c r="C14" s="7">
        <v>33</v>
      </c>
      <c r="D14" s="7">
        <v>83</v>
      </c>
      <c r="E14" s="7">
        <v>106</v>
      </c>
      <c r="F14" s="7">
        <v>99</v>
      </c>
      <c r="G14" s="6">
        <v>182</v>
      </c>
      <c r="H14" s="11"/>
      <c r="J14" s="7">
        <f>'Hand 3'!K4-'0.25mL-2,3'!J9</f>
        <v>-32.400000000000006</v>
      </c>
      <c r="K14" s="7">
        <f>'Hand 3'!L4-'0.25mL-2,3'!K9</f>
        <v>12.5</v>
      </c>
      <c r="L14" s="7">
        <f>'Hand 3'!M4-'0.25mL-2,3'!L9</f>
        <v>-6.3000000000000043</v>
      </c>
      <c r="M14" s="7">
        <f>'Hand 3'!N4-'0.25mL-2,3'!M9</f>
        <v>9</v>
      </c>
      <c r="N14" s="7">
        <f>'Hand 3'!O4-'0.25mL-2,3'!N9</f>
        <v>43.099999999999994</v>
      </c>
      <c r="O14" s="7">
        <f>'Hand 3'!P4-'0.25mL-2,3'!O9</f>
        <v>57.600000000000009</v>
      </c>
      <c r="P14" s="4">
        <f>SUM(J14:O14)</f>
        <v>83.5</v>
      </c>
    </row>
    <row r="15" spans="1:16" ht="19.5" thickBot="1" x14ac:dyDescent="0.45">
      <c r="A15" s="5"/>
      <c r="B15" s="7">
        <v>100</v>
      </c>
      <c r="C15" s="7">
        <v>38</v>
      </c>
      <c r="D15" s="7">
        <v>73</v>
      </c>
      <c r="E15" s="7">
        <v>80</v>
      </c>
      <c r="F15" s="7">
        <v>65</v>
      </c>
      <c r="G15" s="6">
        <v>154</v>
      </c>
      <c r="H15" s="11"/>
      <c r="J15" s="7">
        <f>'Hand 3'!K5-'0.25mL-2,3'!J10</f>
        <v>-10.400000000000006</v>
      </c>
      <c r="K15" s="7">
        <f>'Hand 3'!L5-'0.25mL-2,3'!K10</f>
        <v>6.5</v>
      </c>
      <c r="L15" s="7">
        <f>'Hand 3'!M5-'0.25mL-2,3'!L10</f>
        <v>7.1000000000000085</v>
      </c>
      <c r="M15" s="7">
        <f>'Hand 3'!N5-'0.25mL-2,3'!M10</f>
        <v>1.7000000000000028</v>
      </c>
      <c r="N15" s="7">
        <f>'Hand 3'!O5-'0.25mL-2,3'!N10</f>
        <v>67.7</v>
      </c>
      <c r="O15" s="7">
        <f>'Hand 3'!P5-'0.25mL-2,3'!O10</f>
        <v>102.6</v>
      </c>
      <c r="P15" s="4">
        <f>SUM(J15:O15)</f>
        <v>175.2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492.49999999999994</v>
      </c>
    </row>
    <row r="17" spans="1:18" x14ac:dyDescent="0.4">
      <c r="A17" s="10" t="s">
        <v>23</v>
      </c>
      <c r="B17" s="9" t="s">
        <v>9</v>
      </c>
      <c r="C17" s="9"/>
      <c r="D17" s="9"/>
      <c r="E17" s="9"/>
      <c r="F17" s="9"/>
      <c r="G17" s="9"/>
      <c r="H17" s="8"/>
      <c r="J17" t="s">
        <v>25</v>
      </c>
    </row>
    <row r="18" spans="1:18" x14ac:dyDescent="0.4">
      <c r="A18" s="5">
        <v>2</v>
      </c>
      <c r="B18" s="7">
        <v>81</v>
      </c>
      <c r="C18" s="7">
        <v>36</v>
      </c>
      <c r="D18" s="7">
        <v>91</v>
      </c>
      <c r="E18" s="7">
        <v>89</v>
      </c>
      <c r="F18" s="7">
        <v>25</v>
      </c>
      <c r="G18" s="6">
        <v>36</v>
      </c>
      <c r="H18" s="11"/>
      <c r="J18" s="7">
        <f t="shared" ref="J18:O20" si="1">J13^2</f>
        <v>1095.6100000000006</v>
      </c>
      <c r="K18" s="7">
        <f t="shared" si="1"/>
        <v>2256.25</v>
      </c>
      <c r="L18" s="7">
        <f t="shared" si="1"/>
        <v>2580.6400000000003</v>
      </c>
      <c r="M18" s="7">
        <f t="shared" si="1"/>
        <v>2265.7599999999993</v>
      </c>
      <c r="N18" s="7">
        <f t="shared" si="1"/>
        <v>4382.4399999999987</v>
      </c>
      <c r="O18" s="7">
        <f t="shared" si="1"/>
        <v>3003.0399999999995</v>
      </c>
      <c r="P18" s="4">
        <f>SUM(J18:O18)</f>
        <v>15583.739999999998</v>
      </c>
    </row>
    <row r="19" spans="1:18" x14ac:dyDescent="0.4">
      <c r="A19" s="5">
        <v>3</v>
      </c>
      <c r="B19" s="7">
        <v>135</v>
      </c>
      <c r="C19" s="7">
        <v>104</v>
      </c>
      <c r="D19" s="7">
        <v>128</v>
      </c>
      <c r="E19" s="7">
        <v>99</v>
      </c>
      <c r="F19" s="7">
        <v>27</v>
      </c>
      <c r="G19" s="6">
        <v>29</v>
      </c>
      <c r="H19" s="11"/>
      <c r="J19" s="7">
        <f t="shared" si="1"/>
        <v>1049.7600000000004</v>
      </c>
      <c r="K19" s="7">
        <f t="shared" si="1"/>
        <v>156.25</v>
      </c>
      <c r="L19" s="7">
        <f t="shared" si="1"/>
        <v>39.690000000000055</v>
      </c>
      <c r="M19" s="7">
        <f t="shared" si="1"/>
        <v>81</v>
      </c>
      <c r="N19" s="7">
        <f t="shared" si="1"/>
        <v>1857.6099999999994</v>
      </c>
      <c r="O19" s="7">
        <f t="shared" si="1"/>
        <v>3317.7600000000011</v>
      </c>
      <c r="P19" s="4">
        <f>SUM(J19:O19)</f>
        <v>6502.0700000000015</v>
      </c>
    </row>
    <row r="20" spans="1:18" ht="19.5" thickBot="1" x14ac:dyDescent="0.45">
      <c r="A20" s="5"/>
      <c r="B20" s="7">
        <v>103</v>
      </c>
      <c r="C20" s="7">
        <v>122</v>
      </c>
      <c r="D20" s="7">
        <v>129</v>
      </c>
      <c r="E20" s="7">
        <v>145</v>
      </c>
      <c r="F20" s="7">
        <v>70</v>
      </c>
      <c r="G20" s="6">
        <v>46</v>
      </c>
      <c r="H20" s="11"/>
      <c r="J20" s="7">
        <f t="shared" si="1"/>
        <v>108.16000000000012</v>
      </c>
      <c r="K20" s="7">
        <f t="shared" si="1"/>
        <v>42.25</v>
      </c>
      <c r="L20" s="7">
        <f t="shared" si="1"/>
        <v>50.410000000000124</v>
      </c>
      <c r="M20" s="7">
        <f t="shared" si="1"/>
        <v>2.8900000000000095</v>
      </c>
      <c r="N20" s="7">
        <f t="shared" si="1"/>
        <v>4583.29</v>
      </c>
      <c r="O20" s="7">
        <f t="shared" si="1"/>
        <v>10526.759999999998</v>
      </c>
      <c r="P20" s="4">
        <f>SUM(J20:O20)</f>
        <v>15313.759999999998</v>
      </c>
      <c r="Q20" t="s">
        <v>5</v>
      </c>
      <c r="R20" t="s">
        <v>7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37399.569999999992</v>
      </c>
      <c r="Q21">
        <f>P21^(0.5)</f>
        <v>193.38968431640814</v>
      </c>
      <c r="R21">
        <f>Q21/18</f>
        <v>10.743871350911563</v>
      </c>
    </row>
    <row r="22" spans="1:18" x14ac:dyDescent="0.4">
      <c r="A22" s="10" t="s">
        <v>23</v>
      </c>
      <c r="B22" s="9" t="s">
        <v>9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48</v>
      </c>
      <c r="C23" s="7">
        <v>31</v>
      </c>
      <c r="D23" s="7">
        <v>30</v>
      </c>
      <c r="E23" s="7">
        <v>69</v>
      </c>
      <c r="F23" s="7">
        <v>81</v>
      </c>
      <c r="G23" s="6">
        <v>123</v>
      </c>
      <c r="H23" s="11"/>
    </row>
    <row r="24" spans="1:18" x14ac:dyDescent="0.4">
      <c r="A24" s="5">
        <v>4</v>
      </c>
      <c r="B24" s="7">
        <v>42</v>
      </c>
      <c r="C24" s="7">
        <v>30</v>
      </c>
      <c r="D24" s="7">
        <v>31</v>
      </c>
      <c r="E24" s="7">
        <v>31</v>
      </c>
      <c r="F24" s="7">
        <v>55</v>
      </c>
      <c r="G24" s="6">
        <v>98</v>
      </c>
      <c r="H24" s="11"/>
    </row>
    <row r="25" spans="1:18" x14ac:dyDescent="0.4">
      <c r="A25" s="5"/>
      <c r="B25" s="7">
        <v>84</v>
      </c>
      <c r="C25" s="7">
        <v>53</v>
      </c>
      <c r="D25" s="7">
        <v>37</v>
      </c>
      <c r="E25" s="7">
        <v>49</v>
      </c>
      <c r="F25" s="7">
        <v>80</v>
      </c>
      <c r="G25" s="6">
        <v>74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10" t="s">
        <v>23</v>
      </c>
      <c r="B27" s="9" t="s">
        <v>9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81</v>
      </c>
      <c r="C28" s="7">
        <v>34</v>
      </c>
      <c r="D28" s="7">
        <v>30</v>
      </c>
      <c r="E28" s="7">
        <v>34</v>
      </c>
      <c r="F28" s="7">
        <v>77</v>
      </c>
      <c r="G28" s="6">
        <v>55</v>
      </c>
      <c r="H28" s="11"/>
    </row>
    <row r="29" spans="1:18" x14ac:dyDescent="0.4">
      <c r="A29" s="5">
        <v>5</v>
      </c>
      <c r="B29" s="7">
        <v>63</v>
      </c>
      <c r="C29" s="7">
        <v>31</v>
      </c>
      <c r="D29" s="7">
        <v>34</v>
      </c>
      <c r="E29" s="7">
        <v>51</v>
      </c>
      <c r="F29" s="7">
        <v>92</v>
      </c>
      <c r="G29" s="6">
        <v>59</v>
      </c>
      <c r="H29" s="11"/>
    </row>
    <row r="30" spans="1:18" x14ac:dyDescent="0.4">
      <c r="A30" s="5"/>
      <c r="B30" s="7">
        <v>97</v>
      </c>
      <c r="C30" s="7">
        <v>59</v>
      </c>
      <c r="D30" s="7">
        <v>59</v>
      </c>
      <c r="E30" s="7">
        <v>90</v>
      </c>
      <c r="F30" s="7">
        <v>99</v>
      </c>
      <c r="G30" s="6">
        <v>63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10" t="s">
        <v>23</v>
      </c>
      <c r="B33" s="9" t="s">
        <v>9</v>
      </c>
      <c r="C33" s="9"/>
      <c r="D33" s="9"/>
      <c r="E33" s="9"/>
      <c r="F33" s="9"/>
      <c r="G33" s="9"/>
      <c r="H33" s="8"/>
      <c r="J33" s="9" t="s">
        <v>22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210</v>
      </c>
      <c r="C34" s="7">
        <v>105</v>
      </c>
      <c r="D34" s="7">
        <v>46</v>
      </c>
      <c r="E34" s="7">
        <v>85</v>
      </c>
      <c r="F34" s="7">
        <v>174</v>
      </c>
      <c r="G34" s="6">
        <v>219</v>
      </c>
      <c r="H34" s="11"/>
      <c r="J34" s="7">
        <f t="shared" ref="J34:O36" si="2">(B34+B39+B44+B49+B54)/5</f>
        <v>122.8</v>
      </c>
      <c r="K34" s="7">
        <f t="shared" si="2"/>
        <v>69</v>
      </c>
      <c r="L34" s="7">
        <f t="shared" si="2"/>
        <v>50.4</v>
      </c>
      <c r="M34" s="7">
        <f t="shared" si="2"/>
        <v>53</v>
      </c>
      <c r="N34" s="7">
        <f t="shared" si="2"/>
        <v>66.599999999999994</v>
      </c>
      <c r="O34" s="7">
        <f t="shared" si="2"/>
        <v>104</v>
      </c>
      <c r="P34" s="4"/>
    </row>
    <row r="35" spans="1:18" x14ac:dyDescent="0.4">
      <c r="A35" s="5">
        <v>1</v>
      </c>
      <c r="B35" s="7">
        <v>148</v>
      </c>
      <c r="C35" s="7">
        <v>51</v>
      </c>
      <c r="D35" s="7">
        <v>44</v>
      </c>
      <c r="E35" s="7">
        <v>42</v>
      </c>
      <c r="F35" s="7">
        <v>102</v>
      </c>
      <c r="G35" s="6">
        <v>174</v>
      </c>
      <c r="H35" s="11"/>
      <c r="J35" s="7">
        <f t="shared" si="2"/>
        <v>95.8</v>
      </c>
      <c r="K35" s="7">
        <f t="shared" si="2"/>
        <v>51</v>
      </c>
      <c r="L35" s="7">
        <f t="shared" si="2"/>
        <v>41.8</v>
      </c>
      <c r="M35" s="7">
        <f t="shared" si="2"/>
        <v>38</v>
      </c>
      <c r="N35" s="7">
        <f t="shared" si="2"/>
        <v>68</v>
      </c>
      <c r="O35" s="7">
        <f t="shared" si="2"/>
        <v>124</v>
      </c>
      <c r="P35" s="4"/>
    </row>
    <row r="36" spans="1:18" ht="19.5" thickBot="1" x14ac:dyDescent="0.45">
      <c r="A36" s="5"/>
      <c r="B36" s="7">
        <v>167</v>
      </c>
      <c r="C36" s="7">
        <v>169</v>
      </c>
      <c r="D36" s="7">
        <v>93</v>
      </c>
      <c r="E36" s="7">
        <v>55</v>
      </c>
      <c r="F36" s="7">
        <v>74</v>
      </c>
      <c r="G36" s="6">
        <v>99</v>
      </c>
      <c r="H36" s="11"/>
      <c r="J36" s="7">
        <f t="shared" si="2"/>
        <v>114.4</v>
      </c>
      <c r="K36" s="7">
        <f t="shared" si="2"/>
        <v>78.2</v>
      </c>
      <c r="L36" s="7">
        <f t="shared" si="2"/>
        <v>51.8</v>
      </c>
      <c r="M36" s="7">
        <f t="shared" si="2"/>
        <v>40</v>
      </c>
      <c r="N36" s="7">
        <f t="shared" si="2"/>
        <v>51.4</v>
      </c>
      <c r="O36" s="7">
        <f t="shared" si="2"/>
        <v>94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10" t="s">
        <v>23</v>
      </c>
      <c r="B38" s="9" t="s">
        <v>9</v>
      </c>
      <c r="C38" s="9"/>
      <c r="D38" s="9"/>
      <c r="E38" s="9"/>
      <c r="F38" s="9"/>
      <c r="G38" s="9"/>
      <c r="H38" s="8"/>
      <c r="J38" s="9" t="s">
        <v>24</v>
      </c>
      <c r="K38" s="9"/>
      <c r="L38" s="9"/>
      <c r="M38" s="9"/>
      <c r="N38" s="9"/>
      <c r="O38" s="9"/>
      <c r="P38" s="8" t="s">
        <v>26</v>
      </c>
    </row>
    <row r="39" spans="1:18" x14ac:dyDescent="0.4">
      <c r="A39" s="5">
        <v>3</v>
      </c>
      <c r="B39" s="7">
        <v>175</v>
      </c>
      <c r="C39" s="7">
        <v>112</v>
      </c>
      <c r="D39" s="7">
        <v>87</v>
      </c>
      <c r="E39" s="7">
        <v>74</v>
      </c>
      <c r="F39" s="7">
        <v>36</v>
      </c>
      <c r="G39" s="6">
        <v>85</v>
      </c>
      <c r="H39" s="11"/>
      <c r="J39" s="7">
        <f>'Hand 3'!K3-'0.25mL-2,3'!J34</f>
        <v>-43.7</v>
      </c>
      <c r="K39" s="7">
        <f>'Hand 3'!L3-'0.25mL-2,3'!K34</f>
        <v>28.5</v>
      </c>
      <c r="L39" s="7">
        <f>'Hand 3'!M3-'0.25mL-2,3'!L34</f>
        <v>52.800000000000004</v>
      </c>
      <c r="M39" s="7">
        <f>'Hand 3'!N3-'0.25mL-2,3'!M34</f>
        <v>65</v>
      </c>
      <c r="N39" s="7">
        <f>'Hand 3'!O3-'0.25mL-2,3'!N34</f>
        <v>93</v>
      </c>
      <c r="O39" s="7">
        <f>'Hand 3'!P3-'0.25mL-2,3'!O34</f>
        <v>70</v>
      </c>
      <c r="P39" s="4">
        <f>SUM(J39:O39)</f>
        <v>265.60000000000002</v>
      </c>
    </row>
    <row r="40" spans="1:18" x14ac:dyDescent="0.4">
      <c r="A40" s="5">
        <v>2</v>
      </c>
      <c r="B40" s="7">
        <v>115</v>
      </c>
      <c r="C40" s="7">
        <v>59</v>
      </c>
      <c r="D40" s="7">
        <v>34</v>
      </c>
      <c r="E40" s="7">
        <v>30</v>
      </c>
      <c r="F40" s="7">
        <v>43</v>
      </c>
      <c r="G40" s="6">
        <v>121</v>
      </c>
      <c r="H40" s="11"/>
      <c r="J40" s="7">
        <f>'Hand 3'!K4-'0.25mL-2,3'!J35</f>
        <v>-21.799999999999997</v>
      </c>
      <c r="K40" s="7">
        <f>'Hand 3'!L4-'0.25mL-2,3'!K35</f>
        <v>32.700000000000003</v>
      </c>
      <c r="L40" s="7">
        <f>'Hand 3'!M4-'0.25mL-2,3'!L35</f>
        <v>21.300000000000004</v>
      </c>
      <c r="M40" s="7">
        <f>'Hand 3'!N4-'0.25mL-2,3'!M35</f>
        <v>45.599999999999994</v>
      </c>
      <c r="N40" s="7">
        <f>'Hand 3'!O4-'0.25mL-2,3'!N35</f>
        <v>58.099999999999994</v>
      </c>
      <c r="O40" s="7">
        <f>'Hand 3'!P4-'0.25mL-2,3'!O35</f>
        <v>32.400000000000006</v>
      </c>
      <c r="P40" s="4">
        <f>SUM(J40:O40)</f>
        <v>168.3</v>
      </c>
    </row>
    <row r="41" spans="1:18" ht="19.5" thickBot="1" x14ac:dyDescent="0.45">
      <c r="A41" s="5"/>
      <c r="B41" s="7">
        <v>161</v>
      </c>
      <c r="C41" s="7">
        <v>65</v>
      </c>
      <c r="D41" s="7">
        <v>42</v>
      </c>
      <c r="E41" s="7">
        <v>42</v>
      </c>
      <c r="F41" s="7">
        <v>47</v>
      </c>
      <c r="G41" s="6">
        <v>133</v>
      </c>
      <c r="H41" s="11"/>
      <c r="J41" s="7">
        <f>'Hand 3'!K5-'0.25mL-2,3'!J36</f>
        <v>-9.4000000000000057</v>
      </c>
      <c r="K41" s="7">
        <f>'Hand 3'!L5-'0.25mL-2,3'!K36</f>
        <v>8.7000000000000028</v>
      </c>
      <c r="L41" s="7">
        <f>'Hand 3'!M5-'0.25mL-2,3'!L36</f>
        <v>26.900000000000006</v>
      </c>
      <c r="M41" s="7">
        <f>'Hand 3'!N5-'0.25mL-2,3'!M36</f>
        <v>51.7</v>
      </c>
      <c r="N41" s="7">
        <f>'Hand 3'!O5-'0.25mL-2,3'!N36</f>
        <v>89.5</v>
      </c>
      <c r="O41" s="7">
        <f>'Hand 3'!P5-'0.25mL-2,3'!O36</f>
        <v>83</v>
      </c>
      <c r="P41" s="4">
        <f>SUM(J41:O41)</f>
        <v>250.4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684.30000000000007</v>
      </c>
    </row>
    <row r="43" spans="1:18" x14ac:dyDescent="0.4">
      <c r="A43" s="10" t="s">
        <v>23</v>
      </c>
      <c r="B43" s="9" t="s">
        <v>9</v>
      </c>
      <c r="C43" s="9"/>
      <c r="D43" s="9"/>
      <c r="E43" s="9"/>
      <c r="F43" s="9"/>
      <c r="G43" s="9"/>
      <c r="H43" s="8"/>
      <c r="J43" t="s">
        <v>25</v>
      </c>
    </row>
    <row r="44" spans="1:18" x14ac:dyDescent="0.4">
      <c r="A44" s="5">
        <v>3</v>
      </c>
      <c r="B44" s="7">
        <v>92</v>
      </c>
      <c r="C44" s="7">
        <v>55</v>
      </c>
      <c r="D44" s="7">
        <v>53</v>
      </c>
      <c r="E44" s="7">
        <v>44</v>
      </c>
      <c r="F44" s="7">
        <v>51</v>
      </c>
      <c r="G44" s="6">
        <v>116</v>
      </c>
      <c r="H44" s="11"/>
      <c r="J44" s="7">
        <f t="shared" ref="J44:O46" si="3">J39^2</f>
        <v>1909.6900000000003</v>
      </c>
      <c r="K44" s="7">
        <f t="shared" si="3"/>
        <v>812.25</v>
      </c>
      <c r="L44" s="7">
        <f t="shared" si="3"/>
        <v>2787.8400000000006</v>
      </c>
      <c r="M44" s="7">
        <f t="shared" si="3"/>
        <v>4225</v>
      </c>
      <c r="N44" s="7">
        <f t="shared" si="3"/>
        <v>8649</v>
      </c>
      <c r="O44" s="7">
        <f t="shared" si="3"/>
        <v>4900</v>
      </c>
      <c r="P44" s="4">
        <f>SUM(J44:O44)</f>
        <v>23283.78</v>
      </c>
    </row>
    <row r="45" spans="1:18" x14ac:dyDescent="0.4">
      <c r="A45" s="5">
        <v>3</v>
      </c>
      <c r="B45" s="7">
        <v>71</v>
      </c>
      <c r="C45" s="7">
        <v>56</v>
      </c>
      <c r="D45" s="7">
        <v>62</v>
      </c>
      <c r="E45" s="7">
        <v>47</v>
      </c>
      <c r="F45" s="7">
        <v>53</v>
      </c>
      <c r="G45" s="6">
        <v>134</v>
      </c>
      <c r="H45" s="11"/>
      <c r="J45" s="7">
        <f t="shared" si="3"/>
        <v>475.2399999999999</v>
      </c>
      <c r="K45" s="7">
        <f t="shared" si="3"/>
        <v>1069.2900000000002</v>
      </c>
      <c r="L45" s="7">
        <f t="shared" si="3"/>
        <v>453.69000000000017</v>
      </c>
      <c r="M45" s="7">
        <f t="shared" si="3"/>
        <v>2079.3599999999997</v>
      </c>
      <c r="N45" s="7">
        <f t="shared" si="3"/>
        <v>3375.6099999999992</v>
      </c>
      <c r="O45" s="7">
        <f t="shared" si="3"/>
        <v>1049.7600000000004</v>
      </c>
      <c r="P45" s="4">
        <f>SUM(J45:O45)</f>
        <v>8502.9499999999989</v>
      </c>
    </row>
    <row r="46" spans="1:18" ht="19.5" thickBot="1" x14ac:dyDescent="0.45">
      <c r="A46" s="5"/>
      <c r="B46" s="7">
        <v>60</v>
      </c>
      <c r="C46" s="7">
        <v>38</v>
      </c>
      <c r="D46" s="7">
        <v>41</v>
      </c>
      <c r="E46" s="7">
        <v>39</v>
      </c>
      <c r="F46" s="7">
        <v>54</v>
      </c>
      <c r="G46" s="6">
        <v>89</v>
      </c>
      <c r="H46" s="11"/>
      <c r="J46" s="7">
        <f t="shared" si="3"/>
        <v>88.360000000000113</v>
      </c>
      <c r="K46" s="7">
        <f t="shared" si="3"/>
        <v>75.690000000000055</v>
      </c>
      <c r="L46" s="7">
        <f t="shared" si="3"/>
        <v>723.61000000000035</v>
      </c>
      <c r="M46" s="7">
        <f t="shared" si="3"/>
        <v>2672.8900000000003</v>
      </c>
      <c r="N46" s="7">
        <f t="shared" si="3"/>
        <v>8010.25</v>
      </c>
      <c r="O46" s="7">
        <f t="shared" si="3"/>
        <v>6889</v>
      </c>
      <c r="P46" s="4">
        <f>SUM(J46:O46)</f>
        <v>18459.800000000003</v>
      </c>
      <c r="Q46" t="s">
        <v>5</v>
      </c>
      <c r="R46" t="s">
        <v>7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50246.53</v>
      </c>
      <c r="Q47">
        <f>P47^(0.5)</f>
        <v>224.15737775054382</v>
      </c>
      <c r="R47">
        <f>Q47/18</f>
        <v>12.453187652807991</v>
      </c>
    </row>
    <row r="48" spans="1:18" x14ac:dyDescent="0.4">
      <c r="A48" s="10" t="s">
        <v>23</v>
      </c>
      <c r="B48" s="9" t="s">
        <v>9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51</v>
      </c>
      <c r="C49" s="7">
        <v>30</v>
      </c>
      <c r="D49" s="7">
        <v>30</v>
      </c>
      <c r="E49" s="7">
        <v>30</v>
      </c>
      <c r="F49" s="7">
        <v>35</v>
      </c>
      <c r="G49" s="6">
        <v>40</v>
      </c>
      <c r="H49" s="11"/>
    </row>
    <row r="50" spans="1:8" x14ac:dyDescent="0.4">
      <c r="A50" s="5">
        <v>4</v>
      </c>
      <c r="B50" s="7">
        <v>83</v>
      </c>
      <c r="C50" s="7">
        <v>53</v>
      </c>
      <c r="D50" s="7">
        <v>37</v>
      </c>
      <c r="E50" s="7">
        <v>33</v>
      </c>
      <c r="F50" s="7">
        <v>62</v>
      </c>
      <c r="G50" s="6">
        <v>67</v>
      </c>
      <c r="H50" s="11"/>
    </row>
    <row r="51" spans="1:8" x14ac:dyDescent="0.4">
      <c r="A51" s="5"/>
      <c r="B51" s="7">
        <v>79</v>
      </c>
      <c r="C51" s="7">
        <v>57</v>
      </c>
      <c r="D51" s="7">
        <v>46</v>
      </c>
      <c r="E51" s="7">
        <v>31</v>
      </c>
      <c r="F51" s="7">
        <v>35</v>
      </c>
      <c r="G51" s="6">
        <v>53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10" t="s">
        <v>23</v>
      </c>
      <c r="B53" s="9" t="s">
        <v>9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86</v>
      </c>
      <c r="C54" s="7">
        <v>43</v>
      </c>
      <c r="D54" s="7">
        <v>36</v>
      </c>
      <c r="E54" s="7">
        <v>32</v>
      </c>
      <c r="F54" s="7">
        <v>37</v>
      </c>
      <c r="G54" s="6">
        <v>60</v>
      </c>
      <c r="H54" s="11"/>
    </row>
    <row r="55" spans="1:8" x14ac:dyDescent="0.4">
      <c r="A55" s="5">
        <v>5</v>
      </c>
      <c r="B55" s="7">
        <v>62</v>
      </c>
      <c r="C55" s="7">
        <v>36</v>
      </c>
      <c r="D55" s="7">
        <v>32</v>
      </c>
      <c r="E55" s="7">
        <v>38</v>
      </c>
      <c r="F55" s="7">
        <v>80</v>
      </c>
      <c r="G55" s="6">
        <v>124</v>
      </c>
      <c r="H55" s="11"/>
    </row>
    <row r="56" spans="1:8" x14ac:dyDescent="0.4">
      <c r="A56" s="5"/>
      <c r="B56" s="7">
        <v>105</v>
      </c>
      <c r="C56" s="7">
        <v>62</v>
      </c>
      <c r="D56" s="7">
        <v>37</v>
      </c>
      <c r="E56" s="7">
        <v>33</v>
      </c>
      <c r="F56" s="7">
        <v>47</v>
      </c>
      <c r="G56" s="6">
        <v>96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Hand 3</vt:lpstr>
      <vt:lpstr>Compare</vt:lpstr>
      <vt:lpstr>0.1mL-2,3</vt:lpstr>
      <vt:lpstr>0.1mL-4</vt:lpstr>
      <vt:lpstr>0.15mL-2,3 </vt:lpstr>
      <vt:lpstr>0.15mL-4 </vt:lpstr>
      <vt:lpstr>0.2mL-2,3 </vt:lpstr>
      <vt:lpstr>0.2mL-4  </vt:lpstr>
      <vt:lpstr>0.25mL-2,3</vt:lpstr>
      <vt:lpstr>0.25mL-4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晴也山口</cp:lastModifiedBy>
  <dcterms:created xsi:type="dcterms:W3CDTF">2020-12-23T07:57:07Z</dcterms:created>
  <dcterms:modified xsi:type="dcterms:W3CDTF">2022-12-16T06:32:11Z</dcterms:modified>
</cp:coreProperties>
</file>