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マイドライブ\三木研究室\M1 研究\英語論文\論文データ\"/>
    </mc:Choice>
  </mc:AlternateContent>
  <xr:revisionPtr revIDLastSave="0" documentId="13_ncr:1_{DB9967C4-303D-4FF4-80DC-0E9845DEB4C2}" xr6:coauthVersionLast="47" xr6:coauthVersionMax="47" xr10:uidLastSave="{00000000-0000-0000-0000-000000000000}"/>
  <bookViews>
    <workbookView xWindow="-120" yWindow="-120" windowWidth="29040" windowHeight="15840" activeTab="9" xr2:uid="{5E8A4572-9BDD-49F4-8958-F68346C17FD1}"/>
  </bookViews>
  <sheets>
    <sheet name="hand 2" sheetId="2" r:id="rId1"/>
    <sheet name="compare" sheetId="3" r:id="rId2"/>
    <sheet name="0.1mL-2,3" sheetId="13" r:id="rId3"/>
    <sheet name="0.1mL-4" sheetId="5" r:id="rId4"/>
    <sheet name="0.15mL-2,3" sheetId="14" r:id="rId5"/>
    <sheet name="0.15mL-4 " sheetId="7" r:id="rId6"/>
    <sheet name="0.2mL-2,3 " sheetId="8" r:id="rId7"/>
    <sheet name="0.2mL-4  " sheetId="9" r:id="rId8"/>
    <sheet name="0.25mL-2,3" sheetId="11" r:id="rId9"/>
    <sheet name="0.25mL-4" sheetId="1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3" l="1"/>
  <c r="J3" i="2"/>
  <c r="D8" i="3"/>
  <c r="D6" i="3"/>
  <c r="C7" i="3"/>
  <c r="C6" i="3"/>
  <c r="B7" i="3"/>
  <c r="B8" i="3"/>
  <c r="B6" i="3"/>
  <c r="R21" i="9"/>
  <c r="Q21" i="9"/>
  <c r="Q21" i="8"/>
  <c r="R21" i="8" s="1"/>
  <c r="E4" i="3"/>
  <c r="C8" i="3" s="1"/>
  <c r="Q47" i="14"/>
  <c r="R47" i="14" s="1"/>
  <c r="E3" i="3" s="1"/>
  <c r="Q21" i="14"/>
  <c r="R21" i="14" s="1"/>
  <c r="E2" i="3" s="1"/>
  <c r="R47" i="5"/>
  <c r="C4" i="3" s="1"/>
  <c r="Q47" i="5"/>
  <c r="Q47" i="13"/>
  <c r="R47" i="13" s="1"/>
  <c r="C3" i="3" s="1"/>
  <c r="Q21" i="13"/>
  <c r="R21" i="13" s="1"/>
  <c r="C2" i="3" s="1"/>
  <c r="O36" i="14"/>
  <c r="O41" i="14" s="1"/>
  <c r="O46" i="14" s="1"/>
  <c r="N36" i="14"/>
  <c r="N41" i="14" s="1"/>
  <c r="N46" i="14" s="1"/>
  <c r="M36" i="14"/>
  <c r="M41" i="14" s="1"/>
  <c r="M46" i="14" s="1"/>
  <c r="L36" i="14"/>
  <c r="L41" i="14" s="1"/>
  <c r="L46" i="14" s="1"/>
  <c r="K36" i="14"/>
  <c r="K41" i="14" s="1"/>
  <c r="K46" i="14" s="1"/>
  <c r="J36" i="14"/>
  <c r="J41" i="14" s="1"/>
  <c r="O35" i="14"/>
  <c r="O40" i="14" s="1"/>
  <c r="O45" i="14" s="1"/>
  <c r="N35" i="14"/>
  <c r="N40" i="14" s="1"/>
  <c r="N45" i="14" s="1"/>
  <c r="M35" i="14"/>
  <c r="M40" i="14" s="1"/>
  <c r="M45" i="14" s="1"/>
  <c r="L35" i="14"/>
  <c r="L40" i="14" s="1"/>
  <c r="L45" i="14" s="1"/>
  <c r="K35" i="14"/>
  <c r="K40" i="14" s="1"/>
  <c r="K45" i="14" s="1"/>
  <c r="J35" i="14"/>
  <c r="J40" i="14" s="1"/>
  <c r="O34" i="14"/>
  <c r="O39" i="14" s="1"/>
  <c r="O44" i="14" s="1"/>
  <c r="N34" i="14"/>
  <c r="N39" i="14" s="1"/>
  <c r="N44" i="14" s="1"/>
  <c r="M34" i="14"/>
  <c r="M39" i="14" s="1"/>
  <c r="M44" i="14" s="1"/>
  <c r="L34" i="14"/>
  <c r="L39" i="14" s="1"/>
  <c r="L44" i="14" s="1"/>
  <c r="K34" i="14"/>
  <c r="K39" i="14" s="1"/>
  <c r="K44" i="14" s="1"/>
  <c r="J34" i="14"/>
  <c r="J39" i="14" s="1"/>
  <c r="O10" i="14"/>
  <c r="O15" i="14" s="1"/>
  <c r="O20" i="14" s="1"/>
  <c r="N10" i="14"/>
  <c r="N15" i="14" s="1"/>
  <c r="N20" i="14" s="1"/>
  <c r="M10" i="14"/>
  <c r="M15" i="14" s="1"/>
  <c r="M20" i="14" s="1"/>
  <c r="L10" i="14"/>
  <c r="L15" i="14" s="1"/>
  <c r="L20" i="14" s="1"/>
  <c r="K10" i="14"/>
  <c r="K15" i="14" s="1"/>
  <c r="K20" i="14" s="1"/>
  <c r="J10" i="14"/>
  <c r="J15" i="14" s="1"/>
  <c r="O9" i="14"/>
  <c r="O14" i="14" s="1"/>
  <c r="O19" i="14" s="1"/>
  <c r="N9" i="14"/>
  <c r="N14" i="14" s="1"/>
  <c r="N19" i="14" s="1"/>
  <c r="M9" i="14"/>
  <c r="M14" i="14" s="1"/>
  <c r="M19" i="14" s="1"/>
  <c r="L9" i="14"/>
  <c r="L14" i="14" s="1"/>
  <c r="L19" i="14" s="1"/>
  <c r="K9" i="14"/>
  <c r="K14" i="14" s="1"/>
  <c r="K19" i="14" s="1"/>
  <c r="J9" i="14"/>
  <c r="J14" i="14" s="1"/>
  <c r="O8" i="14"/>
  <c r="O13" i="14" s="1"/>
  <c r="O18" i="14" s="1"/>
  <c r="N8" i="14"/>
  <c r="N13" i="14" s="1"/>
  <c r="N18" i="14" s="1"/>
  <c r="M8" i="14"/>
  <c r="M13" i="14" s="1"/>
  <c r="M18" i="14" s="1"/>
  <c r="L8" i="14"/>
  <c r="L13" i="14" s="1"/>
  <c r="L18" i="14" s="1"/>
  <c r="K8" i="14"/>
  <c r="K13" i="14" s="1"/>
  <c r="K18" i="14" s="1"/>
  <c r="J8" i="14"/>
  <c r="J13" i="14" s="1"/>
  <c r="K39" i="5"/>
  <c r="L39" i="5"/>
  <c r="M39" i="5"/>
  <c r="N39" i="5"/>
  <c r="O39" i="5"/>
  <c r="K40" i="5"/>
  <c r="L40" i="5"/>
  <c r="M40" i="5"/>
  <c r="N40" i="5"/>
  <c r="O40" i="5"/>
  <c r="K41" i="5"/>
  <c r="L41" i="5"/>
  <c r="M41" i="5"/>
  <c r="N41" i="5"/>
  <c r="O41" i="5"/>
  <c r="J40" i="5"/>
  <c r="J41" i="5"/>
  <c r="J39" i="5"/>
  <c r="O36" i="5"/>
  <c r="O46" i="5" s="1"/>
  <c r="N36" i="5"/>
  <c r="N46" i="5" s="1"/>
  <c r="M36" i="5"/>
  <c r="M46" i="5" s="1"/>
  <c r="L36" i="5"/>
  <c r="K36" i="5"/>
  <c r="K46" i="5" s="1"/>
  <c r="J36" i="5"/>
  <c r="O35" i="5"/>
  <c r="O45" i="5" s="1"/>
  <c r="N35" i="5"/>
  <c r="N45" i="5" s="1"/>
  <c r="M35" i="5"/>
  <c r="L35" i="5"/>
  <c r="L45" i="5" s="1"/>
  <c r="K35" i="5"/>
  <c r="K45" i="5" s="1"/>
  <c r="J35" i="5"/>
  <c r="O34" i="5"/>
  <c r="O44" i="5" s="1"/>
  <c r="N34" i="5"/>
  <c r="N44" i="5" s="1"/>
  <c r="M34" i="5"/>
  <c r="M44" i="5" s="1"/>
  <c r="L34" i="5"/>
  <c r="L44" i="5" s="1"/>
  <c r="K34" i="5"/>
  <c r="K44" i="5" s="1"/>
  <c r="J34" i="5"/>
  <c r="O36" i="13"/>
  <c r="O41" i="13" s="1"/>
  <c r="O46" i="13" s="1"/>
  <c r="N36" i="13"/>
  <c r="N41" i="13" s="1"/>
  <c r="N46" i="13" s="1"/>
  <c r="M36" i="13"/>
  <c r="M41" i="13" s="1"/>
  <c r="M46" i="13" s="1"/>
  <c r="L36" i="13"/>
  <c r="L41" i="13" s="1"/>
  <c r="L46" i="13" s="1"/>
  <c r="K36" i="13"/>
  <c r="K41" i="13" s="1"/>
  <c r="K46" i="13" s="1"/>
  <c r="J36" i="13"/>
  <c r="J41" i="13" s="1"/>
  <c r="O35" i="13"/>
  <c r="O40" i="13" s="1"/>
  <c r="O45" i="13" s="1"/>
  <c r="N35" i="13"/>
  <c r="N40" i="13" s="1"/>
  <c r="N45" i="13" s="1"/>
  <c r="M35" i="13"/>
  <c r="M40" i="13" s="1"/>
  <c r="M45" i="13" s="1"/>
  <c r="L35" i="13"/>
  <c r="L40" i="13" s="1"/>
  <c r="L45" i="13" s="1"/>
  <c r="K35" i="13"/>
  <c r="K40" i="13" s="1"/>
  <c r="K45" i="13" s="1"/>
  <c r="J35" i="13"/>
  <c r="J40" i="13" s="1"/>
  <c r="J45" i="13" s="1"/>
  <c r="O34" i="13"/>
  <c r="O39" i="13" s="1"/>
  <c r="O44" i="13" s="1"/>
  <c r="N34" i="13"/>
  <c r="N39" i="13" s="1"/>
  <c r="N44" i="13" s="1"/>
  <c r="M34" i="13"/>
  <c r="M39" i="13" s="1"/>
  <c r="M44" i="13" s="1"/>
  <c r="L34" i="13"/>
  <c r="L39" i="13" s="1"/>
  <c r="L44" i="13" s="1"/>
  <c r="K34" i="13"/>
  <c r="K39" i="13" s="1"/>
  <c r="K44" i="13" s="1"/>
  <c r="J34" i="13"/>
  <c r="J39" i="13" s="1"/>
  <c r="O10" i="13"/>
  <c r="O15" i="13" s="1"/>
  <c r="O20" i="13" s="1"/>
  <c r="N10" i="13"/>
  <c r="N15" i="13" s="1"/>
  <c r="N20" i="13" s="1"/>
  <c r="M10" i="13"/>
  <c r="M15" i="13" s="1"/>
  <c r="M20" i="13" s="1"/>
  <c r="L10" i="13"/>
  <c r="L15" i="13" s="1"/>
  <c r="L20" i="13" s="1"/>
  <c r="K10" i="13"/>
  <c r="K15" i="13" s="1"/>
  <c r="K20" i="13" s="1"/>
  <c r="J10" i="13"/>
  <c r="J15" i="13" s="1"/>
  <c r="O9" i="13"/>
  <c r="O14" i="13" s="1"/>
  <c r="O19" i="13" s="1"/>
  <c r="N9" i="13"/>
  <c r="N14" i="13" s="1"/>
  <c r="N19" i="13" s="1"/>
  <c r="M9" i="13"/>
  <c r="M14" i="13" s="1"/>
  <c r="M19" i="13" s="1"/>
  <c r="L9" i="13"/>
  <c r="L14" i="13" s="1"/>
  <c r="L19" i="13" s="1"/>
  <c r="K9" i="13"/>
  <c r="K14" i="13" s="1"/>
  <c r="K19" i="13" s="1"/>
  <c r="J9" i="13"/>
  <c r="J14" i="13" s="1"/>
  <c r="J19" i="13" s="1"/>
  <c r="O8" i="13"/>
  <c r="O13" i="13" s="1"/>
  <c r="O18" i="13" s="1"/>
  <c r="N8" i="13"/>
  <c r="N13" i="13" s="1"/>
  <c r="N18" i="13" s="1"/>
  <c r="M8" i="13"/>
  <c r="M13" i="13" s="1"/>
  <c r="M18" i="13" s="1"/>
  <c r="L8" i="13"/>
  <c r="L13" i="13" s="1"/>
  <c r="L18" i="13" s="1"/>
  <c r="K8" i="13"/>
  <c r="K13" i="13" s="1"/>
  <c r="K18" i="13" s="1"/>
  <c r="J8" i="13"/>
  <c r="J13" i="13" s="1"/>
  <c r="N8" i="5"/>
  <c r="J20" i="14" l="1"/>
  <c r="P20" i="14" s="1"/>
  <c r="P15" i="14"/>
  <c r="P39" i="14"/>
  <c r="J44" i="14"/>
  <c r="P44" i="14" s="1"/>
  <c r="J46" i="14"/>
  <c r="P46" i="14" s="1"/>
  <c r="P41" i="14"/>
  <c r="P13" i="14"/>
  <c r="J18" i="14"/>
  <c r="P18" i="14" s="1"/>
  <c r="P21" i="14" s="1"/>
  <c r="J19" i="14"/>
  <c r="P19" i="14" s="1"/>
  <c r="P14" i="14"/>
  <c r="J45" i="14"/>
  <c r="P45" i="14" s="1"/>
  <c r="P40" i="14"/>
  <c r="M45" i="5"/>
  <c r="L46" i="5"/>
  <c r="J46" i="5"/>
  <c r="P46" i="5" s="1"/>
  <c r="P41" i="5"/>
  <c r="J45" i="5"/>
  <c r="P45" i="5" s="1"/>
  <c r="P40" i="5"/>
  <c r="P39" i="5"/>
  <c r="J44" i="5"/>
  <c r="P44" i="5" s="1"/>
  <c r="J44" i="13"/>
  <c r="P44" i="13" s="1"/>
  <c r="P39" i="13"/>
  <c r="J46" i="13"/>
  <c r="P46" i="13" s="1"/>
  <c r="P41" i="13"/>
  <c r="P45" i="13"/>
  <c r="J18" i="13"/>
  <c r="P18" i="13" s="1"/>
  <c r="P13" i="13"/>
  <c r="J20" i="13"/>
  <c r="P20" i="13" s="1"/>
  <c r="P15" i="13"/>
  <c r="P19" i="13"/>
  <c r="P14" i="13"/>
  <c r="P40" i="13"/>
  <c r="P47" i="14" l="1"/>
  <c r="P16" i="14"/>
  <c r="P42" i="14"/>
  <c r="P47" i="5"/>
  <c r="P42" i="5"/>
  <c r="P21" i="13"/>
  <c r="P42" i="13"/>
  <c r="P16" i="13"/>
  <c r="P47" i="13"/>
  <c r="O5" i="2"/>
  <c r="N5" i="2"/>
  <c r="M5" i="2"/>
  <c r="L5" i="2"/>
  <c r="K5" i="2"/>
  <c r="J5" i="2"/>
  <c r="O4" i="2"/>
  <c r="N4" i="2"/>
  <c r="M4" i="2"/>
  <c r="L4" i="2"/>
  <c r="K4" i="2"/>
  <c r="J4" i="2"/>
  <c r="O3" i="2"/>
  <c r="N3" i="2"/>
  <c r="M3" i="2"/>
  <c r="L3" i="2"/>
  <c r="K3" i="2"/>
  <c r="O10" i="12" l="1"/>
  <c r="N10" i="12"/>
  <c r="M10" i="12"/>
  <c r="L10" i="12"/>
  <c r="K10" i="12"/>
  <c r="J10" i="12"/>
  <c r="J15" i="12" s="1"/>
  <c r="O9" i="12"/>
  <c r="N9" i="12"/>
  <c r="M9" i="12"/>
  <c r="L9" i="12"/>
  <c r="K9" i="12"/>
  <c r="J9" i="12"/>
  <c r="O8" i="12"/>
  <c r="N8" i="12"/>
  <c r="M8" i="12"/>
  <c r="L8" i="12"/>
  <c r="K8" i="12"/>
  <c r="J8" i="12"/>
  <c r="J13" i="12" s="1"/>
  <c r="O36" i="11"/>
  <c r="N36" i="11"/>
  <c r="M36" i="11"/>
  <c r="L36" i="11"/>
  <c r="K36" i="11"/>
  <c r="J36" i="11"/>
  <c r="J41" i="11" s="1"/>
  <c r="O35" i="11"/>
  <c r="N35" i="11"/>
  <c r="M35" i="11"/>
  <c r="L35" i="11"/>
  <c r="K35" i="11"/>
  <c r="J35" i="11"/>
  <c r="O34" i="11"/>
  <c r="N34" i="11"/>
  <c r="M34" i="11"/>
  <c r="L34" i="11"/>
  <c r="K34" i="11"/>
  <c r="J34" i="11"/>
  <c r="J39" i="11" s="1"/>
  <c r="O10" i="11"/>
  <c r="N10" i="11"/>
  <c r="M10" i="11"/>
  <c r="L10" i="11"/>
  <c r="K10" i="11"/>
  <c r="J10" i="11"/>
  <c r="J15" i="11" s="1"/>
  <c r="O9" i="11"/>
  <c r="N9" i="11"/>
  <c r="M9" i="11"/>
  <c r="L9" i="11"/>
  <c r="K9" i="11"/>
  <c r="J9" i="11"/>
  <c r="O8" i="11"/>
  <c r="N8" i="11"/>
  <c r="M8" i="11"/>
  <c r="L8" i="11"/>
  <c r="K8" i="11"/>
  <c r="J8" i="11"/>
  <c r="J13" i="11" s="1"/>
  <c r="O10" i="9"/>
  <c r="N10" i="9"/>
  <c r="M10" i="9"/>
  <c r="L10" i="9"/>
  <c r="K10" i="9"/>
  <c r="J10" i="9"/>
  <c r="J15" i="9" s="1"/>
  <c r="O9" i="9"/>
  <c r="N9" i="9"/>
  <c r="M9" i="9"/>
  <c r="L9" i="9"/>
  <c r="K9" i="9"/>
  <c r="J9" i="9"/>
  <c r="J14" i="9" s="1"/>
  <c r="O8" i="9"/>
  <c r="N8" i="9"/>
  <c r="M8" i="9"/>
  <c r="L8" i="9"/>
  <c r="K8" i="9"/>
  <c r="J8" i="9"/>
  <c r="O36" i="8"/>
  <c r="N36" i="8"/>
  <c r="M36" i="8"/>
  <c r="L36" i="8"/>
  <c r="K36" i="8"/>
  <c r="J36" i="8"/>
  <c r="J41" i="8" s="1"/>
  <c r="O35" i="8"/>
  <c r="N35" i="8"/>
  <c r="M35" i="8"/>
  <c r="L35" i="8"/>
  <c r="K35" i="8"/>
  <c r="J35" i="8"/>
  <c r="J40" i="8" s="1"/>
  <c r="O34" i="8"/>
  <c r="N34" i="8"/>
  <c r="M34" i="8"/>
  <c r="L34" i="8"/>
  <c r="K34" i="8"/>
  <c r="J34" i="8"/>
  <c r="J39" i="8" s="1"/>
  <c r="O10" i="8"/>
  <c r="N10" i="8"/>
  <c r="M10" i="8"/>
  <c r="L10" i="8"/>
  <c r="K10" i="8"/>
  <c r="J10" i="8"/>
  <c r="J15" i="8" s="1"/>
  <c r="O9" i="8"/>
  <c r="N9" i="8"/>
  <c r="M9" i="8"/>
  <c r="L9" i="8"/>
  <c r="K9" i="8"/>
  <c r="J9" i="8"/>
  <c r="J14" i="8" s="1"/>
  <c r="O8" i="8"/>
  <c r="N8" i="8"/>
  <c r="M8" i="8"/>
  <c r="L8" i="8"/>
  <c r="K8" i="8"/>
  <c r="J8" i="8"/>
  <c r="J13" i="8" s="1"/>
  <c r="O15" i="12" l="1"/>
  <c r="O20" i="12" s="1"/>
  <c r="O14" i="12"/>
  <c r="O19" i="12" s="1"/>
  <c r="O13" i="12"/>
  <c r="O18" i="12" s="1"/>
  <c r="N15" i="12"/>
  <c r="N20" i="12" s="1"/>
  <c r="N14" i="12"/>
  <c r="N19" i="12" s="1"/>
  <c r="N13" i="12"/>
  <c r="N18" i="12" s="1"/>
  <c r="M15" i="12"/>
  <c r="M20" i="12" s="1"/>
  <c r="M14" i="12"/>
  <c r="M19" i="12" s="1"/>
  <c r="M13" i="12"/>
  <c r="M18" i="12" s="1"/>
  <c r="L15" i="12"/>
  <c r="L20" i="12" s="1"/>
  <c r="L14" i="12"/>
  <c r="L19" i="12" s="1"/>
  <c r="L13" i="12"/>
  <c r="L18" i="12" s="1"/>
  <c r="K15" i="12"/>
  <c r="K20" i="12" s="1"/>
  <c r="K14" i="12"/>
  <c r="K19" i="12" s="1"/>
  <c r="K13" i="12"/>
  <c r="K18" i="12" s="1"/>
  <c r="J14" i="12"/>
  <c r="J19" i="12" s="1"/>
  <c r="O41" i="11"/>
  <c r="O46" i="11" s="1"/>
  <c r="O40" i="11"/>
  <c r="O45" i="11" s="1"/>
  <c r="O39" i="11"/>
  <c r="O44" i="11" s="1"/>
  <c r="N41" i="11"/>
  <c r="N46" i="11" s="1"/>
  <c r="N40" i="11"/>
  <c r="N45" i="11" s="1"/>
  <c r="N39" i="11"/>
  <c r="N44" i="11" s="1"/>
  <c r="M41" i="11"/>
  <c r="M46" i="11" s="1"/>
  <c r="M40" i="11"/>
  <c r="M45" i="11" s="1"/>
  <c r="M39" i="11"/>
  <c r="M44" i="11" s="1"/>
  <c r="L41" i="11"/>
  <c r="L46" i="11" s="1"/>
  <c r="L40" i="11"/>
  <c r="L45" i="11" s="1"/>
  <c r="L39" i="11"/>
  <c r="L44" i="11" s="1"/>
  <c r="K41" i="11"/>
  <c r="K46" i="11" s="1"/>
  <c r="K40" i="11"/>
  <c r="K45" i="11" s="1"/>
  <c r="K39" i="11"/>
  <c r="K44" i="11" s="1"/>
  <c r="J40" i="11"/>
  <c r="J45" i="11" s="1"/>
  <c r="O15" i="11"/>
  <c r="O20" i="11" s="1"/>
  <c r="O14" i="11"/>
  <c r="O19" i="11" s="1"/>
  <c r="O13" i="11"/>
  <c r="O18" i="11" s="1"/>
  <c r="N15" i="11"/>
  <c r="N20" i="11" s="1"/>
  <c r="N14" i="11"/>
  <c r="N19" i="11" s="1"/>
  <c r="N13" i="11"/>
  <c r="N18" i="11" s="1"/>
  <c r="M15" i="11"/>
  <c r="M20" i="11" s="1"/>
  <c r="M14" i="11"/>
  <c r="M19" i="11" s="1"/>
  <c r="M13" i="11"/>
  <c r="M18" i="11" s="1"/>
  <c r="L15" i="11"/>
  <c r="L20" i="11" s="1"/>
  <c r="L14" i="11"/>
  <c r="L19" i="11" s="1"/>
  <c r="L13" i="11"/>
  <c r="L18" i="11" s="1"/>
  <c r="K15" i="11"/>
  <c r="K20" i="11" s="1"/>
  <c r="K14" i="11"/>
  <c r="K19" i="11" s="1"/>
  <c r="K13" i="11"/>
  <c r="K18" i="11" s="1"/>
  <c r="J14" i="11"/>
  <c r="J19" i="11" s="1"/>
  <c r="O15" i="9"/>
  <c r="O20" i="9" s="1"/>
  <c r="O14" i="9"/>
  <c r="O19" i="9" s="1"/>
  <c r="O13" i="9"/>
  <c r="O18" i="9" s="1"/>
  <c r="N15" i="9"/>
  <c r="N20" i="9" s="1"/>
  <c r="N14" i="9"/>
  <c r="N19" i="9" s="1"/>
  <c r="N13" i="9"/>
  <c r="N18" i="9" s="1"/>
  <c r="M15" i="9"/>
  <c r="M20" i="9" s="1"/>
  <c r="M14" i="9"/>
  <c r="M19" i="9" s="1"/>
  <c r="M13" i="9"/>
  <c r="M18" i="9" s="1"/>
  <c r="L15" i="9"/>
  <c r="L20" i="9" s="1"/>
  <c r="L14" i="9"/>
  <c r="L19" i="9" s="1"/>
  <c r="L13" i="9"/>
  <c r="L18" i="9" s="1"/>
  <c r="K15" i="9"/>
  <c r="K20" i="9" s="1"/>
  <c r="K14" i="9"/>
  <c r="K19" i="9" s="1"/>
  <c r="K13" i="9"/>
  <c r="K18" i="9" s="1"/>
  <c r="J13" i="9"/>
  <c r="J18" i="9" s="1"/>
  <c r="L40" i="8"/>
  <c r="L45" i="8" s="1"/>
  <c r="O41" i="8"/>
  <c r="O46" i="8" s="1"/>
  <c r="O40" i="8"/>
  <c r="O45" i="8" s="1"/>
  <c r="O39" i="8"/>
  <c r="O44" i="8" s="1"/>
  <c r="N41" i="8"/>
  <c r="N46" i="8" s="1"/>
  <c r="N40" i="8"/>
  <c r="N45" i="8" s="1"/>
  <c r="N39" i="8"/>
  <c r="N44" i="8" s="1"/>
  <c r="M41" i="8"/>
  <c r="M46" i="8" s="1"/>
  <c r="M40" i="8"/>
  <c r="M45" i="8" s="1"/>
  <c r="M39" i="8"/>
  <c r="M44" i="8" s="1"/>
  <c r="L41" i="8"/>
  <c r="L46" i="8" s="1"/>
  <c r="L39" i="8"/>
  <c r="L44" i="8" s="1"/>
  <c r="K41" i="8"/>
  <c r="K46" i="8" s="1"/>
  <c r="K40" i="8"/>
  <c r="K45" i="8" s="1"/>
  <c r="K39" i="8"/>
  <c r="K44" i="8" s="1"/>
  <c r="O15" i="8"/>
  <c r="O20" i="8" s="1"/>
  <c r="O14" i="8"/>
  <c r="O19" i="8" s="1"/>
  <c r="O13" i="8"/>
  <c r="O18" i="8" s="1"/>
  <c r="N15" i="8"/>
  <c r="N20" i="8" s="1"/>
  <c r="N14" i="8"/>
  <c r="N19" i="8" s="1"/>
  <c r="N13" i="8"/>
  <c r="N18" i="8" s="1"/>
  <c r="M15" i="8"/>
  <c r="M20" i="8" s="1"/>
  <c r="M14" i="8"/>
  <c r="M19" i="8" s="1"/>
  <c r="M13" i="8"/>
  <c r="M18" i="8" s="1"/>
  <c r="L15" i="8"/>
  <c r="L20" i="8" s="1"/>
  <c r="L14" i="8"/>
  <c r="L19" i="8" s="1"/>
  <c r="L13" i="8"/>
  <c r="L18" i="8" s="1"/>
  <c r="K15" i="8"/>
  <c r="K20" i="8" s="1"/>
  <c r="K14" i="8"/>
  <c r="K19" i="8" s="1"/>
  <c r="K13" i="8"/>
  <c r="K18" i="8" s="1"/>
  <c r="J18" i="12"/>
  <c r="J20" i="12"/>
  <c r="J44" i="11"/>
  <c r="J46" i="11"/>
  <c r="J20" i="11"/>
  <c r="J18" i="11"/>
  <c r="J19" i="9"/>
  <c r="J20" i="9"/>
  <c r="J19" i="8"/>
  <c r="J45" i="8"/>
  <c r="J44" i="8"/>
  <c r="J46" i="8"/>
  <c r="J18" i="8"/>
  <c r="J20" i="8"/>
  <c r="O10" i="7"/>
  <c r="N10" i="7"/>
  <c r="M10" i="7"/>
  <c r="L10" i="7"/>
  <c r="K10" i="7"/>
  <c r="J10" i="7"/>
  <c r="J15" i="7" s="1"/>
  <c r="O9" i="7"/>
  <c r="N9" i="7"/>
  <c r="M9" i="7"/>
  <c r="L9" i="7"/>
  <c r="K9" i="7"/>
  <c r="J9" i="7"/>
  <c r="J14" i="7" s="1"/>
  <c r="O8" i="7"/>
  <c r="N8" i="7"/>
  <c r="N13" i="7" s="1"/>
  <c r="N18" i="7" s="1"/>
  <c r="M8" i="7"/>
  <c r="L8" i="7"/>
  <c r="K8" i="7"/>
  <c r="J8" i="7"/>
  <c r="O10" i="5"/>
  <c r="N10" i="5"/>
  <c r="M10" i="5"/>
  <c r="L10" i="5"/>
  <c r="K10" i="5"/>
  <c r="J10" i="5"/>
  <c r="J15" i="5" s="1"/>
  <c r="O9" i="5"/>
  <c r="N9" i="5"/>
  <c r="M9" i="5"/>
  <c r="L9" i="5"/>
  <c r="K9" i="5"/>
  <c r="J9" i="5"/>
  <c r="J14" i="5" s="1"/>
  <c r="O8" i="5"/>
  <c r="M8" i="5"/>
  <c r="L8" i="5"/>
  <c r="K8" i="5"/>
  <c r="J8" i="5"/>
  <c r="J13" i="5" s="1"/>
  <c r="O14" i="7" l="1"/>
  <c r="O19" i="7" s="1"/>
  <c r="L13" i="7"/>
  <c r="L18" i="7" s="1"/>
  <c r="O13" i="7"/>
  <c r="O18" i="7" s="1"/>
  <c r="K15" i="7"/>
  <c r="K20" i="7" s="1"/>
  <c r="K14" i="7"/>
  <c r="K19" i="7" s="1"/>
  <c r="M15" i="7"/>
  <c r="M20" i="7" s="1"/>
  <c r="N14" i="7"/>
  <c r="N19" i="7" s="1"/>
  <c r="M13" i="7"/>
  <c r="L15" i="7"/>
  <c r="L20" i="7" s="1"/>
  <c r="J13" i="7"/>
  <c r="J18" i="7" s="1"/>
  <c r="L14" i="7"/>
  <c r="L19" i="7" s="1"/>
  <c r="N15" i="7"/>
  <c r="N20" i="7" s="1"/>
  <c r="K13" i="7"/>
  <c r="K18" i="7" s="1"/>
  <c r="M14" i="7"/>
  <c r="M19" i="7" s="1"/>
  <c r="O15" i="7"/>
  <c r="O20" i="7" s="1"/>
  <c r="P13" i="12"/>
  <c r="P15" i="12"/>
  <c r="P20" i="12"/>
  <c r="P19" i="12"/>
  <c r="P14" i="12"/>
  <c r="P18" i="12"/>
  <c r="P41" i="11"/>
  <c r="P40" i="11"/>
  <c r="P39" i="11"/>
  <c r="P46" i="11"/>
  <c r="P45" i="11"/>
  <c r="P44" i="11"/>
  <c r="P13" i="11"/>
  <c r="P14" i="11"/>
  <c r="P20" i="11"/>
  <c r="P15" i="11"/>
  <c r="P19" i="11"/>
  <c r="P18" i="11"/>
  <c r="P14" i="9"/>
  <c r="P20" i="9"/>
  <c r="P15" i="9"/>
  <c r="P19" i="9"/>
  <c r="P18" i="9"/>
  <c r="P13" i="9"/>
  <c r="P39" i="8"/>
  <c r="P46" i="8"/>
  <c r="P41" i="8"/>
  <c r="P40" i="8"/>
  <c r="P45" i="8"/>
  <c r="P44" i="8"/>
  <c r="P13" i="8"/>
  <c r="P15" i="8"/>
  <c r="P20" i="8"/>
  <c r="P19" i="8"/>
  <c r="P14" i="8"/>
  <c r="P18" i="8"/>
  <c r="O15" i="5"/>
  <c r="O20" i="5" s="1"/>
  <c r="O14" i="5"/>
  <c r="O19" i="5" s="1"/>
  <c r="O13" i="5"/>
  <c r="O18" i="5" s="1"/>
  <c r="N15" i="5"/>
  <c r="N20" i="5" s="1"/>
  <c r="N14" i="5"/>
  <c r="N19" i="5" s="1"/>
  <c r="N13" i="5"/>
  <c r="N18" i="5" s="1"/>
  <c r="M15" i="5"/>
  <c r="M20" i="5" s="1"/>
  <c r="M14" i="5"/>
  <c r="M19" i="5" s="1"/>
  <c r="M13" i="5"/>
  <c r="M18" i="5" s="1"/>
  <c r="L15" i="5"/>
  <c r="L20" i="5" s="1"/>
  <c r="L14" i="5"/>
  <c r="L19" i="5" s="1"/>
  <c r="L13" i="5"/>
  <c r="L18" i="5" s="1"/>
  <c r="K15" i="5"/>
  <c r="K20" i="5" s="1"/>
  <c r="K14" i="5"/>
  <c r="K19" i="5" s="1"/>
  <c r="K13" i="5"/>
  <c r="K18" i="5" s="1"/>
  <c r="J19" i="7"/>
  <c r="J20" i="7"/>
  <c r="J18" i="5"/>
  <c r="J20" i="5"/>
  <c r="J19" i="5"/>
  <c r="P15" i="7" l="1"/>
  <c r="P13" i="7"/>
  <c r="M18" i="7"/>
  <c r="P18" i="7" s="1"/>
  <c r="P14" i="7"/>
  <c r="P19" i="7"/>
  <c r="P20" i="7"/>
  <c r="P16" i="12"/>
  <c r="P21" i="12"/>
  <c r="Q21" i="12" s="1"/>
  <c r="R21" i="12" s="1"/>
  <c r="H4" i="3" s="1"/>
  <c r="E8" i="3" s="1"/>
  <c r="P42" i="11"/>
  <c r="P47" i="11"/>
  <c r="Q47" i="11" s="1"/>
  <c r="R47" i="11" s="1"/>
  <c r="H3" i="3" s="1"/>
  <c r="E7" i="3" s="1"/>
  <c r="P16" i="11"/>
  <c r="P21" i="11"/>
  <c r="Q21" i="11" s="1"/>
  <c r="R21" i="11" s="1"/>
  <c r="E6" i="3" s="1"/>
  <c r="P16" i="9"/>
  <c r="P21" i="9"/>
  <c r="F4" i="3" s="1"/>
  <c r="P47" i="8"/>
  <c r="P42" i="8"/>
  <c r="P21" i="8"/>
  <c r="F2" i="3" s="1"/>
  <c r="P16" i="8"/>
  <c r="P14" i="5"/>
  <c r="P15" i="5"/>
  <c r="P13" i="5"/>
  <c r="P20" i="5"/>
  <c r="P19" i="5"/>
  <c r="P18" i="5"/>
  <c r="D2" i="3"/>
  <c r="D3" i="3"/>
  <c r="B2" i="3"/>
  <c r="Q47" i="8" l="1"/>
  <c r="R47" i="8" s="1"/>
  <c r="F3" i="3" s="1"/>
  <c r="D7" i="3" s="1"/>
  <c r="P16" i="7"/>
  <c r="P21" i="7"/>
  <c r="Q21" i="7" s="1"/>
  <c r="R21" i="7" s="1"/>
  <c r="D4" i="3" s="1"/>
  <c r="P16" i="5"/>
  <c r="P21" i="5"/>
  <c r="B3" i="3"/>
  <c r="Q21" i="5" l="1"/>
  <c r="R21" i="5" s="1"/>
  <c r="B4" i="3" s="1"/>
</calcChain>
</file>

<file path=xl/sharedStrings.xml><?xml version="1.0" encoding="utf-8"?>
<sst xmlns="http://schemas.openxmlformats.org/spreadsheetml/2006/main" count="282" uniqueCount="34">
  <si>
    <t>2*2</t>
    <phoneticPr fontId="1"/>
  </si>
  <si>
    <t>0.25mL</t>
    <phoneticPr fontId="1"/>
  </si>
  <si>
    <t>0.2mL</t>
    <phoneticPr fontId="1"/>
  </si>
  <si>
    <t>0.15mL</t>
    <phoneticPr fontId="1"/>
  </si>
  <si>
    <t>0.1ｍL</t>
    <phoneticPr fontId="1"/>
  </si>
  <si>
    <t>√</t>
    <phoneticPr fontId="1"/>
  </si>
  <si>
    <t>差の合計</t>
  </si>
  <si>
    <t>×</t>
    <phoneticPr fontId="1"/>
  </si>
  <si>
    <t>〇</t>
    <phoneticPr fontId="1"/>
  </si>
  <si>
    <t>×</t>
    <phoneticPr fontId="1"/>
  </si>
  <si>
    <t>改</t>
    <rPh sb="0" eb="1">
      <t>カイ</t>
    </rPh>
    <phoneticPr fontId="1"/>
  </si>
  <si>
    <t>/18</t>
    <phoneticPr fontId="1"/>
  </si>
  <si>
    <t>-</t>
    <phoneticPr fontId="1"/>
  </si>
  <si>
    <t>Position2:3×6</t>
    <phoneticPr fontId="1"/>
  </si>
  <si>
    <t>Name</t>
    <phoneticPr fontId="1"/>
  </si>
  <si>
    <t>template</t>
    <phoneticPr fontId="1"/>
  </si>
  <si>
    <t>Average</t>
    <phoneticPr fontId="1"/>
  </si>
  <si>
    <t>Hand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</si>
  <si>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</si>
  <si>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</si>
  <si>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</si>
  <si>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</si>
  <si>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</si>
  <si>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</si>
  <si>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</si>
  <si>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</si>
  <si>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</si>
  <si>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</si>
  <si>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No.</t>
    <phoneticPr fontId="1"/>
  </si>
  <si>
    <t>Square of difference</t>
  </si>
  <si>
    <t>Square of difference</t>
    <phoneticPr fontId="1"/>
  </si>
  <si>
    <t>Difference</t>
  </si>
  <si>
    <t>Difference</t>
    <phoneticPr fontId="1"/>
  </si>
  <si>
    <t>Total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</si>
</sst>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0" xfId="0" applyAlignment="1">
      <alignment horizontal="left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7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176" fontId="2" fillId="0" borderId="7" xfId="0" applyNumberFormat="1" applyFont="1" applyBorder="1" applyAlignment="1">
      <alignment horizontal="center" vertical="center"/>
    </xf>
    <xf numFmtId="176" fontId="2" fillId="0" borderId="7" xfId="0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</cellXfs>
  <cellStyles count="1">
    <cellStyle name="標準" xfId="0" builtinId="0"/>
  </cellStyles>
  <dxfs count="0"/>
  <tableStyles count="1" defaultTableStyle="TableStyleMedium2" defaultPivotStyle="PivotStyleLight16">
    <tableStyle name="Invisible" pivot="0" table="0" count="0" xr9:uid="{2A3BD054-38F8-40EB-97E8-596C299F4E9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535C3-18DE-481A-B661-B3030E911E75}">
  <dimension ref="A1:S56"/>
  <sheetViews>
    <sheetView workbookViewId="0">
      <selection activeCell="A7" sqref="A7:B7"/>
    </sheetView>
  </sheetViews>
  <sheetFormatPr defaultRowHeight="18.75" x14ac:dyDescent="0.4"/>
  <cols>
    <col min="1" max="1" width="9" style="23"/>
    <col min="17" max="19" width="6.625" customWidth="1"/>
  </cols>
  <sheetData>
    <row r="1" spans="1:19" ht="35.1" customHeight="1" x14ac:dyDescent="0.4">
      <c r="A1" s="23" t="s">
        <v>13</v>
      </c>
      <c r="I1" t="s">
        <v>16</v>
      </c>
      <c r="Q1" s="22">
        <v>167.2</v>
      </c>
      <c r="R1" s="22">
        <v>106.2</v>
      </c>
      <c r="S1" s="22">
        <v>124.6</v>
      </c>
    </row>
    <row r="2" spans="1:19" ht="35.1" customHeight="1" x14ac:dyDescent="0.4">
      <c r="A2" s="24" t="s">
        <v>14</v>
      </c>
      <c r="B2" s="9" t="s">
        <v>17</v>
      </c>
      <c r="C2" s="9"/>
      <c r="D2" s="9"/>
      <c r="E2" s="9"/>
      <c r="F2" s="9"/>
      <c r="G2" s="8"/>
      <c r="I2" s="10" t="s">
        <v>14</v>
      </c>
      <c r="J2" s="9" t="s">
        <v>17</v>
      </c>
      <c r="K2" s="9"/>
      <c r="L2" s="9"/>
      <c r="M2" s="9"/>
      <c r="N2" s="9"/>
      <c r="O2" s="8"/>
      <c r="Q2" s="22">
        <v>155.1</v>
      </c>
      <c r="R2" s="22">
        <v>107.4</v>
      </c>
      <c r="S2" s="22">
        <v>111.7</v>
      </c>
    </row>
    <row r="3" spans="1:19" ht="35.1" customHeight="1" x14ac:dyDescent="0.4">
      <c r="A3" s="25" t="s">
        <v>15</v>
      </c>
      <c r="B3" s="7"/>
      <c r="C3" s="7"/>
      <c r="D3" s="7"/>
      <c r="E3" s="7"/>
      <c r="F3" s="7"/>
      <c r="G3" s="7"/>
      <c r="I3" s="5" t="s">
        <v>15</v>
      </c>
      <c r="J3" s="21">
        <f>(B8+B13+B18+B23+B28+B33+B38+B43+B48+B53)/10</f>
        <v>167.2</v>
      </c>
      <c r="K3" s="21">
        <f t="shared" ref="K3:O5" si="0">(C8+C13+C18+C23+C28+C33+C38+C43+C48+C53)/10</f>
        <v>155.1</v>
      </c>
      <c r="L3" s="21">
        <f t="shared" si="0"/>
        <v>173.4</v>
      </c>
      <c r="M3" s="21">
        <f t="shared" si="0"/>
        <v>153</v>
      </c>
      <c r="N3" s="21">
        <f t="shared" si="0"/>
        <v>155.5</v>
      </c>
      <c r="O3" s="21">
        <f t="shared" si="0"/>
        <v>170.7</v>
      </c>
      <c r="Q3" s="22">
        <v>173.4</v>
      </c>
      <c r="R3" s="22">
        <v>122.1</v>
      </c>
      <c r="S3" s="22">
        <v>118.7</v>
      </c>
    </row>
    <row r="4" spans="1:19" ht="35.1" customHeight="1" x14ac:dyDescent="0.4">
      <c r="A4" s="25"/>
      <c r="B4" s="7"/>
      <c r="C4" s="7"/>
      <c r="D4" s="7"/>
      <c r="E4" s="7"/>
      <c r="F4" s="7"/>
      <c r="G4" s="7"/>
      <c r="I4" s="5"/>
      <c r="J4" s="21">
        <f t="shared" ref="J4:J5" si="1">(B9+B14+B19+B24+B29+B34+B39+B44+B49+B54)/10</f>
        <v>106.2</v>
      </c>
      <c r="K4" s="21">
        <f t="shared" si="0"/>
        <v>107.4</v>
      </c>
      <c r="L4" s="21">
        <f t="shared" si="0"/>
        <v>122.1</v>
      </c>
      <c r="M4" s="21">
        <f t="shared" si="0"/>
        <v>110.7</v>
      </c>
      <c r="N4" s="21">
        <f t="shared" si="0"/>
        <v>115.7</v>
      </c>
      <c r="O4" s="21">
        <f t="shared" si="0"/>
        <v>137.4</v>
      </c>
      <c r="Q4" s="22">
        <v>153</v>
      </c>
      <c r="R4" s="22">
        <v>110.7</v>
      </c>
      <c r="S4" s="22">
        <v>116.1</v>
      </c>
    </row>
    <row r="5" spans="1:19" ht="35.1" customHeight="1" x14ac:dyDescent="0.4">
      <c r="A5" s="25"/>
      <c r="B5" s="7"/>
      <c r="C5" s="7"/>
      <c r="D5" s="7"/>
      <c r="E5" s="7"/>
      <c r="F5" s="7"/>
      <c r="G5" s="7"/>
      <c r="I5" s="5"/>
      <c r="J5" s="21">
        <f t="shared" si="1"/>
        <v>124.6</v>
      </c>
      <c r="K5" s="21">
        <f t="shared" si="0"/>
        <v>111.7</v>
      </c>
      <c r="L5" s="21">
        <f t="shared" si="0"/>
        <v>118.7</v>
      </c>
      <c r="M5" s="21">
        <f t="shared" si="0"/>
        <v>116.1</v>
      </c>
      <c r="N5" s="21">
        <f t="shared" si="0"/>
        <v>113.1</v>
      </c>
      <c r="O5" s="21">
        <f t="shared" si="0"/>
        <v>139.19999999999999</v>
      </c>
      <c r="Q5" s="22">
        <v>155.5</v>
      </c>
      <c r="R5" s="22">
        <v>115.7</v>
      </c>
      <c r="S5" s="22">
        <v>113.1</v>
      </c>
    </row>
    <row r="6" spans="1:19" ht="35.1" customHeight="1" x14ac:dyDescent="0.4">
      <c r="A6" s="25"/>
      <c r="G6" s="4"/>
      <c r="I6" s="5"/>
      <c r="O6" s="4"/>
      <c r="Q6" s="22">
        <v>170.7</v>
      </c>
      <c r="R6" s="22">
        <v>137.4</v>
      </c>
      <c r="S6" s="22">
        <v>139.19999999999999</v>
      </c>
    </row>
    <row r="7" spans="1:19" x14ac:dyDescent="0.4">
      <c r="A7" s="24" t="s">
        <v>14</v>
      </c>
      <c r="B7" s="9" t="s">
        <v>17</v>
      </c>
      <c r="C7" s="9"/>
      <c r="D7" s="9"/>
      <c r="E7" s="9"/>
      <c r="F7" s="9"/>
      <c r="G7" s="8"/>
    </row>
    <row r="8" spans="1:19" x14ac:dyDescent="0.4">
      <c r="A8" s="25" t="s">
        <v>18</v>
      </c>
      <c r="B8" s="7">
        <v>183</v>
      </c>
      <c r="C8" s="7">
        <v>153</v>
      </c>
      <c r="D8" s="7">
        <v>168</v>
      </c>
      <c r="E8" s="7">
        <v>175</v>
      </c>
      <c r="F8" s="7">
        <v>200</v>
      </c>
      <c r="G8" s="7">
        <v>221</v>
      </c>
    </row>
    <row r="9" spans="1:19" x14ac:dyDescent="0.4">
      <c r="A9" s="25"/>
      <c r="B9" s="7">
        <v>147</v>
      </c>
      <c r="C9" s="7">
        <v>115</v>
      </c>
      <c r="D9" s="7">
        <v>102</v>
      </c>
      <c r="E9" s="7">
        <v>135</v>
      </c>
      <c r="F9" s="7">
        <v>170</v>
      </c>
      <c r="G9" s="7">
        <v>213</v>
      </c>
    </row>
    <row r="10" spans="1:19" x14ac:dyDescent="0.4">
      <c r="A10" s="25"/>
      <c r="B10" s="7">
        <v>179</v>
      </c>
      <c r="C10" s="7">
        <v>170</v>
      </c>
      <c r="D10" s="7">
        <v>87</v>
      </c>
      <c r="E10" s="7">
        <v>95</v>
      </c>
      <c r="F10" s="7">
        <v>151</v>
      </c>
      <c r="G10" s="7">
        <v>219</v>
      </c>
    </row>
    <row r="12" spans="1:19" x14ac:dyDescent="0.4">
      <c r="A12" s="24" t="s">
        <v>14</v>
      </c>
      <c r="B12" s="9" t="s">
        <v>17</v>
      </c>
      <c r="C12" s="9"/>
      <c r="D12" s="9"/>
      <c r="E12" s="9"/>
      <c r="F12" s="9"/>
      <c r="G12" s="8"/>
    </row>
    <row r="13" spans="1:19" x14ac:dyDescent="0.4">
      <c r="A13" s="25" t="s">
        <v>19</v>
      </c>
      <c r="B13" s="7">
        <v>199</v>
      </c>
      <c r="C13" s="7">
        <v>167</v>
      </c>
      <c r="D13" s="7">
        <v>169</v>
      </c>
      <c r="E13" s="7">
        <v>177</v>
      </c>
      <c r="F13" s="7">
        <v>187</v>
      </c>
      <c r="G13" s="7">
        <v>211</v>
      </c>
    </row>
    <row r="14" spans="1:19" x14ac:dyDescent="0.4">
      <c r="A14" s="25"/>
      <c r="B14" s="7">
        <v>73</v>
      </c>
      <c r="C14" s="7">
        <v>126</v>
      </c>
      <c r="D14" s="7">
        <v>140</v>
      </c>
      <c r="E14" s="7">
        <v>100</v>
      </c>
      <c r="F14" s="7">
        <v>177</v>
      </c>
      <c r="G14" s="7">
        <v>219</v>
      </c>
    </row>
    <row r="15" spans="1:19" x14ac:dyDescent="0.4">
      <c r="A15" s="25"/>
      <c r="B15" s="7">
        <v>139</v>
      </c>
      <c r="C15" s="7">
        <v>105</v>
      </c>
      <c r="D15" s="7">
        <v>179</v>
      </c>
      <c r="E15" s="7">
        <v>152</v>
      </c>
      <c r="F15" s="7">
        <v>161</v>
      </c>
      <c r="G15" s="7">
        <v>177</v>
      </c>
    </row>
    <row r="16" spans="1:19" x14ac:dyDescent="0.4">
      <c r="A16" s="25"/>
      <c r="G16" s="4"/>
    </row>
    <row r="17" spans="1:7" x14ac:dyDescent="0.4">
      <c r="A17" s="24" t="s">
        <v>14</v>
      </c>
      <c r="B17" s="9" t="s">
        <v>17</v>
      </c>
      <c r="C17" s="9"/>
      <c r="D17" s="9"/>
      <c r="E17" s="9"/>
      <c r="F17" s="9"/>
      <c r="G17" s="8"/>
    </row>
    <row r="18" spans="1:7" x14ac:dyDescent="0.4">
      <c r="A18" s="25" t="s">
        <v>20</v>
      </c>
      <c r="B18" s="7">
        <v>181</v>
      </c>
      <c r="C18" s="7">
        <v>137</v>
      </c>
      <c r="D18" s="7">
        <v>129</v>
      </c>
      <c r="E18" s="7">
        <v>118</v>
      </c>
      <c r="F18" s="7">
        <v>90</v>
      </c>
      <c r="G18" s="7">
        <v>88</v>
      </c>
    </row>
    <row r="19" spans="1:7" x14ac:dyDescent="0.4">
      <c r="A19" s="25">
        <v>2</v>
      </c>
      <c r="B19" s="7">
        <v>138</v>
      </c>
      <c r="C19" s="7">
        <v>82</v>
      </c>
      <c r="D19" s="7">
        <v>71</v>
      </c>
      <c r="E19" s="7">
        <v>73</v>
      </c>
      <c r="F19" s="7">
        <v>40</v>
      </c>
      <c r="G19" s="7">
        <v>69</v>
      </c>
    </row>
    <row r="20" spans="1:7" x14ac:dyDescent="0.4">
      <c r="A20" s="25"/>
      <c r="B20" s="7">
        <v>130</v>
      </c>
      <c r="C20" s="7">
        <v>77</v>
      </c>
      <c r="D20" s="7">
        <v>83</v>
      </c>
      <c r="E20" s="7">
        <v>93</v>
      </c>
      <c r="F20" s="7">
        <v>55</v>
      </c>
      <c r="G20" s="7">
        <v>101</v>
      </c>
    </row>
    <row r="21" spans="1:7" x14ac:dyDescent="0.4">
      <c r="A21" s="25"/>
      <c r="G21" s="4"/>
    </row>
    <row r="22" spans="1:7" x14ac:dyDescent="0.4">
      <c r="A22" s="24" t="s">
        <v>14</v>
      </c>
      <c r="B22" s="9" t="s">
        <v>17</v>
      </c>
      <c r="C22" s="9"/>
      <c r="D22" s="9"/>
      <c r="E22" s="9"/>
      <c r="F22" s="9"/>
      <c r="G22" s="8"/>
    </row>
    <row r="23" spans="1:7" x14ac:dyDescent="0.4">
      <c r="A23" s="25" t="s">
        <v>21</v>
      </c>
      <c r="B23" s="7">
        <v>108</v>
      </c>
      <c r="C23" s="7">
        <v>104</v>
      </c>
      <c r="D23" s="7">
        <v>147</v>
      </c>
      <c r="E23" s="7">
        <v>171</v>
      </c>
      <c r="F23" s="7">
        <v>198</v>
      </c>
      <c r="G23" s="7">
        <v>240</v>
      </c>
    </row>
    <row r="24" spans="1:7" x14ac:dyDescent="0.4">
      <c r="A24" s="25">
        <v>3</v>
      </c>
      <c r="B24" s="7">
        <v>56</v>
      </c>
      <c r="C24" s="7">
        <v>81</v>
      </c>
      <c r="D24" s="7">
        <v>112</v>
      </c>
      <c r="E24" s="7">
        <v>52</v>
      </c>
      <c r="F24" s="7">
        <v>120</v>
      </c>
      <c r="G24" s="7">
        <v>220</v>
      </c>
    </row>
    <row r="25" spans="1:7" x14ac:dyDescent="0.4">
      <c r="A25" s="25"/>
      <c r="B25" s="7">
        <v>24</v>
      </c>
      <c r="C25" s="7">
        <v>44</v>
      </c>
      <c r="D25" s="7">
        <v>79</v>
      </c>
      <c r="E25" s="7">
        <v>78</v>
      </c>
      <c r="F25" s="7">
        <v>70</v>
      </c>
      <c r="G25" s="7">
        <v>153</v>
      </c>
    </row>
    <row r="26" spans="1:7" x14ac:dyDescent="0.4">
      <c r="A26" s="25"/>
      <c r="G26" s="4"/>
    </row>
    <row r="27" spans="1:7" x14ac:dyDescent="0.4">
      <c r="A27" s="24" t="s">
        <v>14</v>
      </c>
      <c r="B27" s="9" t="s">
        <v>17</v>
      </c>
      <c r="C27" s="9"/>
      <c r="D27" s="9"/>
      <c r="E27" s="9"/>
      <c r="F27" s="9"/>
      <c r="G27" s="8"/>
    </row>
    <row r="28" spans="1:7" x14ac:dyDescent="0.4">
      <c r="A28" s="25" t="s">
        <v>22</v>
      </c>
      <c r="B28" s="7">
        <v>104</v>
      </c>
      <c r="C28" s="7">
        <v>51</v>
      </c>
      <c r="D28" s="7">
        <v>175</v>
      </c>
      <c r="E28" s="7">
        <v>176</v>
      </c>
      <c r="F28" s="7">
        <v>134</v>
      </c>
      <c r="G28" s="7">
        <v>189</v>
      </c>
    </row>
    <row r="29" spans="1:7" x14ac:dyDescent="0.4">
      <c r="A29" s="25"/>
      <c r="B29" s="7">
        <v>136</v>
      </c>
      <c r="C29" s="7">
        <v>114</v>
      </c>
      <c r="D29" s="7">
        <v>147</v>
      </c>
      <c r="E29" s="7">
        <v>113</v>
      </c>
      <c r="F29" s="7">
        <v>116</v>
      </c>
      <c r="G29" s="7">
        <v>103</v>
      </c>
    </row>
    <row r="30" spans="1:7" x14ac:dyDescent="0.4">
      <c r="A30" s="25"/>
      <c r="B30" s="7">
        <v>152</v>
      </c>
      <c r="C30" s="7">
        <v>85</v>
      </c>
      <c r="D30" s="7">
        <v>150</v>
      </c>
      <c r="E30" s="7">
        <v>141</v>
      </c>
      <c r="F30" s="7">
        <v>146</v>
      </c>
      <c r="G30" s="7">
        <v>151</v>
      </c>
    </row>
    <row r="31" spans="1:7" x14ac:dyDescent="0.4">
      <c r="A31" s="25"/>
      <c r="G31" s="4"/>
    </row>
    <row r="32" spans="1:7" x14ac:dyDescent="0.4">
      <c r="A32" s="24" t="s">
        <v>14</v>
      </c>
      <c r="B32" s="9" t="s">
        <v>17</v>
      </c>
      <c r="C32" s="9"/>
      <c r="D32" s="9"/>
      <c r="E32" s="9"/>
      <c r="F32" s="9"/>
      <c r="G32" s="8"/>
    </row>
    <row r="33" spans="1:7" x14ac:dyDescent="0.4">
      <c r="A33" s="25" t="s">
        <v>23</v>
      </c>
      <c r="B33" s="7">
        <v>203</v>
      </c>
      <c r="C33" s="7">
        <v>218</v>
      </c>
      <c r="D33" s="7">
        <v>230</v>
      </c>
      <c r="E33" s="7">
        <v>211</v>
      </c>
      <c r="F33" s="7">
        <v>156</v>
      </c>
      <c r="G33" s="7">
        <v>131</v>
      </c>
    </row>
    <row r="34" spans="1:7" x14ac:dyDescent="0.4">
      <c r="A34" s="25">
        <v>2</v>
      </c>
      <c r="B34" s="7">
        <v>150</v>
      </c>
      <c r="C34" s="7">
        <v>192</v>
      </c>
      <c r="D34" s="7">
        <v>159</v>
      </c>
      <c r="E34" s="7">
        <v>132</v>
      </c>
      <c r="F34" s="7">
        <v>92</v>
      </c>
      <c r="G34" s="7">
        <v>105</v>
      </c>
    </row>
    <row r="35" spans="1:7" x14ac:dyDescent="0.4">
      <c r="A35" s="25"/>
      <c r="B35" s="7">
        <v>138</v>
      </c>
      <c r="C35" s="7">
        <v>209</v>
      </c>
      <c r="D35" s="7">
        <v>194</v>
      </c>
      <c r="E35" s="7">
        <v>122</v>
      </c>
      <c r="F35" s="7">
        <v>73</v>
      </c>
      <c r="G35" s="7">
        <v>85</v>
      </c>
    </row>
    <row r="36" spans="1:7" x14ac:dyDescent="0.4">
      <c r="A36" s="25"/>
      <c r="G36" s="4"/>
    </row>
    <row r="37" spans="1:7" x14ac:dyDescent="0.4">
      <c r="A37" s="24" t="s">
        <v>14</v>
      </c>
      <c r="B37" s="9" t="s">
        <v>17</v>
      </c>
      <c r="C37" s="9"/>
      <c r="D37" s="9"/>
      <c r="E37" s="9"/>
      <c r="F37" s="9"/>
      <c r="G37" s="8"/>
    </row>
    <row r="38" spans="1:7" x14ac:dyDescent="0.4">
      <c r="A38" s="25" t="s">
        <v>24</v>
      </c>
      <c r="B38" s="7">
        <v>178</v>
      </c>
      <c r="C38" s="7">
        <v>179</v>
      </c>
      <c r="D38" s="7">
        <v>146</v>
      </c>
      <c r="E38" s="7">
        <v>39</v>
      </c>
      <c r="F38" s="7">
        <v>142</v>
      </c>
      <c r="G38" s="7">
        <v>110</v>
      </c>
    </row>
    <row r="39" spans="1:7" x14ac:dyDescent="0.4">
      <c r="A39" s="25"/>
      <c r="B39" s="7">
        <v>74</v>
      </c>
      <c r="C39" s="7">
        <v>110</v>
      </c>
      <c r="D39" s="7">
        <v>158</v>
      </c>
      <c r="E39" s="7">
        <v>131</v>
      </c>
      <c r="F39" s="7">
        <v>141</v>
      </c>
      <c r="G39" s="7">
        <v>104</v>
      </c>
    </row>
    <row r="40" spans="1:7" x14ac:dyDescent="0.4">
      <c r="A40" s="25"/>
      <c r="B40" s="7">
        <v>163</v>
      </c>
      <c r="C40" s="7">
        <v>113</v>
      </c>
      <c r="D40" s="7">
        <v>172</v>
      </c>
      <c r="E40" s="7">
        <v>143</v>
      </c>
      <c r="F40" s="7">
        <v>100</v>
      </c>
      <c r="G40" s="7">
        <v>108</v>
      </c>
    </row>
    <row r="41" spans="1:7" x14ac:dyDescent="0.4">
      <c r="A41" s="25"/>
      <c r="G41" s="4"/>
    </row>
    <row r="42" spans="1:7" x14ac:dyDescent="0.4">
      <c r="A42" s="24" t="s">
        <v>14</v>
      </c>
      <c r="B42" s="9" t="s">
        <v>17</v>
      </c>
      <c r="C42" s="9"/>
      <c r="D42" s="9"/>
      <c r="E42" s="9"/>
      <c r="F42" s="9"/>
      <c r="G42" s="8"/>
    </row>
    <row r="43" spans="1:7" x14ac:dyDescent="0.4">
      <c r="A43" s="25" t="s">
        <v>25</v>
      </c>
      <c r="B43" s="7">
        <v>93</v>
      </c>
      <c r="C43" s="7">
        <v>163</v>
      </c>
      <c r="D43" s="7">
        <v>201</v>
      </c>
      <c r="E43" s="7">
        <v>99</v>
      </c>
      <c r="F43" s="7">
        <v>120</v>
      </c>
      <c r="G43" s="7">
        <v>174</v>
      </c>
    </row>
    <row r="44" spans="1:7" x14ac:dyDescent="0.4">
      <c r="A44" s="25">
        <v>2</v>
      </c>
      <c r="B44" s="7">
        <v>55</v>
      </c>
      <c r="C44" s="7">
        <v>72</v>
      </c>
      <c r="D44" s="7">
        <v>95</v>
      </c>
      <c r="E44" s="7">
        <v>111</v>
      </c>
      <c r="F44" s="7">
        <v>103</v>
      </c>
      <c r="G44" s="7">
        <v>137</v>
      </c>
    </row>
    <row r="45" spans="1:7" x14ac:dyDescent="0.4">
      <c r="A45" s="25"/>
      <c r="B45" s="7">
        <v>87</v>
      </c>
      <c r="C45" s="7">
        <v>117</v>
      </c>
      <c r="D45" s="7">
        <v>104</v>
      </c>
      <c r="E45" s="7">
        <v>144</v>
      </c>
      <c r="F45" s="7">
        <v>144</v>
      </c>
      <c r="G45" s="7">
        <v>162</v>
      </c>
    </row>
    <row r="46" spans="1:7" x14ac:dyDescent="0.4">
      <c r="A46" s="25"/>
      <c r="G46" s="4"/>
    </row>
    <row r="47" spans="1:7" x14ac:dyDescent="0.4">
      <c r="A47" s="24" t="s">
        <v>14</v>
      </c>
      <c r="B47" s="9" t="s">
        <v>17</v>
      </c>
      <c r="C47" s="9"/>
      <c r="D47" s="9"/>
      <c r="E47" s="9"/>
      <c r="F47" s="9"/>
      <c r="G47" s="8"/>
    </row>
    <row r="48" spans="1:7" x14ac:dyDescent="0.4">
      <c r="A48" s="25" t="s">
        <v>26</v>
      </c>
      <c r="B48" s="7">
        <v>225</v>
      </c>
      <c r="C48" s="7">
        <v>214</v>
      </c>
      <c r="D48" s="7">
        <v>221</v>
      </c>
      <c r="E48" s="7">
        <v>230</v>
      </c>
      <c r="F48" s="7">
        <v>144</v>
      </c>
      <c r="G48" s="7">
        <v>137</v>
      </c>
    </row>
    <row r="49" spans="1:7" x14ac:dyDescent="0.4">
      <c r="A49" s="25"/>
      <c r="B49" s="7">
        <v>78</v>
      </c>
      <c r="C49" s="7">
        <v>55</v>
      </c>
      <c r="D49" s="7">
        <v>141</v>
      </c>
      <c r="E49" s="7">
        <v>181</v>
      </c>
      <c r="F49" s="7">
        <v>99</v>
      </c>
      <c r="G49" s="7">
        <v>79</v>
      </c>
    </row>
    <row r="50" spans="1:7" x14ac:dyDescent="0.4">
      <c r="A50" s="25"/>
      <c r="B50" s="7">
        <v>99</v>
      </c>
      <c r="C50" s="7">
        <v>111</v>
      </c>
      <c r="D50" s="7">
        <v>92</v>
      </c>
      <c r="E50" s="7">
        <v>151</v>
      </c>
      <c r="F50" s="7">
        <v>156</v>
      </c>
      <c r="G50" s="7">
        <v>98</v>
      </c>
    </row>
    <row r="51" spans="1:7" x14ac:dyDescent="0.4">
      <c r="A51" s="25"/>
      <c r="G51" s="4"/>
    </row>
    <row r="52" spans="1:7" x14ac:dyDescent="0.4">
      <c r="A52" s="24" t="s">
        <v>14</v>
      </c>
      <c r="B52" s="9" t="s">
        <v>17</v>
      </c>
      <c r="C52" s="9"/>
      <c r="D52" s="9"/>
      <c r="E52" s="9"/>
      <c r="F52" s="9"/>
      <c r="G52" s="8"/>
    </row>
    <row r="53" spans="1:7" x14ac:dyDescent="0.4">
      <c r="A53" s="25" t="s">
        <v>27</v>
      </c>
      <c r="B53" s="7">
        <v>198</v>
      </c>
      <c r="C53" s="7">
        <v>165</v>
      </c>
      <c r="D53" s="7">
        <v>148</v>
      </c>
      <c r="E53" s="7">
        <v>134</v>
      </c>
      <c r="F53" s="7">
        <v>184</v>
      </c>
      <c r="G53" s="7">
        <v>206</v>
      </c>
    </row>
    <row r="54" spans="1:7" x14ac:dyDescent="0.4">
      <c r="A54" s="25">
        <v>2</v>
      </c>
      <c r="B54" s="7">
        <v>155</v>
      </c>
      <c r="C54" s="7">
        <v>127</v>
      </c>
      <c r="D54" s="7">
        <v>96</v>
      </c>
      <c r="E54" s="7">
        <v>79</v>
      </c>
      <c r="F54" s="7">
        <v>99</v>
      </c>
      <c r="G54" s="7">
        <v>125</v>
      </c>
    </row>
    <row r="55" spans="1:7" x14ac:dyDescent="0.4">
      <c r="A55" s="25"/>
      <c r="B55" s="7">
        <v>135</v>
      </c>
      <c r="C55" s="7">
        <v>86</v>
      </c>
      <c r="D55" s="7">
        <v>47</v>
      </c>
      <c r="E55" s="7">
        <v>42</v>
      </c>
      <c r="F55" s="7">
        <v>75</v>
      </c>
      <c r="G55" s="7">
        <v>138</v>
      </c>
    </row>
    <row r="56" spans="1:7" x14ac:dyDescent="0.4">
      <c r="A56" s="25"/>
      <c r="G56" s="4"/>
    </row>
  </sheetData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6BF1B-A64B-434B-BF73-242F9D69C847}">
  <dimension ref="A2:R34"/>
  <sheetViews>
    <sheetView tabSelected="1" zoomScale="90" zoomScaleNormal="90" workbookViewId="0">
      <selection activeCell="S20" sqref="S20"/>
    </sheetView>
  </sheetViews>
  <sheetFormatPr defaultRowHeight="18.75" x14ac:dyDescent="0.4"/>
  <sheetData>
    <row r="2" spans="1:16" x14ac:dyDescent="0.4">
      <c r="A2" s="24" t="s">
        <v>28</v>
      </c>
      <c r="B2" s="9" t="s">
        <v>17</v>
      </c>
      <c r="C2" s="9"/>
      <c r="D2" s="9"/>
      <c r="E2" s="9"/>
      <c r="F2" s="9"/>
      <c r="G2" s="9"/>
      <c r="H2" s="8"/>
    </row>
    <row r="3" spans="1:16" x14ac:dyDescent="0.4">
      <c r="A3" s="5"/>
      <c r="B3" s="7"/>
      <c r="C3" s="7"/>
      <c r="D3" s="7"/>
      <c r="E3" s="7"/>
      <c r="F3" s="7"/>
      <c r="G3" s="6"/>
      <c r="H3" s="11"/>
    </row>
    <row r="4" spans="1:16" x14ac:dyDescent="0.4">
      <c r="A4" s="5"/>
      <c r="B4" s="7"/>
      <c r="C4" s="7"/>
      <c r="D4" s="7"/>
      <c r="E4" s="7"/>
      <c r="F4" s="7"/>
      <c r="G4" s="6"/>
      <c r="H4" s="11"/>
    </row>
    <row r="5" spans="1:16" x14ac:dyDescent="0.4">
      <c r="A5" s="5"/>
      <c r="B5" s="7"/>
      <c r="C5" s="7"/>
      <c r="D5" s="7"/>
      <c r="E5" s="7"/>
      <c r="F5" s="7"/>
      <c r="G5" s="6"/>
      <c r="H5" s="11"/>
    </row>
    <row r="6" spans="1:16" x14ac:dyDescent="0.4">
      <c r="A6" s="3"/>
      <c r="B6" s="2"/>
      <c r="C6" s="2"/>
      <c r="D6" s="2"/>
      <c r="E6" s="2"/>
      <c r="F6" s="2"/>
      <c r="G6" s="2"/>
      <c r="H6" s="1"/>
    </row>
    <row r="7" spans="1:16" x14ac:dyDescent="0.4">
      <c r="A7" s="24" t="s">
        <v>28</v>
      </c>
      <c r="B7" s="9" t="s">
        <v>17</v>
      </c>
      <c r="C7" s="9"/>
      <c r="D7" s="9"/>
      <c r="E7" s="9"/>
      <c r="F7" s="9"/>
      <c r="G7" s="9"/>
      <c r="H7" s="8"/>
      <c r="J7" s="9" t="s">
        <v>16</v>
      </c>
      <c r="K7" s="9"/>
      <c r="L7" s="9"/>
      <c r="M7" s="9"/>
      <c r="N7" s="9"/>
      <c r="O7" s="9"/>
      <c r="P7" s="8"/>
    </row>
    <row r="8" spans="1:16" x14ac:dyDescent="0.4">
      <c r="A8" s="5">
        <v>4</v>
      </c>
      <c r="B8" s="7">
        <v>181</v>
      </c>
      <c r="C8" s="7">
        <v>157</v>
      </c>
      <c r="D8" s="7">
        <v>110</v>
      </c>
      <c r="E8" s="7">
        <v>77</v>
      </c>
      <c r="F8" s="7">
        <v>82</v>
      </c>
      <c r="G8" s="6">
        <v>89</v>
      </c>
      <c r="H8" s="11"/>
      <c r="J8" s="7">
        <f t="shared" ref="J8:O10" si="0">(B8+B13+B18+B23+B28)/5</f>
        <v>132.80000000000001</v>
      </c>
      <c r="K8" s="7">
        <f t="shared" si="0"/>
        <v>83</v>
      </c>
      <c r="L8" s="7">
        <f t="shared" si="0"/>
        <v>59.8</v>
      </c>
      <c r="M8" s="7">
        <f t="shared" si="0"/>
        <v>47</v>
      </c>
      <c r="N8" s="7">
        <f t="shared" si="0"/>
        <v>51.8</v>
      </c>
      <c r="O8" s="7">
        <f t="shared" si="0"/>
        <v>52</v>
      </c>
      <c r="P8" s="4"/>
    </row>
    <row r="9" spans="1:16" x14ac:dyDescent="0.4">
      <c r="A9" s="5">
        <v>1</v>
      </c>
      <c r="B9" s="7">
        <v>40</v>
      </c>
      <c r="C9" s="7">
        <v>51</v>
      </c>
      <c r="D9" s="7">
        <v>55</v>
      </c>
      <c r="E9" s="7">
        <v>45</v>
      </c>
      <c r="F9" s="7">
        <v>35</v>
      </c>
      <c r="G9" s="6">
        <v>38</v>
      </c>
      <c r="H9" s="11"/>
      <c r="J9" s="7">
        <f t="shared" si="0"/>
        <v>64.599999999999994</v>
      </c>
      <c r="K9" s="7">
        <f t="shared" si="0"/>
        <v>46.8</v>
      </c>
      <c r="L9" s="7">
        <f t="shared" si="0"/>
        <v>46.8</v>
      </c>
      <c r="M9" s="7">
        <f t="shared" si="0"/>
        <v>43.8</v>
      </c>
      <c r="N9" s="7">
        <f t="shared" si="0"/>
        <v>58.8</v>
      </c>
      <c r="O9" s="7">
        <f t="shared" si="0"/>
        <v>53.8</v>
      </c>
      <c r="P9" s="4"/>
    </row>
    <row r="10" spans="1:16" ht="19.5" thickBot="1" x14ac:dyDescent="0.45">
      <c r="A10" s="5"/>
      <c r="B10" s="7">
        <v>51</v>
      </c>
      <c r="C10" s="7">
        <v>32</v>
      </c>
      <c r="D10" s="7">
        <v>48</v>
      </c>
      <c r="E10" s="7">
        <v>105</v>
      </c>
      <c r="F10" s="7">
        <v>62</v>
      </c>
      <c r="G10" s="6">
        <v>58</v>
      </c>
      <c r="H10" s="11"/>
      <c r="J10" s="7">
        <f t="shared" si="0"/>
        <v>72.400000000000006</v>
      </c>
      <c r="K10" s="7">
        <f t="shared" si="0"/>
        <v>61.2</v>
      </c>
      <c r="L10" s="7">
        <f t="shared" si="0"/>
        <v>71</v>
      </c>
      <c r="M10" s="7">
        <f t="shared" si="0"/>
        <v>78</v>
      </c>
      <c r="N10" s="7">
        <f t="shared" si="0"/>
        <v>68.599999999999994</v>
      </c>
      <c r="O10" s="7">
        <f t="shared" si="0"/>
        <v>101.8</v>
      </c>
      <c r="P10" s="4"/>
    </row>
    <row r="11" spans="1:16" x14ac:dyDescent="0.4">
      <c r="A11" s="3"/>
      <c r="B11" s="2"/>
      <c r="C11" s="2"/>
      <c r="D11" s="2"/>
      <c r="E11" s="2"/>
      <c r="F11" s="2"/>
      <c r="G11" s="2"/>
      <c r="H11" s="1"/>
      <c r="J11" s="2"/>
      <c r="K11" s="2"/>
      <c r="L11" s="2"/>
      <c r="M11" s="2"/>
      <c r="N11" s="2"/>
      <c r="O11" s="2"/>
      <c r="P11" s="15"/>
    </row>
    <row r="12" spans="1:16" x14ac:dyDescent="0.4">
      <c r="A12" s="24" t="s">
        <v>28</v>
      </c>
      <c r="B12" s="9" t="s">
        <v>17</v>
      </c>
      <c r="C12" s="9"/>
      <c r="D12" s="9"/>
      <c r="E12" s="9"/>
      <c r="F12" s="9"/>
      <c r="G12" s="9"/>
      <c r="H12" s="8"/>
      <c r="J12" s="9" t="s">
        <v>31</v>
      </c>
      <c r="K12" s="9"/>
      <c r="L12" s="9"/>
      <c r="M12" s="9"/>
      <c r="N12" s="9"/>
      <c r="O12" s="9"/>
      <c r="P12" s="8" t="s">
        <v>33</v>
      </c>
    </row>
    <row r="13" spans="1:16" x14ac:dyDescent="0.4">
      <c r="A13" s="5">
        <v>4</v>
      </c>
      <c r="B13" s="7">
        <v>141</v>
      </c>
      <c r="C13" s="7">
        <v>68</v>
      </c>
      <c r="D13" s="7">
        <v>52</v>
      </c>
      <c r="E13" s="7">
        <v>45</v>
      </c>
      <c r="F13" s="7">
        <v>38</v>
      </c>
      <c r="G13" s="6">
        <v>42</v>
      </c>
      <c r="H13" s="11"/>
      <c r="J13" s="7">
        <f>'hand 2'!J3-'0.25mL-4'!J8</f>
        <v>34.399999999999977</v>
      </c>
      <c r="K13" s="7">
        <f>'hand 2'!K3-'0.25mL-4'!K8</f>
        <v>72.099999999999994</v>
      </c>
      <c r="L13" s="7">
        <f>'hand 2'!L3-'0.25mL-4'!L8</f>
        <v>113.60000000000001</v>
      </c>
      <c r="M13" s="7">
        <f>'hand 2'!M3-'0.25mL-4'!M8</f>
        <v>106</v>
      </c>
      <c r="N13" s="7">
        <f>'hand 2'!N3-'0.25mL-4'!N8</f>
        <v>103.7</v>
      </c>
      <c r="O13" s="7">
        <f>'hand 2'!O3-'0.25mL-4'!O8</f>
        <v>118.69999999999999</v>
      </c>
      <c r="P13" s="4">
        <f>SUM(J13:O13)</f>
        <v>548.5</v>
      </c>
    </row>
    <row r="14" spans="1:16" x14ac:dyDescent="0.4">
      <c r="A14" s="5">
        <v>2</v>
      </c>
      <c r="B14" s="7">
        <v>78</v>
      </c>
      <c r="C14" s="7">
        <v>41</v>
      </c>
      <c r="D14" s="7">
        <v>55</v>
      </c>
      <c r="E14" s="7">
        <v>50</v>
      </c>
      <c r="F14" s="7">
        <v>48</v>
      </c>
      <c r="G14" s="6">
        <v>67</v>
      </c>
      <c r="H14" s="11"/>
      <c r="J14" s="7">
        <f>'hand 2'!J4-'0.25mL-4'!J9</f>
        <v>41.600000000000009</v>
      </c>
      <c r="K14" s="7">
        <f>'hand 2'!K4-'0.25mL-4'!K9</f>
        <v>60.600000000000009</v>
      </c>
      <c r="L14" s="7">
        <f>'hand 2'!L4-'0.25mL-4'!L9</f>
        <v>75.3</v>
      </c>
      <c r="M14" s="7">
        <f>'hand 2'!M4-'0.25mL-4'!M9</f>
        <v>66.900000000000006</v>
      </c>
      <c r="N14" s="7">
        <f>'hand 2'!N4-'0.25mL-4'!N9</f>
        <v>56.900000000000006</v>
      </c>
      <c r="O14" s="7">
        <f>'hand 2'!O4-'0.25mL-4'!O9</f>
        <v>83.600000000000009</v>
      </c>
      <c r="P14" s="4">
        <f>SUM(J14:O14)</f>
        <v>384.90000000000003</v>
      </c>
    </row>
    <row r="15" spans="1:16" ht="19.5" thickBot="1" x14ac:dyDescent="0.45">
      <c r="A15" s="5"/>
      <c r="B15" s="7">
        <v>80</v>
      </c>
      <c r="C15" s="7">
        <v>52</v>
      </c>
      <c r="D15" s="7">
        <v>76</v>
      </c>
      <c r="E15" s="7">
        <v>48</v>
      </c>
      <c r="F15" s="7">
        <v>63</v>
      </c>
      <c r="G15" s="6">
        <v>89</v>
      </c>
      <c r="H15" s="11"/>
      <c r="J15" s="7">
        <f>'hand 2'!J5-'0.25mL-4'!J10</f>
        <v>52.199999999999989</v>
      </c>
      <c r="K15" s="7">
        <f>'hand 2'!K5-'0.25mL-4'!K10</f>
        <v>50.5</v>
      </c>
      <c r="L15" s="7">
        <f>'hand 2'!L5-'0.25mL-4'!L10</f>
        <v>47.7</v>
      </c>
      <c r="M15" s="7">
        <f>'hand 2'!M5-'0.25mL-4'!M10</f>
        <v>38.099999999999994</v>
      </c>
      <c r="N15" s="7">
        <f>'hand 2'!N5-'0.25mL-4'!N10</f>
        <v>44.5</v>
      </c>
      <c r="O15" s="7">
        <f>'hand 2'!O5-'0.25mL-4'!O10</f>
        <v>37.399999999999991</v>
      </c>
      <c r="P15" s="4">
        <f>SUM(J15:O15)</f>
        <v>270.39999999999998</v>
      </c>
    </row>
    <row r="16" spans="1:16" x14ac:dyDescent="0.4">
      <c r="A16" s="3"/>
      <c r="B16" s="2"/>
      <c r="C16" s="2"/>
      <c r="D16" s="2"/>
      <c r="E16" s="2"/>
      <c r="F16" s="2"/>
      <c r="G16" s="2"/>
      <c r="H16" s="1"/>
      <c r="J16" s="2"/>
      <c r="K16" s="2"/>
      <c r="L16" s="2"/>
      <c r="M16" s="2"/>
      <c r="N16" s="2"/>
      <c r="O16" s="2"/>
      <c r="P16" s="15">
        <f>SUM(P13:P15)</f>
        <v>1203.8000000000002</v>
      </c>
    </row>
    <row r="17" spans="1:18" x14ac:dyDescent="0.4">
      <c r="A17" s="24" t="s">
        <v>28</v>
      </c>
      <c r="B17" s="9" t="s">
        <v>17</v>
      </c>
      <c r="C17" s="9"/>
      <c r="D17" s="9"/>
      <c r="E17" s="9"/>
      <c r="F17" s="9"/>
      <c r="G17" s="9"/>
      <c r="H17" s="8"/>
      <c r="J17" t="s">
        <v>29</v>
      </c>
    </row>
    <row r="18" spans="1:18" x14ac:dyDescent="0.4">
      <c r="A18" s="5">
        <v>4</v>
      </c>
      <c r="B18" s="7">
        <v>187</v>
      </c>
      <c r="C18" s="7">
        <v>113</v>
      </c>
      <c r="D18" s="7">
        <v>59</v>
      </c>
      <c r="E18" s="7">
        <v>36</v>
      </c>
      <c r="F18" s="7">
        <v>45</v>
      </c>
      <c r="G18" s="6">
        <v>34</v>
      </c>
      <c r="H18" s="11"/>
      <c r="J18" s="7">
        <f t="shared" ref="J18:O20" si="1">J13^2</f>
        <v>1183.3599999999985</v>
      </c>
      <c r="K18" s="7">
        <f t="shared" si="1"/>
        <v>5198.4099999999989</v>
      </c>
      <c r="L18" s="7">
        <f t="shared" si="1"/>
        <v>12904.960000000003</v>
      </c>
      <c r="M18" s="7">
        <f t="shared" si="1"/>
        <v>11236</v>
      </c>
      <c r="N18" s="7">
        <f t="shared" si="1"/>
        <v>10753.69</v>
      </c>
      <c r="O18" s="7">
        <f t="shared" si="1"/>
        <v>14089.689999999997</v>
      </c>
      <c r="P18" s="4">
        <f>SUM(J18:O18)</f>
        <v>55366.109999999993</v>
      </c>
    </row>
    <row r="19" spans="1:18" x14ac:dyDescent="0.4">
      <c r="A19" s="5">
        <v>3</v>
      </c>
      <c r="B19" s="7">
        <v>85</v>
      </c>
      <c r="C19" s="7">
        <v>49</v>
      </c>
      <c r="D19" s="7">
        <v>44</v>
      </c>
      <c r="E19" s="7">
        <v>36</v>
      </c>
      <c r="F19" s="7">
        <v>38</v>
      </c>
      <c r="G19" s="6">
        <v>50</v>
      </c>
      <c r="H19" s="11"/>
      <c r="J19" s="7">
        <f t="shared" si="1"/>
        <v>1730.5600000000006</v>
      </c>
      <c r="K19" s="7">
        <f t="shared" si="1"/>
        <v>3672.360000000001</v>
      </c>
      <c r="L19" s="7">
        <f t="shared" si="1"/>
        <v>5670.0899999999992</v>
      </c>
      <c r="M19" s="7">
        <f t="shared" si="1"/>
        <v>4475.6100000000006</v>
      </c>
      <c r="N19" s="7">
        <f t="shared" si="1"/>
        <v>3237.6100000000006</v>
      </c>
      <c r="O19" s="7">
        <f t="shared" si="1"/>
        <v>6988.9600000000019</v>
      </c>
      <c r="P19" s="4">
        <f>SUM(J19:O19)</f>
        <v>25775.190000000006</v>
      </c>
    </row>
    <row r="20" spans="1:18" ht="19.5" thickBot="1" x14ac:dyDescent="0.45">
      <c r="A20" s="5"/>
      <c r="B20" s="7">
        <v>70</v>
      </c>
      <c r="C20" s="7">
        <v>75</v>
      </c>
      <c r="D20" s="7">
        <v>94</v>
      </c>
      <c r="E20" s="7">
        <v>134</v>
      </c>
      <c r="F20" s="7">
        <v>77</v>
      </c>
      <c r="G20" s="6">
        <v>122</v>
      </c>
      <c r="H20" s="11"/>
      <c r="J20" s="7">
        <f t="shared" si="1"/>
        <v>2724.8399999999988</v>
      </c>
      <c r="K20" s="7">
        <f t="shared" si="1"/>
        <v>2550.25</v>
      </c>
      <c r="L20" s="7">
        <f t="shared" si="1"/>
        <v>2275.2900000000004</v>
      </c>
      <c r="M20" s="7">
        <f t="shared" si="1"/>
        <v>1451.6099999999997</v>
      </c>
      <c r="N20" s="7">
        <f t="shared" si="1"/>
        <v>1980.25</v>
      </c>
      <c r="O20" s="7">
        <f t="shared" si="1"/>
        <v>1398.7599999999993</v>
      </c>
      <c r="P20" s="4">
        <f>SUM(J20:O20)</f>
        <v>12380.999999999996</v>
      </c>
      <c r="Q20" t="s">
        <v>5</v>
      </c>
      <c r="R20" t="s">
        <v>11</v>
      </c>
    </row>
    <row r="21" spans="1:18" x14ac:dyDescent="0.4">
      <c r="A21" s="3"/>
      <c r="B21" s="2"/>
      <c r="C21" s="2"/>
      <c r="D21" s="2"/>
      <c r="E21" s="2"/>
      <c r="F21" s="2"/>
      <c r="G21" s="2"/>
      <c r="H21" s="1"/>
      <c r="P21" s="15">
        <f>SUM(P18:P20)</f>
        <v>93522.3</v>
      </c>
      <c r="Q21">
        <f>P21^(0.5)</f>
        <v>305.81415925362251</v>
      </c>
      <c r="R21">
        <f>Q21/18</f>
        <v>16.989675514090138</v>
      </c>
    </row>
    <row r="22" spans="1:18" x14ac:dyDescent="0.4">
      <c r="A22" s="24" t="s">
        <v>28</v>
      </c>
      <c r="B22" s="9" t="s">
        <v>17</v>
      </c>
      <c r="C22" s="9"/>
      <c r="D22" s="9"/>
      <c r="E22" s="9"/>
      <c r="F22" s="9"/>
      <c r="G22" s="9"/>
      <c r="H22" s="8"/>
    </row>
    <row r="23" spans="1:18" x14ac:dyDescent="0.4">
      <c r="A23" s="5">
        <v>4</v>
      </c>
      <c r="B23" s="7">
        <v>121</v>
      </c>
      <c r="C23" s="7">
        <v>43</v>
      </c>
      <c r="D23" s="7">
        <v>43</v>
      </c>
      <c r="E23" s="7">
        <v>33</v>
      </c>
      <c r="F23" s="7">
        <v>60</v>
      </c>
      <c r="G23" s="6">
        <v>46</v>
      </c>
      <c r="H23" s="11"/>
    </row>
    <row r="24" spans="1:18" x14ac:dyDescent="0.4">
      <c r="A24" s="5"/>
      <c r="B24" s="7">
        <v>89</v>
      </c>
      <c r="C24" s="7">
        <v>59</v>
      </c>
      <c r="D24" s="7">
        <v>45</v>
      </c>
      <c r="E24" s="7">
        <v>44</v>
      </c>
      <c r="F24" s="7">
        <v>99</v>
      </c>
      <c r="G24" s="6">
        <v>60</v>
      </c>
      <c r="H24" s="11"/>
    </row>
    <row r="25" spans="1:18" x14ac:dyDescent="0.4">
      <c r="A25" s="5"/>
      <c r="B25" s="7">
        <v>116</v>
      </c>
      <c r="C25" s="7">
        <v>73</v>
      </c>
      <c r="D25" s="7">
        <v>73</v>
      </c>
      <c r="E25" s="7">
        <v>55</v>
      </c>
      <c r="F25" s="7">
        <v>46</v>
      </c>
      <c r="G25" s="6">
        <v>136</v>
      </c>
      <c r="H25" s="11"/>
    </row>
    <row r="26" spans="1:18" x14ac:dyDescent="0.4">
      <c r="A26" s="3"/>
      <c r="B26" s="2"/>
      <c r="C26" s="2"/>
      <c r="D26" s="2"/>
      <c r="E26" s="2"/>
      <c r="F26" s="2"/>
      <c r="G26" s="2"/>
      <c r="H26" s="1"/>
    </row>
    <row r="27" spans="1:18" x14ac:dyDescent="0.4">
      <c r="A27" s="24" t="s">
        <v>28</v>
      </c>
      <c r="B27" s="9" t="s">
        <v>17</v>
      </c>
      <c r="C27" s="9"/>
      <c r="D27" s="9"/>
      <c r="E27" s="9"/>
      <c r="F27" s="9"/>
      <c r="G27" s="9"/>
      <c r="H27" s="8"/>
    </row>
    <row r="28" spans="1:18" x14ac:dyDescent="0.4">
      <c r="A28" s="5">
        <v>4</v>
      </c>
      <c r="B28" s="7">
        <v>34</v>
      </c>
      <c r="C28" s="7">
        <v>34</v>
      </c>
      <c r="D28" s="7">
        <v>35</v>
      </c>
      <c r="E28" s="7">
        <v>44</v>
      </c>
      <c r="F28" s="7">
        <v>34</v>
      </c>
      <c r="G28" s="6">
        <v>49</v>
      </c>
      <c r="H28" s="11"/>
    </row>
    <row r="29" spans="1:18" x14ac:dyDescent="0.4">
      <c r="A29" s="5">
        <v>5</v>
      </c>
      <c r="B29" s="7">
        <v>31</v>
      </c>
      <c r="C29" s="7">
        <v>34</v>
      </c>
      <c r="D29" s="7">
        <v>35</v>
      </c>
      <c r="E29" s="7">
        <v>44</v>
      </c>
      <c r="F29" s="7">
        <v>74</v>
      </c>
      <c r="G29" s="6">
        <v>54</v>
      </c>
      <c r="H29" s="11"/>
    </row>
    <row r="30" spans="1:18" x14ac:dyDescent="0.4">
      <c r="A30" s="5"/>
      <c r="B30" s="7">
        <v>45</v>
      </c>
      <c r="C30" s="7">
        <v>74</v>
      </c>
      <c r="D30" s="7">
        <v>64</v>
      </c>
      <c r="E30" s="7">
        <v>48</v>
      </c>
      <c r="F30" s="7">
        <v>95</v>
      </c>
      <c r="G30" s="6">
        <v>104</v>
      </c>
      <c r="H30" s="11"/>
    </row>
    <row r="31" spans="1:18" ht="19.5" thickBot="1" x14ac:dyDescent="0.45">
      <c r="A31" s="5"/>
      <c r="H31" s="4"/>
    </row>
    <row r="32" spans="1:18" s="14" customFormat="1" ht="19.5" thickBot="1" x14ac:dyDescent="0.45">
      <c r="A32" s="13"/>
    </row>
    <row r="33" spans="16:16" x14ac:dyDescent="0.4">
      <c r="P33" s="8"/>
    </row>
    <row r="34" spans="16:16" x14ac:dyDescent="0.4">
      <c r="P34" s="4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DB89D-8525-4349-B6C5-74CFBEF03F1A}">
  <dimension ref="A1:I8"/>
  <sheetViews>
    <sheetView workbookViewId="0">
      <selection activeCell="H3" sqref="H3"/>
    </sheetView>
  </sheetViews>
  <sheetFormatPr defaultRowHeight="18.75" x14ac:dyDescent="0.4"/>
  <sheetData>
    <row r="1" spans="1:9" x14ac:dyDescent="0.4">
      <c r="A1" s="16"/>
      <c r="B1" s="17" t="s">
        <v>4</v>
      </c>
      <c r="C1" s="18" t="s">
        <v>10</v>
      </c>
      <c r="D1" s="16" t="s">
        <v>3</v>
      </c>
      <c r="E1" s="18" t="s">
        <v>10</v>
      </c>
      <c r="F1" s="16" t="s">
        <v>2</v>
      </c>
      <c r="G1" s="18" t="s">
        <v>6</v>
      </c>
      <c r="H1" s="16" t="s">
        <v>1</v>
      </c>
      <c r="I1" s="7" t="s">
        <v>6</v>
      </c>
    </row>
    <row r="2" spans="1:9" x14ac:dyDescent="0.4">
      <c r="A2" s="16" t="s">
        <v>0</v>
      </c>
      <c r="B2" s="12" t="e">
        <f>#REF!</f>
        <v>#REF!</v>
      </c>
      <c r="C2" s="12">
        <f>'0.1mL-2,3'!R21</f>
        <v>12.238138626320469</v>
      </c>
      <c r="D2" s="19" t="e">
        <f>#REF!</f>
        <v>#REF!</v>
      </c>
      <c r="E2" s="12">
        <f>'0.15mL-2,3'!R21</f>
        <v>13.473121390383149</v>
      </c>
      <c r="F2" s="19">
        <f>'0.2mL-2,3 '!R21</f>
        <v>15.418429328662597</v>
      </c>
      <c r="G2" s="12"/>
      <c r="H2" s="19">
        <f>'0.25mL-2,3'!R21</f>
        <v>19.779364792756571</v>
      </c>
    </row>
    <row r="3" spans="1:9" x14ac:dyDescent="0.4">
      <c r="A3" s="16">
        <v>3</v>
      </c>
      <c r="B3" s="12" t="e">
        <f>#REF!</f>
        <v>#REF!</v>
      </c>
      <c r="C3" s="12">
        <f>'0.1mL-2,3'!R47</f>
        <v>13.759842717303794</v>
      </c>
      <c r="D3" s="19" t="e">
        <f>#REF!</f>
        <v>#REF!</v>
      </c>
      <c r="E3" s="12">
        <f>'0.15mL-2,3'!R47</f>
        <v>13.929148317090538</v>
      </c>
      <c r="F3" s="19">
        <f>'0.2mL-2,3 '!R47</f>
        <v>17.6912564719286</v>
      </c>
      <c r="G3" s="12"/>
      <c r="H3" s="19">
        <f>'0.25mL-2,3'!R47</f>
        <v>17.70330756569043</v>
      </c>
    </row>
    <row r="4" spans="1:9" x14ac:dyDescent="0.4">
      <c r="A4" s="16">
        <v>4</v>
      </c>
      <c r="B4" s="12" t="e">
        <f>'0.1mL-4'!R21</f>
        <v>#VALUE!</v>
      </c>
      <c r="C4" s="12">
        <f>'0.1mL-4'!R47</f>
        <v>14.03309800101791</v>
      </c>
      <c r="D4" s="19">
        <f>'0.15mL-4 '!R21</f>
        <v>12.004929543039115</v>
      </c>
      <c r="E4" s="20">
        <f>'0.15mL-4 '!R47</f>
        <v>0</v>
      </c>
      <c r="F4" s="19">
        <f>'0.2mL-4  '!R21</f>
        <v>19.463481157424852</v>
      </c>
      <c r="G4" s="12"/>
      <c r="H4" s="19">
        <f>'0.25mL-4'!R21</f>
        <v>16.989675514090138</v>
      </c>
    </row>
    <row r="6" spans="1:9" x14ac:dyDescent="0.4">
      <c r="A6" s="16" t="s">
        <v>0</v>
      </c>
      <c r="B6">
        <f>C2</f>
        <v>12.238138626320469</v>
      </c>
      <c r="C6">
        <f>E2</f>
        <v>13.473121390383149</v>
      </c>
      <c r="D6">
        <f>F2</f>
        <v>15.418429328662597</v>
      </c>
      <c r="E6">
        <f>H2</f>
        <v>19.779364792756571</v>
      </c>
    </row>
    <row r="7" spans="1:9" x14ac:dyDescent="0.4">
      <c r="A7" s="16">
        <v>3</v>
      </c>
      <c r="B7">
        <f t="shared" ref="B7:B8" si="0">C3</f>
        <v>13.759842717303794</v>
      </c>
      <c r="C7">
        <f t="shared" ref="C7:C8" si="1">E3</f>
        <v>13.929148317090538</v>
      </c>
      <c r="D7">
        <f t="shared" ref="D7:D8" si="2">F3</f>
        <v>17.6912564719286</v>
      </c>
      <c r="E7">
        <f t="shared" ref="E7:E8" si="3">H3</f>
        <v>17.70330756569043</v>
      </c>
    </row>
    <row r="8" spans="1:9" x14ac:dyDescent="0.4">
      <c r="A8" s="16">
        <v>4</v>
      </c>
      <c r="B8">
        <f t="shared" si="0"/>
        <v>14.03309800101791</v>
      </c>
      <c r="C8">
        <f t="shared" si="1"/>
        <v>0</v>
      </c>
      <c r="D8">
        <f t="shared" si="2"/>
        <v>19.463481157424852</v>
      </c>
      <c r="E8">
        <f t="shared" si="3"/>
        <v>16.989675514090138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CD7E4-7348-42EA-A987-3BEEBCB977B3}">
  <dimension ref="A2:R57"/>
  <sheetViews>
    <sheetView topLeftCell="A19" zoomScale="90" zoomScaleNormal="90" workbookViewId="0">
      <selection activeCell="P38" sqref="P38"/>
    </sheetView>
  </sheetViews>
  <sheetFormatPr defaultRowHeight="18.75" x14ac:dyDescent="0.4"/>
  <sheetData>
    <row r="2" spans="1:16" x14ac:dyDescent="0.4">
      <c r="A2" s="24" t="s">
        <v>28</v>
      </c>
      <c r="B2" s="9" t="s">
        <v>17</v>
      </c>
      <c r="C2" s="9"/>
      <c r="D2" s="9"/>
      <c r="E2" s="9"/>
      <c r="F2" s="9"/>
      <c r="G2" s="9"/>
      <c r="H2" s="8"/>
    </row>
    <row r="3" spans="1:16" x14ac:dyDescent="0.4">
      <c r="A3" s="5"/>
      <c r="B3" s="7"/>
      <c r="C3" s="7"/>
      <c r="D3" s="7"/>
      <c r="E3" s="7"/>
      <c r="F3" s="7"/>
      <c r="G3" s="6"/>
      <c r="H3" s="11"/>
    </row>
    <row r="4" spans="1:16" x14ac:dyDescent="0.4">
      <c r="A4" s="5"/>
      <c r="B4" s="7"/>
      <c r="C4" s="7"/>
      <c r="D4" s="7"/>
      <c r="E4" s="7"/>
      <c r="F4" s="7"/>
      <c r="G4" s="6"/>
      <c r="H4" s="11"/>
    </row>
    <row r="5" spans="1:16" x14ac:dyDescent="0.4">
      <c r="A5" s="5"/>
      <c r="B5" s="7"/>
      <c r="C5" s="7"/>
      <c r="D5" s="7"/>
      <c r="E5" s="7"/>
      <c r="F5" s="7"/>
      <c r="G5" s="6"/>
      <c r="H5" s="11"/>
    </row>
    <row r="6" spans="1:16" x14ac:dyDescent="0.4">
      <c r="A6" s="3"/>
      <c r="B6" s="2"/>
      <c r="C6" s="2"/>
      <c r="D6" s="2"/>
      <c r="E6" s="2"/>
      <c r="F6" s="2"/>
      <c r="G6" s="2"/>
      <c r="H6" s="1"/>
    </row>
    <row r="7" spans="1:16" x14ac:dyDescent="0.4">
      <c r="A7" s="24" t="s">
        <v>28</v>
      </c>
      <c r="B7" s="9" t="s">
        <v>17</v>
      </c>
      <c r="C7" s="9"/>
      <c r="D7" s="9"/>
      <c r="E7" s="9"/>
      <c r="F7" s="9"/>
      <c r="G7" s="9"/>
      <c r="H7" s="8"/>
      <c r="J7" s="9" t="s">
        <v>16</v>
      </c>
      <c r="K7" s="9"/>
      <c r="L7" s="9"/>
      <c r="M7" s="9"/>
      <c r="N7" s="9"/>
      <c r="O7" s="9"/>
      <c r="P7" s="8"/>
    </row>
    <row r="8" spans="1:16" x14ac:dyDescent="0.4">
      <c r="A8" s="5">
        <v>2</v>
      </c>
      <c r="B8" s="7">
        <v>228</v>
      </c>
      <c r="C8" s="7">
        <v>191</v>
      </c>
      <c r="D8" s="7">
        <v>139</v>
      </c>
      <c r="E8" s="7">
        <v>163</v>
      </c>
      <c r="F8" s="7">
        <v>135</v>
      </c>
      <c r="G8" s="6">
        <v>129</v>
      </c>
      <c r="H8" s="11" t="s">
        <v>7</v>
      </c>
      <c r="J8" s="7">
        <f t="shared" ref="J8:O10" si="0">(B8+B13+B18+B23+B28)/5</f>
        <v>229.2</v>
      </c>
      <c r="K8" s="7">
        <f t="shared" si="0"/>
        <v>184.2</v>
      </c>
      <c r="L8" s="7">
        <f t="shared" si="0"/>
        <v>126.8</v>
      </c>
      <c r="M8" s="7">
        <f>(E8+E13+E18+E23+E28)/5</f>
        <v>103.6</v>
      </c>
      <c r="N8" s="7">
        <f t="shared" si="0"/>
        <v>80.599999999999994</v>
      </c>
      <c r="O8" s="7">
        <f t="shared" si="0"/>
        <v>75</v>
      </c>
      <c r="P8" s="4"/>
    </row>
    <row r="9" spans="1:16" x14ac:dyDescent="0.4">
      <c r="A9" s="5">
        <v>1</v>
      </c>
      <c r="B9" s="7">
        <v>208</v>
      </c>
      <c r="C9" s="7">
        <v>149</v>
      </c>
      <c r="D9" s="7">
        <v>70</v>
      </c>
      <c r="E9" s="7">
        <v>82</v>
      </c>
      <c r="F9" s="7">
        <v>88</v>
      </c>
      <c r="G9" s="6">
        <v>99</v>
      </c>
      <c r="H9" s="11"/>
      <c r="J9" s="7">
        <f t="shared" si="0"/>
        <v>215.6</v>
      </c>
      <c r="K9" s="7">
        <f t="shared" si="0"/>
        <v>145.6</v>
      </c>
      <c r="L9" s="7">
        <f t="shared" si="0"/>
        <v>82.8</v>
      </c>
      <c r="M9" s="7">
        <f t="shared" si="0"/>
        <v>79.8</v>
      </c>
      <c r="N9" s="7">
        <f t="shared" si="0"/>
        <v>115.2</v>
      </c>
      <c r="O9" s="7">
        <f t="shared" si="0"/>
        <v>108.2</v>
      </c>
      <c r="P9" s="4"/>
    </row>
    <row r="10" spans="1:16" ht="19.5" thickBot="1" x14ac:dyDescent="0.45">
      <c r="A10" s="5"/>
      <c r="B10" s="7">
        <v>201</v>
      </c>
      <c r="C10" s="7">
        <v>165</v>
      </c>
      <c r="D10" s="7">
        <v>96</v>
      </c>
      <c r="E10" s="7">
        <v>93</v>
      </c>
      <c r="F10" s="7">
        <v>65</v>
      </c>
      <c r="G10" s="6">
        <v>56</v>
      </c>
      <c r="H10" s="11"/>
      <c r="J10" s="7">
        <f t="shared" si="0"/>
        <v>200</v>
      </c>
      <c r="K10" s="7">
        <f t="shared" si="0"/>
        <v>148</v>
      </c>
      <c r="L10" s="7">
        <f t="shared" si="0"/>
        <v>122.8</v>
      </c>
      <c r="M10" s="7">
        <f t="shared" si="0"/>
        <v>106.6</v>
      </c>
      <c r="N10" s="7">
        <f t="shared" si="0"/>
        <v>136.6</v>
      </c>
      <c r="O10" s="7">
        <f t="shared" si="0"/>
        <v>142.80000000000001</v>
      </c>
      <c r="P10" s="4"/>
    </row>
    <row r="11" spans="1:16" x14ac:dyDescent="0.4">
      <c r="A11" s="3"/>
      <c r="B11" s="2"/>
      <c r="C11" s="2"/>
      <c r="D11" s="2"/>
      <c r="E11" s="2"/>
      <c r="F11" s="2"/>
      <c r="G11" s="2"/>
      <c r="H11" s="1"/>
      <c r="J11" s="2"/>
      <c r="K11" s="2"/>
      <c r="L11" s="2"/>
      <c r="M11" s="2"/>
      <c r="N11" s="2"/>
      <c r="O11" s="2"/>
      <c r="P11" s="15"/>
    </row>
    <row r="12" spans="1:16" x14ac:dyDescent="0.4">
      <c r="A12" s="24" t="s">
        <v>28</v>
      </c>
      <c r="B12" s="9" t="s">
        <v>17</v>
      </c>
      <c r="C12" s="9"/>
      <c r="D12" s="9"/>
      <c r="E12" s="9"/>
      <c r="F12" s="9"/>
      <c r="G12" s="9"/>
      <c r="H12" s="8"/>
      <c r="J12" s="9" t="s">
        <v>32</v>
      </c>
      <c r="K12" s="9"/>
      <c r="L12" s="9"/>
      <c r="M12" s="9"/>
      <c r="N12" s="9"/>
      <c r="O12" s="9"/>
      <c r="P12" s="8" t="s">
        <v>33</v>
      </c>
    </row>
    <row r="13" spans="1:16" x14ac:dyDescent="0.4">
      <c r="A13" s="5">
        <v>2</v>
      </c>
      <c r="B13" s="7">
        <v>241</v>
      </c>
      <c r="C13" s="7">
        <v>197</v>
      </c>
      <c r="D13" s="7">
        <v>100</v>
      </c>
      <c r="E13" s="7">
        <v>66</v>
      </c>
      <c r="F13" s="7">
        <v>49</v>
      </c>
      <c r="G13" s="6">
        <v>49</v>
      </c>
      <c r="H13" s="11"/>
      <c r="J13" s="7">
        <f>'hand 2'!J3-'0.1mL-2,3'!J8</f>
        <v>-62</v>
      </c>
      <c r="K13" s="7">
        <f>'hand 2'!K3-'0.1mL-2,3'!K8</f>
        <v>-29.099999999999994</v>
      </c>
      <c r="L13" s="7">
        <f>'hand 2'!L3-'0.1mL-2,3'!L8</f>
        <v>46.600000000000009</v>
      </c>
      <c r="M13" s="7">
        <f>'hand 2'!M3-'0.1mL-2,3'!M8</f>
        <v>49.400000000000006</v>
      </c>
      <c r="N13" s="7">
        <f>'hand 2'!N3-'0.1mL-2,3'!N8</f>
        <v>74.900000000000006</v>
      </c>
      <c r="O13" s="7">
        <f>'hand 2'!O3-'0.1mL-2,3'!O8</f>
        <v>95.699999999999989</v>
      </c>
      <c r="P13" s="4">
        <f>SUM(J13:O13)</f>
        <v>175.5</v>
      </c>
    </row>
    <row r="14" spans="1:16" x14ac:dyDescent="0.4">
      <c r="A14" s="5">
        <v>2</v>
      </c>
      <c r="B14" s="7">
        <v>246</v>
      </c>
      <c r="C14" s="7">
        <v>198</v>
      </c>
      <c r="D14" s="7">
        <v>91</v>
      </c>
      <c r="E14" s="7">
        <v>76</v>
      </c>
      <c r="F14" s="7">
        <v>127</v>
      </c>
      <c r="G14" s="6">
        <v>110</v>
      </c>
      <c r="H14" s="11"/>
      <c r="J14" s="7">
        <f>'hand 2'!J4-'0.1mL-2,3'!J9</f>
        <v>-109.39999999999999</v>
      </c>
      <c r="K14" s="7">
        <f>'hand 2'!K4-'0.1mL-2,3'!K9</f>
        <v>-38.199999999999989</v>
      </c>
      <c r="L14" s="7">
        <f>'hand 2'!L4-'0.1mL-2,3'!L9</f>
        <v>39.299999999999997</v>
      </c>
      <c r="M14" s="7">
        <f>'hand 2'!M4-'0.1mL-2,3'!M9</f>
        <v>30.900000000000006</v>
      </c>
      <c r="N14" s="7">
        <f>'hand 2'!N4-'0.1mL-2,3'!N9</f>
        <v>0.5</v>
      </c>
      <c r="O14" s="7">
        <f>'hand 2'!O4-'0.1mL-2,3'!O9</f>
        <v>29.200000000000003</v>
      </c>
      <c r="P14" s="4">
        <f>SUM(J14:O14)</f>
        <v>-47.69999999999996</v>
      </c>
    </row>
    <row r="15" spans="1:16" ht="19.5" thickBot="1" x14ac:dyDescent="0.45">
      <c r="A15" s="5"/>
      <c r="B15" s="7">
        <v>245</v>
      </c>
      <c r="C15" s="7">
        <v>219</v>
      </c>
      <c r="D15" s="7">
        <v>180</v>
      </c>
      <c r="E15" s="7">
        <v>133</v>
      </c>
      <c r="F15" s="7">
        <v>170</v>
      </c>
      <c r="G15" s="6">
        <v>166</v>
      </c>
      <c r="H15" s="11"/>
      <c r="J15" s="7">
        <f>'hand 2'!J5-'0.1mL-2,3'!J10</f>
        <v>-75.400000000000006</v>
      </c>
      <c r="K15" s="7">
        <f>'hand 2'!K5-'0.1mL-2,3'!K10</f>
        <v>-36.299999999999997</v>
      </c>
      <c r="L15" s="7">
        <f>'hand 2'!L5-'0.1mL-2,3'!L10</f>
        <v>-4.0999999999999943</v>
      </c>
      <c r="M15" s="7">
        <f>'hand 2'!M5-'0.1mL-2,3'!M10</f>
        <v>9.5</v>
      </c>
      <c r="N15" s="7">
        <f>'hand 2'!N5-'0.1mL-2,3'!N10</f>
        <v>-23.5</v>
      </c>
      <c r="O15" s="7">
        <f>'hand 2'!O5-'0.1mL-2,3'!O10</f>
        <v>-3.6000000000000227</v>
      </c>
      <c r="P15" s="4">
        <f>SUM(J15:O15)</f>
        <v>-133.40000000000003</v>
      </c>
    </row>
    <row r="16" spans="1:16" x14ac:dyDescent="0.4">
      <c r="A16" s="3"/>
      <c r="B16" s="2"/>
      <c r="C16" s="2"/>
      <c r="D16" s="2"/>
      <c r="E16" s="2"/>
      <c r="F16" s="2"/>
      <c r="G16" s="2"/>
      <c r="H16" s="1"/>
      <c r="J16" s="2"/>
      <c r="K16" s="2"/>
      <c r="L16" s="2"/>
      <c r="M16" s="2"/>
      <c r="N16" s="2"/>
      <c r="O16" s="2"/>
      <c r="P16" s="15">
        <f>SUM(P13:P15)</f>
        <v>-5.5999999999999943</v>
      </c>
    </row>
    <row r="17" spans="1:18" x14ac:dyDescent="0.4">
      <c r="A17" s="24" t="s">
        <v>28</v>
      </c>
      <c r="B17" s="9" t="s">
        <v>17</v>
      </c>
      <c r="C17" s="9"/>
      <c r="D17" s="9"/>
      <c r="E17" s="9"/>
      <c r="F17" s="9"/>
      <c r="G17" s="9"/>
      <c r="H17" s="8"/>
      <c r="J17" t="s">
        <v>30</v>
      </c>
    </row>
    <row r="18" spans="1:18" x14ac:dyDescent="0.4">
      <c r="A18" s="5">
        <v>2</v>
      </c>
      <c r="B18" s="7">
        <v>195</v>
      </c>
      <c r="C18" s="7">
        <v>191</v>
      </c>
      <c r="D18" s="7">
        <v>137</v>
      </c>
      <c r="E18" s="7">
        <v>92</v>
      </c>
      <c r="F18" s="7">
        <v>67</v>
      </c>
      <c r="G18" s="6">
        <v>53</v>
      </c>
      <c r="H18" s="11"/>
      <c r="J18" s="7">
        <f t="shared" ref="J18:O20" si="1">J13^2</f>
        <v>3844</v>
      </c>
      <c r="K18" s="7">
        <f t="shared" si="1"/>
        <v>846.80999999999972</v>
      </c>
      <c r="L18" s="7">
        <f t="shared" si="1"/>
        <v>2171.5600000000009</v>
      </c>
      <c r="M18" s="7">
        <f t="shared" si="1"/>
        <v>2440.3600000000006</v>
      </c>
      <c r="N18" s="7">
        <f t="shared" si="1"/>
        <v>5610.0100000000011</v>
      </c>
      <c r="O18" s="7">
        <f t="shared" si="1"/>
        <v>9158.489999999998</v>
      </c>
      <c r="P18" s="4">
        <f>SUM(J18:O18)</f>
        <v>24071.23</v>
      </c>
    </row>
    <row r="19" spans="1:18" x14ac:dyDescent="0.4">
      <c r="A19" s="5">
        <v>3</v>
      </c>
      <c r="B19" s="7">
        <v>177</v>
      </c>
      <c r="C19" s="7">
        <v>156</v>
      </c>
      <c r="D19" s="7">
        <v>125</v>
      </c>
      <c r="E19" s="7">
        <v>102</v>
      </c>
      <c r="F19" s="7">
        <v>98</v>
      </c>
      <c r="G19" s="6">
        <v>98</v>
      </c>
      <c r="H19" s="11"/>
      <c r="J19" s="7">
        <f t="shared" si="1"/>
        <v>11968.359999999999</v>
      </c>
      <c r="K19" s="7">
        <f t="shared" si="1"/>
        <v>1459.2399999999991</v>
      </c>
      <c r="L19" s="7">
        <f t="shared" si="1"/>
        <v>1544.4899999999998</v>
      </c>
      <c r="M19" s="7">
        <f t="shared" si="1"/>
        <v>954.8100000000004</v>
      </c>
      <c r="N19" s="7">
        <f t="shared" si="1"/>
        <v>0.25</v>
      </c>
      <c r="O19" s="7">
        <f t="shared" si="1"/>
        <v>852.64000000000021</v>
      </c>
      <c r="P19" s="4">
        <f>SUM(J19:O19)</f>
        <v>16779.789999999997</v>
      </c>
    </row>
    <row r="20" spans="1:18" ht="19.5" thickBot="1" x14ac:dyDescent="0.45">
      <c r="A20" s="5"/>
      <c r="B20" s="7">
        <v>169</v>
      </c>
      <c r="C20" s="7">
        <v>120</v>
      </c>
      <c r="D20" s="7">
        <v>101</v>
      </c>
      <c r="E20" s="7">
        <v>93</v>
      </c>
      <c r="F20" s="7">
        <v>138</v>
      </c>
      <c r="G20" s="6">
        <v>143</v>
      </c>
      <c r="H20" s="11"/>
      <c r="J20" s="7">
        <f t="shared" si="1"/>
        <v>5685.1600000000008</v>
      </c>
      <c r="K20" s="7">
        <f t="shared" si="1"/>
        <v>1317.6899999999998</v>
      </c>
      <c r="L20" s="7">
        <f t="shared" si="1"/>
        <v>16.809999999999953</v>
      </c>
      <c r="M20" s="7">
        <f t="shared" si="1"/>
        <v>90.25</v>
      </c>
      <c r="N20" s="7">
        <f t="shared" si="1"/>
        <v>552.25</v>
      </c>
      <c r="O20" s="7">
        <f t="shared" si="1"/>
        <v>12.960000000000164</v>
      </c>
      <c r="P20" s="4">
        <f>SUM(J20:O20)</f>
        <v>7675.1200000000008</v>
      </c>
      <c r="Q20" t="s">
        <v>5</v>
      </c>
      <c r="R20" t="s">
        <v>11</v>
      </c>
    </row>
    <row r="21" spans="1:18" x14ac:dyDescent="0.4">
      <c r="A21" s="3"/>
      <c r="B21" s="2"/>
      <c r="C21" s="2"/>
      <c r="D21" s="2"/>
      <c r="E21" s="2"/>
      <c r="F21" s="2"/>
      <c r="G21" s="2"/>
      <c r="H21" s="1"/>
      <c r="P21" s="15">
        <f>SUM(P18:P20)</f>
        <v>48526.14</v>
      </c>
      <c r="Q21">
        <f>P21^(0.5)</f>
        <v>220.28649527376842</v>
      </c>
      <c r="R21">
        <f>Q21/18</f>
        <v>12.238138626320469</v>
      </c>
    </row>
    <row r="22" spans="1:18" x14ac:dyDescent="0.4">
      <c r="A22" s="24" t="s">
        <v>28</v>
      </c>
      <c r="B22" s="9" t="s">
        <v>17</v>
      </c>
      <c r="C22" s="9"/>
      <c r="D22" s="9"/>
      <c r="E22" s="9"/>
      <c r="F22" s="9"/>
      <c r="G22" s="9"/>
      <c r="H22" s="8"/>
    </row>
    <row r="23" spans="1:18" x14ac:dyDescent="0.4">
      <c r="A23" s="5">
        <v>2</v>
      </c>
      <c r="B23" s="7">
        <v>244</v>
      </c>
      <c r="C23" s="7">
        <v>167</v>
      </c>
      <c r="D23" s="7">
        <v>130</v>
      </c>
      <c r="E23" s="7">
        <v>87</v>
      </c>
      <c r="F23" s="7">
        <v>93</v>
      </c>
      <c r="G23" s="6">
        <v>103</v>
      </c>
      <c r="H23" s="11"/>
    </row>
    <row r="24" spans="1:18" x14ac:dyDescent="0.4">
      <c r="A24" s="5">
        <v>4</v>
      </c>
      <c r="B24" s="7">
        <v>232</v>
      </c>
      <c r="C24" s="7">
        <v>123</v>
      </c>
      <c r="D24" s="7">
        <v>56</v>
      </c>
      <c r="E24" s="7">
        <v>43</v>
      </c>
      <c r="F24" s="7">
        <v>129</v>
      </c>
      <c r="G24" s="6">
        <v>120</v>
      </c>
      <c r="H24" s="11"/>
    </row>
    <row r="25" spans="1:18" x14ac:dyDescent="0.4">
      <c r="A25" s="5"/>
      <c r="B25" s="7">
        <v>235</v>
      </c>
      <c r="C25" s="7">
        <v>166</v>
      </c>
      <c r="D25" s="7">
        <v>112</v>
      </c>
      <c r="E25" s="7">
        <v>80</v>
      </c>
      <c r="F25" s="7">
        <v>132</v>
      </c>
      <c r="G25" s="6">
        <v>157</v>
      </c>
      <c r="H25" s="11"/>
    </row>
    <row r="26" spans="1:18" x14ac:dyDescent="0.4">
      <c r="A26" s="3"/>
      <c r="B26" s="2"/>
      <c r="C26" s="2"/>
      <c r="D26" s="2"/>
      <c r="E26" s="2"/>
      <c r="F26" s="2"/>
      <c r="G26" s="2"/>
      <c r="H26" s="1"/>
    </row>
    <row r="27" spans="1:18" x14ac:dyDescent="0.4">
      <c r="A27" s="24" t="s">
        <v>28</v>
      </c>
      <c r="B27" s="9" t="s">
        <v>17</v>
      </c>
      <c r="C27" s="9"/>
      <c r="D27" s="9"/>
      <c r="E27" s="9"/>
      <c r="F27" s="9"/>
      <c r="G27" s="9"/>
      <c r="H27" s="8"/>
    </row>
    <row r="28" spans="1:18" x14ac:dyDescent="0.4">
      <c r="A28" s="5">
        <v>2</v>
      </c>
      <c r="B28" s="7">
        <v>238</v>
      </c>
      <c r="C28" s="7">
        <v>175</v>
      </c>
      <c r="D28" s="7">
        <v>128</v>
      </c>
      <c r="E28" s="7">
        <v>110</v>
      </c>
      <c r="F28" s="7">
        <v>59</v>
      </c>
      <c r="G28" s="6">
        <v>41</v>
      </c>
      <c r="H28" s="11" t="s">
        <v>8</v>
      </c>
    </row>
    <row r="29" spans="1:18" x14ac:dyDescent="0.4">
      <c r="A29" s="5">
        <v>5</v>
      </c>
      <c r="B29" s="7">
        <v>215</v>
      </c>
      <c r="C29" s="7">
        <v>102</v>
      </c>
      <c r="D29" s="7">
        <v>72</v>
      </c>
      <c r="E29" s="7">
        <v>96</v>
      </c>
      <c r="F29" s="7">
        <v>134</v>
      </c>
      <c r="G29" s="6">
        <v>114</v>
      </c>
      <c r="H29" s="11"/>
    </row>
    <row r="30" spans="1:18" x14ac:dyDescent="0.4">
      <c r="A30" s="5"/>
      <c r="B30" s="7">
        <v>150</v>
      </c>
      <c r="C30" s="7">
        <v>70</v>
      </c>
      <c r="D30" s="7">
        <v>125</v>
      </c>
      <c r="E30" s="7">
        <v>134</v>
      </c>
      <c r="F30" s="7">
        <v>178</v>
      </c>
      <c r="G30" s="6">
        <v>192</v>
      </c>
      <c r="H30" s="11"/>
    </row>
    <row r="31" spans="1:18" ht="19.5" thickBot="1" x14ac:dyDescent="0.45">
      <c r="A31" s="5"/>
      <c r="H31" s="4"/>
    </row>
    <row r="32" spans="1:18" s="14" customFormat="1" ht="19.5" thickBot="1" x14ac:dyDescent="0.45">
      <c r="A32" s="13"/>
    </row>
    <row r="33" spans="1:18" x14ac:dyDescent="0.4">
      <c r="A33" s="24" t="s">
        <v>28</v>
      </c>
      <c r="B33" s="9" t="s">
        <v>17</v>
      </c>
      <c r="C33" s="9"/>
      <c r="D33" s="9"/>
      <c r="E33" s="9"/>
      <c r="F33" s="9"/>
      <c r="G33" s="9"/>
      <c r="H33" s="8"/>
      <c r="J33" s="9" t="s">
        <v>16</v>
      </c>
      <c r="K33" s="9"/>
      <c r="L33" s="9"/>
      <c r="M33" s="9"/>
      <c r="N33" s="9"/>
      <c r="O33" s="9"/>
      <c r="P33" s="8"/>
    </row>
    <row r="34" spans="1:18" x14ac:dyDescent="0.4">
      <c r="A34" s="5">
        <v>3</v>
      </c>
      <c r="B34" s="7">
        <v>155</v>
      </c>
      <c r="C34" s="7">
        <v>145</v>
      </c>
      <c r="D34" s="7">
        <v>121</v>
      </c>
      <c r="E34" s="7">
        <v>86</v>
      </c>
      <c r="F34" s="7">
        <v>57</v>
      </c>
      <c r="G34" s="6">
        <v>51</v>
      </c>
      <c r="H34" s="11"/>
      <c r="J34" s="7">
        <f t="shared" ref="J34:O36" si="2">(B34+B39+B44+B49+B54)/5</f>
        <v>180.6</v>
      </c>
      <c r="K34" s="7">
        <f t="shared" si="2"/>
        <v>132.19999999999999</v>
      </c>
      <c r="L34" s="7">
        <f t="shared" si="2"/>
        <v>96.8</v>
      </c>
      <c r="M34" s="7">
        <f t="shared" si="2"/>
        <v>77.8</v>
      </c>
      <c r="N34" s="7">
        <f t="shared" si="2"/>
        <v>60.4</v>
      </c>
      <c r="O34" s="7">
        <f t="shared" si="2"/>
        <v>62.2</v>
      </c>
      <c r="P34" s="4"/>
    </row>
    <row r="35" spans="1:18" x14ac:dyDescent="0.4">
      <c r="A35" s="5">
        <v>1</v>
      </c>
      <c r="B35" s="7">
        <v>116</v>
      </c>
      <c r="C35" s="7">
        <v>95</v>
      </c>
      <c r="D35" s="7">
        <v>79</v>
      </c>
      <c r="E35" s="7">
        <v>57</v>
      </c>
      <c r="F35" s="7">
        <v>78</v>
      </c>
      <c r="G35" s="6">
        <v>87</v>
      </c>
      <c r="H35" s="11"/>
      <c r="J35" s="7">
        <f t="shared" si="2"/>
        <v>161.6</v>
      </c>
      <c r="K35" s="7">
        <f t="shared" si="2"/>
        <v>74.400000000000006</v>
      </c>
      <c r="L35" s="7">
        <f t="shared" si="2"/>
        <v>50.2</v>
      </c>
      <c r="M35" s="7">
        <f t="shared" si="2"/>
        <v>41.8</v>
      </c>
      <c r="N35" s="7">
        <f t="shared" si="2"/>
        <v>52.6</v>
      </c>
      <c r="O35" s="7">
        <f t="shared" si="2"/>
        <v>93.6</v>
      </c>
      <c r="P35" s="4"/>
    </row>
    <row r="36" spans="1:18" ht="19.5" thickBot="1" x14ac:dyDescent="0.45">
      <c r="A36" s="5"/>
      <c r="B36" s="7">
        <v>129</v>
      </c>
      <c r="C36" s="7">
        <v>68</v>
      </c>
      <c r="D36" s="7">
        <v>66</v>
      </c>
      <c r="E36" s="7">
        <v>69</v>
      </c>
      <c r="F36" s="7">
        <v>110</v>
      </c>
      <c r="G36" s="6">
        <v>159</v>
      </c>
      <c r="H36" s="11"/>
      <c r="J36" s="7">
        <f t="shared" si="2"/>
        <v>181.6</v>
      </c>
      <c r="K36" s="7">
        <f t="shared" si="2"/>
        <v>106.6</v>
      </c>
      <c r="L36" s="7">
        <f t="shared" si="2"/>
        <v>73</v>
      </c>
      <c r="M36" s="7">
        <f t="shared" si="2"/>
        <v>67.400000000000006</v>
      </c>
      <c r="N36" s="7">
        <f t="shared" si="2"/>
        <v>110.8</v>
      </c>
      <c r="O36" s="7">
        <f t="shared" si="2"/>
        <v>163.4</v>
      </c>
      <c r="P36" s="4"/>
    </row>
    <row r="37" spans="1:18" x14ac:dyDescent="0.4">
      <c r="A37" s="3"/>
      <c r="B37" s="2"/>
      <c r="C37" s="2"/>
      <c r="D37" s="2"/>
      <c r="E37" s="2"/>
      <c r="F37" s="2"/>
      <c r="G37" s="2"/>
      <c r="H37" s="1"/>
      <c r="J37" s="2"/>
      <c r="K37" s="2"/>
      <c r="L37" s="2"/>
      <c r="M37" s="2"/>
      <c r="N37" s="2"/>
      <c r="O37" s="2"/>
      <c r="P37" s="15"/>
    </row>
    <row r="38" spans="1:18" x14ac:dyDescent="0.4">
      <c r="A38" s="24" t="s">
        <v>28</v>
      </c>
      <c r="B38" s="9" t="s">
        <v>17</v>
      </c>
      <c r="C38" s="9"/>
      <c r="D38" s="9"/>
      <c r="E38" s="9"/>
      <c r="F38" s="9"/>
      <c r="G38" s="9"/>
      <c r="H38" s="8"/>
      <c r="J38" s="9" t="s">
        <v>31</v>
      </c>
      <c r="K38" s="9"/>
      <c r="L38" s="9"/>
      <c r="M38" s="9"/>
      <c r="N38" s="9"/>
      <c r="O38" s="9"/>
      <c r="P38" s="8" t="s">
        <v>33</v>
      </c>
    </row>
    <row r="39" spans="1:18" x14ac:dyDescent="0.4">
      <c r="A39" s="5">
        <v>3</v>
      </c>
      <c r="B39" s="7">
        <v>192</v>
      </c>
      <c r="C39" s="7">
        <v>103</v>
      </c>
      <c r="D39" s="7">
        <v>62</v>
      </c>
      <c r="E39" s="7">
        <v>56</v>
      </c>
      <c r="F39" s="7">
        <v>39</v>
      </c>
      <c r="G39" s="6">
        <v>47</v>
      </c>
      <c r="H39" s="11" t="s">
        <v>8</v>
      </c>
      <c r="J39" s="7">
        <f>'hand 2'!J3-'0.1mL-2,3'!J34</f>
        <v>-13.400000000000006</v>
      </c>
      <c r="K39" s="7">
        <f>'hand 2'!K3-'0.1mL-2,3'!K34</f>
        <v>22.900000000000006</v>
      </c>
      <c r="L39" s="7">
        <f>'hand 2'!L3-'0.1mL-2,3'!L34</f>
        <v>76.600000000000009</v>
      </c>
      <c r="M39" s="7">
        <f>'hand 2'!M3-'0.1mL-2,3'!M34</f>
        <v>75.2</v>
      </c>
      <c r="N39" s="7">
        <f>'hand 2'!N3-'0.1mL-2,3'!N34</f>
        <v>95.1</v>
      </c>
      <c r="O39" s="7">
        <f>'hand 2'!O3-'0.1mL-2,3'!O34</f>
        <v>108.49999999999999</v>
      </c>
      <c r="P39" s="4">
        <f>SUM(J39:O39)</f>
        <v>364.9</v>
      </c>
    </row>
    <row r="40" spans="1:18" x14ac:dyDescent="0.4">
      <c r="A40" s="5">
        <v>2</v>
      </c>
      <c r="B40" s="7">
        <v>177</v>
      </c>
      <c r="C40" s="7">
        <v>53</v>
      </c>
      <c r="D40" s="7">
        <v>43</v>
      </c>
      <c r="E40" s="7">
        <v>41</v>
      </c>
      <c r="F40" s="7">
        <v>57</v>
      </c>
      <c r="G40" s="6">
        <v>125</v>
      </c>
      <c r="H40" s="11"/>
      <c r="J40" s="7">
        <f>'hand 2'!J4-'0.1mL-2,3'!J35</f>
        <v>-55.399999999999991</v>
      </c>
      <c r="K40" s="7">
        <f>'hand 2'!K4-'0.1mL-2,3'!K35</f>
        <v>33</v>
      </c>
      <c r="L40" s="7">
        <f>'hand 2'!L4-'0.1mL-2,3'!L35</f>
        <v>71.899999999999991</v>
      </c>
      <c r="M40" s="7">
        <f>'hand 2'!M4-'0.1mL-2,3'!M35</f>
        <v>68.900000000000006</v>
      </c>
      <c r="N40" s="7">
        <f>'hand 2'!N4-'0.1mL-2,3'!N35</f>
        <v>63.1</v>
      </c>
      <c r="O40" s="7">
        <f>'hand 2'!O4-'0.1mL-2,3'!O35</f>
        <v>43.800000000000011</v>
      </c>
      <c r="P40" s="4">
        <f>SUM(J40:O40)</f>
        <v>225.3</v>
      </c>
    </row>
    <row r="41" spans="1:18" ht="19.5" thickBot="1" x14ac:dyDescent="0.45">
      <c r="A41" s="5"/>
      <c r="B41" s="7">
        <v>205</v>
      </c>
      <c r="C41" s="7">
        <v>161</v>
      </c>
      <c r="D41" s="7">
        <v>112</v>
      </c>
      <c r="E41" s="7">
        <v>85</v>
      </c>
      <c r="F41" s="7">
        <v>160</v>
      </c>
      <c r="G41" s="6">
        <v>191</v>
      </c>
      <c r="H41" s="11"/>
      <c r="J41" s="7">
        <f>'hand 2'!J5-'0.1mL-2,3'!J36</f>
        <v>-57</v>
      </c>
      <c r="K41" s="7">
        <f>'hand 2'!K5-'0.1mL-2,3'!K36</f>
        <v>5.1000000000000085</v>
      </c>
      <c r="L41" s="7">
        <f>'hand 2'!L5-'0.1mL-2,3'!L36</f>
        <v>45.7</v>
      </c>
      <c r="M41" s="7">
        <f>'hand 2'!M5-'0.1mL-2,3'!M36</f>
        <v>48.699999999999989</v>
      </c>
      <c r="N41" s="7">
        <f>'hand 2'!N5-'0.1mL-2,3'!N36</f>
        <v>2.2999999999999972</v>
      </c>
      <c r="O41" s="7">
        <f>'hand 2'!O5-'0.1mL-2,3'!O36</f>
        <v>-24.200000000000017</v>
      </c>
      <c r="P41" s="4">
        <f>SUM(J41:O41)</f>
        <v>20.59999999999998</v>
      </c>
    </row>
    <row r="42" spans="1:18" x14ac:dyDescent="0.4">
      <c r="A42" s="3"/>
      <c r="B42" s="2"/>
      <c r="C42" s="2"/>
      <c r="D42" s="2"/>
      <c r="E42" s="2"/>
      <c r="F42" s="2"/>
      <c r="G42" s="2"/>
      <c r="H42" s="1"/>
      <c r="J42" s="2"/>
      <c r="K42" s="2"/>
      <c r="L42" s="2"/>
      <c r="M42" s="2"/>
      <c r="N42" s="2"/>
      <c r="O42" s="2"/>
      <c r="P42" s="15">
        <f>SUM(P39:P41)</f>
        <v>610.80000000000007</v>
      </c>
    </row>
    <row r="43" spans="1:18" x14ac:dyDescent="0.4">
      <c r="A43" s="24" t="s">
        <v>28</v>
      </c>
      <c r="B43" s="9" t="s">
        <v>17</v>
      </c>
      <c r="C43" s="9"/>
      <c r="D43" s="9"/>
      <c r="E43" s="9"/>
      <c r="F43" s="9"/>
      <c r="G43" s="9"/>
      <c r="H43" s="8"/>
      <c r="J43" t="s">
        <v>30</v>
      </c>
    </row>
    <row r="44" spans="1:18" x14ac:dyDescent="0.4">
      <c r="A44" s="5">
        <v>3</v>
      </c>
      <c r="B44" s="7">
        <v>140</v>
      </c>
      <c r="C44" s="7">
        <v>116</v>
      </c>
      <c r="D44" s="7">
        <v>93</v>
      </c>
      <c r="E44" s="7">
        <v>55</v>
      </c>
      <c r="F44" s="7">
        <v>35</v>
      </c>
      <c r="G44" s="6">
        <v>36</v>
      </c>
      <c r="H44" s="11"/>
      <c r="J44" s="7">
        <f t="shared" ref="J44:O46" si="3">J39^2</f>
        <v>179.56000000000014</v>
      </c>
      <c r="K44" s="7">
        <f t="shared" si="3"/>
        <v>524.41000000000031</v>
      </c>
      <c r="L44" s="7">
        <f t="shared" si="3"/>
        <v>5867.5600000000013</v>
      </c>
      <c r="M44" s="7">
        <f t="shared" si="3"/>
        <v>5655.0400000000009</v>
      </c>
      <c r="N44" s="7">
        <f t="shared" si="3"/>
        <v>9044.0099999999984</v>
      </c>
      <c r="O44" s="7">
        <f t="shared" si="3"/>
        <v>11772.249999999996</v>
      </c>
      <c r="P44" s="4">
        <f>SUM(J44:O44)</f>
        <v>33042.83</v>
      </c>
    </row>
    <row r="45" spans="1:18" x14ac:dyDescent="0.4">
      <c r="A45" s="5">
        <v>3</v>
      </c>
      <c r="B45" s="7">
        <v>160</v>
      </c>
      <c r="C45" s="7">
        <v>53</v>
      </c>
      <c r="D45" s="7">
        <v>36</v>
      </c>
      <c r="E45" s="7">
        <v>36</v>
      </c>
      <c r="F45" s="7">
        <v>45</v>
      </c>
      <c r="G45" s="6">
        <v>75</v>
      </c>
      <c r="H45" s="11"/>
      <c r="J45" s="7">
        <f t="shared" si="3"/>
        <v>3069.1599999999989</v>
      </c>
      <c r="K45" s="7">
        <f t="shared" si="3"/>
        <v>1089</v>
      </c>
      <c r="L45" s="7">
        <f t="shared" si="3"/>
        <v>5169.6099999999988</v>
      </c>
      <c r="M45" s="7">
        <f t="shared" si="3"/>
        <v>4747.2100000000009</v>
      </c>
      <c r="N45" s="7">
        <f t="shared" si="3"/>
        <v>3981.61</v>
      </c>
      <c r="O45" s="7">
        <f t="shared" si="3"/>
        <v>1918.440000000001</v>
      </c>
      <c r="P45" s="4">
        <f>SUM(J45:O45)</f>
        <v>19975.03</v>
      </c>
    </row>
    <row r="46" spans="1:18" ht="19.5" thickBot="1" x14ac:dyDescent="0.45">
      <c r="A46" s="5"/>
      <c r="B46" s="7">
        <v>204</v>
      </c>
      <c r="C46" s="7">
        <v>85</v>
      </c>
      <c r="D46" s="7">
        <v>74</v>
      </c>
      <c r="E46" s="7">
        <v>61</v>
      </c>
      <c r="F46" s="7">
        <v>119</v>
      </c>
      <c r="G46" s="6">
        <v>171</v>
      </c>
      <c r="H46" s="11"/>
      <c r="J46" s="7">
        <f t="shared" si="3"/>
        <v>3249</v>
      </c>
      <c r="K46" s="7">
        <f t="shared" si="3"/>
        <v>26.010000000000087</v>
      </c>
      <c r="L46" s="7">
        <f t="shared" si="3"/>
        <v>2088.4900000000002</v>
      </c>
      <c r="M46" s="7">
        <f t="shared" si="3"/>
        <v>2371.6899999999987</v>
      </c>
      <c r="N46" s="7">
        <f t="shared" si="3"/>
        <v>5.2899999999999867</v>
      </c>
      <c r="O46" s="7">
        <f t="shared" si="3"/>
        <v>585.64000000000078</v>
      </c>
      <c r="P46" s="4">
        <f>SUM(J46:O46)</f>
        <v>8326.119999999999</v>
      </c>
      <c r="Q46" t="s">
        <v>5</v>
      </c>
      <c r="R46" t="s">
        <v>11</v>
      </c>
    </row>
    <row r="47" spans="1:18" x14ac:dyDescent="0.4">
      <c r="A47" s="3"/>
      <c r="B47" s="2"/>
      <c r="C47" s="2"/>
      <c r="D47" s="2"/>
      <c r="E47" s="2"/>
      <c r="F47" s="2"/>
      <c r="G47" s="2"/>
      <c r="H47" s="1"/>
      <c r="P47" s="15">
        <f>SUM(P44:P46)</f>
        <v>61343.979999999996</v>
      </c>
      <c r="Q47">
        <f>P47^(0.5)</f>
        <v>247.6771689114683</v>
      </c>
      <c r="R47">
        <f>Q47/18</f>
        <v>13.759842717303794</v>
      </c>
    </row>
    <row r="48" spans="1:18" x14ac:dyDescent="0.4">
      <c r="A48" s="24" t="s">
        <v>28</v>
      </c>
      <c r="B48" s="9" t="s">
        <v>17</v>
      </c>
      <c r="C48" s="9"/>
      <c r="D48" s="9"/>
      <c r="E48" s="9"/>
      <c r="F48" s="9"/>
      <c r="G48" s="9"/>
      <c r="H48" s="8"/>
    </row>
    <row r="49" spans="1:8" x14ac:dyDescent="0.4">
      <c r="A49" s="5">
        <v>3</v>
      </c>
      <c r="B49" s="7">
        <v>206</v>
      </c>
      <c r="C49" s="7">
        <v>128</v>
      </c>
      <c r="D49" s="7">
        <v>79</v>
      </c>
      <c r="E49" s="7">
        <v>72</v>
      </c>
      <c r="F49" s="7">
        <v>56</v>
      </c>
      <c r="G49" s="6">
        <v>87</v>
      </c>
      <c r="H49" s="11"/>
    </row>
    <row r="50" spans="1:8" x14ac:dyDescent="0.4">
      <c r="A50" s="5">
        <v>4</v>
      </c>
      <c r="B50" s="7">
        <v>186</v>
      </c>
      <c r="C50" s="7">
        <v>77</v>
      </c>
      <c r="D50" s="7">
        <v>40</v>
      </c>
      <c r="E50" s="7">
        <v>41</v>
      </c>
      <c r="F50" s="7">
        <v>40</v>
      </c>
      <c r="G50" s="6">
        <v>60</v>
      </c>
      <c r="H50" s="11"/>
    </row>
    <row r="51" spans="1:8" x14ac:dyDescent="0.4">
      <c r="A51" s="5"/>
      <c r="B51" s="7">
        <v>210</v>
      </c>
      <c r="C51" s="7">
        <v>117</v>
      </c>
      <c r="D51" s="7">
        <v>45</v>
      </c>
      <c r="E51" s="7">
        <v>39</v>
      </c>
      <c r="F51" s="7">
        <v>49</v>
      </c>
      <c r="G51" s="6">
        <v>105</v>
      </c>
      <c r="H51" s="11"/>
    </row>
    <row r="52" spans="1:8" x14ac:dyDescent="0.4">
      <c r="A52" s="3"/>
      <c r="B52" s="2"/>
      <c r="C52" s="2"/>
      <c r="D52" s="2"/>
      <c r="E52" s="2"/>
      <c r="F52" s="2"/>
      <c r="G52" s="2"/>
      <c r="H52" s="1"/>
    </row>
    <row r="53" spans="1:8" x14ac:dyDescent="0.4">
      <c r="A53" s="24" t="s">
        <v>28</v>
      </c>
      <c r="B53" s="9" t="s">
        <v>17</v>
      </c>
      <c r="C53" s="9"/>
      <c r="D53" s="9"/>
      <c r="E53" s="9"/>
      <c r="F53" s="9"/>
      <c r="G53" s="9"/>
      <c r="H53" s="8"/>
    </row>
    <row r="54" spans="1:8" x14ac:dyDescent="0.4">
      <c r="A54" s="5">
        <v>3</v>
      </c>
      <c r="B54" s="7">
        <v>210</v>
      </c>
      <c r="C54" s="7">
        <v>169</v>
      </c>
      <c r="D54" s="7">
        <v>129</v>
      </c>
      <c r="E54" s="7">
        <v>120</v>
      </c>
      <c r="F54" s="7">
        <v>115</v>
      </c>
      <c r="G54" s="6">
        <v>90</v>
      </c>
      <c r="H54" s="11" t="s">
        <v>8</v>
      </c>
    </row>
    <row r="55" spans="1:8" x14ac:dyDescent="0.4">
      <c r="A55" s="5">
        <v>5</v>
      </c>
      <c r="B55" s="7">
        <v>169</v>
      </c>
      <c r="C55" s="7">
        <v>94</v>
      </c>
      <c r="D55" s="7">
        <v>53</v>
      </c>
      <c r="E55" s="7">
        <v>34</v>
      </c>
      <c r="F55" s="7">
        <v>43</v>
      </c>
      <c r="G55" s="6">
        <v>121</v>
      </c>
      <c r="H55" s="11"/>
    </row>
    <row r="56" spans="1:8" x14ac:dyDescent="0.4">
      <c r="A56" s="5"/>
      <c r="B56" s="7">
        <v>160</v>
      </c>
      <c r="C56" s="7">
        <v>102</v>
      </c>
      <c r="D56" s="7">
        <v>68</v>
      </c>
      <c r="E56" s="7">
        <v>83</v>
      </c>
      <c r="F56" s="7">
        <v>116</v>
      </c>
      <c r="G56" s="6">
        <v>191</v>
      </c>
      <c r="H56" s="11"/>
    </row>
    <row r="57" spans="1:8" x14ac:dyDescent="0.4">
      <c r="A57" s="3"/>
      <c r="B57" s="2"/>
      <c r="C57" s="2"/>
      <c r="D57" s="2"/>
      <c r="E57" s="2"/>
      <c r="F57" s="2"/>
      <c r="G57" s="2"/>
      <c r="H57" s="1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FADBE-1B7C-4B47-8585-D30977888716}">
  <dimension ref="A2:R57"/>
  <sheetViews>
    <sheetView topLeftCell="A13" zoomScale="90" zoomScaleNormal="90" workbookViewId="0">
      <selection activeCell="P38" sqref="P38"/>
    </sheetView>
  </sheetViews>
  <sheetFormatPr defaultRowHeight="18.75" x14ac:dyDescent="0.4"/>
  <sheetData>
    <row r="2" spans="1:16" x14ac:dyDescent="0.4">
      <c r="A2" s="24" t="s">
        <v>28</v>
      </c>
      <c r="B2" s="9" t="s">
        <v>17</v>
      </c>
      <c r="C2" s="9"/>
      <c r="D2" s="9"/>
      <c r="E2" s="9"/>
      <c r="F2" s="9"/>
      <c r="G2" s="9"/>
      <c r="H2" s="8"/>
    </row>
    <row r="3" spans="1:16" x14ac:dyDescent="0.4">
      <c r="A3" s="5"/>
      <c r="B3" s="7"/>
      <c r="C3" s="7"/>
      <c r="D3" s="7"/>
      <c r="E3" s="7"/>
      <c r="F3" s="7"/>
      <c r="G3" s="6"/>
      <c r="H3" s="11"/>
    </row>
    <row r="4" spans="1:16" x14ac:dyDescent="0.4">
      <c r="A4" s="5"/>
      <c r="B4" s="7"/>
      <c r="C4" s="7"/>
      <c r="D4" s="7"/>
      <c r="E4" s="7"/>
      <c r="F4" s="7"/>
      <c r="G4" s="6"/>
      <c r="H4" s="11"/>
    </row>
    <row r="5" spans="1:16" x14ac:dyDescent="0.4">
      <c r="A5" s="5"/>
      <c r="B5" s="7"/>
      <c r="C5" s="7"/>
      <c r="D5" s="7"/>
      <c r="E5" s="7"/>
      <c r="F5" s="7"/>
      <c r="G5" s="6"/>
      <c r="H5" s="11"/>
    </row>
    <row r="6" spans="1:16" x14ac:dyDescent="0.4">
      <c r="A6" s="3"/>
      <c r="B6" s="2"/>
      <c r="C6" s="2"/>
      <c r="D6" s="2"/>
      <c r="E6" s="2"/>
      <c r="F6" s="2"/>
      <c r="G6" s="2"/>
      <c r="H6" s="1"/>
    </row>
    <row r="7" spans="1:16" x14ac:dyDescent="0.4">
      <c r="A7" s="24" t="s">
        <v>28</v>
      </c>
      <c r="B7" s="9" t="s">
        <v>17</v>
      </c>
      <c r="C7" s="9"/>
      <c r="D7" s="9"/>
      <c r="E7" s="9"/>
      <c r="F7" s="9"/>
      <c r="G7" s="9"/>
      <c r="H7" s="8"/>
      <c r="J7" s="9" t="s">
        <v>16</v>
      </c>
      <c r="K7" s="9"/>
      <c r="L7" s="9"/>
      <c r="M7" s="9"/>
      <c r="N7" s="9"/>
      <c r="O7" s="9"/>
      <c r="P7" s="8"/>
    </row>
    <row r="8" spans="1:16" x14ac:dyDescent="0.4">
      <c r="A8" s="5">
        <v>4</v>
      </c>
      <c r="B8" s="7">
        <v>174</v>
      </c>
      <c r="C8" s="7">
        <v>166</v>
      </c>
      <c r="D8" s="7">
        <v>179</v>
      </c>
      <c r="E8" s="7">
        <v>131</v>
      </c>
      <c r="F8" s="7">
        <v>54</v>
      </c>
      <c r="G8" s="6">
        <v>34</v>
      </c>
      <c r="H8" s="11"/>
      <c r="J8" s="7">
        <f t="shared" ref="J8:O10" si="0">(B8+B13+B18+B23+B28)/5</f>
        <v>127.4</v>
      </c>
      <c r="K8" s="7">
        <f t="shared" si="0"/>
        <v>121.2</v>
      </c>
      <c r="L8" s="7">
        <f t="shared" si="0"/>
        <v>122.8</v>
      </c>
      <c r="M8" s="7">
        <f t="shared" si="0"/>
        <v>92</v>
      </c>
      <c r="N8" s="7">
        <f>(F8+F13+F18+F23+F28)/5</f>
        <v>57.8</v>
      </c>
      <c r="O8" s="7">
        <f t="shared" si="0"/>
        <v>42.2</v>
      </c>
      <c r="P8" s="4"/>
    </row>
    <row r="9" spans="1:16" x14ac:dyDescent="0.4">
      <c r="A9" s="5">
        <v>1</v>
      </c>
      <c r="B9" s="7">
        <v>89</v>
      </c>
      <c r="C9" s="7">
        <v>131</v>
      </c>
      <c r="D9" s="7">
        <v>69</v>
      </c>
      <c r="E9" s="7">
        <v>50</v>
      </c>
      <c r="F9" s="7">
        <v>64</v>
      </c>
      <c r="G9" s="6">
        <v>54</v>
      </c>
      <c r="H9" s="11"/>
      <c r="J9" s="7">
        <f t="shared" si="0"/>
        <v>71.400000000000006</v>
      </c>
      <c r="K9" s="7">
        <f t="shared" si="0"/>
        <v>68.2</v>
      </c>
      <c r="L9" s="7">
        <f t="shared" si="0"/>
        <v>71</v>
      </c>
      <c r="M9" s="7">
        <f t="shared" si="0"/>
        <v>60</v>
      </c>
      <c r="N9" s="7">
        <f t="shared" si="0"/>
        <v>56.8</v>
      </c>
      <c r="O9" s="7">
        <f t="shared" si="0"/>
        <v>49.6</v>
      </c>
      <c r="P9" s="4"/>
    </row>
    <row r="10" spans="1:16" ht="19.5" thickBot="1" x14ac:dyDescent="0.45">
      <c r="A10" s="5"/>
      <c r="B10" s="7">
        <v>136</v>
      </c>
      <c r="C10" s="7">
        <v>125</v>
      </c>
      <c r="D10" s="7">
        <v>74</v>
      </c>
      <c r="E10" s="7">
        <v>80</v>
      </c>
      <c r="F10" s="7">
        <v>125</v>
      </c>
      <c r="G10" s="6">
        <v>132</v>
      </c>
      <c r="H10" s="11"/>
      <c r="J10" s="7">
        <f t="shared" si="0"/>
        <v>101.2</v>
      </c>
      <c r="K10" s="7">
        <f t="shared" si="0"/>
        <v>89.8</v>
      </c>
      <c r="L10" s="7">
        <f t="shared" si="0"/>
        <v>71.599999999999994</v>
      </c>
      <c r="M10" s="7" t="e">
        <f t="shared" si="0"/>
        <v>#VALUE!</v>
      </c>
      <c r="N10" s="7" t="e">
        <f t="shared" si="0"/>
        <v>#VALUE!</v>
      </c>
      <c r="O10" s="7" t="e">
        <f t="shared" si="0"/>
        <v>#VALUE!</v>
      </c>
      <c r="P10" s="4"/>
    </row>
    <row r="11" spans="1:16" x14ac:dyDescent="0.4">
      <c r="A11" s="3"/>
      <c r="B11" s="2"/>
      <c r="C11" s="2"/>
      <c r="D11" s="2"/>
      <c r="E11" s="2"/>
      <c r="F11" s="2"/>
      <c r="G11" s="2"/>
      <c r="H11" s="1"/>
      <c r="J11" s="2"/>
      <c r="K11" s="2"/>
      <c r="L11" s="2"/>
      <c r="M11" s="2"/>
      <c r="N11" s="2"/>
      <c r="O11" s="2"/>
      <c r="P11" s="15"/>
    </row>
    <row r="12" spans="1:16" x14ac:dyDescent="0.4">
      <c r="A12" s="24" t="s">
        <v>28</v>
      </c>
      <c r="B12" s="9" t="s">
        <v>17</v>
      </c>
      <c r="C12" s="9"/>
      <c r="D12" s="9"/>
      <c r="E12" s="9"/>
      <c r="F12" s="9"/>
      <c r="G12" s="9"/>
      <c r="H12" s="8"/>
      <c r="J12" s="9" t="s">
        <v>31</v>
      </c>
      <c r="K12" s="9"/>
      <c r="L12" s="9"/>
      <c r="M12" s="9"/>
      <c r="N12" s="9"/>
      <c r="O12" s="9"/>
      <c r="P12" s="8" t="s">
        <v>33</v>
      </c>
    </row>
    <row r="13" spans="1:16" x14ac:dyDescent="0.4">
      <c r="A13" s="5">
        <v>4</v>
      </c>
      <c r="B13" s="7">
        <v>106</v>
      </c>
      <c r="C13" s="7">
        <v>111</v>
      </c>
      <c r="D13" s="7">
        <v>101</v>
      </c>
      <c r="E13" s="7">
        <v>59</v>
      </c>
      <c r="F13" s="7">
        <v>57</v>
      </c>
      <c r="G13" s="6">
        <v>45</v>
      </c>
      <c r="H13" s="11"/>
      <c r="J13" s="7">
        <f>'hand 2'!J3-'0.1mL-4'!J8</f>
        <v>39.799999999999983</v>
      </c>
      <c r="K13" s="7">
        <f>'hand 2'!K3-'0.1mL-4'!K8</f>
        <v>33.899999999999991</v>
      </c>
      <c r="L13" s="7">
        <f>'hand 2'!L3-'0.1mL-4'!L8</f>
        <v>50.600000000000009</v>
      </c>
      <c r="M13" s="7">
        <f>'hand 2'!M3-'0.1mL-4'!M8</f>
        <v>61</v>
      </c>
      <c r="N13" s="7">
        <f>'hand 2'!N3-'0.1mL-4'!N8</f>
        <v>97.7</v>
      </c>
      <c r="O13" s="7">
        <f>'hand 2'!O3-'0.1mL-4'!O8</f>
        <v>128.5</v>
      </c>
      <c r="P13" s="4">
        <f>SUM(J13:O13)</f>
        <v>411.5</v>
      </c>
    </row>
    <row r="14" spans="1:16" x14ac:dyDescent="0.4">
      <c r="A14" s="5">
        <v>2</v>
      </c>
      <c r="B14" s="7">
        <v>74</v>
      </c>
      <c r="C14" s="7">
        <v>80</v>
      </c>
      <c r="D14" s="7">
        <v>67</v>
      </c>
      <c r="E14" s="7">
        <v>59</v>
      </c>
      <c r="F14" s="7">
        <v>71</v>
      </c>
      <c r="G14" s="6">
        <v>65</v>
      </c>
      <c r="H14" s="11"/>
      <c r="J14" s="7">
        <f>'hand 2'!J4-'0.1mL-4'!J9</f>
        <v>34.799999999999997</v>
      </c>
      <c r="K14" s="7">
        <f>'hand 2'!K4-'0.1mL-4'!K9</f>
        <v>39.200000000000003</v>
      </c>
      <c r="L14" s="7">
        <f>'hand 2'!L4-'0.1mL-4'!L9</f>
        <v>51.099999999999994</v>
      </c>
      <c r="M14" s="7">
        <f>'hand 2'!M4-'0.1mL-4'!M9</f>
        <v>50.7</v>
      </c>
      <c r="N14" s="7">
        <f>'hand 2'!N4-'0.1mL-4'!N9</f>
        <v>58.900000000000006</v>
      </c>
      <c r="O14" s="7">
        <f>'hand 2'!O4-'0.1mL-4'!O9</f>
        <v>87.800000000000011</v>
      </c>
      <c r="P14" s="4">
        <f>SUM(J14:O14)</f>
        <v>322.5</v>
      </c>
    </row>
    <row r="15" spans="1:16" ht="19.5" thickBot="1" x14ac:dyDescent="0.45">
      <c r="A15" s="5"/>
      <c r="B15" s="7">
        <v>84</v>
      </c>
      <c r="C15" s="7">
        <v>128</v>
      </c>
      <c r="D15" s="7">
        <v>133</v>
      </c>
      <c r="E15" s="7">
        <v>129</v>
      </c>
      <c r="F15" s="7">
        <v>87</v>
      </c>
      <c r="G15" s="6">
        <v>124</v>
      </c>
      <c r="H15" s="11"/>
      <c r="J15" s="7">
        <f>'hand 2'!J5-'0.1mL-4'!J10</f>
        <v>23.399999999999991</v>
      </c>
      <c r="K15" s="7">
        <f>'hand 2'!K5-'0.1mL-4'!K10</f>
        <v>21.900000000000006</v>
      </c>
      <c r="L15" s="7">
        <f>'hand 2'!L5-'0.1mL-4'!L10</f>
        <v>47.100000000000009</v>
      </c>
      <c r="M15" s="7" t="e">
        <f>'hand 2'!M5-'0.1mL-4'!M10</f>
        <v>#VALUE!</v>
      </c>
      <c r="N15" s="7" t="e">
        <f>'hand 2'!N5-'0.1mL-4'!N10</f>
        <v>#VALUE!</v>
      </c>
      <c r="O15" s="7" t="e">
        <f>'hand 2'!O5-'0.1mL-4'!O10</f>
        <v>#VALUE!</v>
      </c>
      <c r="P15" s="4" t="e">
        <f>SUM(J15:O15)</f>
        <v>#VALUE!</v>
      </c>
    </row>
    <row r="16" spans="1:16" x14ac:dyDescent="0.4">
      <c r="A16" s="3"/>
      <c r="B16" s="2"/>
      <c r="C16" s="2"/>
      <c r="D16" s="2"/>
      <c r="E16" s="2"/>
      <c r="F16" s="2"/>
      <c r="G16" s="2"/>
      <c r="H16" s="1"/>
      <c r="J16" s="2"/>
      <c r="K16" s="2"/>
      <c r="L16" s="2"/>
      <c r="M16" s="2"/>
      <c r="N16" s="2"/>
      <c r="O16" s="2"/>
      <c r="P16" s="15" t="e">
        <f>SUM(P13:P15)</f>
        <v>#VALUE!</v>
      </c>
    </row>
    <row r="17" spans="1:18" x14ac:dyDescent="0.4">
      <c r="A17" s="24" t="s">
        <v>28</v>
      </c>
      <c r="B17" s="9" t="s">
        <v>17</v>
      </c>
      <c r="C17" s="9"/>
      <c r="D17" s="9"/>
      <c r="E17" s="9"/>
      <c r="F17" s="9"/>
      <c r="G17" s="9"/>
      <c r="H17" s="8"/>
      <c r="J17" t="s">
        <v>29</v>
      </c>
    </row>
    <row r="18" spans="1:18" x14ac:dyDescent="0.4">
      <c r="A18" s="5">
        <v>4</v>
      </c>
      <c r="B18" s="7">
        <v>122</v>
      </c>
      <c r="C18" s="7">
        <v>93</v>
      </c>
      <c r="D18" s="7">
        <v>101</v>
      </c>
      <c r="E18" s="7">
        <v>60</v>
      </c>
      <c r="F18" s="7">
        <v>45</v>
      </c>
      <c r="G18" s="6">
        <v>36</v>
      </c>
      <c r="H18" s="11"/>
      <c r="J18" s="7">
        <f t="shared" ref="J18:O20" si="1">J13^2</f>
        <v>1584.0399999999986</v>
      </c>
      <c r="K18" s="7">
        <f t="shared" si="1"/>
        <v>1149.2099999999994</v>
      </c>
      <c r="L18" s="7">
        <f t="shared" si="1"/>
        <v>2560.360000000001</v>
      </c>
      <c r="M18" s="7">
        <f t="shared" si="1"/>
        <v>3721</v>
      </c>
      <c r="N18" s="7">
        <f t="shared" si="1"/>
        <v>9545.2900000000009</v>
      </c>
      <c r="O18" s="7">
        <f t="shared" si="1"/>
        <v>16512.25</v>
      </c>
      <c r="P18" s="4">
        <f>SUM(J18:O18)</f>
        <v>35072.15</v>
      </c>
    </row>
    <row r="19" spans="1:18" x14ac:dyDescent="0.4">
      <c r="A19" s="5">
        <v>3</v>
      </c>
      <c r="B19" s="7">
        <v>85</v>
      </c>
      <c r="C19" s="7">
        <v>47</v>
      </c>
      <c r="D19" s="7">
        <v>46</v>
      </c>
      <c r="E19" s="7">
        <v>50</v>
      </c>
      <c r="F19" s="7">
        <v>44</v>
      </c>
      <c r="G19" s="6">
        <v>36</v>
      </c>
      <c r="H19" s="11"/>
      <c r="J19" s="7">
        <f t="shared" si="1"/>
        <v>1211.0399999999997</v>
      </c>
      <c r="K19" s="7">
        <f t="shared" si="1"/>
        <v>1536.6400000000003</v>
      </c>
      <c r="L19" s="7">
        <f t="shared" si="1"/>
        <v>2611.2099999999996</v>
      </c>
      <c r="M19" s="7">
        <f t="shared" si="1"/>
        <v>2570.4900000000002</v>
      </c>
      <c r="N19" s="7">
        <f t="shared" si="1"/>
        <v>3469.2100000000005</v>
      </c>
      <c r="O19" s="7">
        <f t="shared" si="1"/>
        <v>7708.840000000002</v>
      </c>
      <c r="P19" s="4">
        <f>SUM(J19:O19)</f>
        <v>19107.43</v>
      </c>
    </row>
    <row r="20" spans="1:18" ht="19.5" thickBot="1" x14ac:dyDescent="0.45">
      <c r="A20" s="5"/>
      <c r="B20" s="7">
        <v>100</v>
      </c>
      <c r="C20" s="7">
        <v>71</v>
      </c>
      <c r="D20" s="7">
        <v>49</v>
      </c>
      <c r="E20" s="7">
        <v>58</v>
      </c>
      <c r="F20" s="7">
        <v>55</v>
      </c>
      <c r="G20" s="6">
        <v>60</v>
      </c>
      <c r="H20" s="11"/>
      <c r="J20" s="7">
        <f t="shared" si="1"/>
        <v>547.5599999999996</v>
      </c>
      <c r="K20" s="7">
        <f t="shared" si="1"/>
        <v>479.61000000000024</v>
      </c>
      <c r="L20" s="7">
        <f t="shared" si="1"/>
        <v>2218.4100000000008</v>
      </c>
      <c r="M20" s="7" t="e">
        <f t="shared" si="1"/>
        <v>#VALUE!</v>
      </c>
      <c r="N20" s="7" t="e">
        <f t="shared" si="1"/>
        <v>#VALUE!</v>
      </c>
      <c r="O20" s="7" t="e">
        <f t="shared" si="1"/>
        <v>#VALUE!</v>
      </c>
      <c r="P20" s="4" t="e">
        <f>SUM(J20:O20)</f>
        <v>#VALUE!</v>
      </c>
      <c r="Q20" t="s">
        <v>5</v>
      </c>
      <c r="R20" t="s">
        <v>11</v>
      </c>
    </row>
    <row r="21" spans="1:18" x14ac:dyDescent="0.4">
      <c r="A21" s="3"/>
      <c r="B21" s="2"/>
      <c r="C21" s="2"/>
      <c r="D21" s="2"/>
      <c r="E21" s="2"/>
      <c r="F21" s="2"/>
      <c r="G21" s="2"/>
      <c r="H21" s="1"/>
      <c r="P21" s="15" t="e">
        <f>SUM(P18:P20)</f>
        <v>#VALUE!</v>
      </c>
      <c r="Q21" t="e">
        <f>P21^(0.5)</f>
        <v>#VALUE!</v>
      </c>
      <c r="R21" t="e">
        <f>Q21/18</f>
        <v>#VALUE!</v>
      </c>
    </row>
    <row r="22" spans="1:18" x14ac:dyDescent="0.4">
      <c r="A22" s="24" t="s">
        <v>28</v>
      </c>
      <c r="B22" s="9" t="s">
        <v>17</v>
      </c>
      <c r="C22" s="9"/>
      <c r="D22" s="9"/>
      <c r="E22" s="9"/>
      <c r="F22" s="9"/>
      <c r="G22" s="9"/>
      <c r="H22" s="8"/>
    </row>
    <row r="23" spans="1:18" x14ac:dyDescent="0.4">
      <c r="A23" s="5">
        <v>4</v>
      </c>
      <c r="B23" s="7">
        <v>199</v>
      </c>
      <c r="C23" s="7">
        <v>197</v>
      </c>
      <c r="D23" s="7">
        <v>158</v>
      </c>
      <c r="E23" s="7">
        <v>103</v>
      </c>
      <c r="F23" s="7">
        <v>62</v>
      </c>
      <c r="G23" s="6">
        <v>53</v>
      </c>
      <c r="H23" s="11"/>
    </row>
    <row r="24" spans="1:18" x14ac:dyDescent="0.4">
      <c r="A24" s="5">
        <v>4</v>
      </c>
      <c r="B24" s="7">
        <v>71</v>
      </c>
      <c r="C24" s="7">
        <v>51</v>
      </c>
      <c r="D24" s="7">
        <v>66</v>
      </c>
      <c r="E24" s="7">
        <v>76</v>
      </c>
      <c r="F24" s="7">
        <v>69</v>
      </c>
      <c r="G24" s="6">
        <v>56</v>
      </c>
      <c r="H24" s="11"/>
    </row>
    <row r="25" spans="1:18" x14ac:dyDescent="0.4">
      <c r="A25" s="5"/>
      <c r="B25" s="7">
        <v>91</v>
      </c>
      <c r="C25" s="7">
        <v>50</v>
      </c>
      <c r="D25" s="7">
        <v>37</v>
      </c>
      <c r="E25" s="7">
        <v>38</v>
      </c>
      <c r="F25" s="7">
        <v>43</v>
      </c>
      <c r="G25" s="6">
        <v>57</v>
      </c>
      <c r="H25" s="11"/>
    </row>
    <row r="26" spans="1:18" x14ac:dyDescent="0.4">
      <c r="A26" s="3"/>
      <c r="B26" s="2"/>
      <c r="C26" s="2"/>
      <c r="D26" s="2"/>
      <c r="E26" s="2"/>
      <c r="F26" s="2"/>
      <c r="G26" s="2"/>
      <c r="H26" s="1"/>
    </row>
    <row r="27" spans="1:18" x14ac:dyDescent="0.4">
      <c r="A27" s="24" t="s">
        <v>28</v>
      </c>
      <c r="B27" s="9" t="s">
        <v>17</v>
      </c>
      <c r="C27" s="9"/>
      <c r="D27" s="9"/>
      <c r="E27" s="9"/>
      <c r="F27" s="9"/>
      <c r="G27" s="9"/>
      <c r="H27" s="8"/>
    </row>
    <row r="28" spans="1:18" x14ac:dyDescent="0.4">
      <c r="A28" s="5">
        <v>4</v>
      </c>
      <c r="B28" s="7">
        <v>36</v>
      </c>
      <c r="C28" s="7">
        <v>39</v>
      </c>
      <c r="D28" s="7">
        <v>75</v>
      </c>
      <c r="E28" s="7">
        <v>107</v>
      </c>
      <c r="F28" s="7">
        <v>71</v>
      </c>
      <c r="G28" s="6">
        <v>43</v>
      </c>
      <c r="H28" s="11"/>
    </row>
    <row r="29" spans="1:18" x14ac:dyDescent="0.4">
      <c r="A29" s="5">
        <v>5</v>
      </c>
      <c r="B29" s="7">
        <v>38</v>
      </c>
      <c r="C29" s="7">
        <v>32</v>
      </c>
      <c r="D29" s="7">
        <v>107</v>
      </c>
      <c r="E29" s="7">
        <v>65</v>
      </c>
      <c r="F29" s="7">
        <v>36</v>
      </c>
      <c r="G29" s="6">
        <v>37</v>
      </c>
      <c r="H29" s="11"/>
    </row>
    <row r="30" spans="1:18" x14ac:dyDescent="0.4">
      <c r="A30" s="5"/>
      <c r="B30" s="7">
        <v>95</v>
      </c>
      <c r="C30" s="7">
        <v>75</v>
      </c>
      <c r="D30" s="7">
        <v>65</v>
      </c>
      <c r="E30" s="7" t="s">
        <v>12</v>
      </c>
      <c r="F30" s="7" t="s">
        <v>12</v>
      </c>
      <c r="G30" s="6" t="s">
        <v>12</v>
      </c>
      <c r="H30" s="11"/>
    </row>
    <row r="31" spans="1:18" ht="19.5" thickBot="1" x14ac:dyDescent="0.45">
      <c r="A31" s="5"/>
      <c r="H31" s="4"/>
    </row>
    <row r="32" spans="1:18" s="14" customFormat="1" ht="19.5" thickBot="1" x14ac:dyDescent="0.45">
      <c r="A32" s="13"/>
    </row>
    <row r="33" spans="1:18" x14ac:dyDescent="0.4">
      <c r="A33" s="24" t="s">
        <v>28</v>
      </c>
      <c r="B33" s="9" t="s">
        <v>17</v>
      </c>
      <c r="C33" s="9"/>
      <c r="D33" s="9"/>
      <c r="E33" s="9"/>
      <c r="F33" s="9"/>
      <c r="G33" s="9"/>
      <c r="H33" s="8"/>
      <c r="J33" s="9" t="s">
        <v>16</v>
      </c>
      <c r="K33" s="9"/>
      <c r="L33" s="9"/>
      <c r="M33" s="9"/>
      <c r="N33" s="9"/>
      <c r="O33" s="9"/>
      <c r="P33" s="8"/>
    </row>
    <row r="34" spans="1:18" x14ac:dyDescent="0.4">
      <c r="A34" s="5">
        <v>4</v>
      </c>
      <c r="B34" s="7">
        <v>161</v>
      </c>
      <c r="C34" s="7">
        <v>149</v>
      </c>
      <c r="D34" s="7">
        <v>123</v>
      </c>
      <c r="E34" s="7">
        <v>110</v>
      </c>
      <c r="F34" s="7">
        <v>104</v>
      </c>
      <c r="G34" s="6">
        <v>65</v>
      </c>
      <c r="H34" s="11" t="s">
        <v>9</v>
      </c>
      <c r="J34" s="7">
        <f t="shared" ref="J34:J36" si="2">(B34+B39+B44+B49+B54)/5</f>
        <v>124.8</v>
      </c>
      <c r="K34" s="7">
        <f t="shared" ref="K34:K36" si="3">(C34+C39+C44+C49+C54)/5</f>
        <v>117.8</v>
      </c>
      <c r="L34" s="7">
        <f t="shared" ref="L34:L36" si="4">(D34+D39+D44+D49+D54)/5</f>
        <v>111.6</v>
      </c>
      <c r="M34" s="7">
        <f t="shared" ref="M34:M36" si="5">(E34+E39+E44+E49+E54)/5</f>
        <v>87.8</v>
      </c>
      <c r="N34" s="7">
        <f>(F34+F39+F44+F49+F54)/5</f>
        <v>67.8</v>
      </c>
      <c r="O34" s="7">
        <f t="shared" ref="O34:O36" si="6">(G34+G39+G44+G49+G54)/5</f>
        <v>48.4</v>
      </c>
      <c r="P34" s="4"/>
    </row>
    <row r="35" spans="1:18" x14ac:dyDescent="0.4">
      <c r="A35" s="5">
        <v>1</v>
      </c>
      <c r="B35" s="7">
        <v>98</v>
      </c>
      <c r="C35" s="7">
        <v>56</v>
      </c>
      <c r="D35" s="7">
        <v>42</v>
      </c>
      <c r="E35" s="7">
        <v>44</v>
      </c>
      <c r="F35" s="7">
        <v>58</v>
      </c>
      <c r="G35" s="6">
        <v>74</v>
      </c>
      <c r="H35" s="11"/>
      <c r="J35" s="7">
        <f t="shared" si="2"/>
        <v>73.2</v>
      </c>
      <c r="K35" s="7">
        <f t="shared" si="3"/>
        <v>53.2</v>
      </c>
      <c r="L35" s="7">
        <f t="shared" si="4"/>
        <v>65.599999999999994</v>
      </c>
      <c r="M35" s="7">
        <f t="shared" si="5"/>
        <v>58.8</v>
      </c>
      <c r="N35" s="7">
        <f t="shared" ref="N35:N36" si="7">(F35+F40+F45+F50+F55)/5</f>
        <v>55.6</v>
      </c>
      <c r="O35" s="7">
        <f t="shared" si="6"/>
        <v>53.6</v>
      </c>
      <c r="P35" s="4"/>
    </row>
    <row r="36" spans="1:18" ht="19.5" thickBot="1" x14ac:dyDescent="0.45">
      <c r="A36" s="5"/>
      <c r="B36" s="7">
        <v>154</v>
      </c>
      <c r="C36" s="7">
        <v>91</v>
      </c>
      <c r="D36" s="7">
        <v>74</v>
      </c>
      <c r="E36" s="7">
        <v>66</v>
      </c>
      <c r="F36" s="7">
        <v>120</v>
      </c>
      <c r="G36" s="6">
        <v>160</v>
      </c>
      <c r="H36" s="11"/>
      <c r="J36" s="7">
        <f t="shared" si="2"/>
        <v>104.8</v>
      </c>
      <c r="K36" s="7">
        <f t="shared" si="3"/>
        <v>83</v>
      </c>
      <c r="L36" s="7">
        <f t="shared" si="4"/>
        <v>71.599999999999994</v>
      </c>
      <c r="M36" s="7">
        <f t="shared" si="5"/>
        <v>73.8</v>
      </c>
      <c r="N36" s="7">
        <f t="shared" si="7"/>
        <v>71.8</v>
      </c>
      <c r="O36" s="7">
        <f t="shared" si="6"/>
        <v>90</v>
      </c>
      <c r="P36" s="4"/>
    </row>
    <row r="37" spans="1:18" x14ac:dyDescent="0.4">
      <c r="A37" s="3"/>
      <c r="B37" s="2"/>
      <c r="C37" s="2"/>
      <c r="D37" s="2"/>
      <c r="E37" s="2"/>
      <c r="F37" s="2"/>
      <c r="G37" s="2"/>
      <c r="H37" s="1"/>
      <c r="J37" s="2"/>
      <c r="K37" s="2"/>
      <c r="L37" s="2"/>
      <c r="M37" s="2"/>
      <c r="N37" s="2"/>
      <c r="O37" s="2"/>
      <c r="P37" s="15"/>
    </row>
    <row r="38" spans="1:18" x14ac:dyDescent="0.4">
      <c r="A38" s="24" t="s">
        <v>28</v>
      </c>
      <c r="B38" s="9" t="s">
        <v>17</v>
      </c>
      <c r="C38" s="9"/>
      <c r="D38" s="9"/>
      <c r="E38" s="9"/>
      <c r="F38" s="9"/>
      <c r="G38" s="9"/>
      <c r="H38" s="8"/>
      <c r="J38" s="9" t="s">
        <v>31</v>
      </c>
      <c r="K38" s="9"/>
      <c r="L38" s="9"/>
      <c r="M38" s="9"/>
      <c r="N38" s="9"/>
      <c r="O38" s="9"/>
      <c r="P38" s="8" t="s">
        <v>33</v>
      </c>
    </row>
    <row r="39" spans="1:18" x14ac:dyDescent="0.4">
      <c r="A39" s="5">
        <v>4</v>
      </c>
      <c r="B39" s="7">
        <v>106</v>
      </c>
      <c r="C39" s="7">
        <v>111</v>
      </c>
      <c r="D39" s="7">
        <v>101</v>
      </c>
      <c r="E39" s="7">
        <v>59</v>
      </c>
      <c r="F39" s="7">
        <v>57</v>
      </c>
      <c r="G39" s="6">
        <v>45</v>
      </c>
      <c r="H39" s="11"/>
      <c r="J39" s="7">
        <f>'hand 2'!J3-'0.1mL-4'!J34</f>
        <v>42.399999999999991</v>
      </c>
      <c r="K39" s="7">
        <f>'hand 2'!K3-'0.1mL-4'!K34</f>
        <v>37.299999999999997</v>
      </c>
      <c r="L39" s="7">
        <f>'hand 2'!L3-'0.1mL-4'!L34</f>
        <v>61.800000000000011</v>
      </c>
      <c r="M39" s="7">
        <f>'hand 2'!M3-'0.1mL-4'!M34</f>
        <v>65.2</v>
      </c>
      <c r="N39" s="7">
        <f>'hand 2'!N3-'0.1mL-4'!N34</f>
        <v>87.7</v>
      </c>
      <c r="O39" s="7">
        <f>'hand 2'!O3-'0.1mL-4'!O34</f>
        <v>122.29999999999998</v>
      </c>
      <c r="P39" s="4">
        <f>SUM(J39:O39)</f>
        <v>416.69999999999993</v>
      </c>
    </row>
    <row r="40" spans="1:18" x14ac:dyDescent="0.4">
      <c r="A40" s="5">
        <v>2</v>
      </c>
      <c r="B40" s="7">
        <v>74</v>
      </c>
      <c r="C40" s="7">
        <v>80</v>
      </c>
      <c r="D40" s="7">
        <v>67</v>
      </c>
      <c r="E40" s="7">
        <v>59</v>
      </c>
      <c r="F40" s="7">
        <v>71</v>
      </c>
      <c r="G40" s="6">
        <v>65</v>
      </c>
      <c r="H40" s="11"/>
      <c r="J40" s="7">
        <f>'hand 2'!J4-'0.1mL-4'!J35</f>
        <v>33</v>
      </c>
      <c r="K40" s="7">
        <f>'hand 2'!K4-'0.1mL-4'!K35</f>
        <v>54.2</v>
      </c>
      <c r="L40" s="7">
        <f>'hand 2'!L4-'0.1mL-4'!L35</f>
        <v>56.5</v>
      </c>
      <c r="M40" s="7">
        <f>'hand 2'!M4-'0.1mL-4'!M35</f>
        <v>51.900000000000006</v>
      </c>
      <c r="N40" s="7">
        <f>'hand 2'!N4-'0.1mL-4'!N35</f>
        <v>60.1</v>
      </c>
      <c r="O40" s="7">
        <f>'hand 2'!O4-'0.1mL-4'!O35</f>
        <v>83.800000000000011</v>
      </c>
      <c r="P40" s="4">
        <f>SUM(J40:O40)</f>
        <v>339.5</v>
      </c>
    </row>
    <row r="41" spans="1:18" ht="19.5" thickBot="1" x14ac:dyDescent="0.45">
      <c r="A41" s="5"/>
      <c r="B41" s="7">
        <v>84</v>
      </c>
      <c r="C41" s="7">
        <v>128</v>
      </c>
      <c r="D41" s="7">
        <v>133</v>
      </c>
      <c r="E41" s="7">
        <v>129</v>
      </c>
      <c r="F41" s="7">
        <v>87</v>
      </c>
      <c r="G41" s="6">
        <v>124</v>
      </c>
      <c r="H41" s="11"/>
      <c r="J41" s="7">
        <f>'hand 2'!J5-'0.1mL-4'!J36</f>
        <v>19.799999999999997</v>
      </c>
      <c r="K41" s="7">
        <f>'hand 2'!K5-'0.1mL-4'!K36</f>
        <v>28.700000000000003</v>
      </c>
      <c r="L41" s="7">
        <f>'hand 2'!L5-'0.1mL-4'!L36</f>
        <v>47.100000000000009</v>
      </c>
      <c r="M41" s="7">
        <f>'hand 2'!M5-'0.1mL-4'!M36</f>
        <v>42.3</v>
      </c>
      <c r="N41" s="7">
        <f>'hand 2'!N5-'0.1mL-4'!N36</f>
        <v>41.3</v>
      </c>
      <c r="O41" s="7">
        <f>'hand 2'!O5-'0.1mL-4'!O36</f>
        <v>49.199999999999989</v>
      </c>
      <c r="P41" s="4">
        <f>SUM(J41:O41)</f>
        <v>228.39999999999998</v>
      </c>
    </row>
    <row r="42" spans="1:18" x14ac:dyDescent="0.4">
      <c r="A42" s="3"/>
      <c r="B42" s="2"/>
      <c r="C42" s="2"/>
      <c r="D42" s="2"/>
      <c r="E42" s="2"/>
      <c r="F42" s="2"/>
      <c r="G42" s="2"/>
      <c r="H42" s="1"/>
      <c r="J42" s="2"/>
      <c r="K42" s="2"/>
      <c r="L42" s="2"/>
      <c r="M42" s="2"/>
      <c r="N42" s="2"/>
      <c r="O42" s="2"/>
      <c r="P42" s="15">
        <f>SUM(P39:P41)</f>
        <v>984.59999999999991</v>
      </c>
    </row>
    <row r="43" spans="1:18" x14ac:dyDescent="0.4">
      <c r="A43" s="24" t="s">
        <v>28</v>
      </c>
      <c r="B43" s="9" t="s">
        <v>17</v>
      </c>
      <c r="C43" s="9"/>
      <c r="D43" s="9"/>
      <c r="E43" s="9"/>
      <c r="F43" s="9"/>
      <c r="G43" s="9"/>
      <c r="H43" s="8"/>
      <c r="J43" t="s">
        <v>29</v>
      </c>
    </row>
    <row r="44" spans="1:18" x14ac:dyDescent="0.4">
      <c r="A44" s="5">
        <v>4</v>
      </c>
      <c r="B44" s="7">
        <v>122</v>
      </c>
      <c r="C44" s="7">
        <v>93</v>
      </c>
      <c r="D44" s="7">
        <v>101</v>
      </c>
      <c r="E44" s="7">
        <v>60</v>
      </c>
      <c r="F44" s="7">
        <v>45</v>
      </c>
      <c r="G44" s="6">
        <v>36</v>
      </c>
      <c r="H44" s="11"/>
      <c r="J44" s="7">
        <f t="shared" ref="J44:O44" si="8">J39^2</f>
        <v>1797.7599999999993</v>
      </c>
      <c r="K44" s="7">
        <f t="shared" si="8"/>
        <v>1391.2899999999997</v>
      </c>
      <c r="L44" s="7">
        <f t="shared" si="8"/>
        <v>3819.2400000000016</v>
      </c>
      <c r="M44" s="7">
        <f t="shared" si="8"/>
        <v>4251.04</v>
      </c>
      <c r="N44" s="7">
        <f t="shared" si="8"/>
        <v>7691.2900000000009</v>
      </c>
      <c r="O44" s="7">
        <f t="shared" si="8"/>
        <v>14957.289999999995</v>
      </c>
      <c r="P44" s="4">
        <f>SUM(J44:O44)</f>
        <v>33907.909999999996</v>
      </c>
    </row>
    <row r="45" spans="1:18" x14ac:dyDescent="0.4">
      <c r="A45" s="5">
        <v>3</v>
      </c>
      <c r="B45" s="7">
        <v>85</v>
      </c>
      <c r="C45" s="7">
        <v>47</v>
      </c>
      <c r="D45" s="7">
        <v>46</v>
      </c>
      <c r="E45" s="7">
        <v>50</v>
      </c>
      <c r="F45" s="7">
        <v>44</v>
      </c>
      <c r="G45" s="6">
        <v>36</v>
      </c>
      <c r="H45" s="11"/>
      <c r="J45" s="7">
        <f t="shared" ref="J45:O45" si="9">J40^2</f>
        <v>1089</v>
      </c>
      <c r="K45" s="7">
        <f t="shared" si="9"/>
        <v>2937.6400000000003</v>
      </c>
      <c r="L45" s="7">
        <f t="shared" si="9"/>
        <v>3192.25</v>
      </c>
      <c r="M45" s="7">
        <f t="shared" si="9"/>
        <v>2693.6100000000006</v>
      </c>
      <c r="N45" s="7">
        <f t="shared" si="9"/>
        <v>3612.01</v>
      </c>
      <c r="O45" s="7">
        <f t="shared" si="9"/>
        <v>7022.4400000000023</v>
      </c>
      <c r="P45" s="4">
        <f>SUM(J45:O45)</f>
        <v>20546.950000000004</v>
      </c>
    </row>
    <row r="46" spans="1:18" ht="19.5" thickBot="1" x14ac:dyDescent="0.45">
      <c r="A46" s="5"/>
      <c r="B46" s="7">
        <v>100</v>
      </c>
      <c r="C46" s="7">
        <v>71</v>
      </c>
      <c r="D46" s="7">
        <v>49</v>
      </c>
      <c r="E46" s="7">
        <v>58</v>
      </c>
      <c r="F46" s="7">
        <v>55</v>
      </c>
      <c r="G46" s="6">
        <v>60</v>
      </c>
      <c r="H46" s="11"/>
      <c r="J46" s="7">
        <f t="shared" ref="J46:O46" si="10">J41^2</f>
        <v>392.03999999999991</v>
      </c>
      <c r="K46" s="7">
        <f t="shared" si="10"/>
        <v>823.69000000000017</v>
      </c>
      <c r="L46" s="7">
        <f t="shared" si="10"/>
        <v>2218.4100000000008</v>
      </c>
      <c r="M46" s="7">
        <f t="shared" si="10"/>
        <v>1789.2899999999997</v>
      </c>
      <c r="N46" s="7">
        <f t="shared" si="10"/>
        <v>1705.6899999999998</v>
      </c>
      <c r="O46" s="7">
        <f t="shared" si="10"/>
        <v>2420.639999999999</v>
      </c>
      <c r="P46" s="4">
        <f>SUM(J46:O46)</f>
        <v>9349.7599999999984</v>
      </c>
      <c r="Q46" t="s">
        <v>5</v>
      </c>
      <c r="R46" t="s">
        <v>11</v>
      </c>
    </row>
    <row r="47" spans="1:18" x14ac:dyDescent="0.4">
      <c r="A47" s="3"/>
      <c r="B47" s="2"/>
      <c r="C47" s="2"/>
      <c r="D47" s="2"/>
      <c r="E47" s="2"/>
      <c r="F47" s="2"/>
      <c r="G47" s="2"/>
      <c r="H47" s="1"/>
      <c r="P47" s="15">
        <f>SUM(P44:P46)</f>
        <v>63804.619999999995</v>
      </c>
      <c r="Q47">
        <f>P47^(0.5)</f>
        <v>252.59576401832237</v>
      </c>
      <c r="R47">
        <f>Q47/18</f>
        <v>14.03309800101791</v>
      </c>
    </row>
    <row r="48" spans="1:18" x14ac:dyDescent="0.4">
      <c r="A48" s="24" t="s">
        <v>28</v>
      </c>
      <c r="B48" s="9" t="s">
        <v>17</v>
      </c>
      <c r="C48" s="9"/>
      <c r="D48" s="9"/>
      <c r="E48" s="9"/>
      <c r="F48" s="9"/>
      <c r="G48" s="9"/>
      <c r="H48" s="8"/>
    </row>
    <row r="49" spans="1:8" x14ac:dyDescent="0.4">
      <c r="A49" s="5">
        <v>4</v>
      </c>
      <c r="B49" s="7">
        <v>199</v>
      </c>
      <c r="C49" s="7">
        <v>197</v>
      </c>
      <c r="D49" s="7">
        <v>158</v>
      </c>
      <c r="E49" s="7">
        <v>103</v>
      </c>
      <c r="F49" s="7">
        <v>62</v>
      </c>
      <c r="G49" s="6">
        <v>53</v>
      </c>
      <c r="H49" s="11"/>
    </row>
    <row r="50" spans="1:8" x14ac:dyDescent="0.4">
      <c r="A50" s="5">
        <v>4</v>
      </c>
      <c r="B50" s="7">
        <v>71</v>
      </c>
      <c r="C50" s="7">
        <v>51</v>
      </c>
      <c r="D50" s="7">
        <v>66</v>
      </c>
      <c r="E50" s="7">
        <v>76</v>
      </c>
      <c r="F50" s="7">
        <v>69</v>
      </c>
      <c r="G50" s="6">
        <v>56</v>
      </c>
      <c r="H50" s="11"/>
    </row>
    <row r="51" spans="1:8" x14ac:dyDescent="0.4">
      <c r="A51" s="5"/>
      <c r="B51" s="7">
        <v>91</v>
      </c>
      <c r="C51" s="7">
        <v>50</v>
      </c>
      <c r="D51" s="7">
        <v>37</v>
      </c>
      <c r="E51" s="7">
        <v>38</v>
      </c>
      <c r="F51" s="7">
        <v>43</v>
      </c>
      <c r="G51" s="6">
        <v>57</v>
      </c>
      <c r="H51" s="11"/>
    </row>
    <row r="52" spans="1:8" x14ac:dyDescent="0.4">
      <c r="A52" s="3"/>
      <c r="B52" s="2"/>
      <c r="C52" s="2"/>
      <c r="D52" s="2"/>
      <c r="E52" s="2"/>
      <c r="F52" s="2"/>
      <c r="G52" s="2"/>
      <c r="H52" s="1"/>
    </row>
    <row r="53" spans="1:8" x14ac:dyDescent="0.4">
      <c r="A53" s="24" t="s">
        <v>28</v>
      </c>
      <c r="B53" s="9" t="s">
        <v>17</v>
      </c>
      <c r="C53" s="9"/>
      <c r="D53" s="9"/>
      <c r="E53" s="9"/>
      <c r="F53" s="9"/>
      <c r="G53" s="9"/>
      <c r="H53" s="8"/>
    </row>
    <row r="54" spans="1:8" x14ac:dyDescent="0.4">
      <c r="A54" s="5">
        <v>4</v>
      </c>
      <c r="B54" s="7">
        <v>36</v>
      </c>
      <c r="C54" s="7">
        <v>39</v>
      </c>
      <c r="D54" s="7">
        <v>75</v>
      </c>
      <c r="E54" s="7">
        <v>107</v>
      </c>
      <c r="F54" s="7">
        <v>71</v>
      </c>
      <c r="G54" s="6">
        <v>43</v>
      </c>
      <c r="H54" s="11"/>
    </row>
    <row r="55" spans="1:8" x14ac:dyDescent="0.4">
      <c r="A55" s="5">
        <v>5</v>
      </c>
      <c r="B55" s="7">
        <v>38</v>
      </c>
      <c r="C55" s="7">
        <v>32</v>
      </c>
      <c r="D55" s="7">
        <v>107</v>
      </c>
      <c r="E55" s="7">
        <v>65</v>
      </c>
      <c r="F55" s="7">
        <v>36</v>
      </c>
      <c r="G55" s="6">
        <v>37</v>
      </c>
      <c r="H55" s="11"/>
    </row>
    <row r="56" spans="1:8" x14ac:dyDescent="0.4">
      <c r="A56" s="5"/>
      <c r="B56" s="7">
        <v>95</v>
      </c>
      <c r="C56" s="7">
        <v>75</v>
      </c>
      <c r="D56" s="7">
        <v>65</v>
      </c>
      <c r="E56" s="7">
        <v>78</v>
      </c>
      <c r="F56" s="7">
        <v>54</v>
      </c>
      <c r="G56" s="6">
        <v>49</v>
      </c>
      <c r="H56" s="11"/>
    </row>
    <row r="57" spans="1:8" x14ac:dyDescent="0.4">
      <c r="A57" s="5"/>
      <c r="H57" s="4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13D8F-CDD1-4C12-A627-B1980703600E}">
  <dimension ref="A2:R57"/>
  <sheetViews>
    <sheetView topLeftCell="A16" zoomScale="90" zoomScaleNormal="90" workbookViewId="0">
      <selection activeCell="P38" sqref="P38"/>
    </sheetView>
  </sheetViews>
  <sheetFormatPr defaultRowHeight="18.75" x14ac:dyDescent="0.4"/>
  <sheetData>
    <row r="2" spans="1:16" x14ac:dyDescent="0.4">
      <c r="A2" s="24" t="s">
        <v>28</v>
      </c>
      <c r="B2" s="9" t="s">
        <v>17</v>
      </c>
      <c r="C2" s="9"/>
      <c r="D2" s="9"/>
      <c r="E2" s="9"/>
      <c r="F2" s="9"/>
      <c r="G2" s="9"/>
      <c r="H2" s="8"/>
    </row>
    <row r="3" spans="1:16" x14ac:dyDescent="0.4">
      <c r="A3" s="5"/>
      <c r="B3" s="7"/>
      <c r="C3" s="7"/>
      <c r="D3" s="7"/>
      <c r="E3" s="7"/>
      <c r="F3" s="7"/>
      <c r="G3" s="6"/>
      <c r="H3" s="11"/>
    </row>
    <row r="4" spans="1:16" x14ac:dyDescent="0.4">
      <c r="A4" s="5"/>
      <c r="B4" s="7"/>
      <c r="C4" s="7"/>
      <c r="D4" s="7"/>
      <c r="E4" s="7"/>
      <c r="F4" s="7"/>
      <c r="G4" s="6"/>
      <c r="H4" s="11"/>
    </row>
    <row r="5" spans="1:16" x14ac:dyDescent="0.4">
      <c r="A5" s="5"/>
      <c r="B5" s="7"/>
      <c r="C5" s="7"/>
      <c r="D5" s="7"/>
      <c r="E5" s="7"/>
      <c r="F5" s="7"/>
      <c r="G5" s="6"/>
      <c r="H5" s="11"/>
    </row>
    <row r="6" spans="1:16" x14ac:dyDescent="0.4">
      <c r="A6" s="3"/>
      <c r="B6" s="2"/>
      <c r="C6" s="2"/>
      <c r="D6" s="2"/>
      <c r="E6" s="2"/>
      <c r="F6" s="2"/>
      <c r="G6" s="2"/>
      <c r="H6" s="1"/>
    </row>
    <row r="7" spans="1:16" x14ac:dyDescent="0.4">
      <c r="A7" s="24" t="s">
        <v>28</v>
      </c>
      <c r="B7" s="9" t="s">
        <v>17</v>
      </c>
      <c r="C7" s="9"/>
      <c r="D7" s="9"/>
      <c r="E7" s="9"/>
      <c r="F7" s="9"/>
      <c r="G7" s="9"/>
      <c r="H7" s="8"/>
      <c r="J7" s="9" t="s">
        <v>16</v>
      </c>
      <c r="K7" s="9"/>
      <c r="L7" s="9"/>
      <c r="M7" s="9"/>
      <c r="N7" s="9"/>
      <c r="O7" s="9"/>
      <c r="P7" s="8"/>
    </row>
    <row r="8" spans="1:16" x14ac:dyDescent="0.4">
      <c r="A8" s="5">
        <v>2</v>
      </c>
      <c r="B8" s="7">
        <v>175</v>
      </c>
      <c r="C8" s="7">
        <v>157</v>
      </c>
      <c r="D8" s="7">
        <v>136</v>
      </c>
      <c r="E8" s="7">
        <v>133</v>
      </c>
      <c r="F8" s="7">
        <v>104</v>
      </c>
      <c r="G8" s="6">
        <v>100</v>
      </c>
      <c r="H8" s="11" t="s">
        <v>8</v>
      </c>
      <c r="J8" s="7">
        <f t="shared" ref="J8:O10" si="0">(B8+B13+B18+B23+B28)/5</f>
        <v>187.2</v>
      </c>
      <c r="K8" s="7">
        <f t="shared" si="0"/>
        <v>130.19999999999999</v>
      </c>
      <c r="L8" s="7">
        <f t="shared" si="0"/>
        <v>91.2</v>
      </c>
      <c r="M8" s="7">
        <f t="shared" si="0"/>
        <v>77.2</v>
      </c>
      <c r="N8" s="7">
        <f t="shared" si="0"/>
        <v>65.400000000000006</v>
      </c>
      <c r="O8" s="7">
        <f t="shared" si="0"/>
        <v>71.8</v>
      </c>
      <c r="P8" s="4"/>
    </row>
    <row r="9" spans="1:16" x14ac:dyDescent="0.4">
      <c r="A9" s="5">
        <v>1</v>
      </c>
      <c r="B9" s="7">
        <v>217</v>
      </c>
      <c r="C9" s="7">
        <v>141</v>
      </c>
      <c r="D9" s="7">
        <v>47</v>
      </c>
      <c r="E9" s="7">
        <v>60</v>
      </c>
      <c r="F9" s="7">
        <v>153</v>
      </c>
      <c r="G9" s="6">
        <v>185</v>
      </c>
      <c r="H9" s="11"/>
      <c r="J9" s="7">
        <f t="shared" si="0"/>
        <v>187.4</v>
      </c>
      <c r="K9" s="7">
        <f t="shared" si="0"/>
        <v>101.8</v>
      </c>
      <c r="L9" s="7">
        <f t="shared" si="0"/>
        <v>43.6</v>
      </c>
      <c r="M9" s="7">
        <f t="shared" si="0"/>
        <v>47</v>
      </c>
      <c r="N9" s="7">
        <f t="shared" si="0"/>
        <v>82</v>
      </c>
      <c r="O9" s="7">
        <f t="shared" si="0"/>
        <v>136</v>
      </c>
      <c r="P9" s="4"/>
    </row>
    <row r="10" spans="1:16" ht="19.5" thickBot="1" x14ac:dyDescent="0.45">
      <c r="A10" s="5"/>
      <c r="B10" s="7">
        <v>219</v>
      </c>
      <c r="C10" s="7">
        <v>130</v>
      </c>
      <c r="D10" s="7">
        <v>59</v>
      </c>
      <c r="E10" s="7">
        <v>98</v>
      </c>
      <c r="F10" s="7">
        <v>189</v>
      </c>
      <c r="G10" s="6">
        <v>231</v>
      </c>
      <c r="H10" s="11"/>
      <c r="J10" s="7">
        <f t="shared" si="0"/>
        <v>184.2</v>
      </c>
      <c r="K10" s="7">
        <f t="shared" si="0"/>
        <v>131.19999999999999</v>
      </c>
      <c r="L10" s="7">
        <f t="shared" si="0"/>
        <v>64.400000000000006</v>
      </c>
      <c r="M10" s="7">
        <f t="shared" si="0"/>
        <v>71.2</v>
      </c>
      <c r="N10" s="7">
        <f t="shared" si="0"/>
        <v>117.6</v>
      </c>
      <c r="O10" s="7">
        <f t="shared" si="0"/>
        <v>161.4</v>
      </c>
      <c r="P10" s="4"/>
    </row>
    <row r="11" spans="1:16" x14ac:dyDescent="0.4">
      <c r="A11" s="3"/>
      <c r="B11" s="2"/>
      <c r="C11" s="2"/>
      <c r="D11" s="2"/>
      <c r="E11" s="2"/>
      <c r="F11" s="2"/>
      <c r="G11" s="2"/>
      <c r="H11" s="1"/>
      <c r="J11" s="2"/>
      <c r="K11" s="2"/>
      <c r="L11" s="2"/>
      <c r="M11" s="2"/>
      <c r="N11" s="2"/>
      <c r="O11" s="2"/>
      <c r="P11" s="15"/>
    </row>
    <row r="12" spans="1:16" x14ac:dyDescent="0.4">
      <c r="A12" s="24" t="s">
        <v>28</v>
      </c>
      <c r="B12" s="9" t="s">
        <v>17</v>
      </c>
      <c r="C12" s="9"/>
      <c r="D12" s="9"/>
      <c r="E12" s="9"/>
      <c r="F12" s="9"/>
      <c r="G12" s="9"/>
      <c r="H12" s="8"/>
      <c r="J12" s="9" t="s">
        <v>31</v>
      </c>
      <c r="K12" s="9"/>
      <c r="L12" s="9"/>
      <c r="M12" s="9"/>
      <c r="N12" s="9"/>
      <c r="O12" s="9"/>
      <c r="P12" s="8" t="s">
        <v>33</v>
      </c>
    </row>
    <row r="13" spans="1:16" x14ac:dyDescent="0.4">
      <c r="A13" s="5">
        <v>2</v>
      </c>
      <c r="B13" s="7">
        <v>143</v>
      </c>
      <c r="C13" s="7">
        <v>89</v>
      </c>
      <c r="D13" s="7">
        <v>124</v>
      </c>
      <c r="E13" s="7">
        <v>67</v>
      </c>
      <c r="F13" s="7">
        <v>70</v>
      </c>
      <c r="G13" s="6">
        <v>70</v>
      </c>
      <c r="H13" s="11"/>
      <c r="J13" s="7">
        <f>'hand 2'!J3-'0.15mL-2,3'!J8</f>
        <v>-20</v>
      </c>
      <c r="K13" s="7">
        <f>'hand 2'!K3-'0.15mL-2,3'!K8</f>
        <v>24.900000000000006</v>
      </c>
      <c r="L13" s="7">
        <f>'hand 2'!L3-'0.15mL-2,3'!L8</f>
        <v>82.2</v>
      </c>
      <c r="M13" s="7">
        <f>'hand 2'!M3-'0.15mL-2,3'!M8</f>
        <v>75.8</v>
      </c>
      <c r="N13" s="7">
        <f>'hand 2'!N3-'0.15mL-2,3'!N8</f>
        <v>90.1</v>
      </c>
      <c r="O13" s="7">
        <f>'hand 2'!O3-'0.15mL-2,3'!O8</f>
        <v>98.899999999999991</v>
      </c>
      <c r="P13" s="4">
        <f>SUM(J13:O13)</f>
        <v>351.9</v>
      </c>
    </row>
    <row r="14" spans="1:16" x14ac:dyDescent="0.4">
      <c r="A14" s="5">
        <v>2</v>
      </c>
      <c r="B14" s="7">
        <v>172</v>
      </c>
      <c r="C14" s="7">
        <v>64</v>
      </c>
      <c r="D14" s="7">
        <v>42</v>
      </c>
      <c r="E14" s="7">
        <v>51</v>
      </c>
      <c r="F14" s="7">
        <v>89</v>
      </c>
      <c r="G14" s="6">
        <v>187</v>
      </c>
      <c r="H14" s="11"/>
      <c r="J14" s="7">
        <f>'hand 2'!J4-'0.15mL-2,3'!J9</f>
        <v>-81.2</v>
      </c>
      <c r="K14" s="7">
        <f>'hand 2'!K4-'0.15mL-2,3'!K9</f>
        <v>5.6000000000000085</v>
      </c>
      <c r="L14" s="7">
        <f>'hand 2'!L4-'0.15mL-2,3'!L9</f>
        <v>78.5</v>
      </c>
      <c r="M14" s="7">
        <f>'hand 2'!M4-'0.15mL-2,3'!M9</f>
        <v>63.7</v>
      </c>
      <c r="N14" s="7">
        <f>'hand 2'!N4-'0.15mL-2,3'!N9</f>
        <v>33.700000000000003</v>
      </c>
      <c r="O14" s="7">
        <f>'hand 2'!O4-'0.15mL-2,3'!O9</f>
        <v>1.4000000000000057</v>
      </c>
      <c r="P14" s="4">
        <f>SUM(J14:O14)</f>
        <v>101.70000000000002</v>
      </c>
    </row>
    <row r="15" spans="1:16" ht="19.5" thickBot="1" x14ac:dyDescent="0.45">
      <c r="A15" s="5"/>
      <c r="B15" s="7">
        <v>204</v>
      </c>
      <c r="C15" s="7">
        <v>123</v>
      </c>
      <c r="D15" s="7">
        <v>54</v>
      </c>
      <c r="E15" s="7">
        <v>49</v>
      </c>
      <c r="F15" s="7">
        <v>94</v>
      </c>
      <c r="G15" s="6">
        <v>154</v>
      </c>
      <c r="H15" s="11"/>
      <c r="J15" s="7">
        <f>'hand 2'!J5-'0.15mL-2,3'!J10</f>
        <v>-59.599999999999994</v>
      </c>
      <c r="K15" s="7">
        <f>'hand 2'!K5-'0.15mL-2,3'!K10</f>
        <v>-19.499999999999986</v>
      </c>
      <c r="L15" s="7">
        <f>'hand 2'!L5-'0.15mL-2,3'!L10</f>
        <v>54.3</v>
      </c>
      <c r="M15" s="7">
        <f>'hand 2'!M5-'0.15mL-2,3'!M10</f>
        <v>44.899999999999991</v>
      </c>
      <c r="N15" s="7">
        <f>'hand 2'!N5-'0.15mL-2,3'!N10</f>
        <v>-4.5</v>
      </c>
      <c r="O15" s="7">
        <f>'hand 2'!O5-'0.15mL-2,3'!O10</f>
        <v>-22.200000000000017</v>
      </c>
      <c r="P15" s="4">
        <f>SUM(J15:O15)</f>
        <v>-6.6000000000000085</v>
      </c>
    </row>
    <row r="16" spans="1:16" x14ac:dyDescent="0.4">
      <c r="A16" s="3"/>
      <c r="B16" s="2"/>
      <c r="C16" s="2"/>
      <c r="D16" s="2"/>
      <c r="E16" s="2"/>
      <c r="F16" s="2"/>
      <c r="G16" s="2"/>
      <c r="H16" s="1"/>
      <c r="J16" s="2"/>
      <c r="K16" s="2"/>
      <c r="L16" s="2"/>
      <c r="M16" s="2"/>
      <c r="N16" s="2"/>
      <c r="O16" s="2"/>
      <c r="P16" s="15">
        <f>SUM(P13:P15)</f>
        <v>447</v>
      </c>
    </row>
    <row r="17" spans="1:18" x14ac:dyDescent="0.4">
      <c r="A17" s="24" t="s">
        <v>28</v>
      </c>
      <c r="B17" s="9" t="s">
        <v>17</v>
      </c>
      <c r="C17" s="9"/>
      <c r="D17" s="9"/>
      <c r="E17" s="9"/>
      <c r="F17" s="9"/>
      <c r="G17" s="9"/>
      <c r="H17" s="8"/>
      <c r="J17" t="s">
        <v>29</v>
      </c>
    </row>
    <row r="18" spans="1:18" x14ac:dyDescent="0.4">
      <c r="A18" s="5">
        <v>2</v>
      </c>
      <c r="B18" s="7">
        <v>229</v>
      </c>
      <c r="C18" s="7">
        <v>175</v>
      </c>
      <c r="D18" s="7">
        <v>79</v>
      </c>
      <c r="E18" s="7">
        <v>74</v>
      </c>
      <c r="F18" s="7">
        <v>39</v>
      </c>
      <c r="G18" s="6">
        <v>35</v>
      </c>
      <c r="H18" s="11"/>
      <c r="J18" s="7">
        <f t="shared" ref="J18:O20" si="1">J13^2</f>
        <v>400</v>
      </c>
      <c r="K18" s="7">
        <f t="shared" si="1"/>
        <v>620.01000000000033</v>
      </c>
      <c r="L18" s="7">
        <f t="shared" si="1"/>
        <v>6756.84</v>
      </c>
      <c r="M18" s="7">
        <f t="shared" si="1"/>
        <v>5745.6399999999994</v>
      </c>
      <c r="N18" s="7">
        <f t="shared" si="1"/>
        <v>8118.0099999999993</v>
      </c>
      <c r="O18" s="7">
        <f t="shared" si="1"/>
        <v>9781.2099999999991</v>
      </c>
      <c r="P18" s="4">
        <f>SUM(J18:O18)</f>
        <v>31421.71</v>
      </c>
    </row>
    <row r="19" spans="1:18" x14ac:dyDescent="0.4">
      <c r="A19" s="5">
        <v>3</v>
      </c>
      <c r="B19" s="7">
        <v>184</v>
      </c>
      <c r="C19" s="7">
        <v>111</v>
      </c>
      <c r="D19" s="7">
        <v>41</v>
      </c>
      <c r="E19" s="7">
        <v>38</v>
      </c>
      <c r="F19" s="7">
        <v>61</v>
      </c>
      <c r="G19" s="6">
        <v>72</v>
      </c>
      <c r="H19" s="11"/>
      <c r="J19" s="7">
        <f t="shared" si="1"/>
        <v>6593.4400000000005</v>
      </c>
      <c r="K19" s="7">
        <f t="shared" si="1"/>
        <v>31.360000000000095</v>
      </c>
      <c r="L19" s="7">
        <f t="shared" si="1"/>
        <v>6162.25</v>
      </c>
      <c r="M19" s="7">
        <f t="shared" si="1"/>
        <v>4057.6900000000005</v>
      </c>
      <c r="N19" s="7">
        <f t="shared" si="1"/>
        <v>1135.6900000000003</v>
      </c>
      <c r="O19" s="7">
        <f t="shared" si="1"/>
        <v>1.960000000000016</v>
      </c>
      <c r="P19" s="4">
        <f>SUM(J19:O19)</f>
        <v>17982.389999999996</v>
      </c>
    </row>
    <row r="20" spans="1:18" ht="19.5" thickBot="1" x14ac:dyDescent="0.45">
      <c r="A20" s="5"/>
      <c r="B20" s="7">
        <v>174</v>
      </c>
      <c r="C20" s="7">
        <v>113</v>
      </c>
      <c r="D20" s="7">
        <v>60</v>
      </c>
      <c r="E20" s="7">
        <v>49</v>
      </c>
      <c r="F20" s="7">
        <v>94</v>
      </c>
      <c r="G20" s="6">
        <v>92</v>
      </c>
      <c r="H20" s="11"/>
      <c r="J20" s="7">
        <f t="shared" si="1"/>
        <v>3552.1599999999994</v>
      </c>
      <c r="K20" s="7">
        <f t="shared" si="1"/>
        <v>380.24999999999943</v>
      </c>
      <c r="L20" s="7">
        <f t="shared" si="1"/>
        <v>2948.49</v>
      </c>
      <c r="M20" s="7">
        <f t="shared" si="1"/>
        <v>2016.0099999999993</v>
      </c>
      <c r="N20" s="7">
        <f t="shared" si="1"/>
        <v>20.25</v>
      </c>
      <c r="O20" s="7">
        <f t="shared" si="1"/>
        <v>492.84000000000077</v>
      </c>
      <c r="P20" s="4">
        <f>SUM(J20:O20)</f>
        <v>9409.9999999999982</v>
      </c>
      <c r="Q20" t="s">
        <v>5</v>
      </c>
      <c r="R20" t="s">
        <v>11</v>
      </c>
    </row>
    <row r="21" spans="1:18" x14ac:dyDescent="0.4">
      <c r="A21" s="3"/>
      <c r="B21" s="2"/>
      <c r="C21" s="2"/>
      <c r="D21" s="2"/>
      <c r="E21" s="2"/>
      <c r="F21" s="2"/>
      <c r="G21" s="2"/>
      <c r="H21" s="1"/>
      <c r="P21" s="15">
        <f>SUM(P18:P20)</f>
        <v>58814.099999999991</v>
      </c>
      <c r="Q21">
        <f>P21^(0.5)</f>
        <v>242.51618502689669</v>
      </c>
      <c r="R21">
        <f>Q21/18</f>
        <v>13.473121390383149</v>
      </c>
    </row>
    <row r="22" spans="1:18" x14ac:dyDescent="0.4">
      <c r="A22" s="24" t="s">
        <v>28</v>
      </c>
      <c r="B22" s="9" t="s">
        <v>17</v>
      </c>
      <c r="C22" s="9"/>
      <c r="D22" s="9"/>
      <c r="E22" s="9"/>
      <c r="F22" s="9"/>
      <c r="G22" s="9"/>
      <c r="H22" s="8"/>
    </row>
    <row r="23" spans="1:18" x14ac:dyDescent="0.4">
      <c r="A23" s="5">
        <v>2</v>
      </c>
      <c r="B23" s="7">
        <v>182</v>
      </c>
      <c r="C23" s="7">
        <v>85</v>
      </c>
      <c r="D23" s="7">
        <v>57</v>
      </c>
      <c r="E23" s="7">
        <v>58</v>
      </c>
      <c r="F23" s="7">
        <v>68</v>
      </c>
      <c r="G23" s="6">
        <v>76</v>
      </c>
      <c r="H23" s="11"/>
    </row>
    <row r="24" spans="1:18" x14ac:dyDescent="0.4">
      <c r="A24" s="5">
        <v>4</v>
      </c>
      <c r="B24" s="7">
        <v>174</v>
      </c>
      <c r="C24" s="7">
        <v>72</v>
      </c>
      <c r="D24" s="7">
        <v>38</v>
      </c>
      <c r="E24" s="7">
        <v>44</v>
      </c>
      <c r="F24" s="7">
        <v>69</v>
      </c>
      <c r="G24" s="6">
        <v>135</v>
      </c>
      <c r="H24" s="11"/>
    </row>
    <row r="25" spans="1:18" x14ac:dyDescent="0.4">
      <c r="A25" s="5"/>
      <c r="B25" s="7">
        <v>178</v>
      </c>
      <c r="C25" s="7">
        <v>123</v>
      </c>
      <c r="D25" s="7">
        <v>67</v>
      </c>
      <c r="E25" s="7">
        <v>89</v>
      </c>
      <c r="F25" s="7">
        <v>120</v>
      </c>
      <c r="G25" s="6">
        <v>182</v>
      </c>
      <c r="H25" s="11"/>
    </row>
    <row r="26" spans="1:18" x14ac:dyDescent="0.4">
      <c r="A26" s="3"/>
      <c r="B26" s="2"/>
      <c r="C26" s="2"/>
      <c r="D26" s="2"/>
      <c r="E26" s="2"/>
      <c r="F26" s="2"/>
      <c r="G26" s="2"/>
      <c r="H26" s="1"/>
    </row>
    <row r="27" spans="1:18" x14ac:dyDescent="0.4">
      <c r="A27" s="24" t="s">
        <v>28</v>
      </c>
      <c r="B27" s="9" t="s">
        <v>17</v>
      </c>
      <c r="C27" s="9"/>
      <c r="D27" s="9"/>
      <c r="E27" s="9"/>
      <c r="F27" s="9"/>
      <c r="G27" s="9"/>
      <c r="H27" s="8"/>
    </row>
    <row r="28" spans="1:18" x14ac:dyDescent="0.4">
      <c r="A28" s="5">
        <v>2</v>
      </c>
      <c r="B28" s="7">
        <v>207</v>
      </c>
      <c r="C28" s="7">
        <v>145</v>
      </c>
      <c r="D28" s="7">
        <v>60</v>
      </c>
      <c r="E28" s="7">
        <v>54</v>
      </c>
      <c r="F28" s="7">
        <v>46</v>
      </c>
      <c r="G28" s="6">
        <v>78</v>
      </c>
      <c r="H28" s="11"/>
    </row>
    <row r="29" spans="1:18" x14ac:dyDescent="0.4">
      <c r="A29" s="5">
        <v>5</v>
      </c>
      <c r="B29" s="7">
        <v>190</v>
      </c>
      <c r="C29" s="7">
        <v>121</v>
      </c>
      <c r="D29" s="7">
        <v>50</v>
      </c>
      <c r="E29" s="7">
        <v>42</v>
      </c>
      <c r="F29" s="7">
        <v>38</v>
      </c>
      <c r="G29" s="6">
        <v>101</v>
      </c>
      <c r="H29" s="11"/>
    </row>
    <row r="30" spans="1:18" x14ac:dyDescent="0.4">
      <c r="A30" s="5"/>
      <c r="B30" s="7">
        <v>146</v>
      </c>
      <c r="C30" s="7">
        <v>167</v>
      </c>
      <c r="D30" s="7">
        <v>82</v>
      </c>
      <c r="E30" s="7">
        <v>71</v>
      </c>
      <c r="F30" s="7">
        <v>91</v>
      </c>
      <c r="G30" s="6">
        <v>148</v>
      </c>
      <c r="H30" s="11"/>
    </row>
    <row r="31" spans="1:18" ht="19.5" thickBot="1" x14ac:dyDescent="0.45">
      <c r="A31" s="5"/>
      <c r="H31" s="4"/>
    </row>
    <row r="32" spans="1:18" s="14" customFormat="1" ht="19.5" thickBot="1" x14ac:dyDescent="0.45">
      <c r="A32" s="13"/>
    </row>
    <row r="33" spans="1:18" x14ac:dyDescent="0.4">
      <c r="A33" s="24" t="s">
        <v>28</v>
      </c>
      <c r="B33" s="9" t="s">
        <v>17</v>
      </c>
      <c r="C33" s="9"/>
      <c r="D33" s="9"/>
      <c r="E33" s="9"/>
      <c r="F33" s="9"/>
      <c r="G33" s="9"/>
      <c r="H33" s="8"/>
      <c r="J33" s="9" t="s">
        <v>16</v>
      </c>
      <c r="K33" s="9"/>
      <c r="L33" s="9"/>
      <c r="M33" s="9"/>
      <c r="N33" s="9"/>
      <c r="O33" s="9"/>
      <c r="P33" s="8"/>
    </row>
    <row r="34" spans="1:18" x14ac:dyDescent="0.4">
      <c r="A34" s="5">
        <v>3</v>
      </c>
      <c r="B34" s="7">
        <v>228</v>
      </c>
      <c r="C34" s="7">
        <v>173</v>
      </c>
      <c r="D34" s="7">
        <v>120</v>
      </c>
      <c r="E34" s="7">
        <v>97</v>
      </c>
      <c r="F34" s="7">
        <v>111</v>
      </c>
      <c r="G34" s="6">
        <v>87</v>
      </c>
      <c r="H34" s="11" t="s">
        <v>8</v>
      </c>
      <c r="J34" s="7">
        <f t="shared" ref="J34:O36" si="2">(B34+B39+B44+B49+B54)/5</f>
        <v>185.6</v>
      </c>
      <c r="K34" s="7">
        <f t="shared" si="2"/>
        <v>143.4</v>
      </c>
      <c r="L34" s="7">
        <f t="shared" si="2"/>
        <v>100</v>
      </c>
      <c r="M34" s="7">
        <f t="shared" si="2"/>
        <v>80.2</v>
      </c>
      <c r="N34" s="7">
        <f t="shared" si="2"/>
        <v>67.400000000000006</v>
      </c>
      <c r="O34" s="7">
        <f t="shared" si="2"/>
        <v>55.4</v>
      </c>
      <c r="P34" s="4"/>
    </row>
    <row r="35" spans="1:18" x14ac:dyDescent="0.4">
      <c r="A35" s="5">
        <v>1</v>
      </c>
      <c r="B35" s="7">
        <v>196</v>
      </c>
      <c r="C35" s="7">
        <v>106</v>
      </c>
      <c r="D35" s="7">
        <v>56</v>
      </c>
      <c r="E35" s="7">
        <v>49</v>
      </c>
      <c r="F35" s="7">
        <v>70</v>
      </c>
      <c r="G35" s="6">
        <v>149</v>
      </c>
      <c r="H35" s="11"/>
      <c r="J35" s="7">
        <f t="shared" si="2"/>
        <v>170.2</v>
      </c>
      <c r="K35" s="7">
        <f t="shared" si="2"/>
        <v>101.8</v>
      </c>
      <c r="L35" s="7">
        <f t="shared" si="2"/>
        <v>47.8</v>
      </c>
      <c r="M35" s="7">
        <f t="shared" si="2"/>
        <v>37.4</v>
      </c>
      <c r="N35" s="7">
        <f t="shared" si="2"/>
        <v>50.2</v>
      </c>
      <c r="O35" s="7">
        <f t="shared" si="2"/>
        <v>80.400000000000006</v>
      </c>
      <c r="P35" s="4"/>
    </row>
    <row r="36" spans="1:18" ht="19.5" thickBot="1" x14ac:dyDescent="0.45">
      <c r="A36" s="5"/>
      <c r="B36" s="7">
        <v>172</v>
      </c>
      <c r="C36" s="7">
        <v>131</v>
      </c>
      <c r="D36" s="7">
        <v>119</v>
      </c>
      <c r="E36" s="7">
        <v>101</v>
      </c>
      <c r="F36" s="7">
        <v>156</v>
      </c>
      <c r="G36" s="6">
        <v>206</v>
      </c>
      <c r="H36" s="11"/>
      <c r="J36" s="7">
        <f t="shared" si="2"/>
        <v>177.8</v>
      </c>
      <c r="K36" s="7">
        <f t="shared" si="2"/>
        <v>127.6</v>
      </c>
      <c r="L36" s="7">
        <f t="shared" si="2"/>
        <v>74</v>
      </c>
      <c r="M36" s="7">
        <f t="shared" si="2"/>
        <v>66.400000000000006</v>
      </c>
      <c r="N36" s="7">
        <f t="shared" si="2"/>
        <v>92.8</v>
      </c>
      <c r="O36" s="7">
        <f t="shared" si="2"/>
        <v>150.19999999999999</v>
      </c>
      <c r="P36" s="4"/>
    </row>
    <row r="37" spans="1:18" x14ac:dyDescent="0.4">
      <c r="A37" s="3"/>
      <c r="B37" s="2"/>
      <c r="C37" s="2"/>
      <c r="D37" s="2"/>
      <c r="E37" s="2"/>
      <c r="F37" s="2"/>
      <c r="G37" s="2"/>
      <c r="H37" s="1"/>
      <c r="J37" s="2"/>
      <c r="K37" s="2"/>
      <c r="L37" s="2"/>
      <c r="M37" s="2"/>
      <c r="N37" s="2"/>
      <c r="O37" s="2"/>
      <c r="P37" s="15"/>
    </row>
    <row r="38" spans="1:18" x14ac:dyDescent="0.4">
      <c r="A38" s="24" t="s">
        <v>28</v>
      </c>
      <c r="B38" s="9" t="s">
        <v>17</v>
      </c>
      <c r="C38" s="9"/>
      <c r="D38" s="9"/>
      <c r="E38" s="9"/>
      <c r="F38" s="9"/>
      <c r="G38" s="9"/>
      <c r="H38" s="8"/>
      <c r="J38" s="9" t="s">
        <v>31</v>
      </c>
      <c r="K38" s="9"/>
      <c r="L38" s="9"/>
      <c r="M38" s="9"/>
      <c r="N38" s="9"/>
      <c r="O38" s="9"/>
      <c r="P38" s="8" t="s">
        <v>33</v>
      </c>
    </row>
    <row r="39" spans="1:18" x14ac:dyDescent="0.4">
      <c r="A39" s="5">
        <v>3</v>
      </c>
      <c r="B39" s="7">
        <v>218</v>
      </c>
      <c r="C39" s="7">
        <v>160</v>
      </c>
      <c r="D39" s="7">
        <v>106</v>
      </c>
      <c r="E39" s="7">
        <v>89</v>
      </c>
      <c r="F39" s="7">
        <v>66</v>
      </c>
      <c r="G39" s="6">
        <v>53</v>
      </c>
      <c r="H39" s="11">
        <v>63.4</v>
      </c>
      <c r="J39" s="7">
        <f>'hand 2'!J3-'0.15mL-2,3'!J34</f>
        <v>-18.400000000000006</v>
      </c>
      <c r="K39" s="7">
        <f>'hand 2'!K3-'0.15mL-2,3'!K34</f>
        <v>11.699999999999989</v>
      </c>
      <c r="L39" s="7">
        <f>'hand 2'!L3-'0.15mL-2,3'!L34</f>
        <v>73.400000000000006</v>
      </c>
      <c r="M39" s="7">
        <f>'hand 2'!M3-'0.15mL-2,3'!M34</f>
        <v>72.8</v>
      </c>
      <c r="N39" s="7">
        <f>'hand 2'!N3-'0.15mL-2,3'!N34</f>
        <v>88.1</v>
      </c>
      <c r="O39" s="7">
        <f>'hand 2'!O3-'0.15mL-2,3'!O34</f>
        <v>115.29999999999998</v>
      </c>
      <c r="P39" s="4">
        <f>SUM(J39:O39)</f>
        <v>342.9</v>
      </c>
    </row>
    <row r="40" spans="1:18" x14ac:dyDescent="0.4">
      <c r="A40" s="5">
        <v>2</v>
      </c>
      <c r="B40" s="7">
        <v>222</v>
      </c>
      <c r="C40" s="7">
        <v>159</v>
      </c>
      <c r="D40" s="7">
        <v>61</v>
      </c>
      <c r="E40" s="7">
        <v>30</v>
      </c>
      <c r="F40" s="7">
        <v>34</v>
      </c>
      <c r="G40" s="6">
        <v>43</v>
      </c>
      <c r="H40" s="11">
        <v>61.5</v>
      </c>
      <c r="J40" s="7">
        <f>'hand 2'!J4-'0.15mL-2,3'!J35</f>
        <v>-63.999999999999986</v>
      </c>
      <c r="K40" s="7">
        <f>'hand 2'!K4-'0.15mL-2,3'!K35</f>
        <v>5.6000000000000085</v>
      </c>
      <c r="L40" s="7">
        <f>'hand 2'!L4-'0.15mL-2,3'!L35</f>
        <v>74.3</v>
      </c>
      <c r="M40" s="7">
        <f>'hand 2'!M4-'0.15mL-2,3'!M35</f>
        <v>73.300000000000011</v>
      </c>
      <c r="N40" s="7">
        <f>'hand 2'!N4-'0.15mL-2,3'!N35</f>
        <v>65.5</v>
      </c>
      <c r="O40" s="7">
        <f>'hand 2'!O4-'0.15mL-2,3'!O35</f>
        <v>57</v>
      </c>
      <c r="P40" s="4">
        <f>SUM(J40:O40)</f>
        <v>211.70000000000005</v>
      </c>
    </row>
    <row r="41" spans="1:18" ht="19.5" thickBot="1" x14ac:dyDescent="0.45">
      <c r="A41" s="5"/>
      <c r="B41" s="7">
        <v>203</v>
      </c>
      <c r="C41" s="7">
        <v>182</v>
      </c>
      <c r="D41" s="7">
        <v>81</v>
      </c>
      <c r="E41" s="7">
        <v>70</v>
      </c>
      <c r="F41" s="7">
        <v>81</v>
      </c>
      <c r="G41" s="6">
        <v>145</v>
      </c>
      <c r="H41" s="11"/>
      <c r="J41" s="7">
        <f>'hand 2'!J5-'0.15mL-2,3'!J36</f>
        <v>-53.200000000000017</v>
      </c>
      <c r="K41" s="7">
        <f>'hand 2'!K5-'0.15mL-2,3'!K36</f>
        <v>-15.899999999999991</v>
      </c>
      <c r="L41" s="7">
        <f>'hand 2'!L5-'0.15mL-2,3'!L36</f>
        <v>44.7</v>
      </c>
      <c r="M41" s="7">
        <f>'hand 2'!M5-'0.15mL-2,3'!M36</f>
        <v>49.699999999999989</v>
      </c>
      <c r="N41" s="7">
        <f>'hand 2'!N5-'0.15mL-2,3'!N36</f>
        <v>20.299999999999997</v>
      </c>
      <c r="O41" s="7">
        <f>'hand 2'!O5-'0.15mL-2,3'!O36</f>
        <v>-11</v>
      </c>
      <c r="P41" s="4">
        <f>SUM(J41:O41)</f>
        <v>34.59999999999998</v>
      </c>
    </row>
    <row r="42" spans="1:18" x14ac:dyDescent="0.4">
      <c r="A42" s="3"/>
      <c r="B42" s="2"/>
      <c r="C42" s="2"/>
      <c r="D42" s="2"/>
      <c r="E42" s="2"/>
      <c r="F42" s="2"/>
      <c r="G42" s="2"/>
      <c r="H42" s="1"/>
      <c r="J42" s="2"/>
      <c r="K42" s="2"/>
      <c r="L42" s="2"/>
      <c r="M42" s="2"/>
      <c r="N42" s="2"/>
      <c r="O42" s="2"/>
      <c r="P42" s="15">
        <f>SUM(P39:P41)</f>
        <v>589.20000000000005</v>
      </c>
    </row>
    <row r="43" spans="1:18" x14ac:dyDescent="0.4">
      <c r="A43" s="24" t="s">
        <v>28</v>
      </c>
      <c r="B43" s="9" t="s">
        <v>17</v>
      </c>
      <c r="C43" s="9"/>
      <c r="D43" s="9"/>
      <c r="E43" s="9"/>
      <c r="F43" s="9"/>
      <c r="G43" s="9"/>
      <c r="H43" s="8"/>
      <c r="J43" t="s">
        <v>29</v>
      </c>
    </row>
    <row r="44" spans="1:18" x14ac:dyDescent="0.4">
      <c r="A44" s="5">
        <v>3</v>
      </c>
      <c r="B44" s="7">
        <v>210</v>
      </c>
      <c r="C44" s="7">
        <v>153</v>
      </c>
      <c r="D44" s="7">
        <v>86</v>
      </c>
      <c r="E44" s="7">
        <v>95</v>
      </c>
      <c r="F44" s="7">
        <v>77</v>
      </c>
      <c r="G44" s="6">
        <v>55</v>
      </c>
      <c r="H44" s="11">
        <v>61.5</v>
      </c>
      <c r="J44" s="7">
        <f t="shared" ref="J44:O46" si="3">J39^2</f>
        <v>338.56000000000023</v>
      </c>
      <c r="K44" s="7">
        <f t="shared" si="3"/>
        <v>136.88999999999973</v>
      </c>
      <c r="L44" s="7">
        <f t="shared" si="3"/>
        <v>5387.56</v>
      </c>
      <c r="M44" s="7">
        <f t="shared" si="3"/>
        <v>5299.8399999999992</v>
      </c>
      <c r="N44" s="7">
        <f t="shared" si="3"/>
        <v>7761.6099999999988</v>
      </c>
      <c r="O44" s="7">
        <f t="shared" si="3"/>
        <v>13294.089999999997</v>
      </c>
      <c r="P44" s="4">
        <f>SUM(J44:O44)</f>
        <v>32218.549999999996</v>
      </c>
    </row>
    <row r="45" spans="1:18" x14ac:dyDescent="0.4">
      <c r="A45" s="5">
        <v>3</v>
      </c>
      <c r="B45" s="7">
        <v>206</v>
      </c>
      <c r="C45" s="7">
        <v>118</v>
      </c>
      <c r="D45" s="7">
        <v>41</v>
      </c>
      <c r="E45" s="7">
        <v>32</v>
      </c>
      <c r="F45" s="7">
        <v>46</v>
      </c>
      <c r="G45" s="6">
        <v>77</v>
      </c>
      <c r="H45" s="11">
        <v>59</v>
      </c>
      <c r="J45" s="7">
        <f t="shared" si="3"/>
        <v>4095.9999999999982</v>
      </c>
      <c r="K45" s="7">
        <f t="shared" si="3"/>
        <v>31.360000000000095</v>
      </c>
      <c r="L45" s="7">
        <f t="shared" si="3"/>
        <v>5520.49</v>
      </c>
      <c r="M45" s="7">
        <f t="shared" si="3"/>
        <v>5372.8900000000012</v>
      </c>
      <c r="N45" s="7">
        <f t="shared" si="3"/>
        <v>4290.25</v>
      </c>
      <c r="O45" s="7">
        <f t="shared" si="3"/>
        <v>3249</v>
      </c>
      <c r="P45" s="4">
        <f>SUM(J45:O45)</f>
        <v>22559.989999999998</v>
      </c>
    </row>
    <row r="46" spans="1:18" ht="19.5" thickBot="1" x14ac:dyDescent="0.45">
      <c r="A46" s="5"/>
      <c r="B46" s="7">
        <v>229</v>
      </c>
      <c r="C46" s="7">
        <v>159</v>
      </c>
      <c r="D46" s="7">
        <v>69</v>
      </c>
      <c r="E46" s="7">
        <v>72</v>
      </c>
      <c r="F46" s="7">
        <v>107</v>
      </c>
      <c r="G46" s="6">
        <v>198</v>
      </c>
      <c r="H46" s="11"/>
      <c r="J46" s="7">
        <f t="shared" si="3"/>
        <v>2830.2400000000016</v>
      </c>
      <c r="K46" s="7">
        <f t="shared" si="3"/>
        <v>252.80999999999972</v>
      </c>
      <c r="L46" s="7">
        <f t="shared" si="3"/>
        <v>1998.0900000000001</v>
      </c>
      <c r="M46" s="7">
        <f t="shared" si="3"/>
        <v>2470.0899999999988</v>
      </c>
      <c r="N46" s="7">
        <f t="shared" si="3"/>
        <v>412.08999999999986</v>
      </c>
      <c r="O46" s="7">
        <f t="shared" si="3"/>
        <v>121</v>
      </c>
      <c r="P46" s="4">
        <f>SUM(J46:O46)</f>
        <v>8084.32</v>
      </c>
      <c r="Q46" t="s">
        <v>5</v>
      </c>
      <c r="R46" t="s">
        <v>11</v>
      </c>
    </row>
    <row r="47" spans="1:18" x14ac:dyDescent="0.4">
      <c r="A47" s="3"/>
      <c r="B47" s="2"/>
      <c r="C47" s="2"/>
      <c r="D47" s="2"/>
      <c r="E47" s="2"/>
      <c r="F47" s="2"/>
      <c r="G47" s="2"/>
      <c r="H47" s="1"/>
      <c r="P47" s="15">
        <f>SUM(P44:P46)</f>
        <v>62862.859999999993</v>
      </c>
      <c r="Q47">
        <f>P47^(0.5)</f>
        <v>250.72466970762969</v>
      </c>
      <c r="R47">
        <f>Q47/18</f>
        <v>13.929148317090538</v>
      </c>
    </row>
    <row r="48" spans="1:18" x14ac:dyDescent="0.4">
      <c r="A48" s="24" t="s">
        <v>28</v>
      </c>
      <c r="B48" s="9" t="s">
        <v>17</v>
      </c>
      <c r="C48" s="9"/>
      <c r="D48" s="9"/>
      <c r="E48" s="9"/>
      <c r="F48" s="9"/>
      <c r="G48" s="9"/>
      <c r="H48" s="8"/>
    </row>
    <row r="49" spans="1:8" x14ac:dyDescent="0.4">
      <c r="A49" s="5">
        <v>3</v>
      </c>
      <c r="B49" s="7">
        <v>166</v>
      </c>
      <c r="C49" s="7">
        <v>128</v>
      </c>
      <c r="D49" s="7">
        <v>89</v>
      </c>
      <c r="E49" s="7">
        <v>56</v>
      </c>
      <c r="F49" s="7">
        <v>44</v>
      </c>
      <c r="G49" s="6">
        <v>38</v>
      </c>
      <c r="H49" s="11"/>
    </row>
    <row r="50" spans="1:8" x14ac:dyDescent="0.4">
      <c r="A50" s="5">
        <v>4</v>
      </c>
      <c r="B50" s="7">
        <v>161</v>
      </c>
      <c r="C50" s="7">
        <v>87</v>
      </c>
      <c r="D50" s="7">
        <v>49</v>
      </c>
      <c r="E50" s="7">
        <v>37</v>
      </c>
      <c r="F50" s="7">
        <v>44</v>
      </c>
      <c r="G50" s="6">
        <v>56</v>
      </c>
      <c r="H50" s="11"/>
    </row>
    <row r="51" spans="1:8" x14ac:dyDescent="0.4">
      <c r="A51" s="5"/>
      <c r="B51" s="7">
        <v>202</v>
      </c>
      <c r="C51" s="7">
        <v>124</v>
      </c>
      <c r="D51" s="7">
        <v>61</v>
      </c>
      <c r="E51" s="7">
        <v>46</v>
      </c>
      <c r="F51" s="7">
        <v>52</v>
      </c>
      <c r="G51" s="6">
        <v>116</v>
      </c>
      <c r="H51" s="11"/>
    </row>
    <row r="52" spans="1:8" x14ac:dyDescent="0.4">
      <c r="A52" s="3"/>
      <c r="B52" s="2"/>
      <c r="C52" s="2"/>
      <c r="D52" s="2"/>
      <c r="E52" s="2"/>
      <c r="F52" s="2"/>
      <c r="G52" s="2"/>
      <c r="H52" s="1"/>
    </row>
    <row r="53" spans="1:8" x14ac:dyDescent="0.4">
      <c r="A53" s="24" t="s">
        <v>28</v>
      </c>
      <c r="B53" s="9" t="s">
        <v>17</v>
      </c>
      <c r="C53" s="9"/>
      <c r="D53" s="9"/>
      <c r="E53" s="9"/>
      <c r="F53" s="9"/>
      <c r="G53" s="9"/>
      <c r="H53" s="8"/>
    </row>
    <row r="54" spans="1:8" x14ac:dyDescent="0.4">
      <c r="A54" s="5">
        <v>3</v>
      </c>
      <c r="B54" s="7">
        <v>106</v>
      </c>
      <c r="C54" s="7">
        <v>103</v>
      </c>
      <c r="D54" s="7">
        <v>99</v>
      </c>
      <c r="E54" s="7">
        <v>64</v>
      </c>
      <c r="F54" s="7">
        <v>39</v>
      </c>
      <c r="G54" s="6">
        <v>44</v>
      </c>
      <c r="H54" s="11"/>
    </row>
    <row r="55" spans="1:8" x14ac:dyDescent="0.4">
      <c r="A55" s="5">
        <v>5</v>
      </c>
      <c r="B55" s="7">
        <v>66</v>
      </c>
      <c r="C55" s="7">
        <v>39</v>
      </c>
      <c r="D55" s="7">
        <v>32</v>
      </c>
      <c r="E55" s="7">
        <v>39</v>
      </c>
      <c r="F55" s="7">
        <v>57</v>
      </c>
      <c r="G55" s="6">
        <v>77</v>
      </c>
      <c r="H55" s="11"/>
    </row>
    <row r="56" spans="1:8" x14ac:dyDescent="0.4">
      <c r="A56" s="5"/>
      <c r="B56" s="7">
        <v>83</v>
      </c>
      <c r="C56" s="7">
        <v>42</v>
      </c>
      <c r="D56" s="7">
        <v>40</v>
      </c>
      <c r="E56" s="7">
        <v>43</v>
      </c>
      <c r="F56" s="7">
        <v>68</v>
      </c>
      <c r="G56" s="6">
        <v>86</v>
      </c>
      <c r="H56" s="11"/>
    </row>
    <row r="57" spans="1:8" x14ac:dyDescent="0.4">
      <c r="A57" s="3"/>
      <c r="B57" s="2"/>
      <c r="C57" s="2"/>
      <c r="D57" s="2"/>
      <c r="E57" s="2"/>
      <c r="F57" s="2"/>
      <c r="G57" s="2"/>
      <c r="H57" s="1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FE02C-2973-4F1B-A007-410740399EB1}">
  <dimension ref="A2:R48"/>
  <sheetViews>
    <sheetView zoomScale="90" zoomScaleNormal="90" workbookViewId="0">
      <selection activeCell="P12" sqref="P12"/>
    </sheetView>
  </sheetViews>
  <sheetFormatPr defaultRowHeight="18.75" x14ac:dyDescent="0.4"/>
  <sheetData>
    <row r="2" spans="1:16" x14ac:dyDescent="0.4">
      <c r="A2" s="24" t="s">
        <v>28</v>
      </c>
      <c r="B2" s="9" t="s">
        <v>17</v>
      </c>
      <c r="C2" s="9"/>
      <c r="D2" s="9"/>
      <c r="E2" s="9"/>
      <c r="F2" s="9"/>
      <c r="G2" s="9"/>
      <c r="H2" s="8"/>
    </row>
    <row r="3" spans="1:16" x14ac:dyDescent="0.4">
      <c r="A3" s="5"/>
      <c r="B3" s="7"/>
      <c r="C3" s="7"/>
      <c r="D3" s="7"/>
      <c r="E3" s="7"/>
      <c r="F3" s="7"/>
      <c r="G3" s="6"/>
      <c r="H3" s="11"/>
    </row>
    <row r="4" spans="1:16" x14ac:dyDescent="0.4">
      <c r="A4" s="5"/>
      <c r="B4" s="7"/>
      <c r="C4" s="7"/>
      <c r="D4" s="7"/>
      <c r="E4" s="7"/>
      <c r="F4" s="7"/>
      <c r="G4" s="6"/>
      <c r="H4" s="11"/>
    </row>
    <row r="5" spans="1:16" x14ac:dyDescent="0.4">
      <c r="A5" s="5"/>
      <c r="B5" s="7"/>
      <c r="C5" s="7"/>
      <c r="D5" s="7"/>
      <c r="E5" s="7"/>
      <c r="F5" s="7"/>
      <c r="G5" s="6"/>
      <c r="H5" s="11"/>
    </row>
    <row r="6" spans="1:16" x14ac:dyDescent="0.4">
      <c r="A6" s="3"/>
      <c r="B6" s="2"/>
      <c r="C6" s="2"/>
      <c r="D6" s="2"/>
      <c r="E6" s="2"/>
      <c r="F6" s="2"/>
      <c r="G6" s="2"/>
      <c r="H6" s="1"/>
    </row>
    <row r="7" spans="1:16" x14ac:dyDescent="0.4">
      <c r="A7" s="24" t="s">
        <v>28</v>
      </c>
      <c r="B7" s="9" t="s">
        <v>17</v>
      </c>
      <c r="C7" s="9"/>
      <c r="D7" s="9"/>
      <c r="E7" s="9"/>
      <c r="F7" s="9"/>
      <c r="G7" s="9"/>
      <c r="H7" s="8"/>
      <c r="J7" s="9" t="s">
        <v>16</v>
      </c>
      <c r="K7" s="9"/>
      <c r="L7" s="9"/>
      <c r="M7" s="9"/>
      <c r="N7" s="9"/>
      <c r="O7" s="9"/>
      <c r="P7" s="8"/>
    </row>
    <row r="8" spans="1:16" x14ac:dyDescent="0.4">
      <c r="A8" s="5">
        <v>4</v>
      </c>
      <c r="B8" s="7">
        <v>216</v>
      </c>
      <c r="C8" s="7">
        <v>179</v>
      </c>
      <c r="D8" s="7">
        <v>148</v>
      </c>
      <c r="E8" s="7">
        <v>160</v>
      </c>
      <c r="F8" s="7">
        <v>97</v>
      </c>
      <c r="G8" s="6">
        <v>102</v>
      </c>
      <c r="H8" s="11"/>
      <c r="J8" s="7">
        <f t="shared" ref="J8:O10" si="0">(B8+B13+B18+B23+B28)/5</f>
        <v>151.80000000000001</v>
      </c>
      <c r="K8" s="7">
        <f t="shared" si="0"/>
        <v>129.19999999999999</v>
      </c>
      <c r="L8" s="7">
        <f t="shared" si="0"/>
        <v>124.2</v>
      </c>
      <c r="M8" s="7">
        <f t="shared" si="0"/>
        <v>119.2</v>
      </c>
      <c r="N8" s="7">
        <f t="shared" si="0"/>
        <v>77.8</v>
      </c>
      <c r="O8" s="7">
        <f t="shared" si="0"/>
        <v>67.599999999999994</v>
      </c>
      <c r="P8" s="4"/>
    </row>
    <row r="9" spans="1:16" x14ac:dyDescent="0.4">
      <c r="A9" s="5">
        <v>1</v>
      </c>
      <c r="B9" s="7">
        <v>74</v>
      </c>
      <c r="C9" s="7">
        <v>36</v>
      </c>
      <c r="D9" s="7">
        <v>34</v>
      </c>
      <c r="E9" s="7">
        <v>57</v>
      </c>
      <c r="F9" s="7">
        <v>89</v>
      </c>
      <c r="G9" s="6">
        <v>74</v>
      </c>
      <c r="H9" s="11"/>
      <c r="J9" s="7">
        <f t="shared" si="0"/>
        <v>82.2</v>
      </c>
      <c r="K9" s="7">
        <f t="shared" si="0"/>
        <v>48.8</v>
      </c>
      <c r="L9" s="7">
        <f t="shared" si="0"/>
        <v>40.799999999999997</v>
      </c>
      <c r="M9" s="7">
        <f t="shared" si="0"/>
        <v>44</v>
      </c>
      <c r="N9" s="7">
        <f t="shared" si="0"/>
        <v>57.2</v>
      </c>
      <c r="O9" s="7">
        <f t="shared" si="0"/>
        <v>91.4</v>
      </c>
      <c r="P9" s="4"/>
    </row>
    <row r="10" spans="1:16" ht="19.5" thickBot="1" x14ac:dyDescent="0.45">
      <c r="A10" s="5"/>
      <c r="B10" s="7">
        <v>47</v>
      </c>
      <c r="C10" s="7">
        <v>51</v>
      </c>
      <c r="D10" s="7">
        <v>70</v>
      </c>
      <c r="E10" s="7">
        <v>163</v>
      </c>
      <c r="F10" s="7">
        <v>174</v>
      </c>
      <c r="G10" s="6">
        <v>94</v>
      </c>
      <c r="H10" s="11"/>
      <c r="J10" s="7">
        <f t="shared" si="0"/>
        <v>93.8</v>
      </c>
      <c r="K10" s="7">
        <f t="shared" si="0"/>
        <v>65.2</v>
      </c>
      <c r="L10" s="7">
        <f t="shared" si="0"/>
        <v>79.599999999999994</v>
      </c>
      <c r="M10" s="7">
        <f t="shared" si="0"/>
        <v>100</v>
      </c>
      <c r="N10" s="7">
        <f t="shared" si="0"/>
        <v>116.6</v>
      </c>
      <c r="O10" s="7">
        <f t="shared" si="0"/>
        <v>133</v>
      </c>
      <c r="P10" s="4"/>
    </row>
    <row r="11" spans="1:16" x14ac:dyDescent="0.4">
      <c r="A11" s="3"/>
      <c r="B11" s="2"/>
      <c r="C11" s="2"/>
      <c r="D11" s="2"/>
      <c r="E11" s="2"/>
      <c r="F11" s="2"/>
      <c r="G11" s="2"/>
      <c r="H11" s="1"/>
      <c r="J11" s="2"/>
      <c r="K11" s="2"/>
      <c r="L11" s="2"/>
      <c r="M11" s="2"/>
      <c r="N11" s="2"/>
      <c r="O11" s="2"/>
      <c r="P11" s="15"/>
    </row>
    <row r="12" spans="1:16" x14ac:dyDescent="0.4">
      <c r="A12" s="24" t="s">
        <v>28</v>
      </c>
      <c r="B12" s="9" t="s">
        <v>17</v>
      </c>
      <c r="C12" s="9"/>
      <c r="D12" s="9"/>
      <c r="E12" s="9"/>
      <c r="F12" s="9"/>
      <c r="G12" s="9"/>
      <c r="H12" s="8"/>
      <c r="J12" s="9" t="s">
        <v>32</v>
      </c>
      <c r="K12" s="9"/>
      <c r="L12" s="9"/>
      <c r="M12" s="9"/>
      <c r="N12" s="9"/>
      <c r="O12" s="9"/>
      <c r="P12" s="8" t="s">
        <v>33</v>
      </c>
    </row>
    <row r="13" spans="1:16" x14ac:dyDescent="0.4">
      <c r="A13" s="5">
        <v>4</v>
      </c>
      <c r="B13" s="7">
        <v>168</v>
      </c>
      <c r="C13" s="7">
        <v>125</v>
      </c>
      <c r="D13" s="7">
        <v>138</v>
      </c>
      <c r="E13" s="7">
        <v>137</v>
      </c>
      <c r="F13" s="7">
        <v>104</v>
      </c>
      <c r="G13" s="6">
        <v>80</v>
      </c>
      <c r="H13" s="11"/>
      <c r="J13" s="7">
        <f>'hand 2'!J3-'0.15mL-4 '!J8</f>
        <v>15.399999999999977</v>
      </c>
      <c r="K13" s="7">
        <f>'hand 2'!K3-'0.15mL-4 '!K8</f>
        <v>25.900000000000006</v>
      </c>
      <c r="L13" s="7">
        <f>'hand 2'!L3-'0.15mL-4 '!L8</f>
        <v>49.2</v>
      </c>
      <c r="M13" s="7">
        <f>'hand 2'!M3-'0.15mL-4 '!M8</f>
        <v>33.799999999999997</v>
      </c>
      <c r="N13" s="7">
        <f>'hand 2'!N3-'0.15mL-4 '!N8</f>
        <v>77.7</v>
      </c>
      <c r="O13" s="7">
        <f>'hand 2'!O3-'0.15mL-4 '!O8</f>
        <v>103.1</v>
      </c>
      <c r="P13" s="4">
        <f>SUM(J13:O13)</f>
        <v>305.10000000000002</v>
      </c>
    </row>
    <row r="14" spans="1:16" x14ac:dyDescent="0.4">
      <c r="A14" s="5">
        <v>2</v>
      </c>
      <c r="B14" s="7">
        <v>113</v>
      </c>
      <c r="C14" s="7">
        <v>76</v>
      </c>
      <c r="D14" s="7">
        <v>53</v>
      </c>
      <c r="E14" s="7">
        <v>45</v>
      </c>
      <c r="F14" s="7">
        <v>45</v>
      </c>
      <c r="G14" s="6">
        <v>127</v>
      </c>
      <c r="H14" s="11"/>
      <c r="J14" s="7">
        <f>'hand 2'!J4-'0.15mL-4 '!J9</f>
        <v>24</v>
      </c>
      <c r="K14" s="7">
        <f>'hand 2'!K4-'0.15mL-4 '!K9</f>
        <v>58.600000000000009</v>
      </c>
      <c r="L14" s="7">
        <f>'hand 2'!L4-'0.15mL-4 '!L9</f>
        <v>81.3</v>
      </c>
      <c r="M14" s="7">
        <f>'hand 2'!M4-'0.15mL-4 '!M9</f>
        <v>66.7</v>
      </c>
      <c r="N14" s="7">
        <f>'hand 2'!N4-'0.15mL-4 '!N9</f>
        <v>58.5</v>
      </c>
      <c r="O14" s="7">
        <f>'hand 2'!O4-'0.15mL-4 '!O9</f>
        <v>46</v>
      </c>
      <c r="P14" s="4">
        <f>SUM(J14:O14)</f>
        <v>335.1</v>
      </c>
    </row>
    <row r="15" spans="1:16" ht="19.5" thickBot="1" x14ac:dyDescent="0.45">
      <c r="A15" s="5"/>
      <c r="B15" s="7">
        <v>150</v>
      </c>
      <c r="C15" s="7">
        <v>108</v>
      </c>
      <c r="D15" s="7">
        <v>81</v>
      </c>
      <c r="E15" s="7">
        <v>61</v>
      </c>
      <c r="F15" s="7">
        <v>107</v>
      </c>
      <c r="G15" s="6">
        <v>172</v>
      </c>
      <c r="H15" s="11"/>
      <c r="J15" s="7">
        <f>'hand 2'!J5-'0.15mL-4 '!J10</f>
        <v>30.799999999999997</v>
      </c>
      <c r="K15" s="7">
        <f>'hand 2'!K5-'0.15mL-4 '!K10</f>
        <v>46.5</v>
      </c>
      <c r="L15" s="7">
        <f>'hand 2'!L5-'0.15mL-4 '!L10</f>
        <v>39.100000000000009</v>
      </c>
      <c r="M15" s="7">
        <f>'hand 2'!M5-'0.15mL-4 '!M10</f>
        <v>16.099999999999994</v>
      </c>
      <c r="N15" s="7">
        <f>'hand 2'!N5-'0.15mL-4 '!N10</f>
        <v>-3.5</v>
      </c>
      <c r="O15" s="7">
        <f>'hand 2'!O5-'0.15mL-4 '!O10</f>
        <v>6.1999999999999886</v>
      </c>
      <c r="P15" s="4">
        <f>SUM(J15:O15)</f>
        <v>135.19999999999999</v>
      </c>
    </row>
    <row r="16" spans="1:16" x14ac:dyDescent="0.4">
      <c r="A16" s="3"/>
      <c r="B16" s="2"/>
      <c r="C16" s="2"/>
      <c r="D16" s="2"/>
      <c r="E16" s="2"/>
      <c r="F16" s="2"/>
      <c r="G16" s="2"/>
      <c r="H16" s="1"/>
      <c r="J16" s="2"/>
      <c r="K16" s="2"/>
      <c r="L16" s="2"/>
      <c r="M16" s="2"/>
      <c r="N16" s="2"/>
      <c r="O16" s="2"/>
      <c r="P16" s="15">
        <f>SUM(P13:P15)</f>
        <v>775.40000000000009</v>
      </c>
    </row>
    <row r="17" spans="1:18" x14ac:dyDescent="0.4">
      <c r="A17" s="24" t="s">
        <v>28</v>
      </c>
      <c r="B17" s="9" t="s">
        <v>17</v>
      </c>
      <c r="C17" s="9"/>
      <c r="D17" s="9"/>
      <c r="E17" s="9"/>
      <c r="F17" s="9"/>
      <c r="G17" s="9"/>
      <c r="H17" s="8"/>
      <c r="J17" t="s">
        <v>29</v>
      </c>
    </row>
    <row r="18" spans="1:18" x14ac:dyDescent="0.4">
      <c r="A18" s="5">
        <v>4</v>
      </c>
      <c r="B18" s="7">
        <v>58</v>
      </c>
      <c r="C18" s="7">
        <v>102</v>
      </c>
      <c r="D18" s="7">
        <v>110</v>
      </c>
      <c r="E18" s="7">
        <v>103</v>
      </c>
      <c r="F18" s="7">
        <v>60</v>
      </c>
      <c r="G18" s="6">
        <v>53</v>
      </c>
      <c r="H18" s="11"/>
      <c r="J18" s="7">
        <f t="shared" ref="J18:O20" si="1">J13^2</f>
        <v>237.15999999999929</v>
      </c>
      <c r="K18" s="7">
        <f t="shared" si="1"/>
        <v>670.81000000000029</v>
      </c>
      <c r="L18" s="7">
        <f t="shared" si="1"/>
        <v>2420.6400000000003</v>
      </c>
      <c r="M18" s="7">
        <f t="shared" si="1"/>
        <v>1142.4399999999998</v>
      </c>
      <c r="N18" s="7">
        <f t="shared" si="1"/>
        <v>6037.2900000000009</v>
      </c>
      <c r="O18" s="7">
        <f t="shared" si="1"/>
        <v>10629.609999999999</v>
      </c>
      <c r="P18" s="4">
        <f>SUM(J18:O18)</f>
        <v>21137.949999999997</v>
      </c>
    </row>
    <row r="19" spans="1:18" x14ac:dyDescent="0.4">
      <c r="A19" s="5">
        <v>3</v>
      </c>
      <c r="B19" s="7">
        <v>44</v>
      </c>
      <c r="C19" s="7">
        <v>34</v>
      </c>
      <c r="D19" s="7">
        <v>41</v>
      </c>
      <c r="E19" s="7">
        <v>46</v>
      </c>
      <c r="F19" s="7">
        <v>75</v>
      </c>
      <c r="G19" s="6">
        <v>127</v>
      </c>
      <c r="H19" s="11"/>
      <c r="J19" s="7">
        <f t="shared" si="1"/>
        <v>576</v>
      </c>
      <c r="K19" s="7">
        <f t="shared" si="1"/>
        <v>3433.9600000000009</v>
      </c>
      <c r="L19" s="7">
        <f t="shared" si="1"/>
        <v>6609.69</v>
      </c>
      <c r="M19" s="7">
        <f t="shared" si="1"/>
        <v>4448.8900000000003</v>
      </c>
      <c r="N19" s="7">
        <f t="shared" si="1"/>
        <v>3422.25</v>
      </c>
      <c r="O19" s="7">
        <f t="shared" si="1"/>
        <v>2116</v>
      </c>
      <c r="P19" s="4">
        <f>SUM(J19:O19)</f>
        <v>20606.79</v>
      </c>
    </row>
    <row r="20" spans="1:18" ht="19.5" thickBot="1" x14ac:dyDescent="0.45">
      <c r="A20" s="5"/>
      <c r="B20" s="7">
        <v>135</v>
      </c>
      <c r="C20" s="7">
        <v>74</v>
      </c>
      <c r="D20" s="7">
        <v>144</v>
      </c>
      <c r="E20" s="7">
        <v>165</v>
      </c>
      <c r="F20" s="7">
        <v>160</v>
      </c>
      <c r="G20" s="6">
        <v>171</v>
      </c>
      <c r="H20" s="11"/>
      <c r="J20" s="7">
        <f t="shared" si="1"/>
        <v>948.63999999999987</v>
      </c>
      <c r="K20" s="7">
        <f t="shared" si="1"/>
        <v>2162.25</v>
      </c>
      <c r="L20" s="7">
        <f t="shared" si="1"/>
        <v>1528.8100000000006</v>
      </c>
      <c r="M20" s="7">
        <f t="shared" si="1"/>
        <v>259.20999999999981</v>
      </c>
      <c r="N20" s="7">
        <f t="shared" si="1"/>
        <v>12.25</v>
      </c>
      <c r="O20" s="7">
        <f t="shared" si="1"/>
        <v>38.439999999999856</v>
      </c>
      <c r="P20" s="4">
        <f>SUM(J20:O20)</f>
        <v>4949.6000000000004</v>
      </c>
      <c r="Q20" t="s">
        <v>5</v>
      </c>
      <c r="R20" t="s">
        <v>11</v>
      </c>
    </row>
    <row r="21" spans="1:18" x14ac:dyDescent="0.4">
      <c r="A21" s="3"/>
      <c r="B21" s="2"/>
      <c r="C21" s="2"/>
      <c r="D21" s="2"/>
      <c r="E21" s="2"/>
      <c r="F21" s="2"/>
      <c r="G21" s="2"/>
      <c r="H21" s="1"/>
      <c r="P21" s="15">
        <f>SUM(P18:P20)</f>
        <v>46694.34</v>
      </c>
      <c r="Q21">
        <f>P21^(0.5)</f>
        <v>216.08873177470406</v>
      </c>
      <c r="R21">
        <f>Q21/18</f>
        <v>12.004929543039115</v>
      </c>
    </row>
    <row r="22" spans="1:18" x14ac:dyDescent="0.4">
      <c r="A22" s="24" t="s">
        <v>28</v>
      </c>
      <c r="B22" s="9" t="s">
        <v>17</v>
      </c>
      <c r="C22" s="9"/>
      <c r="D22" s="9"/>
      <c r="E22" s="9"/>
      <c r="F22" s="9"/>
      <c r="G22" s="9"/>
      <c r="H22" s="8"/>
    </row>
    <row r="23" spans="1:18" x14ac:dyDescent="0.4">
      <c r="A23" s="5">
        <v>4</v>
      </c>
      <c r="B23" s="7">
        <v>155</v>
      </c>
      <c r="C23" s="7">
        <v>107</v>
      </c>
      <c r="D23" s="7">
        <v>110</v>
      </c>
      <c r="E23" s="7">
        <v>103</v>
      </c>
      <c r="F23" s="7">
        <v>85</v>
      </c>
      <c r="G23" s="6">
        <v>52</v>
      </c>
      <c r="H23" s="11"/>
    </row>
    <row r="24" spans="1:18" x14ac:dyDescent="0.4">
      <c r="A24" s="5">
        <v>4</v>
      </c>
      <c r="B24" s="7">
        <v>81</v>
      </c>
      <c r="C24" s="7">
        <v>36</v>
      </c>
      <c r="D24" s="7">
        <v>38</v>
      </c>
      <c r="E24" s="7">
        <v>36</v>
      </c>
      <c r="F24" s="7">
        <v>40</v>
      </c>
      <c r="G24" s="6">
        <v>59</v>
      </c>
      <c r="H24" s="11"/>
    </row>
    <row r="25" spans="1:18" x14ac:dyDescent="0.4">
      <c r="A25" s="5"/>
      <c r="B25" s="7">
        <v>82</v>
      </c>
      <c r="C25" s="7">
        <v>56</v>
      </c>
      <c r="D25" s="7">
        <v>64</v>
      </c>
      <c r="E25" s="7">
        <v>78</v>
      </c>
      <c r="F25" s="7">
        <v>97</v>
      </c>
      <c r="G25" s="6">
        <v>143</v>
      </c>
      <c r="H25" s="11"/>
    </row>
    <row r="26" spans="1:18" x14ac:dyDescent="0.4">
      <c r="A26" s="3"/>
      <c r="B26" s="2"/>
      <c r="C26" s="2"/>
      <c r="D26" s="2"/>
      <c r="E26" s="2"/>
      <c r="F26" s="2"/>
      <c r="G26" s="2"/>
      <c r="H26" s="1"/>
    </row>
    <row r="27" spans="1:18" x14ac:dyDescent="0.4">
      <c r="A27" s="24" t="s">
        <v>28</v>
      </c>
      <c r="B27" s="9" t="s">
        <v>17</v>
      </c>
      <c r="C27" s="9"/>
      <c r="D27" s="9"/>
      <c r="E27" s="9"/>
      <c r="F27" s="9"/>
      <c r="G27" s="9"/>
      <c r="H27" s="8"/>
    </row>
    <row r="28" spans="1:18" x14ac:dyDescent="0.4">
      <c r="A28" s="5">
        <v>4</v>
      </c>
      <c r="B28" s="7">
        <v>162</v>
      </c>
      <c r="C28" s="7">
        <v>133</v>
      </c>
      <c r="D28" s="7">
        <v>115</v>
      </c>
      <c r="E28" s="7">
        <v>93</v>
      </c>
      <c r="F28" s="7">
        <v>43</v>
      </c>
      <c r="G28" s="6">
        <v>51</v>
      </c>
      <c r="H28" s="11"/>
    </row>
    <row r="29" spans="1:18" x14ac:dyDescent="0.4">
      <c r="A29" s="5">
        <v>5</v>
      </c>
      <c r="B29" s="7">
        <v>99</v>
      </c>
      <c r="C29" s="7">
        <v>62</v>
      </c>
      <c r="D29" s="7">
        <v>38</v>
      </c>
      <c r="E29" s="7">
        <v>36</v>
      </c>
      <c r="F29" s="7">
        <v>37</v>
      </c>
      <c r="G29" s="6">
        <v>70</v>
      </c>
      <c r="H29" s="11"/>
    </row>
    <row r="30" spans="1:18" x14ac:dyDescent="0.4">
      <c r="A30" s="5"/>
      <c r="B30" s="7">
        <v>55</v>
      </c>
      <c r="C30" s="7">
        <v>37</v>
      </c>
      <c r="D30" s="7">
        <v>39</v>
      </c>
      <c r="E30" s="7">
        <v>33</v>
      </c>
      <c r="F30" s="7">
        <v>45</v>
      </c>
      <c r="G30" s="6">
        <v>85</v>
      </c>
      <c r="H30" s="11"/>
    </row>
    <row r="31" spans="1:18" ht="19.5" thickBot="1" x14ac:dyDescent="0.45">
      <c r="A31" s="5"/>
      <c r="H31" s="4"/>
    </row>
    <row r="32" spans="1:18" s="14" customFormat="1" ht="19.5" thickBot="1" x14ac:dyDescent="0.45">
      <c r="A32" s="13"/>
    </row>
    <row r="48" spans="17:18" x14ac:dyDescent="0.4">
      <c r="Q48" s="24"/>
      <c r="R48" s="9"/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8FAC9-53CA-4149-8ABA-53D345FED2E1}">
  <dimension ref="A2:R57"/>
  <sheetViews>
    <sheetView zoomScale="90" zoomScaleNormal="90" workbookViewId="0">
      <selection activeCell="P12" sqref="P12"/>
    </sheetView>
  </sheetViews>
  <sheetFormatPr defaultRowHeight="18.75" x14ac:dyDescent="0.4"/>
  <sheetData>
    <row r="2" spans="1:16" x14ac:dyDescent="0.4">
      <c r="A2" s="24" t="s">
        <v>28</v>
      </c>
      <c r="B2" s="9" t="s">
        <v>17</v>
      </c>
      <c r="C2" s="9"/>
      <c r="D2" s="9"/>
      <c r="E2" s="9"/>
      <c r="F2" s="9"/>
      <c r="G2" s="9"/>
      <c r="H2" s="8"/>
    </row>
    <row r="3" spans="1:16" x14ac:dyDescent="0.4">
      <c r="A3" s="5"/>
      <c r="B3" s="7"/>
      <c r="C3" s="7"/>
      <c r="D3" s="7"/>
      <c r="E3" s="7"/>
      <c r="F3" s="7"/>
      <c r="G3" s="6"/>
      <c r="H3" s="11"/>
    </row>
    <row r="4" spans="1:16" x14ac:dyDescent="0.4">
      <c r="A4" s="5"/>
      <c r="B4" s="7"/>
      <c r="C4" s="7"/>
      <c r="D4" s="7"/>
      <c r="E4" s="7"/>
      <c r="F4" s="7"/>
      <c r="G4" s="6"/>
      <c r="H4" s="11"/>
    </row>
    <row r="5" spans="1:16" x14ac:dyDescent="0.4">
      <c r="A5" s="5"/>
      <c r="B5" s="7"/>
      <c r="C5" s="7"/>
      <c r="D5" s="7"/>
      <c r="E5" s="7"/>
      <c r="F5" s="7"/>
      <c r="G5" s="6"/>
      <c r="H5" s="11"/>
    </row>
    <row r="6" spans="1:16" x14ac:dyDescent="0.4">
      <c r="A6" s="3"/>
      <c r="B6" s="2"/>
      <c r="C6" s="2"/>
      <c r="D6" s="2"/>
      <c r="E6" s="2"/>
      <c r="F6" s="2"/>
      <c r="G6" s="2"/>
      <c r="H6" s="1"/>
    </row>
    <row r="7" spans="1:16" x14ac:dyDescent="0.4">
      <c r="A7" s="24" t="s">
        <v>28</v>
      </c>
      <c r="B7" s="9" t="s">
        <v>17</v>
      </c>
      <c r="C7" s="9"/>
      <c r="D7" s="9"/>
      <c r="E7" s="9"/>
      <c r="F7" s="9"/>
      <c r="G7" s="9"/>
      <c r="H7" s="8"/>
      <c r="J7" s="9" t="s">
        <v>16</v>
      </c>
      <c r="K7" s="9"/>
      <c r="L7" s="9"/>
      <c r="M7" s="9"/>
      <c r="N7" s="9"/>
      <c r="O7" s="9"/>
      <c r="P7" s="8"/>
    </row>
    <row r="8" spans="1:16" x14ac:dyDescent="0.4">
      <c r="A8" s="5">
        <v>2</v>
      </c>
      <c r="B8" s="7">
        <v>151</v>
      </c>
      <c r="C8" s="7">
        <v>203</v>
      </c>
      <c r="D8" s="7">
        <v>164</v>
      </c>
      <c r="E8" s="7">
        <v>82</v>
      </c>
      <c r="F8" s="7">
        <v>87</v>
      </c>
      <c r="G8" s="6">
        <v>86</v>
      </c>
      <c r="H8" s="11"/>
      <c r="J8" s="7">
        <f t="shared" ref="J8:O10" si="0">(B8+B13+B18+B23+B28)/5</f>
        <v>117</v>
      </c>
      <c r="K8" s="7">
        <f t="shared" si="0"/>
        <v>111.2</v>
      </c>
      <c r="L8" s="7">
        <f t="shared" si="0"/>
        <v>92.6</v>
      </c>
      <c r="M8" s="7">
        <f t="shared" si="0"/>
        <v>71</v>
      </c>
      <c r="N8" s="7">
        <f t="shared" si="0"/>
        <v>55.6</v>
      </c>
      <c r="O8" s="7">
        <f t="shared" si="0"/>
        <v>49.8</v>
      </c>
      <c r="P8" s="4"/>
    </row>
    <row r="9" spans="1:16" x14ac:dyDescent="0.4">
      <c r="A9" s="5">
        <v>1</v>
      </c>
      <c r="B9" s="7">
        <v>235</v>
      </c>
      <c r="C9" s="7">
        <v>104</v>
      </c>
      <c r="D9" s="7">
        <v>84</v>
      </c>
      <c r="E9" s="7">
        <v>48</v>
      </c>
      <c r="F9" s="7">
        <v>39</v>
      </c>
      <c r="G9" s="6">
        <v>67</v>
      </c>
      <c r="H9" s="11"/>
      <c r="J9" s="7">
        <f t="shared" si="0"/>
        <v>120.2</v>
      </c>
      <c r="K9" s="7">
        <f t="shared" si="0"/>
        <v>67.8</v>
      </c>
      <c r="L9" s="7">
        <f t="shared" si="0"/>
        <v>52.6</v>
      </c>
      <c r="M9" s="7">
        <f t="shared" si="0"/>
        <v>67.2</v>
      </c>
      <c r="N9" s="7">
        <f t="shared" si="0"/>
        <v>52.4</v>
      </c>
      <c r="O9" s="7">
        <f t="shared" si="0"/>
        <v>44</v>
      </c>
      <c r="P9" s="4"/>
    </row>
    <row r="10" spans="1:16" ht="19.5" thickBot="1" x14ac:dyDescent="0.45">
      <c r="A10" s="5"/>
      <c r="B10" s="7">
        <v>209</v>
      </c>
      <c r="C10" s="7">
        <v>145</v>
      </c>
      <c r="D10" s="7">
        <v>39</v>
      </c>
      <c r="E10" s="7">
        <v>42</v>
      </c>
      <c r="F10" s="7">
        <v>52</v>
      </c>
      <c r="G10" s="6">
        <v>94</v>
      </c>
      <c r="H10" s="11"/>
      <c r="J10" s="7">
        <f t="shared" si="0"/>
        <v>114</v>
      </c>
      <c r="K10" s="7">
        <f t="shared" si="0"/>
        <v>69.8</v>
      </c>
      <c r="L10" s="7">
        <f t="shared" si="0"/>
        <v>55.6</v>
      </c>
      <c r="M10" s="7">
        <f t="shared" si="0"/>
        <v>83</v>
      </c>
      <c r="N10" s="7">
        <f t="shared" si="0"/>
        <v>74.8</v>
      </c>
      <c r="O10" s="7">
        <f t="shared" si="0"/>
        <v>67.8</v>
      </c>
      <c r="P10" s="4"/>
    </row>
    <row r="11" spans="1:16" x14ac:dyDescent="0.4">
      <c r="A11" s="3"/>
      <c r="B11" s="2"/>
      <c r="C11" s="2"/>
      <c r="D11" s="2"/>
      <c r="E11" s="2"/>
      <c r="F11" s="2"/>
      <c r="G11" s="2"/>
      <c r="H11" s="1"/>
      <c r="J11" s="2"/>
      <c r="K11" s="2"/>
      <c r="L11" s="2"/>
      <c r="M11" s="2"/>
      <c r="N11" s="2"/>
      <c r="O11" s="2"/>
      <c r="P11" s="15"/>
    </row>
    <row r="12" spans="1:16" x14ac:dyDescent="0.4">
      <c r="A12" s="24" t="s">
        <v>28</v>
      </c>
      <c r="B12" s="9" t="s">
        <v>17</v>
      </c>
      <c r="C12" s="9"/>
      <c r="D12" s="9"/>
      <c r="E12" s="9"/>
      <c r="F12" s="9"/>
      <c r="G12" s="9"/>
      <c r="H12" s="8"/>
      <c r="J12" s="9" t="s">
        <v>31</v>
      </c>
      <c r="K12" s="9"/>
      <c r="L12" s="9"/>
      <c r="M12" s="9"/>
      <c r="N12" s="9"/>
      <c r="O12" s="9"/>
      <c r="P12" s="8" t="s">
        <v>33</v>
      </c>
    </row>
    <row r="13" spans="1:16" x14ac:dyDescent="0.4">
      <c r="A13" s="5">
        <v>2</v>
      </c>
      <c r="B13" s="7">
        <v>181</v>
      </c>
      <c r="C13" s="7">
        <v>162</v>
      </c>
      <c r="D13" s="7">
        <v>90</v>
      </c>
      <c r="E13" s="7">
        <v>93</v>
      </c>
      <c r="F13" s="7">
        <v>56</v>
      </c>
      <c r="G13" s="6">
        <v>44</v>
      </c>
      <c r="H13" s="11"/>
      <c r="J13" s="7">
        <f>'hand 2'!J3-'0.2mL-2,3 '!J8</f>
        <v>50.199999999999989</v>
      </c>
      <c r="K13" s="7">
        <f>'hand 2'!K3-'0.2mL-2,3 '!K8</f>
        <v>43.899999999999991</v>
      </c>
      <c r="L13" s="7">
        <f>'hand 2'!L3-'0.2mL-2,3 '!L8</f>
        <v>80.800000000000011</v>
      </c>
      <c r="M13" s="7">
        <f>'hand 2'!M3-'0.2mL-2,3 '!M8</f>
        <v>82</v>
      </c>
      <c r="N13" s="7">
        <f>'hand 2'!N3-'0.2mL-2,3 '!N8</f>
        <v>99.9</v>
      </c>
      <c r="O13" s="7">
        <f>'hand 2'!O3-'0.2mL-2,3 '!O8</f>
        <v>120.89999999999999</v>
      </c>
      <c r="P13" s="4">
        <f>SUM(J13:O13)</f>
        <v>477.69999999999993</v>
      </c>
    </row>
    <row r="14" spans="1:16" x14ac:dyDescent="0.4">
      <c r="A14" s="5">
        <v>2</v>
      </c>
      <c r="B14" s="7">
        <v>132</v>
      </c>
      <c r="C14" s="7">
        <v>89</v>
      </c>
      <c r="D14" s="7">
        <v>57</v>
      </c>
      <c r="E14" s="7">
        <v>92</v>
      </c>
      <c r="F14" s="7">
        <v>69</v>
      </c>
      <c r="G14" s="6">
        <v>44</v>
      </c>
      <c r="H14" s="11"/>
      <c r="J14" s="7">
        <f>'hand 2'!J4-'0.2mL-2,3 '!J9</f>
        <v>-14</v>
      </c>
      <c r="K14" s="7">
        <f>'hand 2'!K4-'0.2mL-2,3 '!K9</f>
        <v>39.600000000000009</v>
      </c>
      <c r="L14" s="7">
        <f>'hand 2'!L4-'0.2mL-2,3 '!L9</f>
        <v>69.5</v>
      </c>
      <c r="M14" s="7">
        <f>'hand 2'!M4-'0.2mL-2,3 '!M9</f>
        <v>43.5</v>
      </c>
      <c r="N14" s="7">
        <f>'hand 2'!N4-'0.2mL-2,3 '!N9</f>
        <v>63.300000000000004</v>
      </c>
      <c r="O14" s="7">
        <f>'hand 2'!O4-'0.2mL-2,3 '!O9</f>
        <v>93.4</v>
      </c>
      <c r="P14" s="4">
        <f>SUM(J14:O14)</f>
        <v>295.30000000000007</v>
      </c>
    </row>
    <row r="15" spans="1:16" ht="19.5" thickBot="1" x14ac:dyDescent="0.45">
      <c r="A15" s="5"/>
      <c r="B15" s="7">
        <v>71</v>
      </c>
      <c r="C15" s="7">
        <v>35</v>
      </c>
      <c r="D15" s="7">
        <v>42</v>
      </c>
      <c r="E15" s="7">
        <v>61</v>
      </c>
      <c r="F15" s="7">
        <v>89</v>
      </c>
      <c r="G15" s="6">
        <v>49</v>
      </c>
      <c r="H15" s="11"/>
      <c r="J15" s="7">
        <f>'hand 2'!J5-'0.2mL-2,3 '!J10</f>
        <v>10.599999999999994</v>
      </c>
      <c r="K15" s="7">
        <f>'hand 2'!K5-'0.2mL-2,3 '!K10</f>
        <v>41.900000000000006</v>
      </c>
      <c r="L15" s="7">
        <f>'hand 2'!L5-'0.2mL-2,3 '!L10</f>
        <v>63.1</v>
      </c>
      <c r="M15" s="7">
        <f>'hand 2'!M5-'0.2mL-2,3 '!M10</f>
        <v>33.099999999999994</v>
      </c>
      <c r="N15" s="7">
        <f>'hand 2'!N5-'0.2mL-2,3 '!N10</f>
        <v>38.299999999999997</v>
      </c>
      <c r="O15" s="7">
        <f>'hand 2'!O5-'0.2mL-2,3 '!O10</f>
        <v>71.399999999999991</v>
      </c>
      <c r="P15" s="4">
        <f>SUM(J15:O15)</f>
        <v>258.39999999999998</v>
      </c>
    </row>
    <row r="16" spans="1:16" x14ac:dyDescent="0.4">
      <c r="A16" s="3"/>
      <c r="B16" s="2"/>
      <c r="C16" s="2"/>
      <c r="D16" s="2"/>
      <c r="E16" s="2"/>
      <c r="F16" s="2"/>
      <c r="G16" s="2"/>
      <c r="H16" s="1"/>
      <c r="J16" s="2"/>
      <c r="K16" s="2"/>
      <c r="L16" s="2"/>
      <c r="M16" s="2"/>
      <c r="N16" s="2"/>
      <c r="O16" s="2"/>
      <c r="P16" s="15">
        <f>SUM(P13:P15)</f>
        <v>1031.4000000000001</v>
      </c>
    </row>
    <row r="17" spans="1:18" x14ac:dyDescent="0.4">
      <c r="A17" s="24" t="s">
        <v>28</v>
      </c>
      <c r="B17" s="9" t="s">
        <v>17</v>
      </c>
      <c r="C17" s="9"/>
      <c r="D17" s="9"/>
      <c r="E17" s="9"/>
      <c r="F17" s="9"/>
      <c r="G17" s="9"/>
      <c r="H17" s="8"/>
      <c r="J17" t="s">
        <v>29</v>
      </c>
    </row>
    <row r="18" spans="1:18" x14ac:dyDescent="0.4">
      <c r="A18" s="5">
        <v>2</v>
      </c>
      <c r="B18" s="7">
        <v>143</v>
      </c>
      <c r="C18" s="7">
        <v>97</v>
      </c>
      <c r="D18" s="7">
        <v>104</v>
      </c>
      <c r="E18" s="7">
        <v>74</v>
      </c>
      <c r="F18" s="7">
        <v>44</v>
      </c>
      <c r="G18" s="6">
        <v>38</v>
      </c>
      <c r="H18" s="11"/>
      <c r="J18" s="7">
        <f t="shared" ref="J18:O20" si="1">J13^2</f>
        <v>2520.0399999999991</v>
      </c>
      <c r="K18" s="7">
        <f t="shared" si="1"/>
        <v>1927.2099999999994</v>
      </c>
      <c r="L18" s="7">
        <f t="shared" si="1"/>
        <v>6528.6400000000021</v>
      </c>
      <c r="M18" s="7">
        <f t="shared" si="1"/>
        <v>6724</v>
      </c>
      <c r="N18" s="7">
        <f t="shared" si="1"/>
        <v>9980.010000000002</v>
      </c>
      <c r="O18" s="7">
        <f t="shared" si="1"/>
        <v>14616.809999999998</v>
      </c>
      <c r="P18" s="4">
        <f>SUM(J18:O18)</f>
        <v>42296.71</v>
      </c>
    </row>
    <row r="19" spans="1:18" x14ac:dyDescent="0.4">
      <c r="A19" s="5">
        <v>3</v>
      </c>
      <c r="B19" s="7">
        <v>131</v>
      </c>
      <c r="C19" s="7">
        <v>77</v>
      </c>
      <c r="D19" s="7">
        <v>54</v>
      </c>
      <c r="E19" s="7">
        <v>63</v>
      </c>
      <c r="F19" s="7">
        <v>58</v>
      </c>
      <c r="G19" s="6">
        <v>39</v>
      </c>
      <c r="H19" s="11"/>
      <c r="J19" s="7">
        <f t="shared" si="1"/>
        <v>196</v>
      </c>
      <c r="K19" s="7">
        <f t="shared" si="1"/>
        <v>1568.1600000000008</v>
      </c>
      <c r="L19" s="7">
        <f t="shared" si="1"/>
        <v>4830.25</v>
      </c>
      <c r="M19" s="7">
        <f t="shared" si="1"/>
        <v>1892.25</v>
      </c>
      <c r="N19" s="7">
        <f t="shared" si="1"/>
        <v>4006.8900000000003</v>
      </c>
      <c r="O19" s="7">
        <f t="shared" si="1"/>
        <v>8723.5600000000013</v>
      </c>
      <c r="P19" s="4">
        <f>SUM(J19:O19)</f>
        <v>21217.11</v>
      </c>
    </row>
    <row r="20" spans="1:18" ht="19.5" thickBot="1" x14ac:dyDescent="0.45">
      <c r="A20" s="5"/>
      <c r="B20" s="7">
        <v>129</v>
      </c>
      <c r="C20" s="7">
        <v>53</v>
      </c>
      <c r="D20" s="7">
        <v>48</v>
      </c>
      <c r="E20" s="7">
        <v>88</v>
      </c>
      <c r="F20" s="7">
        <v>65</v>
      </c>
      <c r="G20" s="6">
        <v>35</v>
      </c>
      <c r="H20" s="11"/>
      <c r="J20" s="7">
        <f t="shared" si="1"/>
        <v>112.35999999999989</v>
      </c>
      <c r="K20" s="7">
        <f t="shared" si="1"/>
        <v>1755.6100000000006</v>
      </c>
      <c r="L20" s="7">
        <f t="shared" si="1"/>
        <v>3981.61</v>
      </c>
      <c r="M20" s="7">
        <f t="shared" si="1"/>
        <v>1095.6099999999997</v>
      </c>
      <c r="N20" s="7">
        <f t="shared" si="1"/>
        <v>1466.8899999999999</v>
      </c>
      <c r="O20" s="7">
        <f t="shared" si="1"/>
        <v>5097.9599999999991</v>
      </c>
      <c r="P20" s="4">
        <f>SUM(J20:O20)</f>
        <v>13510.039999999999</v>
      </c>
      <c r="Q20" t="s">
        <v>5</v>
      </c>
      <c r="R20" t="s">
        <v>11</v>
      </c>
    </row>
    <row r="21" spans="1:18" x14ac:dyDescent="0.4">
      <c r="A21" s="3"/>
      <c r="B21" s="2"/>
      <c r="C21" s="2"/>
      <c r="D21" s="2"/>
      <c r="E21" s="2"/>
      <c r="F21" s="2"/>
      <c r="G21" s="2"/>
      <c r="H21" s="1"/>
      <c r="P21" s="15">
        <f>SUM(P18:P20)</f>
        <v>77023.86</v>
      </c>
      <c r="Q21">
        <f>P21^(0.5)</f>
        <v>277.53172791592675</v>
      </c>
      <c r="R21">
        <f>Q21/18</f>
        <v>15.418429328662597</v>
      </c>
    </row>
    <row r="22" spans="1:18" x14ac:dyDescent="0.4">
      <c r="A22" s="24" t="s">
        <v>28</v>
      </c>
      <c r="B22" s="9" t="s">
        <v>17</v>
      </c>
      <c r="C22" s="9"/>
      <c r="D22" s="9"/>
      <c r="E22" s="9"/>
      <c r="F22" s="9"/>
      <c r="G22" s="9"/>
      <c r="H22" s="8"/>
    </row>
    <row r="23" spans="1:18" x14ac:dyDescent="0.4">
      <c r="A23" s="5">
        <v>2</v>
      </c>
      <c r="B23" s="7">
        <v>53</v>
      </c>
      <c r="C23" s="7">
        <v>40</v>
      </c>
      <c r="D23" s="7">
        <v>48</v>
      </c>
      <c r="E23" s="7">
        <v>46</v>
      </c>
      <c r="F23" s="7">
        <v>38</v>
      </c>
      <c r="G23" s="6">
        <v>37</v>
      </c>
      <c r="H23" s="11"/>
    </row>
    <row r="24" spans="1:18" x14ac:dyDescent="0.4">
      <c r="A24" s="5">
        <v>4</v>
      </c>
      <c r="B24" s="7">
        <v>42</v>
      </c>
      <c r="C24" s="7">
        <v>35</v>
      </c>
      <c r="D24" s="7">
        <v>34</v>
      </c>
      <c r="E24" s="7">
        <v>72</v>
      </c>
      <c r="F24" s="7">
        <v>60</v>
      </c>
      <c r="G24" s="6">
        <v>36</v>
      </c>
      <c r="H24" s="11"/>
    </row>
    <row r="25" spans="1:18" x14ac:dyDescent="0.4">
      <c r="A25" s="5"/>
      <c r="B25" s="7">
        <v>72</v>
      </c>
      <c r="C25" s="7">
        <v>45</v>
      </c>
      <c r="D25" s="7">
        <v>63</v>
      </c>
      <c r="E25" s="7">
        <v>101</v>
      </c>
      <c r="F25" s="7">
        <v>76</v>
      </c>
      <c r="G25" s="6">
        <v>68</v>
      </c>
      <c r="H25" s="11"/>
    </row>
    <row r="26" spans="1:18" x14ac:dyDescent="0.4">
      <c r="A26" s="3"/>
      <c r="B26" s="2"/>
      <c r="C26" s="2"/>
      <c r="D26" s="2"/>
      <c r="E26" s="2"/>
      <c r="F26" s="2"/>
      <c r="G26" s="2"/>
      <c r="H26" s="1"/>
    </row>
    <row r="27" spans="1:18" x14ac:dyDescent="0.4">
      <c r="A27" s="24" t="s">
        <v>28</v>
      </c>
      <c r="B27" s="9" t="s">
        <v>17</v>
      </c>
      <c r="C27" s="9"/>
      <c r="D27" s="9"/>
      <c r="E27" s="9"/>
      <c r="F27" s="9"/>
      <c r="G27" s="9"/>
      <c r="H27" s="8"/>
    </row>
    <row r="28" spans="1:18" x14ac:dyDescent="0.4">
      <c r="A28" s="5">
        <v>2</v>
      </c>
      <c r="B28" s="7">
        <v>57</v>
      </c>
      <c r="C28" s="7">
        <v>54</v>
      </c>
      <c r="D28" s="7">
        <v>57</v>
      </c>
      <c r="E28" s="7">
        <v>60</v>
      </c>
      <c r="F28" s="7">
        <v>53</v>
      </c>
      <c r="G28" s="6">
        <v>44</v>
      </c>
      <c r="H28" s="11"/>
    </row>
    <row r="29" spans="1:18" x14ac:dyDescent="0.4">
      <c r="A29" s="5">
        <v>5</v>
      </c>
      <c r="B29" s="7">
        <v>61</v>
      </c>
      <c r="C29" s="7">
        <v>34</v>
      </c>
      <c r="D29" s="7">
        <v>34</v>
      </c>
      <c r="E29" s="7">
        <v>61</v>
      </c>
      <c r="F29" s="7">
        <v>36</v>
      </c>
      <c r="G29" s="6">
        <v>34</v>
      </c>
      <c r="H29" s="11"/>
    </row>
    <row r="30" spans="1:18" x14ac:dyDescent="0.4">
      <c r="A30" s="5"/>
      <c r="B30" s="7">
        <v>89</v>
      </c>
      <c r="C30" s="7">
        <v>71</v>
      </c>
      <c r="D30" s="7">
        <v>86</v>
      </c>
      <c r="E30" s="7">
        <v>123</v>
      </c>
      <c r="F30" s="7">
        <v>92</v>
      </c>
      <c r="G30" s="6">
        <v>93</v>
      </c>
      <c r="H30" s="11"/>
    </row>
    <row r="31" spans="1:18" ht="19.5" thickBot="1" x14ac:dyDescent="0.45">
      <c r="A31" s="5"/>
      <c r="H31" s="4"/>
    </row>
    <row r="32" spans="1:18" s="14" customFormat="1" ht="19.5" thickBot="1" x14ac:dyDescent="0.45">
      <c r="A32" s="13"/>
    </row>
    <row r="33" spans="1:18" x14ac:dyDescent="0.4">
      <c r="A33" s="24" t="s">
        <v>28</v>
      </c>
      <c r="B33" s="9" t="s">
        <v>17</v>
      </c>
      <c r="C33" s="9"/>
      <c r="D33" s="9"/>
      <c r="E33" s="9"/>
      <c r="F33" s="9"/>
      <c r="G33" s="9"/>
      <c r="H33" s="8"/>
      <c r="J33" s="9" t="s">
        <v>16</v>
      </c>
      <c r="K33" s="9"/>
      <c r="L33" s="9"/>
      <c r="M33" s="9"/>
      <c r="N33" s="9"/>
      <c r="O33" s="9"/>
      <c r="P33" s="8"/>
    </row>
    <row r="34" spans="1:18" x14ac:dyDescent="0.4">
      <c r="A34" s="5">
        <v>3</v>
      </c>
      <c r="B34" s="7">
        <v>136</v>
      </c>
      <c r="C34" s="7">
        <v>99</v>
      </c>
      <c r="D34" s="7">
        <v>65</v>
      </c>
      <c r="E34" s="7">
        <v>57</v>
      </c>
      <c r="F34" s="7">
        <v>28</v>
      </c>
      <c r="G34" s="6">
        <v>48</v>
      </c>
      <c r="H34" s="11"/>
      <c r="J34" s="7">
        <f t="shared" ref="J34:O36" si="2">(B34+B39+B44+B49+B54)/5</f>
        <v>134.80000000000001</v>
      </c>
      <c r="K34" s="7">
        <f t="shared" si="2"/>
        <v>81.400000000000006</v>
      </c>
      <c r="L34" s="7">
        <f t="shared" si="2"/>
        <v>54.4</v>
      </c>
      <c r="M34" s="7">
        <f t="shared" si="2"/>
        <v>46.8</v>
      </c>
      <c r="N34" s="7">
        <f t="shared" si="2"/>
        <v>38.200000000000003</v>
      </c>
      <c r="O34" s="7">
        <f t="shared" si="2"/>
        <v>43</v>
      </c>
      <c r="P34" s="4"/>
    </row>
    <row r="35" spans="1:18" x14ac:dyDescent="0.4">
      <c r="A35" s="5">
        <v>1</v>
      </c>
      <c r="B35" s="7">
        <v>87</v>
      </c>
      <c r="C35" s="7">
        <v>58</v>
      </c>
      <c r="D35" s="7">
        <v>39</v>
      </c>
      <c r="E35" s="7">
        <v>61</v>
      </c>
      <c r="F35" s="7">
        <v>42</v>
      </c>
      <c r="G35" s="6">
        <v>104</v>
      </c>
      <c r="H35" s="11"/>
      <c r="J35" s="7">
        <f t="shared" si="2"/>
        <v>107.2</v>
      </c>
      <c r="K35" s="7">
        <f t="shared" si="2"/>
        <v>57.6</v>
      </c>
      <c r="L35" s="7">
        <f t="shared" si="2"/>
        <v>35.4</v>
      </c>
      <c r="M35" s="7">
        <f t="shared" si="2"/>
        <v>43.2</v>
      </c>
      <c r="N35" s="7">
        <f t="shared" si="2"/>
        <v>35.799999999999997</v>
      </c>
      <c r="O35" s="7">
        <f t="shared" si="2"/>
        <v>58.6</v>
      </c>
      <c r="P35" s="4"/>
    </row>
    <row r="36" spans="1:18" ht="19.5" thickBot="1" x14ac:dyDescent="0.45">
      <c r="A36" s="5"/>
      <c r="B36" s="7">
        <v>70</v>
      </c>
      <c r="C36" s="7">
        <v>52</v>
      </c>
      <c r="D36" s="7">
        <v>68</v>
      </c>
      <c r="E36" s="7">
        <v>74</v>
      </c>
      <c r="F36" s="7">
        <v>82</v>
      </c>
      <c r="G36" s="6">
        <v>118</v>
      </c>
      <c r="H36" s="11"/>
      <c r="J36" s="7">
        <f t="shared" si="2"/>
        <v>102.8</v>
      </c>
      <c r="K36" s="7">
        <f t="shared" si="2"/>
        <v>69</v>
      </c>
      <c r="L36" s="7">
        <f t="shared" si="2"/>
        <v>62.2</v>
      </c>
      <c r="M36" s="7">
        <f t="shared" si="2"/>
        <v>53.2</v>
      </c>
      <c r="N36" s="7">
        <f t="shared" si="2"/>
        <v>65.2</v>
      </c>
      <c r="O36" s="7">
        <f t="shared" si="2"/>
        <v>116.2</v>
      </c>
      <c r="P36" s="4"/>
    </row>
    <row r="37" spans="1:18" x14ac:dyDescent="0.4">
      <c r="A37" s="3"/>
      <c r="B37" s="2"/>
      <c r="C37" s="2"/>
      <c r="D37" s="2"/>
      <c r="E37" s="2"/>
      <c r="F37" s="2"/>
      <c r="G37" s="2"/>
      <c r="H37" s="1"/>
      <c r="J37" s="2"/>
      <c r="K37" s="2"/>
      <c r="L37" s="2"/>
      <c r="M37" s="2"/>
      <c r="N37" s="2"/>
      <c r="O37" s="2"/>
      <c r="P37" s="15"/>
    </row>
    <row r="38" spans="1:18" x14ac:dyDescent="0.4">
      <c r="A38" s="24" t="s">
        <v>28</v>
      </c>
      <c r="B38" s="9" t="s">
        <v>17</v>
      </c>
      <c r="C38" s="9"/>
      <c r="D38" s="9"/>
      <c r="E38" s="9"/>
      <c r="F38" s="9"/>
      <c r="G38" s="9"/>
      <c r="H38" s="8"/>
      <c r="J38" s="9" t="s">
        <v>31</v>
      </c>
      <c r="K38" s="9"/>
      <c r="L38" s="9"/>
      <c r="M38" s="9"/>
      <c r="N38" s="9"/>
      <c r="O38" s="9"/>
      <c r="P38" s="8" t="s">
        <v>33</v>
      </c>
    </row>
    <row r="39" spans="1:18" x14ac:dyDescent="0.4">
      <c r="A39" s="5">
        <v>3</v>
      </c>
      <c r="B39" s="7">
        <v>189</v>
      </c>
      <c r="C39" s="7">
        <v>94</v>
      </c>
      <c r="D39" s="7">
        <v>47</v>
      </c>
      <c r="E39" s="7">
        <v>35</v>
      </c>
      <c r="F39" s="7">
        <v>33</v>
      </c>
      <c r="G39" s="6">
        <v>32</v>
      </c>
      <c r="H39" s="11"/>
      <c r="J39" s="7">
        <f>'hand 2'!J3-'0.2mL-2,3 '!J34</f>
        <v>32.399999999999977</v>
      </c>
      <c r="K39" s="7">
        <f>'hand 2'!K3-'0.2mL-2,3 '!K34</f>
        <v>73.699999999999989</v>
      </c>
      <c r="L39" s="7">
        <f>'hand 2'!L3-'0.2mL-2,3 '!L34</f>
        <v>119</v>
      </c>
      <c r="M39" s="7">
        <f>'hand 2'!M3-'0.2mL-2,3 '!M34</f>
        <v>106.2</v>
      </c>
      <c r="N39" s="7">
        <f>'hand 2'!N3-'0.2mL-2,3 '!N34</f>
        <v>117.3</v>
      </c>
      <c r="O39" s="7">
        <f>'hand 2'!O3-'0.2mL-2,3 '!O34</f>
        <v>127.69999999999999</v>
      </c>
      <c r="P39" s="4">
        <f>SUM(J39:O39)</f>
        <v>576.29999999999995</v>
      </c>
    </row>
    <row r="40" spans="1:18" x14ac:dyDescent="0.4">
      <c r="A40" s="5">
        <v>2</v>
      </c>
      <c r="B40" s="7">
        <v>161</v>
      </c>
      <c r="C40" s="7">
        <v>78</v>
      </c>
      <c r="D40" s="7">
        <v>38</v>
      </c>
      <c r="E40" s="7">
        <v>33</v>
      </c>
      <c r="F40" s="7">
        <v>33</v>
      </c>
      <c r="G40" s="6">
        <v>36</v>
      </c>
      <c r="H40" s="11"/>
      <c r="J40" s="7">
        <f>'hand 2'!J4-'0.2mL-2,3 '!J35</f>
        <v>-1</v>
      </c>
      <c r="K40" s="7">
        <f>'hand 2'!K4-'0.2mL-2,3 '!K35</f>
        <v>49.800000000000004</v>
      </c>
      <c r="L40" s="7">
        <f>'hand 2'!L4-'0.2mL-2,3 '!L35</f>
        <v>86.699999999999989</v>
      </c>
      <c r="M40" s="7">
        <f>'hand 2'!M4-'0.2mL-2,3 '!M35</f>
        <v>67.5</v>
      </c>
      <c r="N40" s="7">
        <f>'hand 2'!N4-'0.2mL-2,3 '!N35</f>
        <v>79.900000000000006</v>
      </c>
      <c r="O40" s="7">
        <f>'hand 2'!O4-'0.2mL-2,3 '!O35</f>
        <v>78.800000000000011</v>
      </c>
      <c r="P40" s="4">
        <f>SUM(J40:O40)</f>
        <v>361.7</v>
      </c>
    </row>
    <row r="41" spans="1:18" ht="19.5" thickBot="1" x14ac:dyDescent="0.45">
      <c r="A41" s="5"/>
      <c r="B41" s="7">
        <v>159</v>
      </c>
      <c r="C41" s="7">
        <v>79</v>
      </c>
      <c r="D41" s="7">
        <v>66</v>
      </c>
      <c r="E41" s="7">
        <v>63</v>
      </c>
      <c r="F41" s="7">
        <v>50</v>
      </c>
      <c r="G41" s="6">
        <v>93</v>
      </c>
      <c r="H41" s="11"/>
      <c r="J41" s="7">
        <f>'hand 2'!J5-'0.2mL-2,3 '!J36</f>
        <v>21.799999999999997</v>
      </c>
      <c r="K41" s="7">
        <f>'hand 2'!K5-'0.2mL-2,3 '!K36</f>
        <v>42.7</v>
      </c>
      <c r="L41" s="7">
        <f>'hand 2'!L5-'0.2mL-2,3 '!L36</f>
        <v>56.5</v>
      </c>
      <c r="M41" s="7">
        <f>'hand 2'!M5-'0.2mL-2,3 '!M36</f>
        <v>62.899999999999991</v>
      </c>
      <c r="N41" s="7">
        <f>'hand 2'!N5-'0.2mL-2,3 '!N36</f>
        <v>47.899999999999991</v>
      </c>
      <c r="O41" s="7">
        <f>'hand 2'!O5-'0.2mL-2,3 '!O36</f>
        <v>22.999999999999986</v>
      </c>
      <c r="P41" s="4">
        <f>SUM(J41:O41)</f>
        <v>254.79999999999995</v>
      </c>
    </row>
    <row r="42" spans="1:18" x14ac:dyDescent="0.4">
      <c r="A42" s="3"/>
      <c r="B42" s="2"/>
      <c r="C42" s="2"/>
      <c r="D42" s="2"/>
      <c r="E42" s="2"/>
      <c r="F42" s="2"/>
      <c r="G42" s="2"/>
      <c r="H42" s="1"/>
      <c r="J42" s="2"/>
      <c r="K42" s="2"/>
      <c r="L42" s="2"/>
      <c r="M42" s="2"/>
      <c r="N42" s="2"/>
      <c r="O42" s="2"/>
      <c r="P42" s="15">
        <f>SUM(P39:P41)</f>
        <v>1192.8</v>
      </c>
    </row>
    <row r="43" spans="1:18" x14ac:dyDescent="0.4">
      <c r="A43" s="24" t="s">
        <v>28</v>
      </c>
      <c r="B43" s="9" t="s">
        <v>17</v>
      </c>
      <c r="C43" s="9"/>
      <c r="D43" s="9"/>
      <c r="E43" s="9"/>
      <c r="F43" s="9"/>
      <c r="G43" s="9"/>
      <c r="H43" s="8"/>
      <c r="J43" t="s">
        <v>29</v>
      </c>
    </row>
    <row r="44" spans="1:18" x14ac:dyDescent="0.4">
      <c r="A44" s="5">
        <v>3</v>
      </c>
      <c r="B44" s="7">
        <v>129</v>
      </c>
      <c r="C44" s="7">
        <v>111</v>
      </c>
      <c r="D44" s="7">
        <v>78</v>
      </c>
      <c r="E44" s="7">
        <v>63</v>
      </c>
      <c r="F44" s="7">
        <v>60</v>
      </c>
      <c r="G44" s="6">
        <v>53</v>
      </c>
      <c r="H44" s="11"/>
      <c r="J44" s="7">
        <f t="shared" ref="J44:O46" si="3">J39^2</f>
        <v>1049.7599999999986</v>
      </c>
      <c r="K44" s="7">
        <f t="shared" si="3"/>
        <v>5431.6899999999987</v>
      </c>
      <c r="L44" s="7">
        <f t="shared" si="3"/>
        <v>14161</v>
      </c>
      <c r="M44" s="7">
        <f t="shared" si="3"/>
        <v>11278.44</v>
      </c>
      <c r="N44" s="7">
        <f t="shared" si="3"/>
        <v>13759.289999999999</v>
      </c>
      <c r="O44" s="7">
        <f t="shared" si="3"/>
        <v>16307.289999999997</v>
      </c>
      <c r="P44" s="4">
        <f>SUM(J44:O44)</f>
        <v>61987.47</v>
      </c>
    </row>
    <row r="45" spans="1:18" x14ac:dyDescent="0.4">
      <c r="A45" s="5">
        <v>3</v>
      </c>
      <c r="B45" s="7">
        <v>95</v>
      </c>
      <c r="C45" s="7">
        <v>66</v>
      </c>
      <c r="D45" s="7">
        <v>33</v>
      </c>
      <c r="E45" s="7">
        <v>49</v>
      </c>
      <c r="F45" s="7">
        <v>39</v>
      </c>
      <c r="G45" s="6">
        <v>54</v>
      </c>
      <c r="H45" s="11"/>
      <c r="J45" s="7">
        <f t="shared" si="3"/>
        <v>1</v>
      </c>
      <c r="K45" s="7">
        <f t="shared" si="3"/>
        <v>2480.0400000000004</v>
      </c>
      <c r="L45" s="7">
        <f t="shared" si="3"/>
        <v>7516.8899999999976</v>
      </c>
      <c r="M45" s="7">
        <f t="shared" si="3"/>
        <v>4556.25</v>
      </c>
      <c r="N45" s="7">
        <f t="shared" si="3"/>
        <v>6384.0100000000011</v>
      </c>
      <c r="O45" s="7">
        <f t="shared" si="3"/>
        <v>6209.4400000000014</v>
      </c>
      <c r="P45" s="4">
        <f>SUM(J45:O45)</f>
        <v>27147.63</v>
      </c>
    </row>
    <row r="46" spans="1:18" ht="19.5" thickBot="1" x14ac:dyDescent="0.45">
      <c r="A46" s="5"/>
      <c r="B46" s="7">
        <v>113</v>
      </c>
      <c r="C46" s="7">
        <v>117</v>
      </c>
      <c r="D46" s="7">
        <v>96</v>
      </c>
      <c r="E46" s="7">
        <v>58</v>
      </c>
      <c r="F46" s="7">
        <v>107</v>
      </c>
      <c r="G46" s="6">
        <v>149</v>
      </c>
      <c r="H46" s="11"/>
      <c r="J46" s="7">
        <f t="shared" si="3"/>
        <v>475.2399999999999</v>
      </c>
      <c r="K46" s="7">
        <f t="shared" si="3"/>
        <v>1823.2900000000002</v>
      </c>
      <c r="L46" s="7">
        <f t="shared" si="3"/>
        <v>3192.25</v>
      </c>
      <c r="M46" s="7">
        <f t="shared" si="3"/>
        <v>3956.4099999999989</v>
      </c>
      <c r="N46" s="7">
        <f t="shared" si="3"/>
        <v>2294.4099999999994</v>
      </c>
      <c r="O46" s="7">
        <f t="shared" si="3"/>
        <v>528.99999999999932</v>
      </c>
      <c r="P46" s="4">
        <f>SUM(J46:O46)</f>
        <v>12270.599999999999</v>
      </c>
      <c r="Q46" t="s">
        <v>5</v>
      </c>
      <c r="R46" t="s">
        <v>11</v>
      </c>
    </row>
    <row r="47" spans="1:18" x14ac:dyDescent="0.4">
      <c r="A47" s="3"/>
      <c r="B47" s="2"/>
      <c r="C47" s="2"/>
      <c r="D47" s="2"/>
      <c r="E47" s="2"/>
      <c r="F47" s="2"/>
      <c r="G47" s="2"/>
      <c r="H47" s="1"/>
      <c r="P47" s="15">
        <f>SUM(P44:P46)</f>
        <v>101405.70000000001</v>
      </c>
      <c r="Q47">
        <f>P47^(0.5)</f>
        <v>318.4426164947148</v>
      </c>
      <c r="R47">
        <f>Q47/18</f>
        <v>17.6912564719286</v>
      </c>
    </row>
    <row r="48" spans="1:18" x14ac:dyDescent="0.4">
      <c r="A48" s="24" t="s">
        <v>28</v>
      </c>
      <c r="B48" s="9" t="s">
        <v>17</v>
      </c>
      <c r="C48" s="9"/>
      <c r="D48" s="9"/>
      <c r="E48" s="9"/>
      <c r="F48" s="9"/>
      <c r="G48" s="9"/>
      <c r="H48" s="8"/>
    </row>
    <row r="49" spans="1:8" x14ac:dyDescent="0.4">
      <c r="A49" s="5">
        <v>3</v>
      </c>
      <c r="B49" s="7">
        <v>117</v>
      </c>
      <c r="C49" s="7">
        <v>54</v>
      </c>
      <c r="D49" s="7">
        <v>38</v>
      </c>
      <c r="E49" s="7">
        <v>42</v>
      </c>
      <c r="F49" s="7">
        <v>36</v>
      </c>
      <c r="G49" s="6">
        <v>48</v>
      </c>
      <c r="H49" s="11"/>
    </row>
    <row r="50" spans="1:8" x14ac:dyDescent="0.4">
      <c r="A50" s="5">
        <v>4</v>
      </c>
      <c r="B50" s="7">
        <v>69</v>
      </c>
      <c r="C50" s="7">
        <v>33</v>
      </c>
      <c r="D50" s="7">
        <v>33</v>
      </c>
      <c r="E50" s="7">
        <v>40</v>
      </c>
      <c r="F50" s="7">
        <v>32</v>
      </c>
      <c r="G50" s="6">
        <v>57</v>
      </c>
      <c r="H50" s="11"/>
    </row>
    <row r="51" spans="1:8" x14ac:dyDescent="0.4">
      <c r="A51" s="5"/>
      <c r="B51" s="7">
        <v>81</v>
      </c>
      <c r="C51" s="7">
        <v>40</v>
      </c>
      <c r="D51" s="7">
        <v>38</v>
      </c>
      <c r="E51" s="7">
        <v>33</v>
      </c>
      <c r="F51" s="7">
        <v>41</v>
      </c>
      <c r="G51" s="6">
        <v>92</v>
      </c>
      <c r="H51" s="11"/>
    </row>
    <row r="52" spans="1:8" x14ac:dyDescent="0.4">
      <c r="A52" s="3"/>
      <c r="B52" s="2"/>
      <c r="C52" s="2"/>
      <c r="D52" s="2"/>
      <c r="E52" s="2"/>
      <c r="F52" s="2"/>
      <c r="G52" s="2"/>
      <c r="H52" s="1"/>
    </row>
    <row r="53" spans="1:8" x14ac:dyDescent="0.4">
      <c r="A53" s="24" t="s">
        <v>28</v>
      </c>
      <c r="B53" s="9" t="s">
        <v>17</v>
      </c>
      <c r="C53" s="9"/>
      <c r="D53" s="9"/>
      <c r="E53" s="9"/>
      <c r="F53" s="9"/>
      <c r="G53" s="9"/>
      <c r="H53" s="8"/>
    </row>
    <row r="54" spans="1:8" x14ac:dyDescent="0.4">
      <c r="A54" s="5">
        <v>3</v>
      </c>
      <c r="B54" s="7">
        <v>103</v>
      </c>
      <c r="C54" s="7">
        <v>49</v>
      </c>
      <c r="D54" s="7">
        <v>44</v>
      </c>
      <c r="E54" s="7">
        <v>37</v>
      </c>
      <c r="F54" s="7">
        <v>34</v>
      </c>
      <c r="G54" s="6">
        <v>34</v>
      </c>
      <c r="H54" s="11"/>
    </row>
    <row r="55" spans="1:8" x14ac:dyDescent="0.4">
      <c r="A55" s="5">
        <v>5</v>
      </c>
      <c r="B55" s="7">
        <v>124</v>
      </c>
      <c r="C55" s="7">
        <v>53</v>
      </c>
      <c r="D55" s="7">
        <v>34</v>
      </c>
      <c r="E55" s="7">
        <v>33</v>
      </c>
      <c r="F55" s="7">
        <v>33</v>
      </c>
      <c r="G55" s="6">
        <v>42</v>
      </c>
      <c r="H55" s="11"/>
    </row>
    <row r="56" spans="1:8" x14ac:dyDescent="0.4">
      <c r="A56" s="5"/>
      <c r="B56" s="7">
        <v>91</v>
      </c>
      <c r="C56" s="7">
        <v>57</v>
      </c>
      <c r="D56" s="7">
        <v>43</v>
      </c>
      <c r="E56" s="7">
        <v>38</v>
      </c>
      <c r="F56" s="7">
        <v>46</v>
      </c>
      <c r="G56" s="6">
        <v>129</v>
      </c>
      <c r="H56" s="11"/>
    </row>
    <row r="57" spans="1:8" x14ac:dyDescent="0.4">
      <c r="A57" s="3"/>
      <c r="B57" s="2"/>
      <c r="C57" s="2"/>
      <c r="D57" s="2"/>
      <c r="E57" s="2"/>
      <c r="F57" s="2"/>
      <c r="G57" s="2"/>
      <c r="H57" s="1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07C3D-311F-4838-A209-5AC1AB5DE309}">
  <dimension ref="A2:R32"/>
  <sheetViews>
    <sheetView topLeftCell="A16" zoomScale="90" zoomScaleNormal="90" workbookViewId="0">
      <selection activeCell="P12" sqref="P12"/>
    </sheetView>
  </sheetViews>
  <sheetFormatPr defaultRowHeight="18.75" x14ac:dyDescent="0.4"/>
  <sheetData>
    <row r="2" spans="1:16" x14ac:dyDescent="0.4">
      <c r="A2" s="24" t="s">
        <v>28</v>
      </c>
      <c r="B2" s="9" t="s">
        <v>17</v>
      </c>
      <c r="C2" s="9"/>
      <c r="D2" s="9"/>
      <c r="E2" s="9"/>
      <c r="F2" s="9"/>
      <c r="G2" s="9"/>
      <c r="H2" s="8"/>
    </row>
    <row r="3" spans="1:16" x14ac:dyDescent="0.4">
      <c r="A3" s="5"/>
      <c r="B3" s="7"/>
      <c r="C3" s="7"/>
      <c r="D3" s="7"/>
      <c r="E3" s="7"/>
      <c r="F3" s="7"/>
      <c r="G3" s="6"/>
      <c r="H3" s="11"/>
    </row>
    <row r="4" spans="1:16" x14ac:dyDescent="0.4">
      <c r="A4" s="5"/>
      <c r="B4" s="7"/>
      <c r="C4" s="7"/>
      <c r="D4" s="7"/>
      <c r="E4" s="7"/>
      <c r="F4" s="7"/>
      <c r="G4" s="6"/>
      <c r="H4" s="11"/>
    </row>
    <row r="5" spans="1:16" x14ac:dyDescent="0.4">
      <c r="A5" s="5"/>
      <c r="B5" s="7"/>
      <c r="C5" s="7"/>
      <c r="D5" s="7"/>
      <c r="E5" s="7"/>
      <c r="F5" s="7"/>
      <c r="G5" s="6"/>
      <c r="H5" s="11"/>
    </row>
    <row r="6" spans="1:16" x14ac:dyDescent="0.4">
      <c r="A6" s="3"/>
      <c r="B6" s="2"/>
      <c r="C6" s="2"/>
      <c r="D6" s="2"/>
      <c r="E6" s="2"/>
      <c r="F6" s="2"/>
      <c r="G6" s="2"/>
      <c r="H6" s="1"/>
    </row>
    <row r="7" spans="1:16" x14ac:dyDescent="0.4">
      <c r="A7" s="24" t="s">
        <v>28</v>
      </c>
      <c r="B7" s="9" t="s">
        <v>17</v>
      </c>
      <c r="C7" s="9"/>
      <c r="D7" s="9"/>
      <c r="E7" s="9"/>
      <c r="F7" s="9"/>
      <c r="G7" s="9"/>
      <c r="H7" s="8"/>
      <c r="J7" s="9" t="s">
        <v>16</v>
      </c>
      <c r="K7" s="9"/>
      <c r="L7" s="9"/>
      <c r="M7" s="9"/>
      <c r="N7" s="9"/>
      <c r="O7" s="9"/>
      <c r="P7" s="8"/>
    </row>
    <row r="8" spans="1:16" x14ac:dyDescent="0.4">
      <c r="A8" s="5">
        <v>4</v>
      </c>
      <c r="B8" s="7">
        <v>115</v>
      </c>
      <c r="C8" s="7">
        <v>84</v>
      </c>
      <c r="D8" s="7">
        <v>98</v>
      </c>
      <c r="E8" s="7">
        <v>92</v>
      </c>
      <c r="F8" s="7">
        <v>45</v>
      </c>
      <c r="G8" s="6">
        <v>39</v>
      </c>
      <c r="H8" s="11"/>
      <c r="J8" s="7">
        <f t="shared" ref="J8:O10" si="0">(B8+B13+B18+B23+B28)/5</f>
        <v>103.8</v>
      </c>
      <c r="K8" s="7">
        <f t="shared" si="0"/>
        <v>67.400000000000006</v>
      </c>
      <c r="L8" s="7">
        <f t="shared" si="0"/>
        <v>78.599999999999994</v>
      </c>
      <c r="M8" s="7">
        <f t="shared" si="0"/>
        <v>69.8</v>
      </c>
      <c r="N8" s="7">
        <f t="shared" si="0"/>
        <v>41.2</v>
      </c>
      <c r="O8" s="7">
        <f t="shared" si="0"/>
        <v>35.6</v>
      </c>
      <c r="P8" s="4"/>
    </row>
    <row r="9" spans="1:16" x14ac:dyDescent="0.4">
      <c r="A9" s="5">
        <v>1</v>
      </c>
      <c r="B9" s="7">
        <v>47</v>
      </c>
      <c r="C9" s="7">
        <v>36</v>
      </c>
      <c r="D9" s="7">
        <v>33</v>
      </c>
      <c r="E9" s="7">
        <v>33</v>
      </c>
      <c r="F9" s="7">
        <v>29</v>
      </c>
      <c r="G9" s="6">
        <v>32</v>
      </c>
      <c r="H9" s="11"/>
      <c r="J9" s="7">
        <f t="shared" si="0"/>
        <v>51.2</v>
      </c>
      <c r="K9" s="7">
        <f t="shared" si="0"/>
        <v>37.6</v>
      </c>
      <c r="L9" s="7">
        <f t="shared" si="0"/>
        <v>34.200000000000003</v>
      </c>
      <c r="M9" s="7">
        <f t="shared" si="0"/>
        <v>31.8</v>
      </c>
      <c r="N9" s="7">
        <f t="shared" si="0"/>
        <v>37.200000000000003</v>
      </c>
      <c r="O9" s="7">
        <f t="shared" si="0"/>
        <v>35.799999999999997</v>
      </c>
      <c r="P9" s="4"/>
    </row>
    <row r="10" spans="1:16" ht="19.5" thickBot="1" x14ac:dyDescent="0.45">
      <c r="A10" s="5"/>
      <c r="B10" s="7">
        <v>64</v>
      </c>
      <c r="C10" s="7">
        <v>73</v>
      </c>
      <c r="D10" s="7">
        <v>50</v>
      </c>
      <c r="E10" s="7">
        <v>38</v>
      </c>
      <c r="F10" s="7">
        <v>72</v>
      </c>
      <c r="G10" s="6">
        <v>66</v>
      </c>
      <c r="H10" s="11"/>
      <c r="J10" s="7">
        <f t="shared" si="0"/>
        <v>63.6</v>
      </c>
      <c r="K10" s="7">
        <f t="shared" si="0"/>
        <v>52.6</v>
      </c>
      <c r="L10" s="7">
        <f t="shared" si="0"/>
        <v>50</v>
      </c>
      <c r="M10" s="7">
        <f t="shared" si="0"/>
        <v>41.6</v>
      </c>
      <c r="N10" s="7">
        <f t="shared" si="0"/>
        <v>57.8</v>
      </c>
      <c r="O10" s="7">
        <f t="shared" si="0"/>
        <v>69</v>
      </c>
      <c r="P10" s="4"/>
    </row>
    <row r="11" spans="1:16" x14ac:dyDescent="0.4">
      <c r="A11" s="3"/>
      <c r="B11" s="2"/>
      <c r="C11" s="2"/>
      <c r="D11" s="2"/>
      <c r="E11" s="2"/>
      <c r="F11" s="2"/>
      <c r="G11" s="2"/>
      <c r="H11" s="1"/>
      <c r="J11" s="2"/>
      <c r="K11" s="2"/>
      <c r="L11" s="2"/>
      <c r="M11" s="2"/>
      <c r="N11" s="2"/>
      <c r="O11" s="2"/>
      <c r="P11" s="15"/>
    </row>
    <row r="12" spans="1:16" x14ac:dyDescent="0.4">
      <c r="A12" s="24" t="s">
        <v>28</v>
      </c>
      <c r="B12" s="9" t="s">
        <v>17</v>
      </c>
      <c r="C12" s="9"/>
      <c r="D12" s="9"/>
      <c r="E12" s="9"/>
      <c r="F12" s="9"/>
      <c r="G12" s="9"/>
      <c r="H12" s="8"/>
      <c r="J12" s="9" t="s">
        <v>31</v>
      </c>
      <c r="K12" s="9"/>
      <c r="L12" s="9"/>
      <c r="M12" s="9"/>
      <c r="N12" s="9"/>
      <c r="O12" s="9"/>
      <c r="P12" s="8" t="s">
        <v>33</v>
      </c>
    </row>
    <row r="13" spans="1:16" x14ac:dyDescent="0.4">
      <c r="A13" s="5">
        <v>4</v>
      </c>
      <c r="B13" s="7">
        <v>121</v>
      </c>
      <c r="C13" s="7">
        <v>73</v>
      </c>
      <c r="D13" s="7">
        <v>105</v>
      </c>
      <c r="E13" s="7">
        <v>107</v>
      </c>
      <c r="F13" s="7">
        <v>53</v>
      </c>
      <c r="G13" s="6">
        <v>36</v>
      </c>
      <c r="H13" s="11"/>
      <c r="J13" s="7">
        <f>'hand 2'!J3-'0.2mL-4  '!J8</f>
        <v>63.399999999999991</v>
      </c>
      <c r="K13" s="7">
        <f>'hand 2'!K3-'0.2mL-4  '!K8</f>
        <v>87.699999999999989</v>
      </c>
      <c r="L13" s="7">
        <f>'hand 2'!L3-'0.2mL-4  '!L8</f>
        <v>94.800000000000011</v>
      </c>
      <c r="M13" s="7">
        <f>'hand 2'!M3-'0.2mL-4  '!M8</f>
        <v>83.2</v>
      </c>
      <c r="N13" s="7">
        <f>'hand 2'!N3-'0.2mL-4  '!N8</f>
        <v>114.3</v>
      </c>
      <c r="O13" s="7">
        <f>'hand 2'!O3-'0.2mL-4  '!O8</f>
        <v>135.1</v>
      </c>
      <c r="P13" s="4">
        <f>SUM(J13:O13)</f>
        <v>578.5</v>
      </c>
    </row>
    <row r="14" spans="1:16" x14ac:dyDescent="0.4">
      <c r="A14" s="5">
        <v>2</v>
      </c>
      <c r="B14" s="7">
        <v>80</v>
      </c>
      <c r="C14" s="7">
        <v>45</v>
      </c>
      <c r="D14" s="7">
        <v>36</v>
      </c>
      <c r="E14" s="7">
        <v>31</v>
      </c>
      <c r="F14" s="7">
        <v>33</v>
      </c>
      <c r="G14" s="6">
        <v>33</v>
      </c>
      <c r="H14" s="11"/>
      <c r="J14" s="7">
        <f>'hand 2'!J4-'0.2mL-4  '!J9</f>
        <v>55</v>
      </c>
      <c r="K14" s="7">
        <f>'hand 2'!K4-'0.2mL-4  '!K9</f>
        <v>69.800000000000011</v>
      </c>
      <c r="L14" s="7">
        <f>'hand 2'!L4-'0.2mL-4  '!L9</f>
        <v>87.899999999999991</v>
      </c>
      <c r="M14" s="7">
        <f>'hand 2'!M4-'0.2mL-4  '!M9</f>
        <v>78.900000000000006</v>
      </c>
      <c r="N14" s="7">
        <f>'hand 2'!N4-'0.2mL-4  '!N9</f>
        <v>78.5</v>
      </c>
      <c r="O14" s="7">
        <f>'hand 2'!O4-'0.2mL-4  '!O9</f>
        <v>101.60000000000001</v>
      </c>
      <c r="P14" s="4">
        <f>SUM(J14:O14)</f>
        <v>471.70000000000005</v>
      </c>
    </row>
    <row r="15" spans="1:16" ht="19.5" thickBot="1" x14ac:dyDescent="0.45">
      <c r="A15" s="5"/>
      <c r="B15" s="7">
        <v>121</v>
      </c>
      <c r="C15" s="7">
        <v>70</v>
      </c>
      <c r="D15" s="7">
        <v>58</v>
      </c>
      <c r="E15" s="7">
        <v>39</v>
      </c>
      <c r="F15" s="7">
        <v>37</v>
      </c>
      <c r="G15" s="6">
        <v>46</v>
      </c>
      <c r="H15" s="11"/>
      <c r="J15" s="7">
        <f>'hand 2'!J5-'0.2mL-4  '!J10</f>
        <v>60.999999999999993</v>
      </c>
      <c r="K15" s="7">
        <f>'hand 2'!K5-'0.2mL-4  '!K10</f>
        <v>59.1</v>
      </c>
      <c r="L15" s="7">
        <f>'hand 2'!L5-'0.2mL-4  '!L10</f>
        <v>68.7</v>
      </c>
      <c r="M15" s="7">
        <f>'hand 2'!M5-'0.2mL-4  '!M10</f>
        <v>74.5</v>
      </c>
      <c r="N15" s="7">
        <f>'hand 2'!N5-'0.2mL-4  '!N10</f>
        <v>55.3</v>
      </c>
      <c r="O15" s="7">
        <f>'hand 2'!O5-'0.2mL-4  '!O10</f>
        <v>70.199999999999989</v>
      </c>
      <c r="P15" s="4">
        <f>SUM(J15:O15)</f>
        <v>388.8</v>
      </c>
    </row>
    <row r="16" spans="1:16" x14ac:dyDescent="0.4">
      <c r="A16" s="3"/>
      <c r="B16" s="2"/>
      <c r="C16" s="2"/>
      <c r="D16" s="2"/>
      <c r="E16" s="2"/>
      <c r="F16" s="2"/>
      <c r="G16" s="2"/>
      <c r="H16" s="1"/>
      <c r="J16" s="2"/>
      <c r="K16" s="2"/>
      <c r="L16" s="2"/>
      <c r="M16" s="2"/>
      <c r="N16" s="2"/>
      <c r="O16" s="2"/>
      <c r="P16" s="15">
        <f>SUM(P13:P15)</f>
        <v>1439</v>
      </c>
    </row>
    <row r="17" spans="1:18" x14ac:dyDescent="0.4">
      <c r="A17" s="24" t="s">
        <v>28</v>
      </c>
      <c r="B17" s="9" t="s">
        <v>17</v>
      </c>
      <c r="C17" s="9"/>
      <c r="D17" s="9"/>
      <c r="E17" s="9"/>
      <c r="F17" s="9"/>
      <c r="G17" s="9"/>
      <c r="H17" s="8"/>
      <c r="J17" t="s">
        <v>29</v>
      </c>
    </row>
    <row r="18" spans="1:18" x14ac:dyDescent="0.4">
      <c r="A18" s="5">
        <v>4</v>
      </c>
      <c r="B18" s="7">
        <v>64</v>
      </c>
      <c r="C18" s="7">
        <v>55</v>
      </c>
      <c r="D18" s="7">
        <v>78</v>
      </c>
      <c r="E18" s="7">
        <v>50</v>
      </c>
      <c r="F18" s="7">
        <v>31</v>
      </c>
      <c r="G18" s="6">
        <v>29</v>
      </c>
      <c r="H18" s="11"/>
      <c r="J18" s="7">
        <f t="shared" ref="J18:O20" si="1">J13^2</f>
        <v>4019.559999999999</v>
      </c>
      <c r="K18" s="7">
        <f t="shared" si="1"/>
        <v>7691.2899999999981</v>
      </c>
      <c r="L18" s="7">
        <f t="shared" si="1"/>
        <v>8987.0400000000027</v>
      </c>
      <c r="M18" s="7">
        <f t="shared" si="1"/>
        <v>6922.2400000000007</v>
      </c>
      <c r="N18" s="7">
        <f t="shared" si="1"/>
        <v>13064.49</v>
      </c>
      <c r="O18" s="7">
        <f t="shared" si="1"/>
        <v>18252.009999999998</v>
      </c>
      <c r="P18" s="4">
        <f>SUM(J18:O18)</f>
        <v>58936.630000000005</v>
      </c>
    </row>
    <row r="19" spans="1:18" x14ac:dyDescent="0.4">
      <c r="A19" s="5">
        <v>3</v>
      </c>
      <c r="B19" s="7">
        <v>35</v>
      </c>
      <c r="C19" s="7">
        <v>37</v>
      </c>
      <c r="D19" s="7">
        <v>32</v>
      </c>
      <c r="E19" s="7">
        <v>32</v>
      </c>
      <c r="F19" s="7">
        <v>31</v>
      </c>
      <c r="G19" s="6">
        <v>36</v>
      </c>
      <c r="H19" s="11"/>
      <c r="J19" s="7">
        <f t="shared" si="1"/>
        <v>3025</v>
      </c>
      <c r="K19" s="7">
        <f t="shared" si="1"/>
        <v>4872.0400000000018</v>
      </c>
      <c r="L19" s="7">
        <f t="shared" si="1"/>
        <v>7726.4099999999989</v>
      </c>
      <c r="M19" s="7">
        <f t="shared" si="1"/>
        <v>6225.2100000000009</v>
      </c>
      <c r="N19" s="7">
        <f t="shared" si="1"/>
        <v>6162.25</v>
      </c>
      <c r="O19" s="7">
        <f t="shared" si="1"/>
        <v>10322.560000000001</v>
      </c>
      <c r="P19" s="4">
        <f>SUM(J19:O19)</f>
        <v>38333.47</v>
      </c>
    </row>
    <row r="20" spans="1:18" ht="19.5" thickBot="1" x14ac:dyDescent="0.45">
      <c r="A20" s="5"/>
      <c r="B20" s="7">
        <v>45</v>
      </c>
      <c r="C20" s="7">
        <v>42</v>
      </c>
      <c r="D20" s="7">
        <v>61</v>
      </c>
      <c r="E20" s="7">
        <v>57</v>
      </c>
      <c r="F20" s="7">
        <v>50</v>
      </c>
      <c r="G20" s="6">
        <v>90</v>
      </c>
      <c r="H20" s="11"/>
      <c r="J20" s="7">
        <f t="shared" si="1"/>
        <v>3720.9999999999991</v>
      </c>
      <c r="K20" s="7">
        <f t="shared" si="1"/>
        <v>3492.81</v>
      </c>
      <c r="L20" s="7">
        <f t="shared" si="1"/>
        <v>4719.6900000000005</v>
      </c>
      <c r="M20" s="7">
        <f t="shared" si="1"/>
        <v>5550.25</v>
      </c>
      <c r="N20" s="7">
        <f t="shared" si="1"/>
        <v>3058.0899999999997</v>
      </c>
      <c r="O20" s="7">
        <f t="shared" si="1"/>
        <v>4928.0399999999981</v>
      </c>
      <c r="P20" s="4">
        <f>SUM(J20:O20)</f>
        <v>25469.879999999997</v>
      </c>
      <c r="Q20" t="s">
        <v>5</v>
      </c>
      <c r="R20" t="s">
        <v>11</v>
      </c>
    </row>
    <row r="21" spans="1:18" x14ac:dyDescent="0.4">
      <c r="A21" s="3"/>
      <c r="B21" s="2"/>
      <c r="C21" s="2"/>
      <c r="D21" s="2"/>
      <c r="E21" s="2"/>
      <c r="F21" s="2"/>
      <c r="G21" s="2"/>
      <c r="H21" s="1"/>
      <c r="P21" s="15">
        <f>SUM(P18:P20)</f>
        <v>122739.98000000001</v>
      </c>
      <c r="Q21">
        <f>P21^(0.5)</f>
        <v>350.3426608336473</v>
      </c>
      <c r="R21">
        <f>Q21/18</f>
        <v>19.463481157424852</v>
      </c>
    </row>
    <row r="22" spans="1:18" x14ac:dyDescent="0.4">
      <c r="A22" s="24" t="s">
        <v>28</v>
      </c>
      <c r="B22" s="9" t="s">
        <v>17</v>
      </c>
      <c r="C22" s="9"/>
      <c r="D22" s="9"/>
      <c r="E22" s="9"/>
      <c r="F22" s="9"/>
      <c r="G22" s="9"/>
      <c r="H22" s="8"/>
    </row>
    <row r="23" spans="1:18" x14ac:dyDescent="0.4">
      <c r="A23" s="5">
        <v>4</v>
      </c>
      <c r="B23" s="7">
        <v>119</v>
      </c>
      <c r="C23" s="7">
        <v>57</v>
      </c>
      <c r="D23" s="7">
        <v>41</v>
      </c>
      <c r="E23" s="7">
        <v>39</v>
      </c>
      <c r="F23" s="7">
        <v>32</v>
      </c>
      <c r="G23" s="6">
        <v>33</v>
      </c>
      <c r="H23" s="11"/>
    </row>
    <row r="24" spans="1:18" x14ac:dyDescent="0.4">
      <c r="A24" s="5">
        <v>4</v>
      </c>
      <c r="B24" s="7">
        <v>52</v>
      </c>
      <c r="C24" s="7">
        <v>36</v>
      </c>
      <c r="D24" s="7">
        <v>36</v>
      </c>
      <c r="E24" s="7">
        <v>33</v>
      </c>
      <c r="F24" s="7">
        <v>32</v>
      </c>
      <c r="G24" s="6">
        <v>33</v>
      </c>
      <c r="H24" s="11"/>
    </row>
    <row r="25" spans="1:18" x14ac:dyDescent="0.4">
      <c r="A25" s="5"/>
      <c r="B25" s="7">
        <v>45</v>
      </c>
      <c r="C25" s="7">
        <v>39</v>
      </c>
      <c r="D25" s="7">
        <v>36</v>
      </c>
      <c r="E25" s="7">
        <v>33</v>
      </c>
      <c r="F25" s="7">
        <v>35</v>
      </c>
      <c r="G25" s="6">
        <v>56</v>
      </c>
      <c r="H25" s="11"/>
    </row>
    <row r="26" spans="1:18" x14ac:dyDescent="0.4">
      <c r="A26" s="3"/>
      <c r="B26" s="2"/>
      <c r="C26" s="2"/>
      <c r="D26" s="2"/>
      <c r="E26" s="2"/>
      <c r="F26" s="2"/>
      <c r="G26" s="2"/>
      <c r="H26" s="1"/>
    </row>
    <row r="27" spans="1:18" x14ac:dyDescent="0.4">
      <c r="A27" s="24" t="s">
        <v>28</v>
      </c>
      <c r="B27" s="9" t="s">
        <v>17</v>
      </c>
      <c r="C27" s="9"/>
      <c r="D27" s="9"/>
      <c r="E27" s="9"/>
      <c r="F27" s="9"/>
      <c r="G27" s="9"/>
      <c r="H27" s="8"/>
    </row>
    <row r="28" spans="1:18" x14ac:dyDescent="0.4">
      <c r="A28" s="5">
        <v>4</v>
      </c>
      <c r="B28" s="7">
        <v>100</v>
      </c>
      <c r="C28" s="7">
        <v>68</v>
      </c>
      <c r="D28" s="7">
        <v>71</v>
      </c>
      <c r="E28" s="7">
        <v>61</v>
      </c>
      <c r="F28" s="7">
        <v>45</v>
      </c>
      <c r="G28" s="6">
        <v>41</v>
      </c>
      <c r="H28" s="11"/>
    </row>
    <row r="29" spans="1:18" x14ac:dyDescent="0.4">
      <c r="A29" s="5"/>
      <c r="B29" s="7">
        <v>42</v>
      </c>
      <c r="C29" s="7">
        <v>34</v>
      </c>
      <c r="D29" s="7">
        <v>34</v>
      </c>
      <c r="E29" s="7">
        <v>30</v>
      </c>
      <c r="F29" s="7">
        <v>61</v>
      </c>
      <c r="G29" s="6">
        <v>45</v>
      </c>
      <c r="H29" s="11"/>
    </row>
    <row r="30" spans="1:18" x14ac:dyDescent="0.4">
      <c r="A30" s="5"/>
      <c r="B30" s="7">
        <v>43</v>
      </c>
      <c r="C30" s="7">
        <v>39</v>
      </c>
      <c r="D30" s="7">
        <v>45</v>
      </c>
      <c r="E30" s="7">
        <v>41</v>
      </c>
      <c r="F30" s="7">
        <v>95</v>
      </c>
      <c r="G30" s="6">
        <v>87</v>
      </c>
      <c r="H30" s="11"/>
    </row>
    <row r="31" spans="1:18" ht="19.5" thickBot="1" x14ac:dyDescent="0.45">
      <c r="A31" s="5"/>
      <c r="H31" s="4"/>
    </row>
    <row r="32" spans="1:18" s="14" customFormat="1" ht="19.5" thickBot="1" x14ac:dyDescent="0.45">
      <c r="A32" s="13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84DB6-59D9-4278-9FF2-2D0B175FED86}">
  <dimension ref="A2:R57"/>
  <sheetViews>
    <sheetView topLeftCell="A16" zoomScale="90" zoomScaleNormal="90" workbookViewId="0">
      <selection activeCell="P38" sqref="P38"/>
    </sheetView>
  </sheetViews>
  <sheetFormatPr defaultRowHeight="18.75" x14ac:dyDescent="0.4"/>
  <sheetData>
    <row r="2" spans="1:16" x14ac:dyDescent="0.4">
      <c r="A2" s="24" t="s">
        <v>28</v>
      </c>
      <c r="B2" s="9" t="s">
        <v>17</v>
      </c>
      <c r="C2" s="9"/>
      <c r="D2" s="9"/>
      <c r="E2" s="9"/>
      <c r="F2" s="9"/>
      <c r="G2" s="9"/>
      <c r="H2" s="8"/>
    </row>
    <row r="3" spans="1:16" x14ac:dyDescent="0.4">
      <c r="A3" s="5"/>
      <c r="B3" s="7"/>
      <c r="C3" s="7"/>
      <c r="D3" s="7"/>
      <c r="E3" s="7"/>
      <c r="F3" s="7"/>
      <c r="G3" s="6"/>
      <c r="H3" s="11"/>
    </row>
    <row r="4" spans="1:16" x14ac:dyDescent="0.4">
      <c r="A4" s="5"/>
      <c r="B4" s="7"/>
      <c r="C4" s="7"/>
      <c r="D4" s="7"/>
      <c r="E4" s="7"/>
      <c r="F4" s="7"/>
      <c r="G4" s="6"/>
      <c r="H4" s="11"/>
    </row>
    <row r="5" spans="1:16" x14ac:dyDescent="0.4">
      <c r="A5" s="5"/>
      <c r="B5" s="7"/>
      <c r="C5" s="7"/>
      <c r="D5" s="7"/>
      <c r="E5" s="7"/>
      <c r="F5" s="7"/>
      <c r="G5" s="6"/>
      <c r="H5" s="11"/>
    </row>
    <row r="6" spans="1:16" x14ac:dyDescent="0.4">
      <c r="A6" s="3"/>
      <c r="B6" s="2"/>
      <c r="C6" s="2"/>
      <c r="D6" s="2"/>
      <c r="E6" s="2"/>
      <c r="F6" s="2"/>
      <c r="G6" s="2"/>
      <c r="H6" s="1"/>
    </row>
    <row r="7" spans="1:16" x14ac:dyDescent="0.4">
      <c r="A7" s="24" t="s">
        <v>28</v>
      </c>
      <c r="B7" s="9" t="s">
        <v>17</v>
      </c>
      <c r="C7" s="9"/>
      <c r="D7" s="9"/>
      <c r="E7" s="9"/>
      <c r="F7" s="9"/>
      <c r="G7" s="9"/>
      <c r="H7" s="8"/>
      <c r="J7" s="9" t="s">
        <v>16</v>
      </c>
      <c r="K7" s="9"/>
      <c r="L7" s="9"/>
      <c r="M7" s="9"/>
      <c r="N7" s="9"/>
      <c r="O7" s="9"/>
      <c r="P7" s="8"/>
    </row>
    <row r="8" spans="1:16" x14ac:dyDescent="0.4">
      <c r="A8" s="5">
        <v>2</v>
      </c>
      <c r="B8" s="7">
        <v>123</v>
      </c>
      <c r="C8" s="7">
        <v>136</v>
      </c>
      <c r="D8" s="7">
        <v>66</v>
      </c>
      <c r="E8" s="7">
        <v>35</v>
      </c>
      <c r="F8" s="7">
        <v>43</v>
      </c>
      <c r="G8" s="6">
        <v>29</v>
      </c>
      <c r="H8" s="11"/>
      <c r="J8" s="7">
        <f t="shared" ref="J8:O10" si="0">(B8+B13+B18+B23+B28)/5</f>
        <v>101.4</v>
      </c>
      <c r="K8" s="7">
        <f t="shared" si="0"/>
        <v>72.400000000000006</v>
      </c>
      <c r="L8" s="7">
        <f t="shared" si="0"/>
        <v>51</v>
      </c>
      <c r="M8" s="7">
        <f t="shared" si="0"/>
        <v>38.4</v>
      </c>
      <c r="N8" s="7">
        <f t="shared" si="0"/>
        <v>38.200000000000003</v>
      </c>
      <c r="O8" s="7">
        <f t="shared" si="0"/>
        <v>34.799999999999997</v>
      </c>
      <c r="P8" s="4"/>
    </row>
    <row r="9" spans="1:16" x14ac:dyDescent="0.4">
      <c r="A9" s="5">
        <v>1</v>
      </c>
      <c r="B9" s="7">
        <v>172</v>
      </c>
      <c r="C9" s="7">
        <v>96</v>
      </c>
      <c r="D9" s="7">
        <v>54</v>
      </c>
      <c r="E9" s="7">
        <v>29</v>
      </c>
      <c r="F9" s="7">
        <v>34</v>
      </c>
      <c r="G9" s="6">
        <v>41</v>
      </c>
      <c r="H9" s="11"/>
      <c r="J9" s="7">
        <f t="shared" si="0"/>
        <v>85</v>
      </c>
      <c r="K9" s="7">
        <f t="shared" si="0"/>
        <v>52</v>
      </c>
      <c r="L9" s="7">
        <f t="shared" si="0"/>
        <v>50.8</v>
      </c>
      <c r="M9" s="7">
        <f t="shared" si="0"/>
        <v>40.6</v>
      </c>
      <c r="N9" s="7">
        <f t="shared" si="0"/>
        <v>34</v>
      </c>
      <c r="O9" s="7">
        <f t="shared" si="0"/>
        <v>38</v>
      </c>
      <c r="P9" s="4"/>
    </row>
    <row r="10" spans="1:16" ht="19.5" thickBot="1" x14ac:dyDescent="0.45">
      <c r="A10" s="5"/>
      <c r="B10" s="7">
        <v>165</v>
      </c>
      <c r="C10" s="7">
        <v>97</v>
      </c>
      <c r="D10" s="7">
        <v>43</v>
      </c>
      <c r="E10" s="7">
        <v>30</v>
      </c>
      <c r="F10" s="7">
        <v>50</v>
      </c>
      <c r="G10" s="6">
        <v>58</v>
      </c>
      <c r="H10" s="11"/>
      <c r="J10" s="7">
        <f t="shared" si="0"/>
        <v>76</v>
      </c>
      <c r="K10" s="7">
        <f t="shared" si="0"/>
        <v>56.6</v>
      </c>
      <c r="L10" s="7">
        <f t="shared" si="0"/>
        <v>61.6</v>
      </c>
      <c r="M10" s="7">
        <f t="shared" si="0"/>
        <v>47.8</v>
      </c>
      <c r="N10" s="7">
        <f t="shared" si="0"/>
        <v>42.2</v>
      </c>
      <c r="O10" s="7">
        <f t="shared" si="0"/>
        <v>56.6</v>
      </c>
      <c r="P10" s="4"/>
    </row>
    <row r="11" spans="1:16" x14ac:dyDescent="0.4">
      <c r="A11" s="3"/>
      <c r="B11" s="2"/>
      <c r="C11" s="2"/>
      <c r="D11" s="2"/>
      <c r="E11" s="2"/>
      <c r="F11" s="2"/>
      <c r="G11" s="2"/>
      <c r="H11" s="1"/>
      <c r="J11" s="2"/>
      <c r="K11" s="2"/>
      <c r="L11" s="2"/>
      <c r="M11" s="2"/>
      <c r="N11" s="2"/>
      <c r="O11" s="2"/>
      <c r="P11" s="15"/>
    </row>
    <row r="12" spans="1:16" x14ac:dyDescent="0.4">
      <c r="A12" s="24" t="s">
        <v>28</v>
      </c>
      <c r="B12" s="9" t="s">
        <v>17</v>
      </c>
      <c r="C12" s="9"/>
      <c r="D12" s="9"/>
      <c r="E12" s="9"/>
      <c r="F12" s="9"/>
      <c r="G12" s="9"/>
      <c r="H12" s="8"/>
      <c r="J12" s="9" t="s">
        <v>31</v>
      </c>
      <c r="K12" s="9"/>
      <c r="L12" s="9"/>
      <c r="M12" s="9"/>
      <c r="N12" s="9"/>
      <c r="O12" s="9"/>
      <c r="P12" s="8" t="s">
        <v>33</v>
      </c>
    </row>
    <row r="13" spans="1:16" x14ac:dyDescent="0.4">
      <c r="A13" s="5">
        <v>2</v>
      </c>
      <c r="B13" s="7">
        <v>50</v>
      </c>
      <c r="C13" s="7">
        <v>50</v>
      </c>
      <c r="D13" s="7">
        <v>46</v>
      </c>
      <c r="E13" s="7">
        <v>37</v>
      </c>
      <c r="F13" s="7">
        <v>34</v>
      </c>
      <c r="G13" s="6">
        <v>39</v>
      </c>
      <c r="H13" s="11"/>
      <c r="J13" s="7">
        <f>'hand 2'!J3-'0.25mL-2,3'!J8</f>
        <v>65.799999999999983</v>
      </c>
      <c r="K13" s="7">
        <f>'hand 2'!K3-'0.25mL-2,3'!K8</f>
        <v>82.699999999999989</v>
      </c>
      <c r="L13" s="7">
        <f>'hand 2'!L3-'0.25mL-2,3'!L8</f>
        <v>122.4</v>
      </c>
      <c r="M13" s="7">
        <f>'hand 2'!M3-'0.25mL-2,3'!M8</f>
        <v>114.6</v>
      </c>
      <c r="N13" s="7">
        <f>'hand 2'!N3-'0.25mL-2,3'!N8</f>
        <v>117.3</v>
      </c>
      <c r="O13" s="7">
        <f>'hand 2'!O3-'0.25mL-2,3'!O8</f>
        <v>135.89999999999998</v>
      </c>
      <c r="P13" s="4">
        <f>SUM(J13:O13)</f>
        <v>638.70000000000005</v>
      </c>
    </row>
    <row r="14" spans="1:16" x14ac:dyDescent="0.4">
      <c r="A14" s="5">
        <v>2</v>
      </c>
      <c r="B14" s="7">
        <v>37</v>
      </c>
      <c r="C14" s="7">
        <v>39</v>
      </c>
      <c r="D14" s="7">
        <v>37</v>
      </c>
      <c r="E14" s="7">
        <v>35</v>
      </c>
      <c r="F14" s="7">
        <v>33</v>
      </c>
      <c r="G14" s="6">
        <v>38</v>
      </c>
      <c r="H14" s="11"/>
      <c r="J14" s="7">
        <f>'hand 2'!J4-'0.25mL-2,3'!J9</f>
        <v>21.200000000000003</v>
      </c>
      <c r="K14" s="7">
        <f>'hand 2'!K4-'0.25mL-2,3'!K9</f>
        <v>55.400000000000006</v>
      </c>
      <c r="L14" s="7">
        <f>'hand 2'!L4-'0.25mL-2,3'!L9</f>
        <v>71.3</v>
      </c>
      <c r="M14" s="7">
        <f>'hand 2'!M4-'0.25mL-2,3'!M9</f>
        <v>70.099999999999994</v>
      </c>
      <c r="N14" s="7">
        <f>'hand 2'!N4-'0.25mL-2,3'!N9</f>
        <v>81.7</v>
      </c>
      <c r="O14" s="7">
        <f>'hand 2'!O4-'0.25mL-2,3'!O9</f>
        <v>99.4</v>
      </c>
      <c r="P14" s="4">
        <f>SUM(J14:O14)</f>
        <v>399.1</v>
      </c>
    </row>
    <row r="15" spans="1:16" ht="19.5" thickBot="1" x14ac:dyDescent="0.45">
      <c r="A15" s="5"/>
      <c r="B15" s="7">
        <v>71</v>
      </c>
      <c r="C15" s="7">
        <v>52</v>
      </c>
      <c r="D15" s="7">
        <v>36</v>
      </c>
      <c r="E15" s="7">
        <v>37</v>
      </c>
      <c r="F15" s="7">
        <v>46</v>
      </c>
      <c r="G15" s="6">
        <v>76</v>
      </c>
      <c r="H15" s="11"/>
      <c r="J15" s="7">
        <f>'hand 2'!J5-'0.25mL-2,3'!J10</f>
        <v>48.599999999999994</v>
      </c>
      <c r="K15" s="7">
        <f>'hand 2'!K5-'0.25mL-2,3'!K10</f>
        <v>55.1</v>
      </c>
      <c r="L15" s="7">
        <f>'hand 2'!L5-'0.25mL-2,3'!L10</f>
        <v>57.1</v>
      </c>
      <c r="M15" s="7">
        <f>'hand 2'!M5-'0.25mL-2,3'!M10</f>
        <v>68.3</v>
      </c>
      <c r="N15" s="7">
        <f>'hand 2'!N5-'0.25mL-2,3'!N10</f>
        <v>70.899999999999991</v>
      </c>
      <c r="O15" s="7">
        <f>'hand 2'!O5-'0.25mL-2,3'!O10</f>
        <v>82.6</v>
      </c>
      <c r="P15" s="4">
        <f>SUM(J15:O15)</f>
        <v>382.59999999999991</v>
      </c>
    </row>
    <row r="16" spans="1:16" x14ac:dyDescent="0.4">
      <c r="A16" s="3"/>
      <c r="B16" s="2"/>
      <c r="C16" s="2"/>
      <c r="D16" s="2"/>
      <c r="E16" s="2"/>
      <c r="F16" s="2"/>
      <c r="G16" s="2"/>
      <c r="H16" s="1"/>
      <c r="J16" s="2"/>
      <c r="K16" s="2"/>
      <c r="L16" s="2"/>
      <c r="M16" s="2"/>
      <c r="N16" s="2"/>
      <c r="O16" s="2"/>
      <c r="P16" s="15">
        <f>SUM(P13:P15)</f>
        <v>1420.4</v>
      </c>
    </row>
    <row r="17" spans="1:18" x14ac:dyDescent="0.4">
      <c r="A17" s="24" t="s">
        <v>28</v>
      </c>
      <c r="B17" s="9" t="s">
        <v>17</v>
      </c>
      <c r="C17" s="9"/>
      <c r="D17" s="9"/>
      <c r="E17" s="9"/>
      <c r="F17" s="9"/>
      <c r="G17" s="9"/>
      <c r="H17" s="8"/>
      <c r="J17" t="s">
        <v>29</v>
      </c>
    </row>
    <row r="18" spans="1:18" x14ac:dyDescent="0.4">
      <c r="A18" s="5">
        <v>2</v>
      </c>
      <c r="B18" s="7">
        <v>131</v>
      </c>
      <c r="C18" s="7">
        <v>62</v>
      </c>
      <c r="D18" s="7">
        <v>44</v>
      </c>
      <c r="E18" s="7">
        <v>44</v>
      </c>
      <c r="F18" s="7">
        <v>50</v>
      </c>
      <c r="G18" s="6">
        <v>43</v>
      </c>
      <c r="H18" s="11"/>
      <c r="J18" s="7">
        <f t="shared" ref="J18:O20" si="1">J13^2</f>
        <v>4329.6399999999976</v>
      </c>
      <c r="K18" s="7">
        <f t="shared" si="1"/>
        <v>6839.2899999999981</v>
      </c>
      <c r="L18" s="7">
        <f t="shared" si="1"/>
        <v>14981.760000000002</v>
      </c>
      <c r="M18" s="7">
        <f t="shared" si="1"/>
        <v>13133.159999999998</v>
      </c>
      <c r="N18" s="7">
        <f t="shared" si="1"/>
        <v>13759.289999999999</v>
      </c>
      <c r="O18" s="7">
        <f t="shared" si="1"/>
        <v>18468.809999999994</v>
      </c>
      <c r="P18" s="4">
        <f>SUM(J18:O18)</f>
        <v>71511.95</v>
      </c>
    </row>
    <row r="19" spans="1:18" x14ac:dyDescent="0.4">
      <c r="A19" s="5">
        <v>3</v>
      </c>
      <c r="B19" s="7">
        <v>71</v>
      </c>
      <c r="C19" s="7">
        <v>47</v>
      </c>
      <c r="D19" s="7">
        <v>43</v>
      </c>
      <c r="E19" s="7">
        <v>43</v>
      </c>
      <c r="F19" s="7">
        <v>37</v>
      </c>
      <c r="G19" s="6">
        <v>44</v>
      </c>
      <c r="H19" s="11"/>
      <c r="J19" s="7">
        <f t="shared" si="1"/>
        <v>449.44000000000011</v>
      </c>
      <c r="K19" s="7">
        <f t="shared" si="1"/>
        <v>3069.1600000000008</v>
      </c>
      <c r="L19" s="7">
        <f t="shared" si="1"/>
        <v>5083.6899999999996</v>
      </c>
      <c r="M19" s="7">
        <f t="shared" si="1"/>
        <v>4914.0099999999993</v>
      </c>
      <c r="N19" s="7">
        <f t="shared" si="1"/>
        <v>6674.89</v>
      </c>
      <c r="O19" s="7">
        <f t="shared" si="1"/>
        <v>9880.36</v>
      </c>
      <c r="P19" s="4">
        <f>SUM(J19:O19)</f>
        <v>30071.55</v>
      </c>
    </row>
    <row r="20" spans="1:18" ht="19.5" thickBot="1" x14ac:dyDescent="0.45">
      <c r="A20" s="5"/>
      <c r="B20" s="7">
        <v>50</v>
      </c>
      <c r="C20" s="7">
        <v>54</v>
      </c>
      <c r="D20" s="7">
        <v>72</v>
      </c>
      <c r="E20" s="7">
        <v>40</v>
      </c>
      <c r="F20" s="7">
        <v>39</v>
      </c>
      <c r="G20" s="6">
        <v>71</v>
      </c>
      <c r="H20" s="11"/>
      <c r="J20" s="7">
        <f t="shared" si="1"/>
        <v>2361.9599999999996</v>
      </c>
      <c r="K20" s="7">
        <f t="shared" si="1"/>
        <v>3036.01</v>
      </c>
      <c r="L20" s="7">
        <f t="shared" si="1"/>
        <v>3260.4100000000003</v>
      </c>
      <c r="M20" s="7">
        <f t="shared" si="1"/>
        <v>4664.8899999999994</v>
      </c>
      <c r="N20" s="7">
        <f t="shared" si="1"/>
        <v>5026.8099999999986</v>
      </c>
      <c r="O20" s="7">
        <f t="shared" si="1"/>
        <v>6822.7599999999993</v>
      </c>
      <c r="P20" s="4">
        <f>SUM(J20:O20)</f>
        <v>25172.839999999997</v>
      </c>
      <c r="Q20" t="s">
        <v>5</v>
      </c>
      <c r="R20" t="s">
        <v>11</v>
      </c>
    </row>
    <row r="21" spans="1:18" x14ac:dyDescent="0.4">
      <c r="A21" s="3"/>
      <c r="B21" s="2"/>
      <c r="C21" s="2"/>
      <c r="D21" s="2"/>
      <c r="E21" s="2"/>
      <c r="F21" s="2"/>
      <c r="G21" s="2"/>
      <c r="H21" s="1"/>
      <c r="P21" s="15">
        <f>SUM(P18:P20)</f>
        <v>126756.34</v>
      </c>
      <c r="Q21">
        <f>P21^(0.5)</f>
        <v>356.0285662696183</v>
      </c>
      <c r="R21">
        <f>Q21/18</f>
        <v>19.779364792756571</v>
      </c>
    </row>
    <row r="22" spans="1:18" x14ac:dyDescent="0.4">
      <c r="A22" s="24" t="s">
        <v>28</v>
      </c>
      <c r="B22" s="9" t="s">
        <v>17</v>
      </c>
      <c r="C22" s="9"/>
      <c r="D22" s="9"/>
      <c r="E22" s="9"/>
      <c r="F22" s="9"/>
      <c r="G22" s="9"/>
      <c r="H22" s="8"/>
    </row>
    <row r="23" spans="1:18" x14ac:dyDescent="0.4">
      <c r="A23" s="5">
        <v>2</v>
      </c>
      <c r="B23" s="7">
        <v>104</v>
      </c>
      <c r="C23" s="7">
        <v>48</v>
      </c>
      <c r="D23" s="7">
        <v>33</v>
      </c>
      <c r="E23" s="7">
        <v>34</v>
      </c>
      <c r="F23" s="7">
        <v>33</v>
      </c>
      <c r="G23" s="6">
        <v>33</v>
      </c>
      <c r="H23" s="11"/>
    </row>
    <row r="24" spans="1:18" x14ac:dyDescent="0.4">
      <c r="A24" s="5">
        <v>4</v>
      </c>
      <c r="B24" s="7">
        <v>68</v>
      </c>
      <c r="C24" s="7">
        <v>44</v>
      </c>
      <c r="D24" s="7">
        <v>55</v>
      </c>
      <c r="E24" s="7">
        <v>53</v>
      </c>
      <c r="F24" s="7">
        <v>33</v>
      </c>
      <c r="G24" s="6">
        <v>32</v>
      </c>
      <c r="H24" s="11"/>
    </row>
    <row r="25" spans="1:18" x14ac:dyDescent="0.4">
      <c r="A25" s="5"/>
      <c r="B25" s="7">
        <v>41</v>
      </c>
      <c r="C25" s="7">
        <v>35</v>
      </c>
      <c r="D25" s="7">
        <v>61</v>
      </c>
      <c r="E25" s="7">
        <v>46</v>
      </c>
      <c r="F25" s="7">
        <v>33</v>
      </c>
      <c r="G25" s="6">
        <v>36</v>
      </c>
      <c r="H25" s="11"/>
    </row>
    <row r="26" spans="1:18" x14ac:dyDescent="0.4">
      <c r="A26" s="3"/>
      <c r="B26" s="2"/>
      <c r="C26" s="2"/>
      <c r="D26" s="2"/>
      <c r="E26" s="2"/>
      <c r="F26" s="2"/>
      <c r="G26" s="2"/>
      <c r="H26" s="1"/>
    </row>
    <row r="27" spans="1:18" x14ac:dyDescent="0.4">
      <c r="A27" s="24" t="s">
        <v>28</v>
      </c>
      <c r="B27" s="9" t="s">
        <v>17</v>
      </c>
      <c r="C27" s="9"/>
      <c r="D27" s="9"/>
      <c r="E27" s="9"/>
      <c r="F27" s="9"/>
      <c r="G27" s="9"/>
      <c r="H27" s="8"/>
    </row>
    <row r="28" spans="1:18" x14ac:dyDescent="0.4">
      <c r="A28" s="5">
        <v>2</v>
      </c>
      <c r="B28" s="7">
        <v>99</v>
      </c>
      <c r="C28" s="7">
        <v>66</v>
      </c>
      <c r="D28" s="7">
        <v>66</v>
      </c>
      <c r="E28" s="7">
        <v>42</v>
      </c>
      <c r="F28" s="7">
        <v>31</v>
      </c>
      <c r="G28" s="6">
        <v>30</v>
      </c>
      <c r="H28" s="11"/>
    </row>
    <row r="29" spans="1:18" x14ac:dyDescent="0.4">
      <c r="A29" s="5">
        <v>5</v>
      </c>
      <c r="B29" s="7">
        <v>77</v>
      </c>
      <c r="C29" s="7">
        <v>34</v>
      </c>
      <c r="D29" s="7">
        <v>65</v>
      </c>
      <c r="E29" s="7">
        <v>43</v>
      </c>
      <c r="F29" s="7">
        <v>33</v>
      </c>
      <c r="G29" s="6">
        <v>35</v>
      </c>
      <c r="H29" s="11"/>
    </row>
    <row r="30" spans="1:18" x14ac:dyDescent="0.4">
      <c r="A30" s="5"/>
      <c r="B30" s="7">
        <v>53</v>
      </c>
      <c r="C30" s="7">
        <v>45</v>
      </c>
      <c r="D30" s="7">
        <v>96</v>
      </c>
      <c r="E30" s="7">
        <v>86</v>
      </c>
      <c r="F30" s="7">
        <v>43</v>
      </c>
      <c r="G30" s="6">
        <v>42</v>
      </c>
      <c r="H30" s="11"/>
    </row>
    <row r="31" spans="1:18" ht="19.5" thickBot="1" x14ac:dyDescent="0.45">
      <c r="A31" s="5"/>
      <c r="H31" s="4"/>
    </row>
    <row r="32" spans="1:18" s="14" customFormat="1" ht="19.5" thickBot="1" x14ac:dyDescent="0.45">
      <c r="A32" s="13"/>
    </row>
    <row r="33" spans="1:18" x14ac:dyDescent="0.4">
      <c r="A33" s="24" t="s">
        <v>28</v>
      </c>
      <c r="B33" s="9" t="s">
        <v>17</v>
      </c>
      <c r="C33" s="9"/>
      <c r="D33" s="9"/>
      <c r="E33" s="9"/>
      <c r="F33" s="9"/>
      <c r="G33" s="9"/>
      <c r="H33" s="8"/>
      <c r="J33" s="9" t="s">
        <v>16</v>
      </c>
      <c r="K33" s="9"/>
      <c r="L33" s="9"/>
      <c r="M33" s="9"/>
      <c r="N33" s="9"/>
      <c r="O33" s="9"/>
      <c r="P33" s="8"/>
    </row>
    <row r="34" spans="1:18" x14ac:dyDescent="0.4">
      <c r="A34" s="5">
        <v>3</v>
      </c>
      <c r="B34" s="7">
        <v>96</v>
      </c>
      <c r="C34" s="7">
        <v>81</v>
      </c>
      <c r="D34" s="7">
        <v>68</v>
      </c>
      <c r="E34" s="7">
        <v>38</v>
      </c>
      <c r="F34" s="7">
        <v>26</v>
      </c>
      <c r="G34" s="6">
        <v>26</v>
      </c>
      <c r="H34" s="11"/>
      <c r="J34" s="7">
        <f t="shared" ref="J34:O36" si="2">(B34+B39+B44+B49+B54)/5</f>
        <v>92.8</v>
      </c>
      <c r="K34" s="7">
        <f t="shared" si="2"/>
        <v>92.8</v>
      </c>
      <c r="L34" s="7">
        <f t="shared" si="2"/>
        <v>65.599999999999994</v>
      </c>
      <c r="M34" s="7">
        <f t="shared" si="2"/>
        <v>46.4</v>
      </c>
      <c r="N34" s="7">
        <f t="shared" si="2"/>
        <v>46.6</v>
      </c>
      <c r="O34" s="7">
        <f t="shared" si="2"/>
        <v>37</v>
      </c>
      <c r="P34" s="4"/>
    </row>
    <row r="35" spans="1:18" x14ac:dyDescent="0.4">
      <c r="A35" s="5">
        <v>1</v>
      </c>
      <c r="B35" s="7">
        <v>47</v>
      </c>
      <c r="C35" s="7">
        <v>25</v>
      </c>
      <c r="D35" s="7">
        <v>29</v>
      </c>
      <c r="E35" s="7">
        <v>29</v>
      </c>
      <c r="F35" s="7">
        <v>29</v>
      </c>
      <c r="G35" s="6">
        <v>25</v>
      </c>
      <c r="H35" s="11"/>
      <c r="J35" s="7">
        <f t="shared" si="2"/>
        <v>55</v>
      </c>
      <c r="K35" s="7">
        <f t="shared" si="2"/>
        <v>52</v>
      </c>
      <c r="L35" s="7">
        <f t="shared" si="2"/>
        <v>40.799999999999997</v>
      </c>
      <c r="M35" s="7">
        <f t="shared" si="2"/>
        <v>35</v>
      </c>
      <c r="N35" s="7">
        <f t="shared" si="2"/>
        <v>38</v>
      </c>
      <c r="O35" s="7">
        <f t="shared" si="2"/>
        <v>80.2</v>
      </c>
      <c r="P35" s="4"/>
    </row>
    <row r="36" spans="1:18" ht="19.5" thickBot="1" x14ac:dyDescent="0.45">
      <c r="A36" s="5"/>
      <c r="B36" s="7">
        <v>42</v>
      </c>
      <c r="C36" s="7">
        <v>27</v>
      </c>
      <c r="D36" s="7">
        <v>28</v>
      </c>
      <c r="E36" s="7">
        <v>39</v>
      </c>
      <c r="F36" s="7">
        <v>39</v>
      </c>
      <c r="G36" s="6">
        <v>35</v>
      </c>
      <c r="H36" s="11"/>
      <c r="J36" s="7">
        <f t="shared" si="2"/>
        <v>78.599999999999994</v>
      </c>
      <c r="K36" s="7">
        <f t="shared" si="2"/>
        <v>54</v>
      </c>
      <c r="L36" s="7">
        <f t="shared" si="2"/>
        <v>67.400000000000006</v>
      </c>
      <c r="M36" s="7">
        <f t="shared" si="2"/>
        <v>64</v>
      </c>
      <c r="N36" s="7">
        <f t="shared" si="2"/>
        <v>80.400000000000006</v>
      </c>
      <c r="O36" s="7">
        <f t="shared" si="2"/>
        <v>124.8</v>
      </c>
      <c r="P36" s="4"/>
    </row>
    <row r="37" spans="1:18" x14ac:dyDescent="0.4">
      <c r="A37" s="3"/>
      <c r="B37" s="2"/>
      <c r="C37" s="2"/>
      <c r="D37" s="2"/>
      <c r="E37" s="2"/>
      <c r="F37" s="2"/>
      <c r="G37" s="2"/>
      <c r="H37" s="1"/>
      <c r="J37" s="2"/>
      <c r="K37" s="2"/>
      <c r="L37" s="2"/>
      <c r="M37" s="2"/>
      <c r="N37" s="2"/>
      <c r="O37" s="2"/>
      <c r="P37" s="15"/>
    </row>
    <row r="38" spans="1:18" x14ac:dyDescent="0.4">
      <c r="A38" s="24" t="s">
        <v>28</v>
      </c>
      <c r="B38" s="9" t="s">
        <v>17</v>
      </c>
      <c r="C38" s="9"/>
      <c r="D38" s="9"/>
      <c r="E38" s="9"/>
      <c r="F38" s="9"/>
      <c r="G38" s="9"/>
      <c r="H38" s="8"/>
      <c r="J38" s="9" t="s">
        <v>31</v>
      </c>
      <c r="K38" s="9"/>
      <c r="L38" s="9"/>
      <c r="M38" s="9"/>
      <c r="N38" s="9"/>
      <c r="O38" s="9"/>
      <c r="P38" s="8" t="s">
        <v>33</v>
      </c>
    </row>
    <row r="39" spans="1:18" x14ac:dyDescent="0.4">
      <c r="A39" s="5">
        <v>3</v>
      </c>
      <c r="B39" s="7">
        <v>108</v>
      </c>
      <c r="C39" s="7">
        <v>69</v>
      </c>
      <c r="D39" s="7">
        <v>43</v>
      </c>
      <c r="E39" s="7">
        <v>33</v>
      </c>
      <c r="F39" s="7">
        <v>32</v>
      </c>
      <c r="G39" s="6">
        <v>31</v>
      </c>
      <c r="H39" s="11"/>
      <c r="J39" s="7">
        <f>'hand 2'!J3-'0.25mL-2,3'!J34</f>
        <v>74.399999999999991</v>
      </c>
      <c r="K39" s="7">
        <f>'hand 2'!K3-'0.25mL-2,3'!K34</f>
        <v>62.3</v>
      </c>
      <c r="L39" s="7">
        <f>'hand 2'!L3-'0.25mL-2,3'!L34</f>
        <v>107.80000000000001</v>
      </c>
      <c r="M39" s="7">
        <f>'hand 2'!M3-'0.25mL-2,3'!M34</f>
        <v>106.6</v>
      </c>
      <c r="N39" s="7">
        <f>'hand 2'!N3-'0.25mL-2,3'!N34</f>
        <v>108.9</v>
      </c>
      <c r="O39" s="7">
        <f>'hand 2'!O3-'0.25mL-2,3'!O34</f>
        <v>133.69999999999999</v>
      </c>
      <c r="P39" s="4">
        <f>SUM(J39:O39)</f>
        <v>593.70000000000005</v>
      </c>
    </row>
    <row r="40" spans="1:18" x14ac:dyDescent="0.4">
      <c r="A40" s="5">
        <v>2</v>
      </c>
      <c r="B40" s="7">
        <v>77</v>
      </c>
      <c r="C40" s="7">
        <v>60</v>
      </c>
      <c r="D40" s="7">
        <v>35</v>
      </c>
      <c r="E40" s="7">
        <v>32</v>
      </c>
      <c r="F40" s="7">
        <v>35</v>
      </c>
      <c r="G40" s="6">
        <v>37</v>
      </c>
      <c r="H40" s="11"/>
      <c r="J40" s="7">
        <f>'hand 2'!J4-'0.25mL-2,3'!J35</f>
        <v>51.2</v>
      </c>
      <c r="K40" s="7">
        <f>'hand 2'!K4-'0.25mL-2,3'!K35</f>
        <v>55.400000000000006</v>
      </c>
      <c r="L40" s="7">
        <f>'hand 2'!L4-'0.25mL-2,3'!L35</f>
        <v>81.3</v>
      </c>
      <c r="M40" s="7">
        <f>'hand 2'!M4-'0.25mL-2,3'!M35</f>
        <v>75.7</v>
      </c>
      <c r="N40" s="7">
        <f>'hand 2'!N4-'0.25mL-2,3'!N35</f>
        <v>77.7</v>
      </c>
      <c r="O40" s="7">
        <f>'hand 2'!O4-'0.25mL-2,3'!O35</f>
        <v>57.2</v>
      </c>
      <c r="P40" s="4">
        <f>SUM(J40:O40)</f>
        <v>398.5</v>
      </c>
    </row>
    <row r="41" spans="1:18" ht="19.5" thickBot="1" x14ac:dyDescent="0.45">
      <c r="A41" s="5"/>
      <c r="B41" s="7">
        <v>99</v>
      </c>
      <c r="C41" s="7">
        <v>70</v>
      </c>
      <c r="D41" s="7">
        <v>78</v>
      </c>
      <c r="E41" s="7">
        <v>61</v>
      </c>
      <c r="F41" s="7">
        <v>40</v>
      </c>
      <c r="G41" s="6">
        <v>98</v>
      </c>
      <c r="H41" s="11"/>
      <c r="J41" s="7">
        <f>'hand 2'!J5-'0.25mL-2,3'!J36</f>
        <v>46</v>
      </c>
      <c r="K41" s="7">
        <f>'hand 2'!K5-'0.25mL-2,3'!K36</f>
        <v>57.7</v>
      </c>
      <c r="L41" s="7">
        <f>'hand 2'!L5-'0.25mL-2,3'!L36</f>
        <v>51.3</v>
      </c>
      <c r="M41" s="7">
        <f>'hand 2'!M5-'0.25mL-2,3'!M36</f>
        <v>52.099999999999994</v>
      </c>
      <c r="N41" s="7">
        <f>'hand 2'!N5-'0.25mL-2,3'!N36</f>
        <v>32.699999999999989</v>
      </c>
      <c r="O41" s="7">
        <f>'hand 2'!O5-'0.25mL-2,3'!O36</f>
        <v>14.399999999999991</v>
      </c>
      <c r="P41" s="4">
        <f>SUM(J41:O41)</f>
        <v>254.2</v>
      </c>
    </row>
    <row r="42" spans="1:18" x14ac:dyDescent="0.4">
      <c r="A42" s="3"/>
      <c r="B42" s="2"/>
      <c r="C42" s="2"/>
      <c r="D42" s="2"/>
      <c r="E42" s="2"/>
      <c r="F42" s="2"/>
      <c r="G42" s="2"/>
      <c r="H42" s="1"/>
      <c r="J42" s="2"/>
      <c r="K42" s="2"/>
      <c r="L42" s="2"/>
      <c r="M42" s="2"/>
      <c r="N42" s="2"/>
      <c r="O42" s="2"/>
      <c r="P42" s="15">
        <f>SUM(P39:P41)</f>
        <v>1246.4000000000001</v>
      </c>
    </row>
    <row r="43" spans="1:18" x14ac:dyDescent="0.4">
      <c r="A43" s="24" t="s">
        <v>28</v>
      </c>
      <c r="B43" s="9" t="s">
        <v>17</v>
      </c>
      <c r="C43" s="9"/>
      <c r="D43" s="9"/>
      <c r="E43" s="9"/>
      <c r="F43" s="9"/>
      <c r="G43" s="9"/>
      <c r="H43" s="8"/>
      <c r="J43" t="s">
        <v>29</v>
      </c>
    </row>
    <row r="44" spans="1:18" x14ac:dyDescent="0.4">
      <c r="A44" s="5">
        <v>3</v>
      </c>
      <c r="B44" s="7">
        <v>67</v>
      </c>
      <c r="C44" s="7">
        <v>124</v>
      </c>
      <c r="D44" s="7">
        <v>81</v>
      </c>
      <c r="E44" s="7">
        <v>54</v>
      </c>
      <c r="F44" s="7">
        <v>58</v>
      </c>
      <c r="G44" s="6">
        <v>46</v>
      </c>
      <c r="H44" s="11"/>
      <c r="J44" s="7">
        <f t="shared" ref="J44:O46" si="3">J39^2</f>
        <v>5535.3599999999988</v>
      </c>
      <c r="K44" s="7">
        <f t="shared" si="3"/>
        <v>3881.2899999999995</v>
      </c>
      <c r="L44" s="7">
        <f t="shared" si="3"/>
        <v>11620.840000000002</v>
      </c>
      <c r="M44" s="7">
        <f t="shared" si="3"/>
        <v>11363.56</v>
      </c>
      <c r="N44" s="7">
        <f t="shared" si="3"/>
        <v>11859.210000000001</v>
      </c>
      <c r="O44" s="7">
        <f t="shared" si="3"/>
        <v>17875.689999999999</v>
      </c>
      <c r="P44" s="4">
        <f>SUM(J44:O44)</f>
        <v>62135.95</v>
      </c>
    </row>
    <row r="45" spans="1:18" x14ac:dyDescent="0.4">
      <c r="A45" s="5">
        <v>3</v>
      </c>
      <c r="B45" s="7">
        <v>41</v>
      </c>
      <c r="C45" s="7">
        <v>68</v>
      </c>
      <c r="D45" s="7">
        <v>52</v>
      </c>
      <c r="E45" s="7">
        <v>40</v>
      </c>
      <c r="F45" s="7">
        <v>32</v>
      </c>
      <c r="G45" s="6">
        <v>106</v>
      </c>
      <c r="H45" s="11"/>
      <c r="J45" s="7">
        <f t="shared" si="3"/>
        <v>2621.4400000000005</v>
      </c>
      <c r="K45" s="7">
        <f t="shared" si="3"/>
        <v>3069.1600000000008</v>
      </c>
      <c r="L45" s="7">
        <f t="shared" si="3"/>
        <v>6609.69</v>
      </c>
      <c r="M45" s="7">
        <f t="shared" si="3"/>
        <v>5730.4900000000007</v>
      </c>
      <c r="N45" s="7">
        <f t="shared" si="3"/>
        <v>6037.2900000000009</v>
      </c>
      <c r="O45" s="7">
        <f t="shared" si="3"/>
        <v>3271.84</v>
      </c>
      <c r="P45" s="4">
        <f>SUM(J45:O45)</f>
        <v>27339.910000000003</v>
      </c>
    </row>
    <row r="46" spans="1:18" ht="19.5" thickBot="1" x14ac:dyDescent="0.45">
      <c r="A46" s="5"/>
      <c r="B46" s="7">
        <v>64</v>
      </c>
      <c r="C46" s="7">
        <v>61</v>
      </c>
      <c r="D46" s="7">
        <v>69</v>
      </c>
      <c r="E46" s="7">
        <v>44</v>
      </c>
      <c r="F46" s="7">
        <v>48</v>
      </c>
      <c r="G46" s="6">
        <v>155</v>
      </c>
      <c r="H46" s="11"/>
      <c r="J46" s="7">
        <f t="shared" si="3"/>
        <v>2116</v>
      </c>
      <c r="K46" s="7">
        <f t="shared" si="3"/>
        <v>3329.2900000000004</v>
      </c>
      <c r="L46" s="7">
        <f t="shared" si="3"/>
        <v>2631.6899999999996</v>
      </c>
      <c r="M46" s="7">
        <f t="shared" si="3"/>
        <v>2714.4099999999994</v>
      </c>
      <c r="N46" s="7">
        <f t="shared" si="3"/>
        <v>1069.2899999999993</v>
      </c>
      <c r="O46" s="7">
        <f t="shared" si="3"/>
        <v>207.35999999999976</v>
      </c>
      <c r="P46" s="4">
        <f>SUM(J46:O46)</f>
        <v>12068.039999999999</v>
      </c>
      <c r="Q46" t="s">
        <v>5</v>
      </c>
      <c r="R46" t="s">
        <v>11</v>
      </c>
    </row>
    <row r="47" spans="1:18" x14ac:dyDescent="0.4">
      <c r="A47" s="3"/>
      <c r="B47" s="2"/>
      <c r="C47" s="2"/>
      <c r="D47" s="2"/>
      <c r="E47" s="2"/>
      <c r="F47" s="2"/>
      <c r="G47" s="2"/>
      <c r="H47" s="1"/>
      <c r="P47" s="15">
        <f>SUM(P44:P46)</f>
        <v>101543.9</v>
      </c>
      <c r="Q47">
        <f>P47^(0.5)</f>
        <v>318.65953618242776</v>
      </c>
      <c r="R47">
        <f>Q47/18</f>
        <v>17.70330756569043</v>
      </c>
    </row>
    <row r="48" spans="1:18" x14ac:dyDescent="0.4">
      <c r="A48" s="24" t="s">
        <v>28</v>
      </c>
      <c r="B48" s="9" t="s">
        <v>17</v>
      </c>
      <c r="C48" s="9"/>
      <c r="D48" s="9"/>
      <c r="E48" s="9"/>
      <c r="F48" s="9"/>
      <c r="G48" s="9"/>
      <c r="H48" s="8"/>
    </row>
    <row r="49" spans="1:8" x14ac:dyDescent="0.4">
      <c r="A49" s="5">
        <v>3</v>
      </c>
      <c r="B49" s="7">
        <v>75</v>
      </c>
      <c r="C49" s="7">
        <v>108</v>
      </c>
      <c r="D49" s="7">
        <v>104</v>
      </c>
      <c r="E49" s="7">
        <v>74</v>
      </c>
      <c r="F49" s="7">
        <v>83</v>
      </c>
      <c r="G49" s="6">
        <v>42</v>
      </c>
      <c r="H49" s="11"/>
    </row>
    <row r="50" spans="1:8" x14ac:dyDescent="0.4">
      <c r="A50" s="5">
        <v>4</v>
      </c>
      <c r="B50" s="7">
        <v>44</v>
      </c>
      <c r="C50" s="7">
        <v>74</v>
      </c>
      <c r="D50" s="7">
        <v>54</v>
      </c>
      <c r="E50" s="7">
        <v>42</v>
      </c>
      <c r="F50" s="7">
        <v>43</v>
      </c>
      <c r="G50" s="6">
        <v>97</v>
      </c>
      <c r="H50" s="11"/>
    </row>
    <row r="51" spans="1:8" x14ac:dyDescent="0.4">
      <c r="A51" s="5"/>
      <c r="B51" s="7">
        <v>95</v>
      </c>
      <c r="C51" s="7">
        <v>65</v>
      </c>
      <c r="D51" s="7">
        <v>96</v>
      </c>
      <c r="E51" s="7">
        <v>115</v>
      </c>
      <c r="F51" s="7">
        <v>109</v>
      </c>
      <c r="G51" s="6">
        <v>177</v>
      </c>
      <c r="H51" s="11"/>
    </row>
    <row r="52" spans="1:8" x14ac:dyDescent="0.4">
      <c r="A52" s="3"/>
      <c r="B52" s="2"/>
      <c r="C52" s="2"/>
      <c r="D52" s="2"/>
      <c r="E52" s="2"/>
      <c r="F52" s="2"/>
      <c r="G52" s="2"/>
      <c r="H52" s="1"/>
    </row>
    <row r="53" spans="1:8" x14ac:dyDescent="0.4">
      <c r="A53" s="24" t="s">
        <v>28</v>
      </c>
      <c r="B53" s="9" t="s">
        <v>17</v>
      </c>
      <c r="C53" s="9"/>
      <c r="D53" s="9"/>
      <c r="E53" s="9"/>
      <c r="F53" s="9"/>
      <c r="G53" s="9"/>
      <c r="H53" s="8"/>
    </row>
    <row r="54" spans="1:8" x14ac:dyDescent="0.4">
      <c r="A54" s="5">
        <v>3</v>
      </c>
      <c r="B54" s="7">
        <v>118</v>
      </c>
      <c r="C54" s="7">
        <v>82</v>
      </c>
      <c r="D54" s="7">
        <v>32</v>
      </c>
      <c r="E54" s="7">
        <v>33</v>
      </c>
      <c r="F54" s="7">
        <v>34</v>
      </c>
      <c r="G54" s="6">
        <v>40</v>
      </c>
      <c r="H54" s="11"/>
    </row>
    <row r="55" spans="1:8" x14ac:dyDescent="0.4">
      <c r="A55" s="5">
        <v>5</v>
      </c>
      <c r="B55" s="7">
        <v>66</v>
      </c>
      <c r="C55" s="7">
        <v>33</v>
      </c>
      <c r="D55" s="7">
        <v>34</v>
      </c>
      <c r="E55" s="7">
        <v>32</v>
      </c>
      <c r="F55" s="7">
        <v>51</v>
      </c>
      <c r="G55" s="6">
        <v>136</v>
      </c>
      <c r="H55" s="11"/>
    </row>
    <row r="56" spans="1:8" x14ac:dyDescent="0.4">
      <c r="A56" s="5"/>
      <c r="B56" s="7">
        <v>93</v>
      </c>
      <c r="C56" s="7">
        <v>47</v>
      </c>
      <c r="D56" s="7">
        <v>66</v>
      </c>
      <c r="E56" s="7">
        <v>61</v>
      </c>
      <c r="F56" s="7">
        <v>166</v>
      </c>
      <c r="G56" s="6">
        <v>159</v>
      </c>
      <c r="H56" s="11"/>
    </row>
    <row r="57" spans="1:8" x14ac:dyDescent="0.4">
      <c r="A57" s="3"/>
      <c r="B57" s="2"/>
      <c r="C57" s="2"/>
      <c r="D57" s="2"/>
      <c r="E57" s="2"/>
      <c r="F57" s="2"/>
      <c r="G57" s="2"/>
      <c r="H57" s="1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hand 2</vt:lpstr>
      <vt:lpstr>compare</vt:lpstr>
      <vt:lpstr>0.1mL-2,3</vt:lpstr>
      <vt:lpstr>0.1mL-4</vt:lpstr>
      <vt:lpstr>0.15mL-2,3</vt:lpstr>
      <vt:lpstr>0.15mL-4 </vt:lpstr>
      <vt:lpstr>0.2mL-2,3 </vt:lpstr>
      <vt:lpstr>0.2mL-4  </vt:lpstr>
      <vt:lpstr>0.25mL-2,3</vt:lpstr>
      <vt:lpstr>0.25mL-4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seiya</dc:creator>
  <cp:lastModifiedBy>晴也山口</cp:lastModifiedBy>
  <dcterms:created xsi:type="dcterms:W3CDTF">2020-12-23T07:57:07Z</dcterms:created>
  <dcterms:modified xsi:type="dcterms:W3CDTF">2022-12-16T06:31:32Z</dcterms:modified>
</cp:coreProperties>
</file>