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reejata's documents\BDM project\nitrogen exp\Nitrogen amendment incubation study\nitrate ammonium EOC\Nitrogen_experiment_(Exp_2)_data_and_methods\"/>
    </mc:Choice>
  </mc:AlternateContent>
  <xr:revisionPtr revIDLastSave="0" documentId="13_ncr:1_{D3B82F18-3F2F-46C4-8D48-E9F275BA8134}" xr6:coauthVersionLast="36" xr6:coauthVersionMax="36" xr10:uidLastSave="{00000000-0000-0000-0000-000000000000}"/>
  <bookViews>
    <workbookView xWindow="0" yWindow="0" windowWidth="20490" windowHeight="8940" xr2:uid="{318EB5A1-9B90-419A-AF10-868D855D45D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7" i="1" l="1"/>
  <c r="H44" i="1"/>
  <c r="H41" i="1"/>
  <c r="H38" i="1"/>
  <c r="H35" i="1"/>
  <c r="H32" i="1"/>
  <c r="H29" i="1"/>
  <c r="H26" i="1"/>
  <c r="H23" i="1"/>
  <c r="K23" i="1"/>
  <c r="J23" i="1"/>
  <c r="H20" i="1"/>
  <c r="H17" i="1"/>
  <c r="H14" i="1"/>
  <c r="H11" i="1"/>
  <c r="H8" i="1"/>
  <c r="H5" i="1"/>
  <c r="H2" i="1"/>
  <c r="I46" i="1" l="1"/>
  <c r="I34" i="1"/>
  <c r="I49" i="1"/>
  <c r="I37" i="1"/>
  <c r="I43" i="1"/>
  <c r="I31" i="1"/>
  <c r="I40" i="1"/>
  <c r="I28" i="1"/>
  <c r="I45" i="1"/>
  <c r="I33" i="1"/>
  <c r="I48" i="1"/>
  <c r="I36" i="1"/>
  <c r="I42" i="1"/>
  <c r="I30" i="1"/>
  <c r="I39" i="1"/>
  <c r="I27" i="1"/>
  <c r="I44" i="1"/>
  <c r="K44" i="1" s="1"/>
  <c r="I32" i="1"/>
  <c r="K32" i="1" s="1"/>
  <c r="I47" i="1"/>
  <c r="K47" i="1" s="1"/>
  <c r="I35" i="1"/>
  <c r="J35" i="1" s="1"/>
  <c r="I41" i="1"/>
  <c r="K41" i="1" s="1"/>
  <c r="I29" i="1"/>
  <c r="K29" i="1" s="1"/>
  <c r="I38" i="1"/>
  <c r="K38" i="1" s="1"/>
  <c r="I26" i="1"/>
  <c r="K26" i="1" s="1"/>
  <c r="I22" i="1"/>
  <c r="I10" i="1"/>
  <c r="I25" i="1"/>
  <c r="I13" i="1"/>
  <c r="I19" i="1"/>
  <c r="I7" i="1"/>
  <c r="I16" i="1"/>
  <c r="I4" i="1"/>
  <c r="I21" i="1"/>
  <c r="I9" i="1"/>
  <c r="I24" i="1"/>
  <c r="I12" i="1"/>
  <c r="I18" i="1"/>
  <c r="I6" i="1"/>
  <c r="I15" i="1"/>
  <c r="I3" i="1"/>
  <c r="I20" i="1"/>
  <c r="K20" i="1" s="1"/>
  <c r="I8" i="1"/>
  <c r="K8" i="1" s="1"/>
  <c r="I23" i="1"/>
  <c r="I11" i="1"/>
  <c r="K11" i="1" s="1"/>
  <c r="I17" i="1"/>
  <c r="K17" i="1" s="1"/>
  <c r="I5" i="1"/>
  <c r="K5" i="1" s="1"/>
  <c r="I14" i="1"/>
  <c r="K14" i="1" s="1"/>
  <c r="I2" i="1"/>
  <c r="K2" i="1" s="1"/>
  <c r="J11" i="1" l="1"/>
  <c r="K35" i="1"/>
  <c r="J2" i="1"/>
  <c r="J41" i="1"/>
  <c r="J17" i="1"/>
  <c r="J47" i="1"/>
  <c r="J29" i="1"/>
  <c r="J8" i="1"/>
  <c r="J14" i="1"/>
  <c r="J20" i="1"/>
  <c r="J26" i="1"/>
  <c r="J32" i="1"/>
  <c r="J38" i="1"/>
  <c r="J44" i="1"/>
  <c r="J5" i="1"/>
</calcChain>
</file>

<file path=xl/sharedStrings.xml><?xml version="1.0" encoding="utf-8"?>
<sst xmlns="http://schemas.openxmlformats.org/spreadsheetml/2006/main" count="155" uniqueCount="18">
  <si>
    <t>location</t>
  </si>
  <si>
    <t>blank to subtract</t>
  </si>
  <si>
    <t>NH4  (ug N g-1 dry)</t>
  </si>
  <si>
    <t>t=0</t>
  </si>
  <si>
    <t>final minus initial</t>
  </si>
  <si>
    <t>TN</t>
  </si>
  <si>
    <t>AA</t>
  </si>
  <si>
    <t>T= 16 wks (avg of 3 reps)</t>
  </si>
  <si>
    <t>AN</t>
  </si>
  <si>
    <t>Urea</t>
  </si>
  <si>
    <t>No-N</t>
  </si>
  <si>
    <t>WA</t>
  </si>
  <si>
    <t>mean</t>
  </si>
  <si>
    <t>Treatment</t>
  </si>
  <si>
    <t>Plastic</t>
  </si>
  <si>
    <t>stderror</t>
  </si>
  <si>
    <t>rep</t>
  </si>
  <si>
    <t>ttest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</si>
</sst>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 applyAlignment="1">
      <alignment wrapText="1"/>
    </xf>
    <xf numFmtId="0" fontId="0" fillId="0" borderId="0" xfId="0" applyFill="1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6A04B8-5E48-466F-87A9-98E2E6346B0E}">
  <dimension ref="A1:K49"/>
  <sheetViews>
    <sheetView tabSelected="1" workbookViewId="0">
      <selection activeCell="I2" sqref="I2"/>
    </sheetView>
  </sheetViews>
  <sheetFormatPr defaultRowHeight="15" x14ac:dyDescent="0.25"/>
  <cols>
    <col min="2" max="2" width="14" customWidth="1"/>
    <col min="3" max="3" width="9" customWidth="1"/>
    <col min="4" max="4" width="22" customWidth="1"/>
    <col min="5" max="5" width="22.85546875" customWidth="1"/>
    <col min="6" max="6" width="34.5703125" customWidth="1"/>
    <col min="8" max="8" width="11.85546875" customWidth="1"/>
    <col min="9" max="9" width="24.7109375" customWidth="1"/>
  </cols>
  <sheetData>
    <row r="1" spans="1:11" ht="21" customHeight="1" x14ac:dyDescent="0.25">
      <c r="A1" s="1" t="s">
        <v>0</v>
      </c>
      <c r="B1" s="1" t="s">
        <v>13</v>
      </c>
      <c r="C1" s="1" t="s">
        <v>14</v>
      </c>
      <c r="D1" s="1" t="s">
        <v>16</v>
      </c>
      <c r="E1" s="1" t="s">
        <v>1</v>
      </c>
      <c r="F1" t="s">
        <v>2</v>
      </c>
      <c r="G1" s="1" t="s">
        <v>3</v>
      </c>
      <c r="H1" s="1" t="s">
        <v>17</v>
      </c>
      <c r="I1" s="1" t="s">
        <v>4</v>
      </c>
      <c r="J1" s="1" t="s">
        <v>12</v>
      </c>
      <c r="K1" s="1" t="s">
        <v>15</v>
      </c>
    </row>
    <row r="2" spans="1:11" x14ac:dyDescent="0.25">
      <c r="A2" s="2" t="s">
        <v>5</v>
      </c>
      <c r="B2" s="2" t="s">
        <v>6</v>
      </c>
      <c r="C2" s="2">
        <v>0</v>
      </c>
      <c r="D2" s="2">
        <v>1</v>
      </c>
      <c r="E2" s="2" t="s">
        <v>7</v>
      </c>
      <c r="F2">
        <v>0.74190819853156031</v>
      </c>
      <c r="G2" s="3">
        <v>5.8222623626934276</v>
      </c>
      <c r="H2" s="3">
        <f>TTEST(G2:G4,F2:F4,2,1)</f>
        <v>2.229951219867211E-4</v>
      </c>
      <c r="I2">
        <f>F2-G2</f>
        <v>-5.080354164161867</v>
      </c>
      <c r="J2">
        <f>AVERAGE(I2:I4)</f>
        <v>-5.2208424780413951</v>
      </c>
      <c r="K2">
        <f>_xlfn.STDEV.S(I2:I4)/SQRT(COUNT(I2:I4))</f>
        <v>7.7975993181713527E-2</v>
      </c>
    </row>
    <row r="3" spans="1:11" x14ac:dyDescent="0.25">
      <c r="A3" s="2" t="s">
        <v>5</v>
      </c>
      <c r="B3" s="2" t="s">
        <v>6</v>
      </c>
      <c r="C3" s="2">
        <v>0</v>
      </c>
      <c r="D3" s="2">
        <v>2</v>
      </c>
      <c r="E3" s="2" t="s">
        <v>7</v>
      </c>
      <c r="F3">
        <v>0.58981054489019924</v>
      </c>
      <c r="G3" s="3">
        <v>5.8222623626934276</v>
      </c>
      <c r="H3" s="3"/>
      <c r="I3">
        <f>F3-G3</f>
        <v>-5.232451817803228</v>
      </c>
    </row>
    <row r="4" spans="1:11" x14ac:dyDescent="0.25">
      <c r="A4" s="2" t="s">
        <v>5</v>
      </c>
      <c r="B4" s="2" t="s">
        <v>6</v>
      </c>
      <c r="C4" s="2">
        <v>0</v>
      </c>
      <c r="D4" s="2">
        <v>3</v>
      </c>
      <c r="E4" s="2" t="s">
        <v>7</v>
      </c>
      <c r="F4">
        <v>0.47254091053433822</v>
      </c>
      <c r="G4" s="3">
        <v>5.8222623626934276</v>
      </c>
      <c r="H4" s="3"/>
      <c r="I4">
        <f>F4-G4</f>
        <v>-5.3497214521590895</v>
      </c>
    </row>
    <row r="5" spans="1:11" x14ac:dyDescent="0.25">
      <c r="A5" s="2" t="s">
        <v>5</v>
      </c>
      <c r="B5" s="2" t="s">
        <v>8</v>
      </c>
      <c r="C5" s="2">
        <v>0</v>
      </c>
      <c r="D5" s="2">
        <v>1</v>
      </c>
      <c r="E5" s="2" t="s">
        <v>7</v>
      </c>
      <c r="F5">
        <v>0.82568181693183174</v>
      </c>
      <c r="G5">
        <v>28.308252293622797</v>
      </c>
      <c r="H5" s="3">
        <f>TTEST(G5:G7,F5:F7,2,1)</f>
        <v>1.2385864096892366E-5</v>
      </c>
      <c r="I5">
        <f>F5-G5</f>
        <v>-27.482570476690967</v>
      </c>
      <c r="J5">
        <f>AVERAGE(I5:I7)</f>
        <v>-27.64805490852611</v>
      </c>
      <c r="K5">
        <f>_xlfn.STDEV.S(I5:I7)/SQRT(COUNT(I5:I7))</f>
        <v>9.7304241783610371E-2</v>
      </c>
    </row>
    <row r="6" spans="1:11" x14ac:dyDescent="0.25">
      <c r="A6" s="2" t="s">
        <v>5</v>
      </c>
      <c r="B6" s="2" t="s">
        <v>8</v>
      </c>
      <c r="C6" s="2">
        <v>0</v>
      </c>
      <c r="D6" s="2">
        <v>2</v>
      </c>
      <c r="E6" s="2" t="s">
        <v>7</v>
      </c>
      <c r="F6">
        <v>0.66614295595045547</v>
      </c>
      <c r="G6">
        <v>28.308252293622797</v>
      </c>
      <c r="I6">
        <f>F6-G6</f>
        <v>-27.642109337672341</v>
      </c>
    </row>
    <row r="7" spans="1:11" x14ac:dyDescent="0.25">
      <c r="A7" s="2" t="s">
        <v>5</v>
      </c>
      <c r="B7" s="2" t="s">
        <v>8</v>
      </c>
      <c r="C7" s="2">
        <v>0</v>
      </c>
      <c r="D7" s="2">
        <v>3</v>
      </c>
      <c r="E7" s="2" t="s">
        <v>7</v>
      </c>
      <c r="F7">
        <v>0.48876738240776774</v>
      </c>
      <c r="G7">
        <v>28.308252293622797</v>
      </c>
      <c r="I7">
        <f>F7-G7</f>
        <v>-27.819484911215028</v>
      </c>
    </row>
    <row r="8" spans="1:11" x14ac:dyDescent="0.25">
      <c r="A8" s="3" t="s">
        <v>5</v>
      </c>
      <c r="B8" s="3" t="s">
        <v>10</v>
      </c>
      <c r="C8" s="3">
        <v>0</v>
      </c>
      <c r="D8" s="3">
        <v>1</v>
      </c>
      <c r="E8" s="3" t="s">
        <v>7</v>
      </c>
      <c r="F8" s="3">
        <v>0.64466461682708576</v>
      </c>
      <c r="G8">
        <v>0.55511059241581118</v>
      </c>
      <c r="H8" s="3">
        <f>TTEST(G8:G10,F8:F10,2,1)</f>
        <v>0.17594438033012472</v>
      </c>
      <c r="I8">
        <f>F8-G8</f>
        <v>8.955402441127458E-2</v>
      </c>
      <c r="J8">
        <f>AVERAGE(I8:I10)</f>
        <v>0.11455661008457933</v>
      </c>
      <c r="K8">
        <f>_xlfn.STDEV.S(I8:I10)/SQRT(COUNT(I8:I10))</f>
        <v>5.5687198348088343E-2</v>
      </c>
    </row>
    <row r="9" spans="1:11" x14ac:dyDescent="0.25">
      <c r="A9" s="3" t="s">
        <v>5</v>
      </c>
      <c r="B9" s="3" t="s">
        <v>10</v>
      </c>
      <c r="C9" s="3">
        <v>0</v>
      </c>
      <c r="D9" s="3">
        <v>2</v>
      </c>
      <c r="E9" s="3" t="s">
        <v>7</v>
      </c>
      <c r="F9" s="3">
        <v>0.75469807072848416</v>
      </c>
      <c r="G9">
        <v>0.53364897028421421</v>
      </c>
      <c r="I9">
        <f>F9-G9</f>
        <v>0.22104910044426995</v>
      </c>
    </row>
    <row r="10" spans="1:11" x14ac:dyDescent="0.25">
      <c r="A10" s="3" t="s">
        <v>5</v>
      </c>
      <c r="B10" s="3" t="s">
        <v>10</v>
      </c>
      <c r="C10" s="3">
        <v>0</v>
      </c>
      <c r="D10" s="3">
        <v>3</v>
      </c>
      <c r="E10" s="3" t="s">
        <v>7</v>
      </c>
      <c r="F10" s="3">
        <v>0.59890810887980273</v>
      </c>
      <c r="G10">
        <v>0.56584140348160927</v>
      </c>
      <c r="I10">
        <f>F10-G10</f>
        <v>3.3066705398193452E-2</v>
      </c>
    </row>
    <row r="11" spans="1:11" x14ac:dyDescent="0.25">
      <c r="A11" s="2" t="s">
        <v>5</v>
      </c>
      <c r="B11" s="2" t="s">
        <v>9</v>
      </c>
      <c r="C11" s="2">
        <v>0</v>
      </c>
      <c r="D11" s="2">
        <v>1</v>
      </c>
      <c r="E11" s="2" t="s">
        <v>7</v>
      </c>
      <c r="F11">
        <v>0.66116518718978812</v>
      </c>
      <c r="G11">
        <v>6.5727453388418926</v>
      </c>
      <c r="H11" s="3">
        <f>TTEST(G11:G13,F11:F13,2,1)</f>
        <v>4.6284881876310149E-5</v>
      </c>
      <c r="I11">
        <f>F11-G11</f>
        <v>-5.9115801516521049</v>
      </c>
      <c r="J11">
        <f>AVERAGE(I11:I13)</f>
        <v>-5.9408567854192453</v>
      </c>
      <c r="K11">
        <f>_xlfn.STDEV.S(I11:I13)/SQRT(COUNT(I11:I13))</f>
        <v>4.0418830131836316E-2</v>
      </c>
    </row>
    <row r="12" spans="1:11" x14ac:dyDescent="0.25">
      <c r="A12" s="2" t="s">
        <v>5</v>
      </c>
      <c r="B12" s="2" t="s">
        <v>9</v>
      </c>
      <c r="C12" s="2">
        <v>0</v>
      </c>
      <c r="D12" s="2">
        <v>2</v>
      </c>
      <c r="E12" s="2" t="s">
        <v>7</v>
      </c>
      <c r="F12">
        <v>0.68250515607873441</v>
      </c>
      <c r="G12">
        <v>6.5727453388418926</v>
      </c>
      <c r="I12">
        <f>F12-G12</f>
        <v>-5.8902401827631579</v>
      </c>
    </row>
    <row r="13" spans="1:11" x14ac:dyDescent="0.25">
      <c r="A13" s="2" t="s">
        <v>5</v>
      </c>
      <c r="B13" s="2" t="s">
        <v>9</v>
      </c>
      <c r="C13" s="2">
        <v>0</v>
      </c>
      <c r="D13" s="2">
        <v>3</v>
      </c>
      <c r="E13" s="2" t="s">
        <v>7</v>
      </c>
      <c r="F13">
        <v>0.55199531699941817</v>
      </c>
      <c r="G13">
        <v>6.5727453388418926</v>
      </c>
      <c r="I13">
        <f>F13-G13</f>
        <v>-6.0207500218424741</v>
      </c>
    </row>
    <row r="14" spans="1:11" x14ac:dyDescent="0.25">
      <c r="A14" s="2" t="s">
        <v>5</v>
      </c>
      <c r="B14" s="2" t="s">
        <v>6</v>
      </c>
      <c r="C14" s="2">
        <v>250</v>
      </c>
      <c r="D14" s="2">
        <v>1</v>
      </c>
      <c r="E14" s="2" t="s">
        <v>7</v>
      </c>
      <c r="F14">
        <v>0.7862829448196762</v>
      </c>
      <c r="G14" s="3">
        <v>5.8222623626934276</v>
      </c>
      <c r="H14" s="3">
        <f>TTEST(G14:G16,F14:F16,2,1)</f>
        <v>2.8785332229233016E-4</v>
      </c>
      <c r="I14">
        <f>F14-G14</f>
        <v>-5.0359794178737509</v>
      </c>
      <c r="J14">
        <f>AVERAGE(I14:I16)</f>
        <v>-5.2124423876765436</v>
      </c>
      <c r="K14">
        <f>_xlfn.STDEV.S(I14:I16)/SQRT(COUNT(I14:I16))</f>
        <v>8.845464961906882E-2</v>
      </c>
    </row>
    <row r="15" spans="1:11" x14ac:dyDescent="0.25">
      <c r="A15" s="2" t="s">
        <v>5</v>
      </c>
      <c r="B15" s="2" t="s">
        <v>6</v>
      </c>
      <c r="C15" s="2">
        <v>250</v>
      </c>
      <c r="D15" s="2">
        <v>2</v>
      </c>
      <c r="E15" s="2" t="s">
        <v>7</v>
      </c>
      <c r="F15">
        <v>0.51071235412973548</v>
      </c>
      <c r="G15" s="3">
        <v>5.8222623626934276</v>
      </c>
      <c r="H15" s="3"/>
      <c r="I15">
        <f>F15-G15</f>
        <v>-5.3115500085636924</v>
      </c>
    </row>
    <row r="16" spans="1:11" x14ac:dyDescent="0.25">
      <c r="A16" s="2" t="s">
        <v>5</v>
      </c>
      <c r="B16" s="2" t="s">
        <v>6</v>
      </c>
      <c r="C16" s="2">
        <v>250</v>
      </c>
      <c r="D16" s="2">
        <v>3</v>
      </c>
      <c r="E16" s="2" t="s">
        <v>7</v>
      </c>
      <c r="F16">
        <v>0.53246462610123846</v>
      </c>
      <c r="G16" s="3">
        <v>5.8222623626934276</v>
      </c>
      <c r="H16" s="3"/>
      <c r="I16">
        <f>F16-G16</f>
        <v>-5.2897977365921891</v>
      </c>
    </row>
    <row r="17" spans="1:11" x14ac:dyDescent="0.25">
      <c r="A17" s="2" t="s">
        <v>5</v>
      </c>
      <c r="B17" s="2" t="s">
        <v>8</v>
      </c>
      <c r="C17" s="2">
        <v>250</v>
      </c>
      <c r="D17" s="2">
        <v>1</v>
      </c>
      <c r="E17" s="2" t="s">
        <v>7</v>
      </c>
      <c r="F17">
        <v>0.71713168505627367</v>
      </c>
      <c r="G17">
        <v>28.308252293622797</v>
      </c>
      <c r="H17" s="3">
        <f>TTEST(G17:G19,F17:F19,2,1)</f>
        <v>3.4977515190205873E-6</v>
      </c>
      <c r="I17">
        <f>F17-G17</f>
        <v>-27.591120608566523</v>
      </c>
      <c r="J17">
        <f>AVERAGE(I17:I19)</f>
        <v>-27.662854019253839</v>
      </c>
      <c r="K17">
        <f>_xlfn.STDEV.S(I17:I19)/SQRT(COUNT(I17:I19))</f>
        <v>5.1735970600100864E-2</v>
      </c>
    </row>
    <row r="18" spans="1:11" x14ac:dyDescent="0.25">
      <c r="A18" s="2" t="s">
        <v>5</v>
      </c>
      <c r="B18" s="2" t="s">
        <v>8</v>
      </c>
      <c r="C18" s="2">
        <v>250</v>
      </c>
      <c r="D18" s="2">
        <v>2</v>
      </c>
      <c r="E18" s="2" t="s">
        <v>7</v>
      </c>
      <c r="F18">
        <v>0.67411152183712275</v>
      </c>
      <c r="G18">
        <v>28.308252293622797</v>
      </c>
      <c r="I18">
        <f>F18-G18</f>
        <v>-27.634140771785674</v>
      </c>
    </row>
    <row r="19" spans="1:11" x14ac:dyDescent="0.25">
      <c r="A19" s="2" t="s">
        <v>5</v>
      </c>
      <c r="B19" s="2" t="s">
        <v>8</v>
      </c>
      <c r="C19" s="2">
        <v>250</v>
      </c>
      <c r="D19" s="2">
        <v>3</v>
      </c>
      <c r="E19" s="2" t="s">
        <v>7</v>
      </c>
      <c r="F19">
        <v>0.54495161621347721</v>
      </c>
      <c r="G19">
        <v>28.308252293622797</v>
      </c>
      <c r="I19">
        <f>F19-G19</f>
        <v>-27.763300677409319</v>
      </c>
    </row>
    <row r="20" spans="1:11" x14ac:dyDescent="0.25">
      <c r="A20" s="3" t="s">
        <v>5</v>
      </c>
      <c r="B20" s="3" t="s">
        <v>10</v>
      </c>
      <c r="C20" s="3">
        <v>250</v>
      </c>
      <c r="D20" s="3">
        <v>1</v>
      </c>
      <c r="E20" s="3" t="s">
        <v>7</v>
      </c>
      <c r="F20" s="3">
        <v>0.66332975198205879</v>
      </c>
      <c r="G20">
        <v>0.55511059241581118</v>
      </c>
      <c r="H20" s="3">
        <f>TTEST(G20:G22,F20:F22,2,1)</f>
        <v>0.53008097942708898</v>
      </c>
      <c r="I20">
        <f>F20-G20</f>
        <v>0.10821915956624761</v>
      </c>
      <c r="J20">
        <f>AVERAGE(I20:I22)</f>
        <v>5.3252937559774338E-2</v>
      </c>
      <c r="K20">
        <f>_xlfn.STDEV.S(I20:I22)/SQRT(COUNT(I20:I22))</f>
        <v>7.0733209248801415E-2</v>
      </c>
    </row>
    <row r="21" spans="1:11" x14ac:dyDescent="0.25">
      <c r="A21" s="3" t="s">
        <v>5</v>
      </c>
      <c r="B21" s="3" t="s">
        <v>10</v>
      </c>
      <c r="C21" s="3">
        <v>250</v>
      </c>
      <c r="D21" s="3">
        <v>2</v>
      </c>
      <c r="E21" s="3" t="s">
        <v>7</v>
      </c>
      <c r="F21" s="3">
        <v>0.67230633601428291</v>
      </c>
      <c r="G21">
        <v>0.53364897028421421</v>
      </c>
      <c r="I21">
        <f>F21-G21</f>
        <v>0.1386573657300687</v>
      </c>
    </row>
    <row r="22" spans="1:11" x14ac:dyDescent="0.25">
      <c r="A22" s="3" t="s">
        <v>5</v>
      </c>
      <c r="B22" s="3" t="s">
        <v>10</v>
      </c>
      <c r="C22" s="3">
        <v>250</v>
      </c>
      <c r="D22" s="3">
        <v>3</v>
      </c>
      <c r="E22" s="3" t="s">
        <v>7</v>
      </c>
      <c r="F22" s="3">
        <v>0.47872369086461597</v>
      </c>
      <c r="G22">
        <v>0.56584140348160927</v>
      </c>
      <c r="I22">
        <f>F22-G22</f>
        <v>-8.7117712616993304E-2</v>
      </c>
    </row>
    <row r="23" spans="1:11" x14ac:dyDescent="0.25">
      <c r="A23" s="2" t="s">
        <v>5</v>
      </c>
      <c r="B23" s="2" t="s">
        <v>9</v>
      </c>
      <c r="C23" s="2">
        <v>250</v>
      </c>
      <c r="D23" s="2">
        <v>1</v>
      </c>
      <c r="E23" s="2" t="s">
        <v>7</v>
      </c>
      <c r="F23">
        <v>0.6537371357809949</v>
      </c>
      <c r="G23">
        <v>6.5727453388418926</v>
      </c>
      <c r="H23" s="3">
        <f>TTEST(G23:G25,F23:F25,2,1)</f>
        <v>1.3394835828324197E-3</v>
      </c>
      <c r="I23">
        <f>F23-G23</f>
        <v>-5.9190082030608977</v>
      </c>
      <c r="J23">
        <f>AVERAGE(I23,I25)</f>
        <v>-5.931488404602077</v>
      </c>
      <c r="K23">
        <f>_xlfn.STDEV.S(I23,I25)/SQRT(COUNT(I23,I25))</f>
        <v>1.2480201541179346E-2</v>
      </c>
    </row>
    <row r="24" spans="1:11" s="4" customFormat="1" x14ac:dyDescent="0.25">
      <c r="A24" s="4" t="s">
        <v>5</v>
      </c>
      <c r="B24" s="4" t="s">
        <v>9</v>
      </c>
      <c r="C24" s="4">
        <v>250</v>
      </c>
      <c r="D24" s="4">
        <v>2</v>
      </c>
      <c r="E24" s="4" t="s">
        <v>7</v>
      </c>
      <c r="I24" s="4">
        <f>F24-G24</f>
        <v>0</v>
      </c>
    </row>
    <row r="25" spans="1:11" x14ac:dyDescent="0.25">
      <c r="A25" s="2" t="s">
        <v>5</v>
      </c>
      <c r="B25" s="2" t="s">
        <v>9</v>
      </c>
      <c r="C25" s="2">
        <v>250</v>
      </c>
      <c r="D25" s="2">
        <v>3</v>
      </c>
      <c r="E25" s="2" t="s">
        <v>7</v>
      </c>
      <c r="F25">
        <v>0.6287767326986361</v>
      </c>
      <c r="G25">
        <v>6.5727453388418926</v>
      </c>
      <c r="I25">
        <f>F25-G25</f>
        <v>-5.9439686061432564</v>
      </c>
    </row>
    <row r="26" spans="1:11" x14ac:dyDescent="0.25">
      <c r="A26" s="2" t="s">
        <v>11</v>
      </c>
      <c r="B26" s="2" t="s">
        <v>6</v>
      </c>
      <c r="C26" s="2">
        <v>0</v>
      </c>
      <c r="D26" s="2">
        <v>1</v>
      </c>
      <c r="E26" s="2" t="s">
        <v>7</v>
      </c>
      <c r="F26">
        <v>0.72855175990463195</v>
      </c>
      <c r="G26">
        <v>5.6475513897196352</v>
      </c>
      <c r="H26" s="3">
        <f>TTEST(G26:G28,F26:F28,2,1)</f>
        <v>1.025406834854385E-4</v>
      </c>
      <c r="I26">
        <f>F26-G26</f>
        <v>-4.9189996298150032</v>
      </c>
      <c r="J26">
        <f>AVERAGE(I26:I28)</f>
        <v>-5.0056510483476799</v>
      </c>
      <c r="K26">
        <f>_xlfn.STDEV.S(I26:I28)/SQRT(COUNT(I26:I28))</f>
        <v>5.0692309360642882E-2</v>
      </c>
    </row>
    <row r="27" spans="1:11" x14ac:dyDescent="0.25">
      <c r="A27" s="2" t="s">
        <v>11</v>
      </c>
      <c r="B27" s="2" t="s">
        <v>6</v>
      </c>
      <c r="C27" s="2">
        <v>0</v>
      </c>
      <c r="D27" s="2">
        <v>2</v>
      </c>
      <c r="E27" s="2" t="s">
        <v>7</v>
      </c>
      <c r="F27">
        <v>0.64415729805059574</v>
      </c>
      <c r="G27">
        <v>5.6475513897196352</v>
      </c>
      <c r="I27">
        <f>F27-G27</f>
        <v>-5.0033940916690396</v>
      </c>
    </row>
    <row r="28" spans="1:11" x14ac:dyDescent="0.25">
      <c r="A28" s="2" t="s">
        <v>11</v>
      </c>
      <c r="B28" s="2" t="s">
        <v>6</v>
      </c>
      <c r="C28" s="2">
        <v>0</v>
      </c>
      <c r="D28" s="2">
        <v>3</v>
      </c>
      <c r="E28" s="2" t="s">
        <v>7</v>
      </c>
      <c r="F28">
        <v>0.55299196616063795</v>
      </c>
      <c r="G28">
        <v>5.6475513897196352</v>
      </c>
      <c r="I28">
        <f>F28-G28</f>
        <v>-5.094559423558997</v>
      </c>
    </row>
    <row r="29" spans="1:11" x14ac:dyDescent="0.25">
      <c r="A29" s="2" t="s">
        <v>11</v>
      </c>
      <c r="B29" s="2" t="s">
        <v>8</v>
      </c>
      <c r="C29" s="2">
        <v>0</v>
      </c>
      <c r="D29" s="2">
        <v>1</v>
      </c>
      <c r="E29" s="2" t="s">
        <v>7</v>
      </c>
      <c r="F29">
        <v>0.55951416281129629</v>
      </c>
      <c r="G29">
        <v>28.221881477906766</v>
      </c>
      <c r="H29" s="3">
        <f>TTEST(G29:G31,F29:F31,2,1)</f>
        <v>5.5369503012313972E-6</v>
      </c>
      <c r="I29">
        <f>F29-G29</f>
        <v>-27.662367315095469</v>
      </c>
      <c r="J29">
        <f>AVERAGE(I29:I31)</f>
        <v>-27.550748521943319</v>
      </c>
      <c r="K29">
        <f>_xlfn.STDEV.S(I29:I31)/SQRT(COUNT(I29:I31))</f>
        <v>6.4829178568336851E-2</v>
      </c>
    </row>
    <row r="30" spans="1:11" x14ac:dyDescent="0.25">
      <c r="A30" s="2" t="s">
        <v>11</v>
      </c>
      <c r="B30" s="2" t="s">
        <v>8</v>
      </c>
      <c r="C30" s="2">
        <v>0</v>
      </c>
      <c r="D30" s="2">
        <v>2</v>
      </c>
      <c r="E30" s="2" t="s">
        <v>7</v>
      </c>
      <c r="F30">
        <v>0.78407728881304217</v>
      </c>
      <c r="G30">
        <v>28.221881477906766</v>
      </c>
      <c r="I30">
        <f>F30-G30</f>
        <v>-27.437804189093725</v>
      </c>
    </row>
    <row r="31" spans="1:11" x14ac:dyDescent="0.25">
      <c r="A31" s="2" t="s">
        <v>11</v>
      </c>
      <c r="B31" s="2" t="s">
        <v>8</v>
      </c>
      <c r="C31" s="2">
        <v>0</v>
      </c>
      <c r="D31" s="2">
        <v>3</v>
      </c>
      <c r="E31" s="2" t="s">
        <v>7</v>
      </c>
      <c r="F31">
        <v>0.66980741626599949</v>
      </c>
      <c r="G31">
        <v>28.221881477906766</v>
      </c>
      <c r="I31">
        <f>F31-G31</f>
        <v>-27.552074061640766</v>
      </c>
    </row>
    <row r="32" spans="1:11" x14ac:dyDescent="0.25">
      <c r="A32" s="3" t="s">
        <v>11</v>
      </c>
      <c r="B32" s="3" t="s">
        <v>10</v>
      </c>
      <c r="C32" s="3">
        <v>0</v>
      </c>
      <c r="D32" s="3">
        <v>1</v>
      </c>
      <c r="E32" s="3" t="s">
        <v>7</v>
      </c>
      <c r="F32" s="3">
        <v>0.78882951576643223</v>
      </c>
      <c r="G32">
        <v>0.85964918747286456</v>
      </c>
      <c r="H32" s="3">
        <f>TTEST(G32:G34,F32:F34,2,1)</f>
        <v>0.53674142330581676</v>
      </c>
      <c r="I32">
        <f>F32-G32</f>
        <v>-7.081967170643233E-2</v>
      </c>
      <c r="J32">
        <f>AVERAGE(I32:I34)</f>
        <v>-2.3099508997637613E-2</v>
      </c>
      <c r="K32">
        <f>_xlfn.STDEV.S(I32:I34)/SQRT(COUNT(I32:I34))</f>
        <v>3.1246931706136166E-2</v>
      </c>
    </row>
    <row r="33" spans="1:11" x14ac:dyDescent="0.25">
      <c r="A33" s="3" t="s">
        <v>11</v>
      </c>
      <c r="B33" s="3" t="s">
        <v>10</v>
      </c>
      <c r="C33" s="3">
        <v>0</v>
      </c>
      <c r="D33" s="3">
        <v>2</v>
      </c>
      <c r="E33" s="3" t="s">
        <v>7</v>
      </c>
      <c r="F33" s="3">
        <v>1.0002894950248777</v>
      </c>
      <c r="G33">
        <v>0.96458322512995986</v>
      </c>
      <c r="I33">
        <f>F33-G33</f>
        <v>3.5706269894917875E-2</v>
      </c>
    </row>
    <row r="34" spans="1:11" x14ac:dyDescent="0.25">
      <c r="A34" s="3" t="s">
        <v>11</v>
      </c>
      <c r="B34" s="3" t="s">
        <v>10</v>
      </c>
      <c r="C34" s="3">
        <v>0</v>
      </c>
      <c r="D34" s="3">
        <v>3</v>
      </c>
      <c r="E34" s="3" t="s">
        <v>7</v>
      </c>
      <c r="F34" s="3">
        <v>0.72635969339309858</v>
      </c>
      <c r="G34" s="3">
        <v>0.76054481857449696</v>
      </c>
      <c r="H34" s="3"/>
      <c r="I34">
        <f>F34-G34</f>
        <v>-3.4185125181398379E-2</v>
      </c>
    </row>
    <row r="35" spans="1:11" x14ac:dyDescent="0.25">
      <c r="A35" s="2" t="s">
        <v>11</v>
      </c>
      <c r="B35" s="2" t="s">
        <v>9</v>
      </c>
      <c r="C35" s="2">
        <v>0</v>
      </c>
      <c r="D35" s="2">
        <v>1</v>
      </c>
      <c r="E35" s="2" t="s">
        <v>7</v>
      </c>
      <c r="F35">
        <v>0.76803423366724644</v>
      </c>
      <c r="G35">
        <v>3.3714961104340411</v>
      </c>
      <c r="H35" s="3">
        <f>TTEST(G35:G37,F35:F37,2,1)</f>
        <v>5.853631321148851E-4</v>
      </c>
      <c r="I35">
        <f>F35-G35</f>
        <v>-2.6034618767667945</v>
      </c>
      <c r="J35">
        <f>AVERAGE(I35:I37)</f>
        <v>-2.5414549981541614</v>
      </c>
      <c r="K35">
        <f>_xlfn.STDEV.S(I35:I37)/SQRT(COUNT(I35:I37))</f>
        <v>6.1515681122908061E-2</v>
      </c>
    </row>
    <row r="36" spans="1:11" x14ac:dyDescent="0.25">
      <c r="A36" s="2" t="s">
        <v>11</v>
      </c>
      <c r="B36" s="2" t="s">
        <v>9</v>
      </c>
      <c r="C36" s="2">
        <v>0</v>
      </c>
      <c r="D36" s="2">
        <v>2</v>
      </c>
      <c r="E36" s="2" t="s">
        <v>7</v>
      </c>
      <c r="F36">
        <v>0.76901793953520037</v>
      </c>
      <c r="G36">
        <v>3.3714961104340411</v>
      </c>
      <c r="I36">
        <f>F36-G36</f>
        <v>-2.6024781708988405</v>
      </c>
    </row>
    <row r="37" spans="1:11" x14ac:dyDescent="0.25">
      <c r="A37" s="2" t="s">
        <v>11</v>
      </c>
      <c r="B37" s="2" t="s">
        <v>9</v>
      </c>
      <c r="C37" s="2">
        <v>0</v>
      </c>
      <c r="D37" s="2">
        <v>3</v>
      </c>
      <c r="E37" s="2" t="s">
        <v>7</v>
      </c>
      <c r="F37">
        <v>0.95307116363719269</v>
      </c>
      <c r="G37">
        <v>3.3714961104340411</v>
      </c>
      <c r="I37">
        <f>F37-G37</f>
        <v>-2.4184249467968484</v>
      </c>
    </row>
    <row r="38" spans="1:11" x14ac:dyDescent="0.25">
      <c r="A38" s="2" t="s">
        <v>11</v>
      </c>
      <c r="B38" s="2" t="s">
        <v>6</v>
      </c>
      <c r="C38" s="2">
        <v>250</v>
      </c>
      <c r="D38" s="2">
        <v>1</v>
      </c>
      <c r="E38" s="2" t="s">
        <v>7</v>
      </c>
      <c r="F38">
        <v>0.80839039405586222</v>
      </c>
      <c r="G38">
        <v>5.6475513897196352</v>
      </c>
      <c r="H38" s="3">
        <f>TTEST(G38:G40,F38:F40,2,1)</f>
        <v>1.8875050926902258E-4</v>
      </c>
      <c r="I38">
        <f>F38-G38</f>
        <v>-4.8391609956637733</v>
      </c>
      <c r="J38">
        <f>AVERAGE(I38:I40)</f>
        <v>-4.9559944318587883</v>
      </c>
      <c r="K38">
        <f>_xlfn.STDEV.S(I38:I40)/SQRT(COUNT(I38:I40))</f>
        <v>6.8098314456385978E-2</v>
      </c>
    </row>
    <row r="39" spans="1:11" x14ac:dyDescent="0.25">
      <c r="A39" s="2" t="s">
        <v>11</v>
      </c>
      <c r="B39" s="2" t="s">
        <v>6</v>
      </c>
      <c r="C39" s="2">
        <v>250</v>
      </c>
      <c r="D39" s="2">
        <v>2</v>
      </c>
      <c r="E39" s="2" t="s">
        <v>7</v>
      </c>
      <c r="F39">
        <v>0.69375873888325557</v>
      </c>
      <c r="G39">
        <v>5.6475513897196352</v>
      </c>
      <c r="I39">
        <f>F39-G39</f>
        <v>-4.9537926508363794</v>
      </c>
    </row>
    <row r="40" spans="1:11" x14ac:dyDescent="0.25">
      <c r="A40" s="2" t="s">
        <v>11</v>
      </c>
      <c r="B40" s="2" t="s">
        <v>6</v>
      </c>
      <c r="C40" s="2">
        <v>250</v>
      </c>
      <c r="D40" s="2">
        <v>3</v>
      </c>
      <c r="E40" s="2" t="s">
        <v>7</v>
      </c>
      <c r="F40">
        <v>0.57252174064342143</v>
      </c>
      <c r="G40">
        <v>5.6475513897196352</v>
      </c>
      <c r="I40">
        <f>F40-G40</f>
        <v>-5.0750296490762139</v>
      </c>
    </row>
    <row r="41" spans="1:11" x14ac:dyDescent="0.25">
      <c r="A41" s="2" t="s">
        <v>11</v>
      </c>
      <c r="B41" s="2" t="s">
        <v>8</v>
      </c>
      <c r="C41" s="2">
        <v>250</v>
      </c>
      <c r="D41" s="2">
        <v>1</v>
      </c>
      <c r="E41" s="2" t="s">
        <v>7</v>
      </c>
      <c r="F41">
        <v>0.71751831385187304</v>
      </c>
      <c r="G41">
        <v>28.221881477906766</v>
      </c>
      <c r="H41" s="3">
        <f>TTEST(G41:G43,F41:F43,2,1)</f>
        <v>9.9503525790648714E-6</v>
      </c>
      <c r="I41">
        <f>F41-G41</f>
        <v>-27.504363164054894</v>
      </c>
      <c r="J41">
        <f>AVERAGE(I41:I43)</f>
        <v>-27.473415738140957</v>
      </c>
      <c r="K41">
        <f>_xlfn.STDEV.S(I41:I43)/SQRT(COUNT(I41:I43))</f>
        <v>8.6663282395746707E-2</v>
      </c>
    </row>
    <row r="42" spans="1:11" x14ac:dyDescent="0.25">
      <c r="A42" s="2" t="s">
        <v>11</v>
      </c>
      <c r="B42" s="2" t="s">
        <v>8</v>
      </c>
      <c r="C42" s="2">
        <v>250</v>
      </c>
      <c r="D42" s="2">
        <v>2</v>
      </c>
      <c r="E42" s="2" t="s">
        <v>7</v>
      </c>
      <c r="F42">
        <v>0.91163260140879665</v>
      </c>
      <c r="G42">
        <v>28.221881477906766</v>
      </c>
      <c r="I42">
        <f>F42-G42</f>
        <v>-27.310248876497969</v>
      </c>
    </row>
    <row r="43" spans="1:11" x14ac:dyDescent="0.25">
      <c r="A43" s="2" t="s">
        <v>11</v>
      </c>
      <c r="B43" s="2" t="s">
        <v>8</v>
      </c>
      <c r="C43" s="2">
        <v>250</v>
      </c>
      <c r="D43" s="2">
        <v>3</v>
      </c>
      <c r="E43" s="2" t="s">
        <v>7</v>
      </c>
      <c r="F43">
        <v>0.61624630403675784</v>
      </c>
      <c r="G43">
        <v>28.221881477906766</v>
      </c>
      <c r="I43">
        <f>F43-G43</f>
        <v>-27.605635173870009</v>
      </c>
    </row>
    <row r="44" spans="1:11" x14ac:dyDescent="0.25">
      <c r="A44" s="3" t="s">
        <v>11</v>
      </c>
      <c r="B44" s="3" t="s">
        <v>10</v>
      </c>
      <c r="C44" s="3">
        <v>250</v>
      </c>
      <c r="D44" s="3">
        <v>1</v>
      </c>
      <c r="E44" s="3" t="s">
        <v>7</v>
      </c>
      <c r="F44" s="3">
        <v>0.45599677944930672</v>
      </c>
      <c r="G44">
        <v>0.85964918747286456</v>
      </c>
      <c r="H44" s="3">
        <f>TTEST(G44:G46,F44:F46,2,1)</f>
        <v>9.1139362840601867E-2</v>
      </c>
      <c r="I44">
        <f>F44-G44</f>
        <v>-0.40365240802355784</v>
      </c>
      <c r="J44">
        <f>AVERAGE(I44:I46)</f>
        <v>-0.24530593328190212</v>
      </c>
      <c r="K44">
        <f>_xlfn.STDEV.S(I44:I46)/SQRT(COUNT(I44:I46))</f>
        <v>7.9604178643354465E-2</v>
      </c>
    </row>
    <row r="45" spans="1:11" x14ac:dyDescent="0.25">
      <c r="A45" s="3" t="s">
        <v>11</v>
      </c>
      <c r="B45" s="3" t="s">
        <v>10</v>
      </c>
      <c r="C45" s="3">
        <v>250</v>
      </c>
      <c r="D45" s="3">
        <v>2</v>
      </c>
      <c r="E45" s="3" t="s">
        <v>7</v>
      </c>
      <c r="F45" s="3">
        <v>0.78412323969445341</v>
      </c>
      <c r="G45">
        <v>0.96458322512995986</v>
      </c>
      <c r="I45">
        <f>F45-G45</f>
        <v>-0.18045998543550645</v>
      </c>
    </row>
    <row r="46" spans="1:11" x14ac:dyDescent="0.25">
      <c r="A46" s="3" t="s">
        <v>11</v>
      </c>
      <c r="B46" s="3" t="s">
        <v>10</v>
      </c>
      <c r="C46" s="3">
        <v>250</v>
      </c>
      <c r="D46" s="3">
        <v>3</v>
      </c>
      <c r="E46" s="3" t="s">
        <v>7</v>
      </c>
      <c r="F46" s="3">
        <v>0.60873941218785488</v>
      </c>
      <c r="G46" s="3">
        <v>0.76054481857449696</v>
      </c>
      <c r="H46" s="3"/>
      <c r="I46">
        <f>F46-G46</f>
        <v>-0.15180540638664208</v>
      </c>
    </row>
    <row r="47" spans="1:11" x14ac:dyDescent="0.25">
      <c r="A47" s="2" t="s">
        <v>11</v>
      </c>
      <c r="B47" s="2" t="s">
        <v>9</v>
      </c>
      <c r="C47" s="2">
        <v>250</v>
      </c>
      <c r="D47" s="2">
        <v>1</v>
      </c>
      <c r="E47" s="2" t="s">
        <v>7</v>
      </c>
      <c r="F47">
        <v>0.84741243273022404</v>
      </c>
      <c r="G47">
        <v>3.3714961104340411</v>
      </c>
      <c r="H47" s="3">
        <f>TTEST(G47:G49,F47:F49,2,1)</f>
        <v>7.9531557550293816E-4</v>
      </c>
      <c r="I47">
        <f>F47-G47</f>
        <v>-2.5240836777038171</v>
      </c>
      <c r="J47">
        <f>AVERAGE(I47:I49)</f>
        <v>-2.6569719324246108</v>
      </c>
      <c r="K47">
        <f>_xlfn.STDEV.S(I47:I49)/SQRT(COUNT(I47:I49))</f>
        <v>7.4974897668684884E-2</v>
      </c>
    </row>
    <row r="48" spans="1:11" x14ac:dyDescent="0.25">
      <c r="A48" s="2" t="s">
        <v>11</v>
      </c>
      <c r="B48" s="2" t="s">
        <v>9</v>
      </c>
      <c r="C48" s="2">
        <v>250</v>
      </c>
      <c r="D48" s="2">
        <v>2</v>
      </c>
      <c r="E48" s="2" t="s">
        <v>7</v>
      </c>
      <c r="F48">
        <v>0.70824016749761953</v>
      </c>
      <c r="G48">
        <v>3.3714961104340411</v>
      </c>
      <c r="I48">
        <f>F48-G48</f>
        <v>-2.6632559429364218</v>
      </c>
    </row>
    <row r="49" spans="1:9" x14ac:dyDescent="0.25">
      <c r="A49" s="2" t="s">
        <v>11</v>
      </c>
      <c r="B49" s="2" t="s">
        <v>9</v>
      </c>
      <c r="C49" s="2">
        <v>250</v>
      </c>
      <c r="D49" s="2">
        <v>3</v>
      </c>
      <c r="E49" s="2" t="s">
        <v>7</v>
      </c>
      <c r="F49">
        <v>0.58791993380044838</v>
      </c>
      <c r="G49">
        <v>3.3714961104340411</v>
      </c>
      <c r="I49">
        <f>F49-G49</f>
        <v>-2.7835761766335927</v>
      </c>
    </row>
  </sheetData>
  <sortState ref="A2:K53">
    <sortCondition ref="A2:A5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Bandopadhyay, Sreejata</dc:creator>
  <cp:lastModifiedBy>Bandopadhyay, Sreejata</cp:lastModifiedBy>
  <dcterms:created xsi:type="dcterms:W3CDTF">2019-06-09T00:24:08Z</dcterms:created>
  <dcterms:modified xsi:type="dcterms:W3CDTF">2019-06-20T20:38:18Z</dcterms:modified>
</cp:coreProperties>
</file>