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板 1 - Sheet1" sheetId="1" r:id="rId1"/>
  </sheets>
  <definedNames>
    <definedName name="MethodPointer">6829464</definedName>
  </definedNames>
  <calcPr calcId="144525"/>
</workbook>
</file>

<file path=xl/sharedStrings.xml><?xml version="1.0" encoding="utf-8"?>
<sst xmlns="http://schemas.openxmlformats.org/spreadsheetml/2006/main" count="67" uniqueCount="55">
  <si>
    <t>软件版本</t>
  </si>
  <si>
    <t>2.09.2</t>
  </si>
  <si>
    <r>
      <rPr>
        <sz val="10"/>
        <rFont val="宋体"/>
        <charset val="134"/>
      </rPr>
      <t>实验文件路径</t>
    </r>
    <r>
      <rPr>
        <sz val="10"/>
        <rFont val="Arial"/>
        <charset val="134"/>
      </rPr>
      <t>:</t>
    </r>
  </si>
  <si>
    <r>
      <rPr>
        <sz val="10"/>
        <rFont val="宋体"/>
        <charset val="134"/>
      </rPr>
      <t>方案文件路径</t>
    </r>
    <r>
      <rPr>
        <sz val="10"/>
        <rFont val="Arial"/>
        <charset val="134"/>
      </rPr>
      <t>:</t>
    </r>
  </si>
  <si>
    <t>板编号</t>
  </si>
  <si>
    <r>
      <rPr>
        <sz val="10"/>
        <rFont val="宋体"/>
        <charset val="134"/>
      </rPr>
      <t>板</t>
    </r>
    <r>
      <rPr>
        <sz val="10"/>
        <rFont val="Arial"/>
        <charset val="134"/>
      </rPr>
      <t xml:space="preserve"> 1</t>
    </r>
  </si>
  <si>
    <t>日期</t>
  </si>
  <si>
    <t>时间</t>
  </si>
  <si>
    <r>
      <rPr>
        <sz val="10"/>
        <rFont val="宋体"/>
        <charset val="134"/>
      </rPr>
      <t>检测仪类型</t>
    </r>
    <r>
      <rPr>
        <sz val="10"/>
        <rFont val="Arial"/>
        <charset val="134"/>
      </rPr>
      <t>:</t>
    </r>
  </si>
  <si>
    <t>Synergy H1</t>
  </si>
  <si>
    <r>
      <rPr>
        <sz val="10"/>
        <rFont val="宋体"/>
        <charset val="134"/>
      </rPr>
      <t>检测仪序列号</t>
    </r>
    <r>
      <rPr>
        <sz val="10"/>
        <rFont val="Arial"/>
        <charset val="134"/>
      </rPr>
      <t>:</t>
    </r>
  </si>
  <si>
    <t>检测类型</t>
  </si>
  <si>
    <t>检测仪</t>
  </si>
  <si>
    <t>程序详细信息</t>
  </si>
  <si>
    <t>板类型</t>
  </si>
  <si>
    <t>96 WELL PLATE</t>
  </si>
  <si>
    <t>完成后弹出板</t>
  </si>
  <si>
    <t>振板</t>
  </si>
  <si>
    <r>
      <rPr>
        <sz val="10"/>
        <rFont val="宋体"/>
        <charset val="134"/>
      </rPr>
      <t>线性</t>
    </r>
    <r>
      <rPr>
        <sz val="10"/>
        <rFont val="Arial"/>
        <charset val="134"/>
      </rPr>
      <t>: 0:20 (MM:SS)</t>
    </r>
  </si>
  <si>
    <r>
      <rPr>
        <sz val="10"/>
        <rFont val="宋体"/>
        <charset val="134"/>
      </rPr>
      <t>频率</t>
    </r>
    <r>
      <rPr>
        <sz val="10"/>
        <rFont val="Arial"/>
        <charset val="134"/>
      </rPr>
      <t>: 567 cpm (3 mm)</t>
    </r>
  </si>
  <si>
    <t>检测</t>
  </si>
  <si>
    <r>
      <rPr>
        <sz val="10"/>
        <rFont val="宋体"/>
        <charset val="134"/>
      </rPr>
      <t>吸收光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终点</t>
    </r>
  </si>
  <si>
    <t>随机</t>
  </si>
  <si>
    <r>
      <rPr>
        <sz val="10"/>
        <rFont val="宋体"/>
        <charset val="134"/>
      </rPr>
      <t>波长</t>
    </r>
    <r>
      <rPr>
        <sz val="10"/>
        <rFont val="Arial"/>
        <charset val="134"/>
      </rPr>
      <t>:  450</t>
    </r>
  </si>
  <si>
    <r>
      <rPr>
        <sz val="10"/>
        <rFont val="宋体"/>
        <charset val="134"/>
      </rPr>
      <t>检测速度</t>
    </r>
    <r>
      <rPr>
        <sz val="10"/>
        <rFont val="Arial"/>
        <charset val="134"/>
      </rPr>
      <t xml:space="preserve">: </t>
    </r>
    <r>
      <rPr>
        <sz val="10"/>
        <rFont val="宋体"/>
        <charset val="134"/>
      </rPr>
      <t>正常</t>
    </r>
    <r>
      <rPr>
        <sz val="10"/>
        <rFont val="Arial"/>
        <charset val="134"/>
      </rPr>
      <t xml:space="preserve">,  </t>
    </r>
    <r>
      <rPr>
        <sz val="10"/>
        <rFont val="宋体"/>
        <charset val="134"/>
      </rPr>
      <t>延迟</t>
    </r>
    <r>
      <rPr>
        <sz val="10"/>
        <rFont val="Arial"/>
        <charset val="134"/>
      </rPr>
      <t xml:space="preserve">: 100 msec,  </t>
    </r>
    <r>
      <rPr>
        <sz val="10"/>
        <rFont val="宋体"/>
        <charset val="134"/>
      </rPr>
      <t>测量值</t>
    </r>
    <r>
      <rPr>
        <sz val="10"/>
        <rFont val="Arial"/>
        <charset val="134"/>
      </rPr>
      <t>/</t>
    </r>
    <r>
      <rPr>
        <sz val="10"/>
        <rFont val="宋体"/>
        <charset val="134"/>
      </rPr>
      <t>数据点</t>
    </r>
    <r>
      <rPr>
        <sz val="10"/>
        <rFont val="Arial"/>
        <charset val="134"/>
      </rPr>
      <t>: 8</t>
    </r>
  </si>
  <si>
    <t>结果</t>
  </si>
  <si>
    <r>
      <rPr>
        <sz val="10"/>
        <rFont val="宋体"/>
        <charset val="134"/>
      </rPr>
      <t>实际温度</t>
    </r>
    <r>
      <rPr>
        <sz val="10"/>
        <rFont val="Arial"/>
        <charset val="134"/>
      </rPr>
      <t>:</t>
    </r>
  </si>
  <si>
    <t>C0C1/DDP</t>
  </si>
  <si>
    <t>A</t>
  </si>
  <si>
    <t>DDP</t>
  </si>
  <si>
    <t>5ug</t>
  </si>
  <si>
    <t>10ug</t>
  </si>
  <si>
    <t>20ug</t>
  </si>
  <si>
    <t>40ug</t>
  </si>
  <si>
    <t>M</t>
  </si>
  <si>
    <t>B</t>
  </si>
  <si>
    <t>5ugDDP</t>
  </si>
  <si>
    <t>2.5ug</t>
  </si>
  <si>
    <t>aNK-EXO-DDP</t>
  </si>
  <si>
    <t>C</t>
  </si>
  <si>
    <t>10ugDDP</t>
  </si>
  <si>
    <t>D</t>
  </si>
  <si>
    <t>20ugDDP</t>
  </si>
  <si>
    <t>E</t>
  </si>
  <si>
    <t>40ugDDP</t>
  </si>
  <si>
    <t>F</t>
  </si>
  <si>
    <t>G</t>
  </si>
  <si>
    <t>10ugEXO</t>
  </si>
  <si>
    <t>H</t>
  </si>
  <si>
    <t>aNK-EXO</t>
  </si>
  <si>
    <t>COC1/DDP</t>
  </si>
  <si>
    <t>EXO-DDP</t>
  </si>
  <si>
    <r>
      <rPr>
        <sz val="10"/>
        <rFont val="Arial"/>
        <charset val="134"/>
      </rPr>
      <t>DDP</t>
    </r>
    <r>
      <rPr>
        <sz val="10"/>
        <rFont val="宋体"/>
        <charset val="134"/>
      </rPr>
      <t>存活率</t>
    </r>
  </si>
  <si>
    <r>
      <rPr>
        <sz val="10"/>
        <rFont val="Arial"/>
        <charset val="134"/>
      </rPr>
      <t>EXO-DDP</t>
    </r>
    <r>
      <rPr>
        <sz val="10"/>
        <rFont val="宋体"/>
        <charset val="134"/>
      </rPr>
      <t>存活率</t>
    </r>
  </si>
  <si>
    <r>
      <rPr>
        <sz val="10"/>
        <rFont val="Arial"/>
        <charset val="134"/>
      </rPr>
      <t>EXO</t>
    </r>
    <r>
      <rPr>
        <sz val="10"/>
        <rFont val="宋体"/>
        <charset val="134"/>
      </rPr>
      <t>存活率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</si>
</sst>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0"/>
      <name val="Arial"/>
      <charset val="134"/>
    </font>
    <font>
      <sz val="10"/>
      <name val="宋体"/>
      <charset val="134"/>
    </font>
    <font>
      <b/>
      <u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color rgb="FF27413E"/>
      <name val="Arial"/>
      <charset val="134"/>
    </font>
    <font>
      <sz val="7"/>
      <color rgb="FF00000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3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7" borderId="15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9" fillId="21" borderId="18" applyNumberFormat="0" applyAlignment="0" applyProtection="0">
      <alignment vertical="center"/>
    </xf>
    <xf numFmtId="0" fontId="20" fillId="21" borderId="14" applyNumberFormat="0" applyAlignment="0" applyProtection="0">
      <alignment vertical="center"/>
    </xf>
    <xf numFmtId="0" fontId="21" fillId="22" borderId="19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NumberFormat="1" applyFont="1" applyFill="1" applyBorder="1" applyAlignment="1">
      <alignment horizontal="center" vertical="center" wrapText="1"/>
    </xf>
    <xf numFmtId="0" fontId="3" fillId="9" borderId="1" xfId="0" applyNumberFormat="1" applyFont="1" applyFill="1" applyBorder="1" applyAlignment="1">
      <alignment horizontal="center" vertical="center" wrapText="1"/>
    </xf>
    <xf numFmtId="0" fontId="3" fillId="1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Font="1" applyFill="1" applyAlignment="1"/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Border="1"/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10" fontId="0" fillId="0" borderId="4" xfId="0" applyNumberFormat="1" applyBorder="1"/>
    <xf numFmtId="0" fontId="0" fillId="0" borderId="8" xfId="0" applyBorder="1" applyAlignment="1">
      <alignment horizontal="center"/>
    </xf>
    <xf numFmtId="0" fontId="0" fillId="0" borderId="9" xfId="0" applyFont="1" applyBorder="1"/>
    <xf numFmtId="0" fontId="0" fillId="0" borderId="10" xfId="0" applyBorder="1" applyAlignment="1">
      <alignment horizontal="center"/>
    </xf>
    <xf numFmtId="0" fontId="0" fillId="0" borderId="11" xfId="0" applyBorder="1"/>
    <xf numFmtId="10" fontId="0" fillId="0" borderId="0" xfId="0" applyNumberFormat="1"/>
    <xf numFmtId="0" fontId="0" fillId="0" borderId="11" xfId="0" applyFont="1" applyBorder="1"/>
    <xf numFmtId="0" fontId="0" fillId="0" borderId="0" xfId="0" applyBorder="1" applyAlignment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0" xfId="0" applyBorder="1"/>
    <xf numFmtId="10" fontId="0" fillId="0" borderId="0" xfId="0" applyNumberForma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59"/>
  <sheetViews>
    <sheetView tabSelected="1" topLeftCell="A22" workbookViewId="0">
      <selection activeCell="P38" sqref="P38"/>
    </sheetView>
  </sheetViews>
  <sheetFormatPr defaultColWidth="9" defaultRowHeight="13.2"/>
  <cols>
    <col min="1" max="1" width="20.712962962963" customWidth="1"/>
    <col min="2" max="2" width="12.712962962963" customWidth="1"/>
    <col min="4" max="7" width="12.8888888888889"/>
    <col min="8" max="9" width="14.1111111111111"/>
    <col min="15" max="15" width="16" customWidth="1"/>
  </cols>
  <sheetData>
    <row r="2" spans="1:2">
      <c r="A2" s="1" t="s">
        <v>0</v>
      </c>
      <c r="B2" t="s">
        <v>1</v>
      </c>
    </row>
    <row r="4" spans="1:1">
      <c r="A4" s="1" t="s">
        <v>2</v>
      </c>
    </row>
    <row r="5" spans="1:1">
      <c r="A5" s="1" t="s">
        <v>3</v>
      </c>
    </row>
    <row r="6" spans="1:2">
      <c r="A6" s="1" t="s">
        <v>4</v>
      </c>
      <c r="B6" s="1" t="s">
        <v>5</v>
      </c>
    </row>
    <row r="7" spans="1:2">
      <c r="A7" s="1" t="s">
        <v>6</v>
      </c>
      <c r="B7" s="2">
        <v>44656</v>
      </c>
    </row>
    <row r="8" spans="1:2">
      <c r="A8" s="1" t="s">
        <v>7</v>
      </c>
      <c r="B8" s="3">
        <v>0.859097222222222</v>
      </c>
    </row>
    <row r="9" spans="1:2">
      <c r="A9" s="1" t="s">
        <v>8</v>
      </c>
      <c r="B9" t="s">
        <v>9</v>
      </c>
    </row>
    <row r="10" spans="1:2">
      <c r="A10" s="1" t="s">
        <v>10</v>
      </c>
      <c r="B10">
        <v>1606037</v>
      </c>
    </row>
    <row r="11" spans="1:2">
      <c r="A11" s="1" t="s">
        <v>11</v>
      </c>
      <c r="B11" s="1" t="s">
        <v>12</v>
      </c>
    </row>
    <row r="13" spans="1:2">
      <c r="A13" s="4" t="s">
        <v>13</v>
      </c>
      <c r="B13" s="5"/>
    </row>
    <row r="14" spans="1:2">
      <c r="A14" s="1" t="s">
        <v>14</v>
      </c>
      <c r="B14" t="s">
        <v>15</v>
      </c>
    </row>
    <row r="15" spans="1:1">
      <c r="A15" s="1" t="s">
        <v>16</v>
      </c>
    </row>
    <row r="16" spans="1:2">
      <c r="A16" s="1" t="s">
        <v>17</v>
      </c>
      <c r="B16" s="1" t="s">
        <v>18</v>
      </c>
    </row>
    <row r="17" spans="2:2">
      <c r="B17" s="1" t="s">
        <v>19</v>
      </c>
    </row>
    <row r="18" spans="1:2">
      <c r="A18" s="1" t="s">
        <v>20</v>
      </c>
      <c r="B18" s="1" t="s">
        <v>21</v>
      </c>
    </row>
    <row r="19" spans="2:2">
      <c r="B19" s="1" t="s">
        <v>22</v>
      </c>
    </row>
    <row r="20" spans="2:2">
      <c r="B20" s="1" t="s">
        <v>23</v>
      </c>
    </row>
    <row r="21" spans="2:2">
      <c r="B21" s="1" t="s">
        <v>24</v>
      </c>
    </row>
    <row r="23" spans="1:2">
      <c r="A23" s="4" t="s">
        <v>25</v>
      </c>
      <c r="B23" s="5"/>
    </row>
    <row r="24" spans="1:2">
      <c r="A24" s="1" t="s">
        <v>26</v>
      </c>
      <c r="B24">
        <v>19.2</v>
      </c>
    </row>
    <row r="26" spans="2:14">
      <c r="B26" s="6" t="s">
        <v>27</v>
      </c>
      <c r="C26" s="7">
        <v>1</v>
      </c>
      <c r="D26" s="7">
        <v>2</v>
      </c>
      <c r="E26" s="7">
        <v>3</v>
      </c>
      <c r="F26" s="7">
        <v>4</v>
      </c>
      <c r="G26" s="7">
        <v>5</v>
      </c>
      <c r="H26" s="7">
        <v>6</v>
      </c>
      <c r="I26" s="7">
        <v>7</v>
      </c>
      <c r="J26" s="7">
        <v>8</v>
      </c>
      <c r="K26" s="7">
        <v>9</v>
      </c>
      <c r="L26" s="7">
        <v>10</v>
      </c>
      <c r="M26" s="7">
        <v>11</v>
      </c>
      <c r="N26" s="7">
        <v>12</v>
      </c>
    </row>
    <row r="27" spans="2:15">
      <c r="B27" s="7" t="s">
        <v>28</v>
      </c>
      <c r="C27" s="8" t="s">
        <v>29</v>
      </c>
      <c r="D27" s="8">
        <v>0</v>
      </c>
      <c r="E27" s="8" t="s">
        <v>30</v>
      </c>
      <c r="F27" s="8" t="s">
        <v>31</v>
      </c>
      <c r="G27" s="8" t="s">
        <v>32</v>
      </c>
      <c r="H27" s="8" t="s">
        <v>33</v>
      </c>
      <c r="I27" s="20"/>
      <c r="J27" s="8"/>
      <c r="K27" s="21" t="s">
        <v>34</v>
      </c>
      <c r="L27" s="22"/>
      <c r="M27" s="8"/>
      <c r="N27" s="8"/>
      <c r="O27" s="23">
        <v>450</v>
      </c>
    </row>
    <row r="28" spans="2:15">
      <c r="B28" s="7" t="s">
        <v>35</v>
      </c>
      <c r="C28" s="8"/>
      <c r="D28" s="9">
        <v>0.365</v>
      </c>
      <c r="E28" s="10">
        <v>0.277</v>
      </c>
      <c r="F28" s="10">
        <v>0.241</v>
      </c>
      <c r="G28" s="10">
        <v>0.238</v>
      </c>
      <c r="H28" s="11">
        <v>0.237</v>
      </c>
      <c r="I28" s="24"/>
      <c r="J28" s="25" t="s">
        <v>36</v>
      </c>
      <c r="K28" s="10">
        <v>0.227</v>
      </c>
      <c r="L28" s="10">
        <v>0.298</v>
      </c>
      <c r="M28" s="26" t="s">
        <v>37</v>
      </c>
      <c r="N28" s="17" t="s">
        <v>38</v>
      </c>
      <c r="O28" s="23">
        <v>450</v>
      </c>
    </row>
    <row r="29" spans="2:15">
      <c r="B29" s="7" t="s">
        <v>39</v>
      </c>
      <c r="C29" s="8"/>
      <c r="D29" s="10">
        <v>0.351</v>
      </c>
      <c r="E29" s="10">
        <v>0.283</v>
      </c>
      <c r="F29" s="10">
        <v>0.238</v>
      </c>
      <c r="G29" s="10">
        <v>0.237</v>
      </c>
      <c r="H29" s="11">
        <v>0.236</v>
      </c>
      <c r="I29" s="24"/>
      <c r="J29" s="25" t="s">
        <v>40</v>
      </c>
      <c r="K29" s="10">
        <v>0.227</v>
      </c>
      <c r="L29" s="10">
        <v>0.324</v>
      </c>
      <c r="M29" s="26" t="s">
        <v>30</v>
      </c>
      <c r="N29" s="27"/>
      <c r="O29" s="23">
        <v>450</v>
      </c>
    </row>
    <row r="30" spans="2:15">
      <c r="B30" s="7" t="s">
        <v>41</v>
      </c>
      <c r="C30" s="8"/>
      <c r="D30" s="9">
        <v>0.368</v>
      </c>
      <c r="E30" s="10">
        <v>0.274</v>
      </c>
      <c r="F30" s="10">
        <v>0.243</v>
      </c>
      <c r="G30" s="10">
        <v>0.239</v>
      </c>
      <c r="H30" s="11">
        <v>0.231</v>
      </c>
      <c r="I30" s="24"/>
      <c r="J30" s="25" t="s">
        <v>42</v>
      </c>
      <c r="K30" s="10">
        <v>0.23</v>
      </c>
      <c r="L30" s="28">
        <v>0.561</v>
      </c>
      <c r="M30" s="26" t="s">
        <v>31</v>
      </c>
      <c r="N30" s="29"/>
      <c r="O30" s="23">
        <v>450</v>
      </c>
    </row>
    <row r="31" spans="2:15">
      <c r="B31" s="7" t="s">
        <v>43</v>
      </c>
      <c r="C31" s="8"/>
      <c r="D31" s="12">
        <v>0.772</v>
      </c>
      <c r="E31" s="13">
        <v>0.885</v>
      </c>
      <c r="F31" s="14">
        <v>0.974</v>
      </c>
      <c r="G31" s="9">
        <v>0.396</v>
      </c>
      <c r="H31" s="10">
        <v>0.34</v>
      </c>
      <c r="I31" s="30">
        <v>0.428</v>
      </c>
      <c r="J31" s="26" t="s">
        <v>44</v>
      </c>
      <c r="K31" s="10">
        <v>0.24</v>
      </c>
      <c r="L31" s="10">
        <v>0.23</v>
      </c>
      <c r="M31" s="26" t="s">
        <v>34</v>
      </c>
      <c r="N31" s="26"/>
      <c r="O31" s="23">
        <v>450</v>
      </c>
    </row>
    <row r="32" spans="2:15">
      <c r="B32" s="7" t="s">
        <v>45</v>
      </c>
      <c r="C32" s="8"/>
      <c r="D32" s="12">
        <v>0.737</v>
      </c>
      <c r="E32" s="15">
        <v>1.219</v>
      </c>
      <c r="F32" s="14">
        <v>1.079</v>
      </c>
      <c r="G32" s="9">
        <v>0.375</v>
      </c>
      <c r="H32" s="10">
        <v>0.33</v>
      </c>
      <c r="I32" s="9">
        <v>0.401</v>
      </c>
      <c r="J32" s="26"/>
      <c r="K32" s="26"/>
      <c r="L32" s="26"/>
      <c r="M32" s="26"/>
      <c r="N32" s="26"/>
      <c r="O32" s="23">
        <v>450</v>
      </c>
    </row>
    <row r="33" spans="2:15">
      <c r="B33" s="7" t="s">
        <v>46</v>
      </c>
      <c r="C33" s="8"/>
      <c r="D33" s="12">
        <v>0.741</v>
      </c>
      <c r="E33" s="15">
        <v>1.257</v>
      </c>
      <c r="F33" s="16">
        <v>0.943</v>
      </c>
      <c r="G33" s="9">
        <v>0.382</v>
      </c>
      <c r="H33" s="10">
        <v>0.355</v>
      </c>
      <c r="I33" s="9">
        <v>0.436</v>
      </c>
      <c r="J33" s="26"/>
      <c r="K33" s="26"/>
      <c r="L33" s="19">
        <v>0.436333333333333</v>
      </c>
      <c r="M33" s="26" t="s">
        <v>47</v>
      </c>
      <c r="N33" s="26"/>
      <c r="O33" s="23">
        <v>450</v>
      </c>
    </row>
    <row r="34" spans="2:15">
      <c r="B34" s="7" t="s">
        <v>48</v>
      </c>
      <c r="C34" s="8"/>
      <c r="D34" s="17" t="s">
        <v>31</v>
      </c>
      <c r="E34" s="17" t="s">
        <v>32</v>
      </c>
      <c r="F34" s="17" t="s">
        <v>33</v>
      </c>
      <c r="G34" s="17" t="s">
        <v>37</v>
      </c>
      <c r="H34" s="17" t="s">
        <v>30</v>
      </c>
      <c r="I34" s="17" t="s">
        <v>31</v>
      </c>
      <c r="J34" s="26"/>
      <c r="K34" s="26"/>
      <c r="L34" s="26"/>
      <c r="M34" s="26"/>
      <c r="N34" s="26"/>
      <c r="O34" s="23">
        <v>450</v>
      </c>
    </row>
    <row r="35" spans="4:9">
      <c r="D35" s="18" t="s">
        <v>49</v>
      </c>
      <c r="E35" s="18"/>
      <c r="F35" s="18"/>
      <c r="G35" s="18" t="s">
        <v>38</v>
      </c>
      <c r="H35" s="18"/>
      <c r="I35" s="18"/>
    </row>
    <row r="36" spans="10:14">
      <c r="J36" t="s">
        <v>50</v>
      </c>
      <c r="K36" s="18" t="s">
        <v>29</v>
      </c>
      <c r="L36" s="18"/>
      <c r="M36" s="18"/>
      <c r="N36" s="18"/>
    </row>
    <row r="37" spans="1:14">
      <c r="A37">
        <f>AVERAGE(D28:D30)</f>
        <v>0.361333333333333</v>
      </c>
      <c r="E37">
        <f>E28/A37</f>
        <v>0.766605166051661</v>
      </c>
      <c r="F37">
        <f>F28/A37</f>
        <v>0.666974169741697</v>
      </c>
      <c r="G37">
        <f>G28/A37</f>
        <v>0.658671586715867</v>
      </c>
      <c r="H37">
        <f>H28/A37</f>
        <v>0.65590405904059</v>
      </c>
      <c r="K37" s="24">
        <v>5</v>
      </c>
      <c r="L37" s="24">
        <v>10</v>
      </c>
      <c r="M37" s="24">
        <v>20</v>
      </c>
      <c r="N37" s="24">
        <v>40</v>
      </c>
    </row>
    <row r="38" spans="1:14">
      <c r="A38">
        <f>A37-L31</f>
        <v>0.131333333333333</v>
      </c>
      <c r="E38">
        <f>E29/A37</f>
        <v>0.783210332103321</v>
      </c>
      <c r="F38">
        <f>E29/A37</f>
        <v>0.783210332103321</v>
      </c>
      <c r="G38">
        <f>G29/A37</f>
        <v>0.65590405904059</v>
      </c>
      <c r="H38">
        <f>H29/A37</f>
        <v>0.653136531365314</v>
      </c>
      <c r="K38" s="31">
        <v>0.2334</v>
      </c>
      <c r="L38" s="31">
        <v>0.333</v>
      </c>
      <c r="M38" s="31">
        <v>0.3413</v>
      </c>
      <c r="N38" s="31">
        <v>0.3441</v>
      </c>
    </row>
    <row r="39" spans="5:14">
      <c r="E39">
        <f>E30/A37</f>
        <v>0.75830258302583</v>
      </c>
      <c r="F39">
        <f>F30/A37</f>
        <v>0.672509225092251</v>
      </c>
      <c r="G39">
        <f>G30/A37</f>
        <v>0.661439114391144</v>
      </c>
      <c r="H39">
        <f>H30/A37</f>
        <v>0.63929889298893</v>
      </c>
      <c r="K39" s="31">
        <v>0.2168</v>
      </c>
      <c r="L39" s="31">
        <v>0.2168</v>
      </c>
      <c r="M39" s="31">
        <v>0.3441</v>
      </c>
      <c r="N39" s="31">
        <v>0.3469</v>
      </c>
    </row>
    <row r="40" spans="1:14">
      <c r="A40">
        <v>0.361333333333333</v>
      </c>
      <c r="K40" s="31">
        <v>0.2417</v>
      </c>
      <c r="L40" s="31">
        <v>0.3275</v>
      </c>
      <c r="M40" s="31">
        <v>0.3386</v>
      </c>
      <c r="N40" s="31">
        <v>0.3607</v>
      </c>
    </row>
    <row r="41" spans="1:8">
      <c r="A41">
        <v>0.361333333333333</v>
      </c>
      <c r="E41">
        <f t="shared" ref="E41:H41" si="0">1-E37</f>
        <v>0.233394833948339</v>
      </c>
      <c r="F41">
        <f t="shared" si="0"/>
        <v>0.333025830258303</v>
      </c>
      <c r="G41">
        <f t="shared" si="0"/>
        <v>0.341328413284133</v>
      </c>
      <c r="H41">
        <f t="shared" si="0"/>
        <v>0.34409594095941</v>
      </c>
    </row>
    <row r="42" spans="1:15">
      <c r="A42">
        <v>0.361333333333333</v>
      </c>
      <c r="E42">
        <f t="shared" ref="E42:H42" si="1">1-E38</f>
        <v>0.216789667896679</v>
      </c>
      <c r="F42">
        <f t="shared" si="1"/>
        <v>0.216789667896679</v>
      </c>
      <c r="G42">
        <f t="shared" si="1"/>
        <v>0.34409594095941</v>
      </c>
      <c r="H42">
        <f t="shared" si="1"/>
        <v>0.346863468634686</v>
      </c>
      <c r="J42" s="18" t="s">
        <v>51</v>
      </c>
      <c r="K42" s="18"/>
      <c r="L42" s="18"/>
      <c r="N42" s="32" t="s">
        <v>31</v>
      </c>
      <c r="O42" s="33" t="s">
        <v>52</v>
      </c>
    </row>
    <row r="43" spans="5:15">
      <c r="E43">
        <f t="shared" ref="E43:H43" si="2">1-E39</f>
        <v>0.24169741697417</v>
      </c>
      <c r="F43">
        <f t="shared" si="2"/>
        <v>0.327490774907749</v>
      </c>
      <c r="G43">
        <f t="shared" si="2"/>
        <v>0.338560885608856</v>
      </c>
      <c r="H43">
        <f t="shared" si="2"/>
        <v>0.36070110701107</v>
      </c>
      <c r="J43" s="24">
        <v>2.5</v>
      </c>
      <c r="K43" s="24">
        <v>5</v>
      </c>
      <c r="L43" s="24">
        <v>10</v>
      </c>
      <c r="N43" s="34"/>
      <c r="O43" s="35">
        <f>F37*100</f>
        <v>66.6974169741697</v>
      </c>
    </row>
    <row r="44" spans="10:15">
      <c r="J44" s="31">
        <v>0.0923</v>
      </c>
      <c r="K44" s="31">
        <v>0.3192</v>
      </c>
      <c r="L44" s="31">
        <v>0.7315</v>
      </c>
      <c r="M44" s="36"/>
      <c r="N44" s="34"/>
      <c r="O44" s="35">
        <f>F38*100</f>
        <v>78.3210332103321</v>
      </c>
    </row>
    <row r="45" spans="2:15">
      <c r="B45">
        <f>L28-L31</f>
        <v>0.068</v>
      </c>
      <c r="G45">
        <f>(G31-B45)/A37</f>
        <v>0.907749077490775</v>
      </c>
      <c r="H45">
        <f>(H31-B48)/A37</f>
        <v>0.680811808118081</v>
      </c>
      <c r="I45">
        <f>(I31-B51)/A37</f>
        <v>0.268450184501845</v>
      </c>
      <c r="J45" s="31">
        <v>0.1504</v>
      </c>
      <c r="K45" s="31">
        <v>0.3469</v>
      </c>
      <c r="L45" s="31">
        <v>0.8063</v>
      </c>
      <c r="M45" s="36"/>
      <c r="N45" s="34"/>
      <c r="O45" s="35">
        <f>F39*100</f>
        <v>67.2509225092251</v>
      </c>
    </row>
    <row r="46" spans="2:15">
      <c r="B46">
        <v>0.068</v>
      </c>
      <c r="G46">
        <f>(G32-B46)/A37</f>
        <v>0.849630996309963</v>
      </c>
      <c r="H46">
        <f>(H32-B49)/A37</f>
        <v>0.653136531365314</v>
      </c>
      <c r="I46">
        <f>(I32-B52)/A37</f>
        <v>0.193726937269373</v>
      </c>
      <c r="J46" s="31">
        <v>0.131</v>
      </c>
      <c r="K46" s="31">
        <v>0.2777</v>
      </c>
      <c r="L46" s="31">
        <v>0.7094</v>
      </c>
      <c r="M46" s="36"/>
      <c r="N46" s="34"/>
      <c r="O46" s="35"/>
    </row>
    <row r="47" spans="2:15">
      <c r="B47">
        <v>0.068</v>
      </c>
      <c r="G47">
        <f>(G33-B47)/A37</f>
        <v>0.8690036900369</v>
      </c>
      <c r="H47">
        <f>(H33-B50)/A37</f>
        <v>0.722324723247233</v>
      </c>
      <c r="I47">
        <f>(I33-B53)/A37</f>
        <v>0.290590405904059</v>
      </c>
      <c r="N47" s="34"/>
      <c r="O47" s="37" t="s">
        <v>53</v>
      </c>
    </row>
    <row r="48" spans="2:15">
      <c r="B48">
        <f>L29-L31</f>
        <v>0.094</v>
      </c>
      <c r="C48" s="19">
        <v>0.436333333333333</v>
      </c>
      <c r="N48" s="34"/>
      <c r="O48" s="35">
        <f>I45*100</f>
        <v>26.8450184501845</v>
      </c>
    </row>
    <row r="49" spans="2:15">
      <c r="B49">
        <v>0.094</v>
      </c>
      <c r="C49" s="19">
        <v>0.436333333333333</v>
      </c>
      <c r="G49">
        <f t="shared" ref="G49:I49" si="3">1-G45</f>
        <v>0.0922509225092251</v>
      </c>
      <c r="H49">
        <f t="shared" si="3"/>
        <v>0.319188191881919</v>
      </c>
      <c r="I49">
        <f t="shared" si="3"/>
        <v>0.731549815498155</v>
      </c>
      <c r="N49" s="34"/>
      <c r="O49" s="35">
        <f>I46*100</f>
        <v>19.3726937269373</v>
      </c>
    </row>
    <row r="50" spans="2:15">
      <c r="B50">
        <v>0.094</v>
      </c>
      <c r="C50" s="19">
        <v>0.436333333333333</v>
      </c>
      <c r="G50">
        <f t="shared" ref="G50:I50" si="4">1-G46</f>
        <v>0.150369003690037</v>
      </c>
      <c r="H50">
        <f t="shared" si="4"/>
        <v>0.346863468634686</v>
      </c>
      <c r="I50">
        <f t="shared" si="4"/>
        <v>0.806273062730627</v>
      </c>
      <c r="N50" s="34"/>
      <c r="O50" s="35">
        <f>I47*100</f>
        <v>29.0590405904059</v>
      </c>
    </row>
    <row r="51" spans="2:15">
      <c r="B51">
        <f>L30-L31</f>
        <v>0.331</v>
      </c>
      <c r="G51">
        <f t="shared" ref="G51:I51" si="5">1-G47</f>
        <v>0.1309963099631</v>
      </c>
      <c r="H51">
        <f t="shared" si="5"/>
        <v>0.277675276752767</v>
      </c>
      <c r="I51">
        <f t="shared" si="5"/>
        <v>0.709409594095941</v>
      </c>
      <c r="N51" s="34"/>
      <c r="O51" s="35"/>
    </row>
    <row r="52" spans="2:15">
      <c r="B52">
        <v>0.331</v>
      </c>
      <c r="N52" s="34"/>
      <c r="O52" s="37" t="s">
        <v>54</v>
      </c>
    </row>
    <row r="53" spans="2:15">
      <c r="B53">
        <v>0.331</v>
      </c>
      <c r="D53">
        <f>(D31-C48)/A40</f>
        <v>0.928966789667898</v>
      </c>
      <c r="N53" s="34"/>
      <c r="O53" s="35">
        <f>D53*100</f>
        <v>92.8966789667898</v>
      </c>
    </row>
    <row r="54" spans="4:15">
      <c r="D54">
        <f>(D32-C49)/A41</f>
        <v>0.832103321033211</v>
      </c>
      <c r="N54" s="34"/>
      <c r="O54" s="35">
        <f>D54*100</f>
        <v>83.2103321033211</v>
      </c>
    </row>
    <row r="55" spans="4:15">
      <c r="D55">
        <f>(D33-C50)/A42</f>
        <v>0.843173431734318</v>
      </c>
      <c r="J55" s="38"/>
      <c r="K55" s="38"/>
      <c r="L55" s="38"/>
      <c r="N55" s="39"/>
      <c r="O55" s="40">
        <f>D55*100</f>
        <v>84.3173431734318</v>
      </c>
    </row>
    <row r="56" spans="10:12">
      <c r="J56" s="41"/>
      <c r="K56" s="41"/>
      <c r="L56" s="41"/>
    </row>
    <row r="57" spans="10:13">
      <c r="J57" s="42"/>
      <c r="K57" s="42"/>
      <c r="L57" s="42"/>
      <c r="M57" s="36"/>
    </row>
    <row r="58" spans="10:13">
      <c r="J58" s="42"/>
      <c r="K58" s="42"/>
      <c r="L58" s="42"/>
      <c r="M58" s="36"/>
    </row>
    <row r="59" spans="10:13">
      <c r="J59" s="42"/>
      <c r="K59" s="42"/>
      <c r="L59" s="42"/>
      <c r="M59" s="36"/>
    </row>
  </sheetData>
  <mergeCells count="7">
    <mergeCell ref="K27:L27"/>
    <mergeCell ref="D35:F35"/>
    <mergeCell ref="G35:I35"/>
    <mergeCell ref="K36:N36"/>
    <mergeCell ref="J42:L42"/>
    <mergeCell ref="N28:N30"/>
    <mergeCell ref="N42:N55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板 1 - 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Honeysuckle</cp:lastModifiedBy>
  <dcterms:created xsi:type="dcterms:W3CDTF">2011-01-18T20:51:00Z</dcterms:created>
  <dcterms:modified xsi:type="dcterms:W3CDTF">2022-10-15T00:47:17Z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  <property fmtid="{D5CDD505-2E9C-101B-9397-08002B2CF9AE}" pid="4" name="ICV">
    <vt:lpwstr>8E29FB35414D44EDBE33E6013B249A4D</vt:lpwstr>
  </property>
  <property fmtid="{D5CDD505-2E9C-101B-9397-08002B2CF9AE}" pid="5" name="KSOProductBuildVer">
    <vt:lpwstr>2052-11.1.0.12598</vt:lpwstr>
  </property>
</Properties>
</file>