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loriana\Desktop\"/>
    </mc:Choice>
  </mc:AlternateContent>
  <xr:revisionPtr revIDLastSave="0" documentId="8_{9E1800E6-E13E-4C49-A25B-7831F325241A}" xr6:coauthVersionLast="47" xr6:coauthVersionMax="47" xr10:uidLastSave="{00000000-0000-0000-0000-000000000000}"/>
  <bookViews>
    <workbookView xWindow="1650" yWindow="120" windowWidth="15135" windowHeight="13785" xr2:uid="{3569C82A-D5E1-4EDA-8646-E87718F51E10}"/>
  </bookViews>
  <sheets>
    <sheet name="Hoja1" sheetId="1" r:id="rId1"/>
    <sheet name="Hoja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1" i="1" l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0" i="1"/>
  <c r="L12" i="1"/>
  <c r="L11" i="1"/>
  <c r="L8" i="1"/>
  <c r="L4" i="1"/>
  <c r="L2" i="1"/>
  <c r="L9" i="1"/>
  <c r="L7" i="1"/>
  <c r="L5" i="1"/>
  <c r="L3" i="1"/>
  <c r="L6" i="1"/>
</calcChain>
</file>

<file path=xl/sharedStrings.xml><?xml version="1.0" encoding="utf-8"?>
<sst xmlns="http://schemas.openxmlformats.org/spreadsheetml/2006/main" count="165" uniqueCount="66">
  <si>
    <t>25 setiembre 2021</t>
  </si>
  <si>
    <t>GH011032</t>
  </si>
  <si>
    <t>GH011035</t>
  </si>
  <si>
    <t>GH011036</t>
  </si>
  <si>
    <t>GH011037</t>
  </si>
  <si>
    <t>GH011038</t>
  </si>
  <si>
    <t>GH011329</t>
  </si>
  <si>
    <t>GH011330</t>
  </si>
  <si>
    <t>GH011334</t>
  </si>
  <si>
    <t>26 setiembre 2021</t>
  </si>
  <si>
    <t>GH010815</t>
  </si>
  <si>
    <t>GH011041</t>
  </si>
  <si>
    <t>GH011490</t>
  </si>
  <si>
    <t>GH010816</t>
  </si>
  <si>
    <t>GH011491</t>
  </si>
  <si>
    <t>GH010817</t>
  </si>
  <si>
    <t>Impacto: 1) ápice, 2) ápice y borde, 3) borde, 4) afuera, 5) afuera y borde</t>
  </si>
  <si>
    <t>GH011679</t>
  </si>
  <si>
    <t>GH010818</t>
  </si>
  <si>
    <t>GH010819</t>
  </si>
  <si>
    <t>GH011680</t>
  </si>
  <si>
    <t>GH010820</t>
  </si>
  <si>
    <t>Sujeción inicial: 1) ventosas de alas y luego patas, 2) varias partes del cuerpo, 3) antebrazos. 4) ventosas y vientre</t>
  </si>
  <si>
    <t>GH011495</t>
  </si>
  <si>
    <t>GH011061</t>
  </si>
  <si>
    <t>GH011068</t>
  </si>
  <si>
    <t>GH011062</t>
  </si>
  <si>
    <t>GH011069</t>
  </si>
  <si>
    <t>GH011064</t>
  </si>
  <si>
    <t>GH011070</t>
  </si>
  <si>
    <t>GH011065</t>
  </si>
  <si>
    <t>GH011071</t>
  </si>
  <si>
    <t>GH011066</t>
  </si>
  <si>
    <t>GH011072</t>
  </si>
  <si>
    <t>Date</t>
  </si>
  <si>
    <t>Group</t>
  </si>
  <si>
    <t>Bat</t>
  </si>
  <si>
    <t>Apex</t>
  </si>
  <si>
    <t>acuminate</t>
  </si>
  <si>
    <t>truncate</t>
  </si>
  <si>
    <t>Take</t>
  </si>
  <si>
    <t>Document</t>
  </si>
  <si>
    <t>Impact</t>
  </si>
  <si>
    <t>Attachment</t>
  </si>
  <si>
    <t>Time</t>
  </si>
  <si>
    <t>Land</t>
  </si>
  <si>
    <t>Land: 1) regular, 2) funky</t>
  </si>
  <si>
    <t>odd</t>
  </si>
  <si>
    <t>normal</t>
  </si>
  <si>
    <t>ID</t>
  </si>
  <si>
    <t>1_1</t>
  </si>
  <si>
    <t>2_2</t>
  </si>
  <si>
    <t>4_4</t>
  </si>
  <si>
    <t>6_6</t>
  </si>
  <si>
    <t>2_1</t>
  </si>
  <si>
    <t>3_2</t>
  </si>
  <si>
    <t>4_2</t>
  </si>
  <si>
    <t>4_3</t>
  </si>
  <si>
    <t>4_5</t>
  </si>
  <si>
    <t>5_1</t>
  </si>
  <si>
    <t>5_2</t>
  </si>
  <si>
    <t>6_5</t>
  </si>
  <si>
    <t>6_8</t>
  </si>
  <si>
    <t>6_9</t>
  </si>
  <si>
    <t>6_10</t>
  </si>
  <si>
    <t>Camera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</si>
</sst>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6C272-3885-4787-878F-FF8B59035638}">
  <dimension ref="A1:L31"/>
  <sheetViews>
    <sheetView tabSelected="1" zoomScale="110" zoomScaleNormal="110" workbookViewId="0">
      <pane ySplit="1" topLeftCell="A2" activePane="bottomLeft" state="frozen"/>
      <selection pane="bottomLeft" activeCell="J20" sqref="J20"/>
    </sheetView>
  </sheetViews>
  <sheetFormatPr baseColWidth="10" defaultRowHeight="15" x14ac:dyDescent="0.25"/>
  <cols>
    <col min="1" max="1" width="17.140625" bestFit="1" customWidth="1"/>
    <col min="2" max="2" width="6.42578125" bestFit="1" customWidth="1"/>
    <col min="3" max="3" width="3.85546875" bestFit="1" customWidth="1"/>
    <col min="4" max="4" width="5.140625" bestFit="1" customWidth="1"/>
    <col min="5" max="5" width="9.42578125" bestFit="1" customWidth="1"/>
    <col min="6" max="6" width="5.85546875" bestFit="1" customWidth="1"/>
    <col min="7" max="7" width="8.5703125" bestFit="1" customWidth="1"/>
    <col min="8" max="8" width="10.140625" bestFit="1" customWidth="1"/>
    <col min="9" max="9" width="7.28515625" bestFit="1" customWidth="1"/>
    <col min="10" max="10" width="7" bestFit="1" customWidth="1"/>
    <col min="11" max="11" width="11.42578125" bestFit="1" customWidth="1"/>
    <col min="12" max="12" width="5.42578125" bestFit="1" customWidth="1"/>
  </cols>
  <sheetData>
    <row r="1" spans="1:12" x14ac:dyDescent="0.25">
      <c r="A1" t="s">
        <v>34</v>
      </c>
      <c r="B1" t="s">
        <v>35</v>
      </c>
      <c r="C1" t="s">
        <v>36</v>
      </c>
      <c r="D1" t="s">
        <v>49</v>
      </c>
      <c r="E1" t="s">
        <v>37</v>
      </c>
      <c r="F1" t="s">
        <v>40</v>
      </c>
      <c r="G1" t="s">
        <v>65</v>
      </c>
      <c r="H1" t="s">
        <v>41</v>
      </c>
      <c r="I1" t="s">
        <v>45</v>
      </c>
      <c r="J1" t="s">
        <v>42</v>
      </c>
      <c r="K1" t="s">
        <v>43</v>
      </c>
      <c r="L1" t="s">
        <v>44</v>
      </c>
    </row>
    <row r="2" spans="1:12" x14ac:dyDescent="0.25">
      <c r="A2" t="s">
        <v>0</v>
      </c>
      <c r="B2">
        <v>1</v>
      </c>
      <c r="C2">
        <v>1</v>
      </c>
      <c r="D2" t="s">
        <v>50</v>
      </c>
      <c r="E2" t="s">
        <v>38</v>
      </c>
      <c r="F2">
        <v>1</v>
      </c>
      <c r="G2">
        <v>3</v>
      </c>
      <c r="H2" t="s">
        <v>6</v>
      </c>
      <c r="I2" t="s">
        <v>48</v>
      </c>
      <c r="J2">
        <v>1</v>
      </c>
      <c r="K2">
        <v>1</v>
      </c>
      <c r="L2">
        <f>-45643+46021</f>
        <v>378</v>
      </c>
    </row>
    <row r="3" spans="1:12" x14ac:dyDescent="0.25">
      <c r="A3" s="1" t="s">
        <v>0</v>
      </c>
      <c r="B3" s="1">
        <v>1</v>
      </c>
      <c r="C3" s="1">
        <v>1</v>
      </c>
      <c r="D3" t="s">
        <v>50</v>
      </c>
      <c r="E3" s="1" t="s">
        <v>39</v>
      </c>
      <c r="F3" s="1">
        <v>10</v>
      </c>
      <c r="G3" s="1">
        <v>2</v>
      </c>
      <c r="H3" s="1" t="s">
        <v>2</v>
      </c>
      <c r="I3" s="1" t="s">
        <v>47</v>
      </c>
      <c r="J3" s="1">
        <v>3</v>
      </c>
      <c r="K3" s="1">
        <v>2</v>
      </c>
      <c r="L3" s="1">
        <f>-34162+34904</f>
        <v>742</v>
      </c>
    </row>
    <row r="4" spans="1:12" x14ac:dyDescent="0.25">
      <c r="A4" s="1" t="s">
        <v>0</v>
      </c>
      <c r="B4" s="1">
        <v>2</v>
      </c>
      <c r="C4" s="1">
        <v>1</v>
      </c>
      <c r="D4" t="s">
        <v>54</v>
      </c>
      <c r="E4" s="1" t="s">
        <v>38</v>
      </c>
      <c r="F4" s="1">
        <v>2</v>
      </c>
      <c r="G4" s="1">
        <v>3</v>
      </c>
      <c r="H4" s="1" t="s">
        <v>7</v>
      </c>
      <c r="I4" s="1" t="s">
        <v>48</v>
      </c>
      <c r="J4" s="1">
        <v>1</v>
      </c>
      <c r="K4" s="1">
        <v>1</v>
      </c>
      <c r="L4" s="1">
        <f>-38132+38356</f>
        <v>224</v>
      </c>
    </row>
    <row r="5" spans="1:12" x14ac:dyDescent="0.25">
      <c r="A5" s="1" t="s">
        <v>0</v>
      </c>
      <c r="B5" s="1">
        <v>2</v>
      </c>
      <c r="C5" s="1">
        <v>1</v>
      </c>
      <c r="D5" t="s">
        <v>54</v>
      </c>
      <c r="E5" s="1" t="s">
        <v>39</v>
      </c>
      <c r="F5" s="1">
        <v>11</v>
      </c>
      <c r="G5" s="1">
        <v>2</v>
      </c>
      <c r="H5" s="1" t="s">
        <v>3</v>
      </c>
      <c r="I5" s="1" t="s">
        <v>47</v>
      </c>
      <c r="J5" s="1">
        <v>3</v>
      </c>
      <c r="K5" s="1">
        <v>3</v>
      </c>
      <c r="L5" s="1">
        <f>-30849+31038</f>
        <v>189</v>
      </c>
    </row>
    <row r="6" spans="1:12" x14ac:dyDescent="0.25">
      <c r="A6" t="s">
        <v>0</v>
      </c>
      <c r="B6">
        <v>2</v>
      </c>
      <c r="C6">
        <v>2</v>
      </c>
      <c r="D6" t="s">
        <v>51</v>
      </c>
      <c r="E6" t="s">
        <v>38</v>
      </c>
      <c r="F6">
        <v>7</v>
      </c>
      <c r="G6">
        <v>2</v>
      </c>
      <c r="H6" t="s">
        <v>1</v>
      </c>
      <c r="I6" t="s">
        <v>48</v>
      </c>
      <c r="J6">
        <v>2</v>
      </c>
      <c r="K6">
        <v>1</v>
      </c>
      <c r="L6">
        <f>-24710+25425</f>
        <v>715</v>
      </c>
    </row>
    <row r="7" spans="1:12" x14ac:dyDescent="0.25">
      <c r="A7" s="1" t="s">
        <v>0</v>
      </c>
      <c r="B7" s="1">
        <v>2</v>
      </c>
      <c r="C7" s="1">
        <v>2</v>
      </c>
      <c r="D7" t="s">
        <v>51</v>
      </c>
      <c r="E7" s="1" t="s">
        <v>39</v>
      </c>
      <c r="F7" s="1">
        <v>12</v>
      </c>
      <c r="G7" s="1">
        <v>2</v>
      </c>
      <c r="H7" s="1" t="s">
        <v>4</v>
      </c>
      <c r="I7" s="1" t="s">
        <v>47</v>
      </c>
      <c r="J7" s="1">
        <v>3</v>
      </c>
      <c r="K7" s="1">
        <v>2</v>
      </c>
      <c r="L7">
        <f>-47698+48568</f>
        <v>870</v>
      </c>
    </row>
    <row r="8" spans="1:12" x14ac:dyDescent="0.25">
      <c r="A8" s="1" t="s">
        <v>0</v>
      </c>
      <c r="B8" s="1">
        <v>3</v>
      </c>
      <c r="C8" s="1">
        <v>2</v>
      </c>
      <c r="D8" t="s">
        <v>55</v>
      </c>
      <c r="E8" s="1" t="s">
        <v>38</v>
      </c>
      <c r="F8" s="1">
        <v>6</v>
      </c>
      <c r="G8" s="1">
        <v>3</v>
      </c>
      <c r="H8" s="1" t="s">
        <v>8</v>
      </c>
      <c r="I8" s="1" t="s">
        <v>47</v>
      </c>
      <c r="J8" s="1">
        <v>2</v>
      </c>
      <c r="K8" s="1">
        <v>2</v>
      </c>
      <c r="L8" s="1">
        <f>-24902+25152</f>
        <v>250</v>
      </c>
    </row>
    <row r="9" spans="1:12" x14ac:dyDescent="0.25">
      <c r="A9" s="1" t="s">
        <v>0</v>
      </c>
      <c r="B9" s="1">
        <v>3</v>
      </c>
      <c r="C9" s="1">
        <v>2</v>
      </c>
      <c r="D9" t="s">
        <v>55</v>
      </c>
      <c r="E9" s="1" t="s">
        <v>39</v>
      </c>
      <c r="F9" s="1">
        <v>13</v>
      </c>
      <c r="G9" s="1">
        <v>2</v>
      </c>
      <c r="H9" s="1" t="s">
        <v>5</v>
      </c>
      <c r="I9" s="1" t="s">
        <v>47</v>
      </c>
      <c r="J9" s="1">
        <v>3</v>
      </c>
      <c r="K9" s="1">
        <v>3</v>
      </c>
      <c r="L9">
        <f>-32637+33162</f>
        <v>525</v>
      </c>
    </row>
    <row r="10" spans="1:12" x14ac:dyDescent="0.25">
      <c r="A10" s="1" t="s">
        <v>9</v>
      </c>
      <c r="B10" s="1">
        <v>4</v>
      </c>
      <c r="C10" s="1">
        <v>2</v>
      </c>
      <c r="D10" t="s">
        <v>56</v>
      </c>
      <c r="E10" s="1" t="s">
        <v>38</v>
      </c>
      <c r="F10" s="1">
        <v>15</v>
      </c>
      <c r="G10" s="1">
        <v>3</v>
      </c>
      <c r="H10" s="1" t="s">
        <v>12</v>
      </c>
      <c r="I10" s="1" t="s">
        <v>48</v>
      </c>
      <c r="J10" s="1">
        <v>1</v>
      </c>
      <c r="K10" s="1">
        <v>1</v>
      </c>
      <c r="L10" s="1">
        <f>-46778+47616</f>
        <v>838</v>
      </c>
    </row>
    <row r="11" spans="1:12" s="1" customFormat="1" x14ac:dyDescent="0.25">
      <c r="A11" s="1" t="s">
        <v>9</v>
      </c>
      <c r="B11">
        <v>4</v>
      </c>
      <c r="C11">
        <v>2</v>
      </c>
      <c r="D11" t="s">
        <v>56</v>
      </c>
      <c r="E11" s="1" t="s">
        <v>39</v>
      </c>
      <c r="F11" s="1">
        <v>25</v>
      </c>
      <c r="G11" s="1">
        <v>1</v>
      </c>
      <c r="H11" s="1" t="s">
        <v>10</v>
      </c>
      <c r="I11" s="1" t="s">
        <v>47</v>
      </c>
      <c r="J11" s="1">
        <v>3</v>
      </c>
      <c r="K11" s="1">
        <v>3</v>
      </c>
      <c r="L11" s="1">
        <f>-15536+15968</f>
        <v>432</v>
      </c>
    </row>
    <row r="12" spans="1:12" x14ac:dyDescent="0.25">
      <c r="A12" s="1" t="s">
        <v>9</v>
      </c>
      <c r="B12" s="1">
        <v>4</v>
      </c>
      <c r="C12" s="1">
        <v>3</v>
      </c>
      <c r="D12" t="s">
        <v>57</v>
      </c>
      <c r="E12" s="1" t="s">
        <v>38</v>
      </c>
      <c r="F12" s="1">
        <v>16</v>
      </c>
      <c r="G12" s="1">
        <v>2</v>
      </c>
      <c r="H12" s="1" t="s">
        <v>11</v>
      </c>
      <c r="I12" s="1" t="s">
        <v>48</v>
      </c>
      <c r="J12" s="1">
        <v>1</v>
      </c>
      <c r="K12" s="1">
        <v>1</v>
      </c>
      <c r="L12" s="1">
        <f>-59379+59609</f>
        <v>230</v>
      </c>
    </row>
    <row r="13" spans="1:12" x14ac:dyDescent="0.25">
      <c r="A13" s="1" t="s">
        <v>9</v>
      </c>
      <c r="B13">
        <v>4</v>
      </c>
      <c r="C13">
        <v>3</v>
      </c>
      <c r="D13" t="s">
        <v>57</v>
      </c>
      <c r="E13" s="1" t="s">
        <v>39</v>
      </c>
      <c r="F13">
        <v>26</v>
      </c>
      <c r="G13">
        <v>1</v>
      </c>
      <c r="H13" t="s">
        <v>13</v>
      </c>
      <c r="I13" t="s">
        <v>48</v>
      </c>
      <c r="J13">
        <v>2</v>
      </c>
      <c r="K13">
        <v>1</v>
      </c>
      <c r="L13">
        <f>-46812+47130</f>
        <v>318</v>
      </c>
    </row>
    <row r="14" spans="1:12" x14ac:dyDescent="0.25">
      <c r="A14" s="1" t="s">
        <v>9</v>
      </c>
      <c r="B14">
        <v>4</v>
      </c>
      <c r="C14">
        <v>4</v>
      </c>
      <c r="D14" t="s">
        <v>52</v>
      </c>
      <c r="E14" s="1" t="s">
        <v>38</v>
      </c>
      <c r="F14">
        <v>35</v>
      </c>
      <c r="G14">
        <v>3</v>
      </c>
      <c r="H14" t="s">
        <v>14</v>
      </c>
      <c r="I14" t="s">
        <v>48</v>
      </c>
      <c r="J14">
        <v>1</v>
      </c>
      <c r="K14">
        <v>1</v>
      </c>
      <c r="L14">
        <f>-33780+34124</f>
        <v>344</v>
      </c>
    </row>
    <row r="15" spans="1:12" x14ac:dyDescent="0.25">
      <c r="A15" s="1" t="s">
        <v>9</v>
      </c>
      <c r="B15">
        <v>4</v>
      </c>
      <c r="C15">
        <v>4</v>
      </c>
      <c r="D15" t="s">
        <v>52</v>
      </c>
      <c r="E15" s="1" t="s">
        <v>39</v>
      </c>
      <c r="F15">
        <v>27</v>
      </c>
      <c r="G15">
        <v>1</v>
      </c>
      <c r="H15" t="s">
        <v>15</v>
      </c>
      <c r="I15" t="s">
        <v>47</v>
      </c>
      <c r="J15">
        <v>3</v>
      </c>
      <c r="K15">
        <v>3</v>
      </c>
      <c r="L15">
        <f>-4066+4249</f>
        <v>183</v>
      </c>
    </row>
    <row r="16" spans="1:12" x14ac:dyDescent="0.25">
      <c r="A16" s="1" t="s">
        <v>9</v>
      </c>
      <c r="B16">
        <v>4</v>
      </c>
      <c r="C16">
        <v>5</v>
      </c>
      <c r="D16" t="s">
        <v>58</v>
      </c>
      <c r="E16" s="1" t="s">
        <v>38</v>
      </c>
      <c r="F16">
        <v>18</v>
      </c>
      <c r="G16">
        <v>5</v>
      </c>
      <c r="H16" t="s">
        <v>17</v>
      </c>
      <c r="I16" t="s">
        <v>48</v>
      </c>
      <c r="J16">
        <v>1</v>
      </c>
      <c r="K16">
        <v>1</v>
      </c>
      <c r="L16">
        <f>-54155+54416</f>
        <v>261</v>
      </c>
    </row>
    <row r="17" spans="1:12" x14ac:dyDescent="0.25">
      <c r="A17" s="1" t="s">
        <v>9</v>
      </c>
      <c r="B17">
        <v>4</v>
      </c>
      <c r="C17">
        <v>5</v>
      </c>
      <c r="D17" t="s">
        <v>58</v>
      </c>
      <c r="E17" s="1" t="s">
        <v>39</v>
      </c>
      <c r="F17">
        <v>28</v>
      </c>
      <c r="G17">
        <v>1</v>
      </c>
      <c r="H17" t="s">
        <v>18</v>
      </c>
      <c r="I17" t="s">
        <v>47</v>
      </c>
      <c r="J17">
        <v>3</v>
      </c>
      <c r="K17">
        <v>2</v>
      </c>
      <c r="L17">
        <f>-13172+13565</f>
        <v>393</v>
      </c>
    </row>
    <row r="18" spans="1:12" x14ac:dyDescent="0.25">
      <c r="A18" s="1" t="s">
        <v>9</v>
      </c>
      <c r="B18">
        <v>5</v>
      </c>
      <c r="C18">
        <v>1</v>
      </c>
      <c r="D18" t="s">
        <v>59</v>
      </c>
      <c r="E18" s="1" t="s">
        <v>38</v>
      </c>
      <c r="F18">
        <v>29</v>
      </c>
      <c r="G18">
        <v>1</v>
      </c>
      <c r="H18" t="s">
        <v>19</v>
      </c>
      <c r="I18" t="s">
        <v>48</v>
      </c>
      <c r="J18">
        <v>1</v>
      </c>
      <c r="K18">
        <v>1</v>
      </c>
      <c r="L18">
        <f>-57956+58338</f>
        <v>382</v>
      </c>
    </row>
    <row r="19" spans="1:12" x14ac:dyDescent="0.25">
      <c r="A19" s="1" t="s">
        <v>9</v>
      </c>
      <c r="B19">
        <v>5</v>
      </c>
      <c r="C19">
        <v>1</v>
      </c>
      <c r="D19" t="s">
        <v>59</v>
      </c>
      <c r="E19" s="1" t="s">
        <v>39</v>
      </c>
      <c r="F19">
        <v>19</v>
      </c>
      <c r="G19">
        <v>5</v>
      </c>
      <c r="H19" t="s">
        <v>20</v>
      </c>
      <c r="I19" t="s">
        <v>47</v>
      </c>
      <c r="J19">
        <v>3</v>
      </c>
      <c r="K19">
        <v>2</v>
      </c>
      <c r="L19" s="1">
        <f>-23921+25645</f>
        <v>1724</v>
      </c>
    </row>
    <row r="20" spans="1:12" x14ac:dyDescent="0.25">
      <c r="A20" s="1" t="s">
        <v>9</v>
      </c>
      <c r="B20">
        <v>5</v>
      </c>
      <c r="C20">
        <v>2</v>
      </c>
      <c r="D20" t="s">
        <v>60</v>
      </c>
      <c r="E20" s="1" t="s">
        <v>38</v>
      </c>
      <c r="F20">
        <v>30</v>
      </c>
      <c r="G20">
        <v>1</v>
      </c>
      <c r="H20" t="s">
        <v>21</v>
      </c>
      <c r="I20" t="s">
        <v>47</v>
      </c>
      <c r="J20">
        <v>2</v>
      </c>
      <c r="K20">
        <v>4</v>
      </c>
      <c r="L20">
        <f>-6364+6705</f>
        <v>341</v>
      </c>
    </row>
    <row r="21" spans="1:12" x14ac:dyDescent="0.25">
      <c r="A21" s="1" t="s">
        <v>9</v>
      </c>
      <c r="B21">
        <v>5</v>
      </c>
      <c r="C21">
        <v>2</v>
      </c>
      <c r="D21" t="s">
        <v>60</v>
      </c>
      <c r="E21" s="1" t="s">
        <v>39</v>
      </c>
      <c r="F21">
        <v>46</v>
      </c>
      <c r="G21">
        <v>3</v>
      </c>
      <c r="H21" t="s">
        <v>23</v>
      </c>
      <c r="I21" t="s">
        <v>47</v>
      </c>
      <c r="J21">
        <v>2</v>
      </c>
      <c r="K21">
        <v>3</v>
      </c>
      <c r="L21">
        <f>-36124+36368</f>
        <v>244</v>
      </c>
    </row>
    <row r="22" spans="1:12" x14ac:dyDescent="0.25">
      <c r="A22" s="1" t="s">
        <v>9</v>
      </c>
      <c r="B22">
        <v>6</v>
      </c>
      <c r="C22">
        <v>5</v>
      </c>
      <c r="D22" t="s">
        <v>61</v>
      </c>
      <c r="E22" s="1" t="s">
        <v>38</v>
      </c>
      <c r="F22">
        <v>40</v>
      </c>
      <c r="G22">
        <v>2</v>
      </c>
      <c r="H22" t="s">
        <v>24</v>
      </c>
      <c r="I22" t="s">
        <v>48</v>
      </c>
      <c r="J22">
        <v>2</v>
      </c>
      <c r="K22">
        <v>1</v>
      </c>
      <c r="L22">
        <f>-40349+40900</f>
        <v>551</v>
      </c>
    </row>
    <row r="23" spans="1:12" x14ac:dyDescent="0.25">
      <c r="A23" s="1" t="s">
        <v>9</v>
      </c>
      <c r="B23">
        <v>6</v>
      </c>
      <c r="C23">
        <v>5</v>
      </c>
      <c r="D23" t="s">
        <v>61</v>
      </c>
      <c r="E23" s="1" t="s">
        <v>39</v>
      </c>
      <c r="F23">
        <v>47</v>
      </c>
      <c r="G23">
        <v>2</v>
      </c>
      <c r="H23" t="s">
        <v>25</v>
      </c>
      <c r="I23" t="s">
        <v>47</v>
      </c>
      <c r="J23">
        <v>1</v>
      </c>
      <c r="K23">
        <v>3</v>
      </c>
      <c r="L23">
        <f>-55995+56579</f>
        <v>584</v>
      </c>
    </row>
    <row r="24" spans="1:12" x14ac:dyDescent="0.25">
      <c r="A24" s="1" t="s">
        <v>9</v>
      </c>
      <c r="B24">
        <v>6</v>
      </c>
      <c r="C24">
        <v>6</v>
      </c>
      <c r="D24" t="s">
        <v>53</v>
      </c>
      <c r="E24" s="1" t="s">
        <v>38</v>
      </c>
      <c r="F24">
        <v>41</v>
      </c>
      <c r="G24">
        <v>2</v>
      </c>
      <c r="H24" t="s">
        <v>26</v>
      </c>
      <c r="I24" t="s">
        <v>48</v>
      </c>
      <c r="J24">
        <v>1</v>
      </c>
      <c r="K24">
        <v>1</v>
      </c>
      <c r="L24">
        <f>-47437+48064</f>
        <v>627</v>
      </c>
    </row>
    <row r="25" spans="1:12" x14ac:dyDescent="0.25">
      <c r="A25" s="1" t="s">
        <v>9</v>
      </c>
      <c r="B25">
        <v>6</v>
      </c>
      <c r="C25">
        <v>6</v>
      </c>
      <c r="D25" t="s">
        <v>53</v>
      </c>
      <c r="E25" s="1" t="s">
        <v>39</v>
      </c>
      <c r="F25">
        <v>48</v>
      </c>
      <c r="G25">
        <v>2</v>
      </c>
      <c r="H25" t="s">
        <v>27</v>
      </c>
      <c r="I25" t="s">
        <v>47</v>
      </c>
      <c r="J25">
        <v>1</v>
      </c>
      <c r="K25" s="1">
        <v>3</v>
      </c>
      <c r="L25">
        <f>-53694+53962</f>
        <v>268</v>
      </c>
    </row>
    <row r="26" spans="1:12" x14ac:dyDescent="0.25">
      <c r="A26" s="1" t="s">
        <v>9</v>
      </c>
      <c r="B26">
        <v>6</v>
      </c>
      <c r="C26">
        <v>8</v>
      </c>
      <c r="D26" t="s">
        <v>62</v>
      </c>
      <c r="E26" s="1" t="s">
        <v>38</v>
      </c>
      <c r="F26">
        <v>43</v>
      </c>
      <c r="G26">
        <v>2</v>
      </c>
      <c r="H26" t="s">
        <v>28</v>
      </c>
      <c r="I26" t="s">
        <v>48</v>
      </c>
      <c r="J26">
        <v>2</v>
      </c>
      <c r="K26">
        <v>1</v>
      </c>
      <c r="L26">
        <f>-1700+1988</f>
        <v>288</v>
      </c>
    </row>
    <row r="27" spans="1:12" x14ac:dyDescent="0.25">
      <c r="A27" s="1" t="s">
        <v>9</v>
      </c>
      <c r="B27">
        <v>6</v>
      </c>
      <c r="C27">
        <v>8</v>
      </c>
      <c r="D27" t="s">
        <v>62</v>
      </c>
      <c r="E27" s="1" t="s">
        <v>39</v>
      </c>
      <c r="F27">
        <v>49</v>
      </c>
      <c r="G27">
        <v>2</v>
      </c>
      <c r="H27" t="s">
        <v>29</v>
      </c>
      <c r="I27" t="s">
        <v>48</v>
      </c>
      <c r="J27">
        <v>1</v>
      </c>
      <c r="K27">
        <v>1</v>
      </c>
      <c r="L27" s="1">
        <f>-42594+42627</f>
        <v>33</v>
      </c>
    </row>
    <row r="28" spans="1:12" x14ac:dyDescent="0.25">
      <c r="A28" s="1" t="s">
        <v>9</v>
      </c>
      <c r="B28">
        <v>6</v>
      </c>
      <c r="C28">
        <v>9</v>
      </c>
      <c r="D28" t="s">
        <v>63</v>
      </c>
      <c r="E28" s="1" t="s">
        <v>38</v>
      </c>
      <c r="F28">
        <v>44</v>
      </c>
      <c r="G28">
        <v>2</v>
      </c>
      <c r="H28" t="s">
        <v>30</v>
      </c>
      <c r="I28" t="s">
        <v>47</v>
      </c>
      <c r="J28">
        <v>2</v>
      </c>
      <c r="K28">
        <v>2</v>
      </c>
      <c r="L28">
        <f>-8993+9548</f>
        <v>555</v>
      </c>
    </row>
    <row r="29" spans="1:12" x14ac:dyDescent="0.25">
      <c r="A29" s="1" t="s">
        <v>9</v>
      </c>
      <c r="B29">
        <v>6</v>
      </c>
      <c r="C29">
        <v>9</v>
      </c>
      <c r="D29" t="s">
        <v>63</v>
      </c>
      <c r="E29" s="1" t="s">
        <v>39</v>
      </c>
      <c r="F29">
        <v>50</v>
      </c>
      <c r="G29">
        <v>2</v>
      </c>
      <c r="H29" t="s">
        <v>31</v>
      </c>
      <c r="I29" t="s">
        <v>48</v>
      </c>
      <c r="J29">
        <v>1</v>
      </c>
      <c r="K29">
        <v>1</v>
      </c>
      <c r="L29">
        <f>-31677+31948</f>
        <v>271</v>
      </c>
    </row>
    <row r="30" spans="1:12" x14ac:dyDescent="0.25">
      <c r="A30" s="1" t="s">
        <v>9</v>
      </c>
      <c r="B30">
        <v>6</v>
      </c>
      <c r="C30">
        <v>10</v>
      </c>
      <c r="D30" t="s">
        <v>64</v>
      </c>
      <c r="E30" s="1" t="s">
        <v>38</v>
      </c>
      <c r="F30">
        <v>45</v>
      </c>
      <c r="G30">
        <v>2</v>
      </c>
      <c r="H30" t="s">
        <v>32</v>
      </c>
      <c r="I30" t="s">
        <v>47</v>
      </c>
      <c r="J30">
        <v>3</v>
      </c>
      <c r="K30">
        <v>2</v>
      </c>
      <c r="L30" s="1">
        <v>1588</v>
      </c>
    </row>
    <row r="31" spans="1:12" x14ac:dyDescent="0.25">
      <c r="A31" s="1" t="s">
        <v>9</v>
      </c>
      <c r="B31">
        <v>6</v>
      </c>
      <c r="C31">
        <v>10</v>
      </c>
      <c r="D31" t="s">
        <v>64</v>
      </c>
      <c r="E31" s="1" t="s">
        <v>39</v>
      </c>
      <c r="F31">
        <v>51</v>
      </c>
      <c r="G31">
        <v>2</v>
      </c>
      <c r="H31" t="s">
        <v>33</v>
      </c>
      <c r="I31" t="s">
        <v>47</v>
      </c>
      <c r="J31">
        <v>2</v>
      </c>
      <c r="K31">
        <v>3</v>
      </c>
      <c r="L31">
        <f>-57715+59002</f>
        <v>1287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3F1B4-0DAA-4147-B131-847D5787F3DE}">
  <dimension ref="A1:A6"/>
  <sheetViews>
    <sheetView workbookViewId="0">
      <selection activeCell="A7" sqref="A7"/>
    </sheetView>
  </sheetViews>
  <sheetFormatPr baseColWidth="10" defaultRowHeight="15" x14ac:dyDescent="0.25"/>
  <sheetData>
    <row r="1" spans="1:1" x14ac:dyDescent="0.25">
      <c r="A1" t="s">
        <v>16</v>
      </c>
    </row>
    <row r="2" spans="1:1" x14ac:dyDescent="0.25">
      <c r="A2" t="s">
        <v>22</v>
      </c>
    </row>
    <row r="6" spans="1:1" x14ac:dyDescent="0.25">
      <c r="A6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Gloriana</dc:creator>
  <cp:lastModifiedBy>Gloriana</cp:lastModifiedBy>
  <dcterms:created xsi:type="dcterms:W3CDTF">2021-09-28T22:00:57Z</dcterms:created>
  <dcterms:modified xsi:type="dcterms:W3CDTF">2021-11-01T21:56:29Z</dcterms:modified>
</cp:coreProperties>
</file>