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filterPrivacy="1"/>
  <xr:revisionPtr revIDLastSave="0" documentId="13_ncr:1_{DFCC1FE4-B942-48FC-B6A8-E36FE4AC5783}" xr6:coauthVersionLast="47" xr6:coauthVersionMax="47" xr10:uidLastSave="{00000000-0000-0000-0000-000000000000}"/>
  <bookViews>
    <workbookView xWindow="-110" yWindow="-110" windowWidth="19420" windowHeight="10420" firstSheet="1" activeTab="1" xr2:uid="{00000000-000D-0000-FFFF-FFFF00000000}"/>
  </bookViews>
  <sheets>
    <sheet name="U. globulosus_raw" sheetId="2" r:id="rId1"/>
    <sheet name="Median" sheetId="8" r:id="rId2"/>
    <sheet name="Temp, svl, mass" sheetId="7" r:id="rId3"/>
    <sheet name="CVw(mean)" sheetId="3" r:id="rId4"/>
    <sheet name="CVa" sheetId="4" r:id="rId5"/>
    <sheet name="Model II ANOVA &amp; Beecher's info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3" l="1"/>
  <c r="E3" i="3"/>
  <c r="E4" i="3"/>
  <c r="E5" i="3"/>
  <c r="E6" i="3"/>
  <c r="E7" i="3"/>
  <c r="E8" i="3"/>
  <c r="F8" i="8"/>
  <c r="F7" i="8"/>
  <c r="F6" i="8"/>
  <c r="F5" i="8"/>
  <c r="F4" i="8"/>
  <c r="F3" i="8"/>
  <c r="F2" i="8"/>
  <c r="G10" i="4" l="1"/>
  <c r="H10" i="4"/>
  <c r="E3" i="4"/>
  <c r="E4" i="4"/>
  <c r="E5" i="4"/>
  <c r="E6" i="4"/>
  <c r="E7" i="4"/>
  <c r="E8" i="4"/>
  <c r="E2" i="4"/>
  <c r="D11" i="5" l="1"/>
  <c r="D10" i="5"/>
  <c r="D9" i="5"/>
  <c r="D8" i="5"/>
  <c r="D7" i="5"/>
  <c r="D6" i="5"/>
  <c r="D5" i="5"/>
  <c r="D4" i="5"/>
  <c r="D3" i="5"/>
  <c r="D2" i="5"/>
  <c r="P10" i="4"/>
  <c r="O10" i="4"/>
  <c r="N10" i="4"/>
  <c r="M10" i="4"/>
  <c r="L10" i="4"/>
  <c r="K10" i="4"/>
  <c r="J10" i="4"/>
  <c r="I10" i="4"/>
  <c r="P11" i="3"/>
  <c r="O11" i="3"/>
  <c r="N11" i="3"/>
  <c r="M11" i="3"/>
  <c r="L11" i="3"/>
  <c r="K11" i="3"/>
  <c r="J11" i="3"/>
  <c r="I11" i="3"/>
  <c r="H11" i="3"/>
  <c r="G11" i="3"/>
  <c r="P10" i="3"/>
  <c r="O10" i="3"/>
  <c r="N10" i="3"/>
  <c r="M10" i="3"/>
  <c r="L10" i="3"/>
  <c r="K10" i="3"/>
  <c r="J10" i="3"/>
  <c r="I10" i="3"/>
  <c r="H10" i="3"/>
  <c r="G10" i="3"/>
</calcChain>
</file>

<file path=xl/sharedStrings.xml><?xml version="1.0" encoding="utf-8"?>
<sst xmlns="http://schemas.openxmlformats.org/spreadsheetml/2006/main" count="276" uniqueCount="90">
  <si>
    <t>Call #</t>
  </si>
  <si>
    <t>Low freq (Hz)</t>
  </si>
  <si>
    <t>High freq (Hz)</t>
  </si>
  <si>
    <t>Delta power (dB)</t>
  </si>
  <si>
    <t>Frequency modulation of low freq</t>
  </si>
  <si>
    <t>Frequency modulation of high freq</t>
  </si>
  <si>
    <t>Dominant harmonic</t>
  </si>
  <si>
    <t>UPER#02PTR</t>
  </si>
  <si>
    <t>Air temp</t>
  </si>
  <si>
    <t>Body mass (g)</t>
  </si>
  <si>
    <t>UPER#01PTR</t>
  </si>
  <si>
    <t>UPER#03PTR</t>
  </si>
  <si>
    <t>UPER#04PTR</t>
  </si>
  <si>
    <t>UPER#05PTR</t>
  </si>
  <si>
    <t>UPER#06PTR</t>
  </si>
  <si>
    <t>UPER#07PTR</t>
  </si>
  <si>
    <t>Call rate</t>
  </si>
  <si>
    <t>ID</t>
  </si>
  <si>
    <t>RH(%)</t>
  </si>
  <si>
    <t>SVL (mm)</t>
  </si>
  <si>
    <t>Call duration (ms)</t>
  </si>
  <si>
    <t>Rise time  (ms)</t>
  </si>
  <si>
    <t>Fall time  (ms)</t>
  </si>
  <si>
    <t>Call property</t>
  </si>
  <si>
    <t>Within-males(CVw)</t>
  </si>
  <si>
    <t>Among-males(CVa)</t>
  </si>
  <si>
    <t>CVa/CVw</t>
  </si>
  <si>
    <t>F</t>
  </si>
  <si>
    <t>P</t>
  </si>
  <si>
    <t>η2</t>
  </si>
  <si>
    <t>&lt; 0.001</t>
    <phoneticPr fontId="4" type="noConversion"/>
  </si>
  <si>
    <t>Call duration</t>
  </si>
  <si>
    <t>Rise time</t>
  </si>
  <si>
    <t>&lt; 0.001</t>
  </si>
  <si>
    <t>Fall time</t>
  </si>
  <si>
    <t>Beecher's information</t>
  </si>
  <si>
    <t>&lt; 0.05</t>
    <phoneticPr fontId="4" type="noConversion"/>
  </si>
  <si>
    <t>UPER#06PTR</t>
    <phoneticPr fontId="4" type="noConversion"/>
  </si>
  <si>
    <t>Frequency modulation of low freq</t>
    <phoneticPr fontId="4" type="noConversion"/>
  </si>
  <si>
    <t>CV</t>
  </si>
  <si>
    <t>Body condition</t>
  </si>
  <si>
    <t>p=.541</t>
  </si>
  <si>
    <t>p=.423</t>
  </si>
  <si>
    <t>p=.446</t>
  </si>
  <si>
    <t>p=.417</t>
  </si>
  <si>
    <t>p=.284</t>
  </si>
  <si>
    <t>p=.976</t>
  </si>
  <si>
    <t>p=.055</t>
  </si>
  <si>
    <t>p=.657</t>
  </si>
  <si>
    <t>p=.608</t>
  </si>
  <si>
    <t>p=.758</t>
  </si>
  <si>
    <t>p=.110</t>
  </si>
  <si>
    <t>p=.871</t>
  </si>
  <si>
    <t>p=.191</t>
  </si>
  <si>
    <t>p=.180</t>
  </si>
  <si>
    <t>p=.194</t>
  </si>
  <si>
    <t>p=.493</t>
  </si>
  <si>
    <t>p=.045</t>
  </si>
  <si>
    <t>p=.557</t>
  </si>
  <si>
    <t>p=.497</t>
  </si>
  <si>
    <t>p=.615</t>
  </si>
  <si>
    <t>p=.081</t>
  </si>
  <si>
    <t>p=.183</t>
  </si>
  <si>
    <t>p=.116</t>
  </si>
  <si>
    <t>p=.102</t>
  </si>
  <si>
    <t>p=.256</t>
  </si>
  <si>
    <t>p=.870</t>
  </si>
  <si>
    <t>p=.214</t>
  </si>
  <si>
    <t>p=.928</t>
  </si>
  <si>
    <t>p=.347</t>
  </si>
  <si>
    <t>p=.621</t>
  </si>
  <si>
    <t>p=.165</t>
  </si>
  <si>
    <t>p=.170</t>
  </si>
  <si>
    <t>p=.179</t>
  </si>
  <si>
    <t>p=.159</t>
  </si>
  <si>
    <t>p=.298</t>
  </si>
  <si>
    <t>p=.964</t>
  </si>
  <si>
    <t>p=.168</t>
  </si>
  <si>
    <t>p=.856</t>
  </si>
  <si>
    <t>p=.299</t>
  </si>
  <si>
    <t>p=.763</t>
  </si>
  <si>
    <t>Coeficient of corelation</t>
  </si>
  <si>
    <t>Rise time (ms)</t>
  </si>
  <si>
    <t>Fall time (ms)</t>
  </si>
  <si>
    <t xml:space="preserve"> </t>
  </si>
  <si>
    <t xml:space="preserve">SVL </t>
  </si>
  <si>
    <t>Body mass</t>
  </si>
  <si>
    <t xml:space="preserve">Mean </t>
  </si>
  <si>
    <t>SD</t>
  </si>
  <si>
    <t>Number of Distingduishable individuals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</si>
</sst>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"/>
  </numFmts>
  <fonts count="9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rgb="FF9C0006"/>
      <name val="Calibri"/>
      <family val="2"/>
      <charset val="136"/>
      <scheme val="minor"/>
    </font>
    <font>
      <sz val="12"/>
      <color rgb="FF9C5700"/>
      <name val="Calibri"/>
      <family val="2"/>
      <charset val="136"/>
      <scheme val="minor"/>
    </font>
    <font>
      <sz val="9"/>
      <name val="Calibri"/>
      <family val="3"/>
      <charset val="136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charset val="136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49">
    <xf numFmtId="0" fontId="0" fillId="0" borderId="0" xfId="0"/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/>
    </xf>
    <xf numFmtId="0" fontId="0" fillId="0" borderId="1" xfId="0" applyBorder="1"/>
    <xf numFmtId="164" fontId="0" fillId="0" borderId="0" xfId="0" applyNumberFormat="1"/>
    <xf numFmtId="164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0" fontId="0" fillId="0" borderId="2" xfId="0" applyBorder="1"/>
    <xf numFmtId="164" fontId="0" fillId="0" borderId="2" xfId="0" applyNumberFormat="1" applyBorder="1" applyAlignment="1">
      <alignment horizontal="right"/>
    </xf>
    <xf numFmtId="2" fontId="0" fillId="0" borderId="2" xfId="0" applyNumberFormat="1" applyBorder="1" applyAlignment="1">
      <alignment horizontal="right"/>
    </xf>
    <xf numFmtId="164" fontId="2" fillId="2" borderId="0" xfId="1" applyNumberFormat="1" applyAlignment="1"/>
    <xf numFmtId="164" fontId="0" fillId="0" borderId="2" xfId="0" applyNumberFormat="1" applyBorder="1"/>
    <xf numFmtId="0" fontId="0" fillId="0" borderId="0" xfId="0" applyAlignment="1">
      <alignment horizontal="center"/>
    </xf>
    <xf numFmtId="1" fontId="0" fillId="0" borderId="0" xfId="0" applyNumberFormat="1" applyFill="1" applyBorder="1"/>
    <xf numFmtId="0" fontId="5" fillId="0" borderId="0" xfId="0" applyFont="1"/>
    <xf numFmtId="165" fontId="0" fillId="0" borderId="0" xfId="0" applyNumberFormat="1" applyFill="1" applyBorder="1"/>
    <xf numFmtId="164" fontId="0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164" fontId="6" fillId="0" borderId="0" xfId="2" applyNumberFormat="1" applyFont="1" applyFill="1" applyAlignment="1"/>
    <xf numFmtId="164" fontId="0" fillId="0" borderId="0" xfId="0" applyNumberForma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right"/>
    </xf>
    <xf numFmtId="0" fontId="0" fillId="0" borderId="0" xfId="0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0" fontId="5" fillId="0" borderId="2" xfId="0" applyFont="1" applyBorder="1"/>
    <xf numFmtId="0" fontId="0" fillId="0" borderId="2" xfId="0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0" fontId="5" fillId="0" borderId="0" xfId="0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5" fillId="0" borderId="2" xfId="0" applyFont="1" applyBorder="1" applyAlignment="1">
      <alignment horizontal="center"/>
    </xf>
    <xf numFmtId="1" fontId="5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7" fillId="0" borderId="3" xfId="0" applyFont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0" fillId="0" borderId="0" xfId="0" applyAlignment="1">
      <alignment horizontal="center" vertical="top"/>
    </xf>
    <xf numFmtId="0" fontId="3" fillId="3" borderId="0" xfId="2" applyAlignment="1">
      <alignment horizontal="center" vertical="top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3" fillId="3" borderId="0" xfId="2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0" fillId="0" borderId="0" xfId="0" applyBorder="1"/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</cellXfs>
  <cellStyles count="3">
    <cellStyle name="Bad" xfId="1" builtinId="27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Median!$E$1</c:f>
              <c:strCache>
                <c:ptCount val="1"/>
                <c:pt idx="0">
                  <c:v>Body mass (g)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4463057742782155"/>
                  <c:y val="-0.181337489063867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Median!$D$2:$D$8</c:f>
              <c:numCache>
                <c:formatCode>General</c:formatCode>
                <c:ptCount val="7"/>
                <c:pt idx="0">
                  <c:v>52.16</c:v>
                </c:pt>
                <c:pt idx="1">
                  <c:v>55.61</c:v>
                </c:pt>
                <c:pt idx="2">
                  <c:v>54.36</c:v>
                </c:pt>
                <c:pt idx="3">
                  <c:v>55.45</c:v>
                </c:pt>
                <c:pt idx="4">
                  <c:v>52.34</c:v>
                </c:pt>
                <c:pt idx="5">
                  <c:v>54.3</c:v>
                </c:pt>
                <c:pt idx="6">
                  <c:v>48.73</c:v>
                </c:pt>
              </c:numCache>
            </c:numRef>
          </c:xVal>
          <c:yVal>
            <c:numRef>
              <c:f>Median!$E$2:$E$8</c:f>
              <c:numCache>
                <c:formatCode>General</c:formatCode>
                <c:ptCount val="7"/>
                <c:pt idx="0">
                  <c:v>23</c:v>
                </c:pt>
                <c:pt idx="1">
                  <c:v>20.8</c:v>
                </c:pt>
                <c:pt idx="2">
                  <c:v>31.1</c:v>
                </c:pt>
                <c:pt idx="3">
                  <c:v>19.7</c:v>
                </c:pt>
                <c:pt idx="4">
                  <c:v>16.600000000000001</c:v>
                </c:pt>
                <c:pt idx="5">
                  <c:v>17.399999999999999</c:v>
                </c:pt>
                <c:pt idx="6">
                  <c:v>20.2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20-404D-ACE0-CBC1DA2922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5255903"/>
        <c:axId val="1945249663"/>
      </c:scatterChart>
      <c:valAx>
        <c:axId val="19452559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5249663"/>
        <c:crosses val="autoZero"/>
        <c:crossBetween val="midCat"/>
      </c:valAx>
      <c:valAx>
        <c:axId val="1945249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52559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166006</xdr:rowOff>
    </xdr:from>
    <xdr:to>
      <xdr:col>8</xdr:col>
      <xdr:colOff>299358</xdr:colOff>
      <xdr:row>28</xdr:row>
      <xdr:rowOff>51706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38"/>
  <sheetViews>
    <sheetView zoomScaleNormal="100" workbookViewId="0">
      <pane ySplit="1" topLeftCell="A2" activePane="bottomLeft" state="frozen"/>
      <selection pane="bottomLeft" activeCell="A116" sqref="A116:XFD116"/>
    </sheetView>
  </sheetViews>
  <sheetFormatPr defaultColWidth="9.1796875" defaultRowHeight="14.5"/>
  <cols>
    <col min="1" max="1" width="12.1796875" style="1" bestFit="1" customWidth="1"/>
    <col min="2" max="2" width="8.6328125" style="4" bestFit="1" customWidth="1"/>
    <col min="3" max="3" width="7.7265625" style="4" bestFit="1" customWidth="1"/>
    <col min="4" max="4" width="5.54296875" style="2" bestFit="1" customWidth="1"/>
    <col min="5" max="8" width="11.81640625" style="2" bestFit="1" customWidth="1"/>
    <col min="9" max="9" width="10.453125" style="2" customWidth="1"/>
    <col min="10" max="10" width="13.6328125" style="2" bestFit="1" customWidth="1"/>
    <col min="11" max="11" width="10.81640625" style="2" customWidth="1"/>
    <col min="12" max="12" width="11" style="2" customWidth="1"/>
    <col min="13" max="13" width="12.7265625" style="2" customWidth="1"/>
    <col min="14" max="14" width="10.54296875" style="15" customWidth="1"/>
    <col min="15" max="15" width="9.1796875" style="2"/>
    <col min="16" max="16" width="10.453125" style="2" bestFit="1" customWidth="1"/>
    <col min="17" max="16384" width="9.1796875" style="2"/>
  </cols>
  <sheetData>
    <row r="1" spans="1:14" s="24" customFormat="1" ht="43.5">
      <c r="A1" s="26" t="s">
        <v>17</v>
      </c>
      <c r="B1" s="26" t="s">
        <v>19</v>
      </c>
      <c r="C1" s="26" t="s">
        <v>9</v>
      </c>
      <c r="D1" s="26" t="s">
        <v>0</v>
      </c>
      <c r="E1" s="26" t="s">
        <v>16</v>
      </c>
      <c r="F1" s="26" t="s">
        <v>20</v>
      </c>
      <c r="G1" s="26" t="s">
        <v>21</v>
      </c>
      <c r="H1" s="26" t="s">
        <v>22</v>
      </c>
      <c r="I1" s="26" t="s">
        <v>1</v>
      </c>
      <c r="J1" s="26" t="s">
        <v>2</v>
      </c>
      <c r="K1" s="26" t="s">
        <v>3</v>
      </c>
      <c r="L1" s="26" t="s">
        <v>4</v>
      </c>
      <c r="M1" s="26" t="s">
        <v>5</v>
      </c>
      <c r="N1" s="27" t="s">
        <v>6</v>
      </c>
    </row>
    <row r="2" spans="1:14" ht="15.5">
      <c r="A2" s="16" t="s">
        <v>10</v>
      </c>
      <c r="B2" s="4">
        <v>52.16</v>
      </c>
      <c r="C2" s="4">
        <v>23</v>
      </c>
      <c r="D2" s="4">
        <v>1</v>
      </c>
      <c r="E2" s="4"/>
      <c r="F2" s="4">
        <v>151</v>
      </c>
      <c r="G2" s="4">
        <v>75.999999999999957</v>
      </c>
      <c r="H2" s="4">
        <v>76.000000000000071</v>
      </c>
      <c r="I2" s="4">
        <v>412.1</v>
      </c>
      <c r="J2" s="4">
        <v>1463.1</v>
      </c>
      <c r="K2" s="4">
        <v>4.2</v>
      </c>
      <c r="L2" s="4">
        <v>20.600000000000023</v>
      </c>
      <c r="M2" s="4">
        <v>0</v>
      </c>
      <c r="N2" s="25">
        <v>7.1007037126910939</v>
      </c>
    </row>
    <row r="3" spans="1:14" ht="15.5">
      <c r="A3" s="16" t="s">
        <v>10</v>
      </c>
      <c r="B3" s="4">
        <v>52.16</v>
      </c>
      <c r="C3" s="4">
        <v>23</v>
      </c>
      <c r="D3" s="4">
        <v>2</v>
      </c>
      <c r="E3" s="4">
        <v>0.48123195380173245</v>
      </c>
      <c r="F3" s="4">
        <v>154</v>
      </c>
      <c r="G3" s="4">
        <v>76.999999999999957</v>
      </c>
      <c r="H3" s="4">
        <v>76.999999999999957</v>
      </c>
      <c r="I3" s="4">
        <v>408</v>
      </c>
      <c r="J3" s="4">
        <v>1463.1</v>
      </c>
      <c r="K3" s="4">
        <v>4.4000000000000004</v>
      </c>
      <c r="L3" s="4">
        <v>-14.5</v>
      </c>
      <c r="M3" s="4">
        <v>-145.70000000000005</v>
      </c>
      <c r="N3" s="25">
        <v>7.1720588235294116</v>
      </c>
    </row>
    <row r="4" spans="1:14" ht="15.5">
      <c r="A4" s="16" t="s">
        <v>10</v>
      </c>
      <c r="B4" s="4">
        <v>52.16</v>
      </c>
      <c r="C4" s="4">
        <v>23</v>
      </c>
      <c r="D4" s="4">
        <v>3</v>
      </c>
      <c r="E4" s="4">
        <v>0.60024009603841544</v>
      </c>
      <c r="F4" s="4">
        <v>149</v>
      </c>
      <c r="G4" s="4">
        <v>73.999999999999844</v>
      </c>
      <c r="H4" s="4">
        <v>75.000000000000171</v>
      </c>
      <c r="I4" s="4">
        <v>412.1</v>
      </c>
      <c r="J4" s="4">
        <v>1452.8</v>
      </c>
      <c r="K4" s="4">
        <v>3.5</v>
      </c>
      <c r="L4" s="4">
        <v>-10.299999999999955</v>
      </c>
      <c r="M4" s="4">
        <v>-82.400000000000091</v>
      </c>
      <c r="N4" s="25">
        <v>7.0507158456685266</v>
      </c>
    </row>
    <row r="5" spans="1:14" ht="15.5">
      <c r="A5" s="16" t="s">
        <v>10</v>
      </c>
      <c r="B5" s="4">
        <v>52.16</v>
      </c>
      <c r="C5" s="4">
        <v>23</v>
      </c>
      <c r="D5" s="4">
        <v>4</v>
      </c>
      <c r="E5" s="4">
        <v>0.52714812862414329</v>
      </c>
      <c r="F5" s="4">
        <v>167</v>
      </c>
      <c r="G5" s="4">
        <v>83.999999999999631</v>
      </c>
      <c r="H5" s="4">
        <v>83.000000000000185</v>
      </c>
      <c r="I5" s="4">
        <v>422.5</v>
      </c>
      <c r="J5" s="4">
        <v>1463.1</v>
      </c>
      <c r="K5" s="4">
        <v>4.8</v>
      </c>
      <c r="L5" s="4">
        <v>-30.900000000000034</v>
      </c>
      <c r="M5" s="4">
        <v>-113.29999999999995</v>
      </c>
      <c r="N5" s="25">
        <v>6.9259171597633129</v>
      </c>
    </row>
    <row r="6" spans="1:14" ht="15.5">
      <c r="A6" s="16" t="s">
        <v>10</v>
      </c>
      <c r="B6" s="4">
        <v>52.16</v>
      </c>
      <c r="C6" s="4">
        <v>23</v>
      </c>
      <c r="D6" s="4">
        <v>5</v>
      </c>
      <c r="E6" s="4">
        <v>0.25380710659898476</v>
      </c>
      <c r="F6" s="4">
        <v>147</v>
      </c>
      <c r="G6" s="4">
        <v>73.999999999999844</v>
      </c>
      <c r="H6" s="4">
        <v>73.999999999999844</v>
      </c>
      <c r="I6" s="4">
        <v>412.1</v>
      </c>
      <c r="J6" s="4">
        <v>1442.5</v>
      </c>
      <c r="K6" s="4">
        <v>5.4</v>
      </c>
      <c r="L6" s="4">
        <v>-20.600000000000023</v>
      </c>
      <c r="M6" s="4">
        <v>-61.799999999999955</v>
      </c>
      <c r="N6" s="25">
        <v>7.0007279786459593</v>
      </c>
    </row>
    <row r="7" spans="1:14" ht="15.5">
      <c r="A7" s="16" t="s">
        <v>10</v>
      </c>
      <c r="B7" s="4">
        <v>52.16</v>
      </c>
      <c r="C7" s="4">
        <v>23</v>
      </c>
      <c r="D7" s="4">
        <v>6</v>
      </c>
      <c r="E7" s="4">
        <v>0.69108500345542545</v>
      </c>
      <c r="F7" s="4">
        <v>146</v>
      </c>
      <c r="G7" s="4">
        <v>73.000000000000398</v>
      </c>
      <c r="H7" s="4">
        <v>73.999999999999844</v>
      </c>
      <c r="I7" s="4">
        <v>412.1</v>
      </c>
      <c r="J7" s="4">
        <v>1452.8</v>
      </c>
      <c r="K7" s="4">
        <v>5.4</v>
      </c>
      <c r="L7" s="4">
        <v>-41.200000000000045</v>
      </c>
      <c r="M7" s="4">
        <v>-226.70000000000005</v>
      </c>
      <c r="N7" s="25">
        <v>7.0507158456685266</v>
      </c>
    </row>
    <row r="8" spans="1:14" ht="15.5">
      <c r="A8" s="16" t="s">
        <v>10</v>
      </c>
      <c r="B8" s="4">
        <v>52.16</v>
      </c>
      <c r="C8" s="4">
        <v>23</v>
      </c>
      <c r="D8" s="4">
        <v>7</v>
      </c>
      <c r="E8" s="4">
        <v>0.6548788474132281</v>
      </c>
      <c r="F8" s="4">
        <v>152</v>
      </c>
      <c r="G8" s="4">
        <v>75.999999999998735</v>
      </c>
      <c r="H8" s="4">
        <v>76.000000000000512</v>
      </c>
      <c r="I8" s="4">
        <v>412.1</v>
      </c>
      <c r="J8" s="4">
        <v>1452.8</v>
      </c>
      <c r="K8" s="4">
        <v>5.4</v>
      </c>
      <c r="L8" s="4">
        <v>20.699999999999989</v>
      </c>
      <c r="M8" s="4">
        <v>-41.199999999999818</v>
      </c>
      <c r="N8" s="25">
        <v>7.0507158456685266</v>
      </c>
    </row>
    <row r="9" spans="1:14" ht="15.5">
      <c r="A9" s="16" t="s">
        <v>10</v>
      </c>
      <c r="B9" s="4">
        <v>52.16</v>
      </c>
      <c r="C9" s="4">
        <v>23</v>
      </c>
      <c r="D9" s="4">
        <v>8</v>
      </c>
      <c r="E9" s="4">
        <v>0.63091482649842312</v>
      </c>
      <c r="F9" s="4">
        <v>153</v>
      </c>
      <c r="G9" s="4">
        <v>76.999999999999957</v>
      </c>
      <c r="H9" s="4">
        <v>76.000000000000512</v>
      </c>
      <c r="I9" s="4">
        <v>412.1</v>
      </c>
      <c r="J9" s="4">
        <v>1442.5</v>
      </c>
      <c r="K9" s="4">
        <v>5.7</v>
      </c>
      <c r="L9" s="4">
        <v>-10.300000000000011</v>
      </c>
      <c r="M9" s="4">
        <v>-154.59999999999991</v>
      </c>
      <c r="N9" s="25">
        <v>7.0007279786459593</v>
      </c>
    </row>
    <row r="10" spans="1:14" ht="15.5">
      <c r="A10" s="16" t="s">
        <v>10</v>
      </c>
      <c r="B10" s="4">
        <v>52.16</v>
      </c>
      <c r="C10" s="4">
        <v>23</v>
      </c>
      <c r="D10" s="4">
        <v>9</v>
      </c>
      <c r="E10" s="4">
        <v>0.34722222222222215</v>
      </c>
      <c r="F10" s="4">
        <v>154</v>
      </c>
      <c r="G10" s="4">
        <v>76.999999999998181</v>
      </c>
      <c r="H10" s="4">
        <v>77.000000000001734</v>
      </c>
      <c r="I10" s="4">
        <v>412.1</v>
      </c>
      <c r="J10" s="4">
        <v>1463.1</v>
      </c>
      <c r="K10" s="4">
        <v>4.5999999999999996</v>
      </c>
      <c r="L10" s="4">
        <v>-10.300000000000011</v>
      </c>
      <c r="M10" s="4">
        <v>-237</v>
      </c>
      <c r="N10" s="25">
        <v>7.1007037126910939</v>
      </c>
    </row>
    <row r="11" spans="1:14" ht="15.5">
      <c r="A11" s="16" t="s">
        <v>10</v>
      </c>
      <c r="B11" s="4">
        <v>52.16</v>
      </c>
      <c r="C11" s="4">
        <v>23</v>
      </c>
      <c r="D11" s="4">
        <v>10</v>
      </c>
      <c r="E11" s="4">
        <v>0.54914881933003901</v>
      </c>
      <c r="F11" s="4">
        <v>150</v>
      </c>
      <c r="G11" s="4">
        <v>75.000000000002842</v>
      </c>
      <c r="H11" s="4">
        <v>74.999999999999289</v>
      </c>
      <c r="I11" s="4">
        <v>412.1</v>
      </c>
      <c r="J11" s="4">
        <v>1452.8</v>
      </c>
      <c r="K11" s="4">
        <v>4.9000000000000004</v>
      </c>
      <c r="L11" s="4">
        <v>0</v>
      </c>
      <c r="M11" s="4">
        <v>-216.40000000000009</v>
      </c>
      <c r="N11" s="25">
        <v>7.0507158456685266</v>
      </c>
    </row>
    <row r="12" spans="1:14" ht="15.5">
      <c r="A12" s="16" t="s">
        <v>10</v>
      </c>
      <c r="B12" s="4">
        <v>52.16</v>
      </c>
      <c r="C12" s="4">
        <v>23</v>
      </c>
      <c r="D12" s="4">
        <v>11</v>
      </c>
      <c r="E12" s="4">
        <v>0.61652281134401976</v>
      </c>
      <c r="F12" s="4">
        <v>140</v>
      </c>
      <c r="G12" s="4">
        <v>70.000000000000284</v>
      </c>
      <c r="H12" s="4">
        <v>70.000000000000284</v>
      </c>
      <c r="I12" s="4">
        <v>412.1</v>
      </c>
      <c r="J12" s="4">
        <v>1463.1</v>
      </c>
      <c r="K12" s="4">
        <v>4.4000000000000004</v>
      </c>
      <c r="L12" s="4">
        <v>41.200000000000045</v>
      </c>
      <c r="M12" s="4">
        <v>-154.60000000000014</v>
      </c>
      <c r="N12" s="25">
        <v>7.1007037126910939</v>
      </c>
    </row>
    <row r="13" spans="1:14" ht="15.5">
      <c r="A13" s="16" t="s">
        <v>10</v>
      </c>
      <c r="B13" s="4">
        <v>52.16</v>
      </c>
      <c r="C13" s="4">
        <v>23</v>
      </c>
      <c r="D13" s="4">
        <v>12</v>
      </c>
      <c r="E13" s="4">
        <v>0.53418803418803318</v>
      </c>
      <c r="F13" s="4">
        <v>153</v>
      </c>
      <c r="G13" s="4">
        <v>76.999999999998181</v>
      </c>
      <c r="H13" s="4">
        <v>76.000000000000512</v>
      </c>
      <c r="I13" s="4">
        <v>412.1</v>
      </c>
      <c r="J13" s="4">
        <v>1452.8</v>
      </c>
      <c r="K13" s="4">
        <v>4.4000000000000004</v>
      </c>
      <c r="L13" s="4">
        <v>-31</v>
      </c>
      <c r="M13" s="4">
        <v>82.400000000000091</v>
      </c>
      <c r="N13" s="25">
        <v>7.0507158456685266</v>
      </c>
    </row>
    <row r="14" spans="1:14" ht="15.5">
      <c r="A14" s="16" t="s">
        <v>10</v>
      </c>
      <c r="B14" s="4">
        <v>52.16</v>
      </c>
      <c r="C14" s="4">
        <v>23</v>
      </c>
      <c r="D14" s="4">
        <v>13</v>
      </c>
      <c r="E14" s="4">
        <v>0.61050061050061122</v>
      </c>
      <c r="F14" s="4">
        <v>151</v>
      </c>
      <c r="G14" s="4">
        <v>74.999999999999289</v>
      </c>
      <c r="H14" s="4">
        <v>76.000000000000512</v>
      </c>
      <c r="I14" s="4">
        <v>412.1</v>
      </c>
      <c r="J14" s="4">
        <v>1463.1</v>
      </c>
      <c r="K14" s="4">
        <v>4.3</v>
      </c>
      <c r="L14" s="4">
        <v>-10.300000000000011</v>
      </c>
      <c r="M14" s="4">
        <v>-30.900000000000091</v>
      </c>
      <c r="N14" s="25">
        <v>7.1007037126910939</v>
      </c>
    </row>
    <row r="15" spans="1:14" ht="15.5">
      <c r="A15" s="16" t="s">
        <v>10</v>
      </c>
      <c r="B15" s="4">
        <v>52.16</v>
      </c>
      <c r="C15" s="4">
        <v>23</v>
      </c>
      <c r="D15" s="4">
        <v>14</v>
      </c>
      <c r="E15" s="4">
        <v>0.32605151613955002</v>
      </c>
      <c r="F15" s="4">
        <v>149</v>
      </c>
      <c r="G15" s="4">
        <v>74.999999999999289</v>
      </c>
      <c r="H15" s="4">
        <v>74.00000000000162</v>
      </c>
      <c r="I15" s="4">
        <v>412.1</v>
      </c>
      <c r="J15" s="4">
        <v>1442.5</v>
      </c>
      <c r="K15" s="4">
        <v>4.7</v>
      </c>
      <c r="L15" s="4">
        <v>-20.600000000000023</v>
      </c>
      <c r="M15" s="4">
        <v>-92.800000000000182</v>
      </c>
      <c r="N15" s="25">
        <v>7.0007279786459593</v>
      </c>
    </row>
    <row r="16" spans="1:14" ht="15.5">
      <c r="A16" s="16" t="s">
        <v>10</v>
      </c>
      <c r="B16" s="4">
        <v>52.16</v>
      </c>
      <c r="C16" s="4">
        <v>23</v>
      </c>
      <c r="D16" s="4">
        <v>15</v>
      </c>
      <c r="E16" s="4">
        <v>0.68870523415978047</v>
      </c>
      <c r="F16" s="4">
        <v>151</v>
      </c>
      <c r="G16" s="4">
        <v>76.000000000000512</v>
      </c>
      <c r="H16" s="4">
        <v>75.000000000002842</v>
      </c>
      <c r="I16" s="4">
        <v>412.1</v>
      </c>
      <c r="J16" s="4">
        <v>1452.8</v>
      </c>
      <c r="K16" s="4">
        <v>4.5</v>
      </c>
      <c r="L16" s="4">
        <v>-10.300000000000011</v>
      </c>
      <c r="M16" s="4">
        <v>-144.29999999999995</v>
      </c>
      <c r="N16" s="25">
        <v>7.0507158456685266</v>
      </c>
    </row>
    <row r="17" spans="1:14" ht="15.5">
      <c r="A17" s="16" t="s">
        <v>10</v>
      </c>
      <c r="B17" s="4">
        <v>52.16</v>
      </c>
      <c r="C17" s="4">
        <v>23</v>
      </c>
      <c r="D17" s="4">
        <v>16</v>
      </c>
      <c r="E17" s="4">
        <v>0.58445353594389171</v>
      </c>
      <c r="F17" s="4">
        <v>158</v>
      </c>
      <c r="G17" s="4">
        <v>79.000000000000625</v>
      </c>
      <c r="H17" s="4">
        <v>79.000000000000625</v>
      </c>
      <c r="I17" s="4">
        <v>412.1</v>
      </c>
      <c r="J17" s="4">
        <v>1452.8</v>
      </c>
      <c r="K17" s="4">
        <v>4.5999999999999996</v>
      </c>
      <c r="L17" s="4">
        <v>-20.600000000000023</v>
      </c>
      <c r="M17" s="4">
        <v>-123.70000000000005</v>
      </c>
      <c r="N17" s="25">
        <v>7.0507158456685266</v>
      </c>
    </row>
    <row r="18" spans="1:14" ht="15.5">
      <c r="A18" s="16" t="s">
        <v>10</v>
      </c>
      <c r="B18" s="4">
        <v>52.16</v>
      </c>
      <c r="C18" s="4">
        <v>23</v>
      </c>
      <c r="D18" s="4">
        <v>17</v>
      </c>
      <c r="E18" s="4">
        <v>0.62383031815346301</v>
      </c>
      <c r="F18" s="4">
        <v>157</v>
      </c>
      <c r="G18" s="4">
        <v>79.000000000000625</v>
      </c>
      <c r="H18" s="4">
        <v>78.000000000002956</v>
      </c>
      <c r="I18" s="4">
        <v>412.1</v>
      </c>
      <c r="J18" s="4">
        <v>1442.5</v>
      </c>
      <c r="K18" s="4">
        <v>5.0999999999999996</v>
      </c>
      <c r="L18" s="4">
        <v>0</v>
      </c>
      <c r="M18" s="4">
        <v>-113.40000000000009</v>
      </c>
      <c r="N18" s="25">
        <v>7.0007279786459593</v>
      </c>
    </row>
    <row r="19" spans="1:14" ht="15.5">
      <c r="A19" s="16" t="s">
        <v>10</v>
      </c>
      <c r="B19" s="4">
        <v>52.16</v>
      </c>
      <c r="C19" s="4">
        <v>23</v>
      </c>
      <c r="D19" s="4">
        <v>18</v>
      </c>
      <c r="E19" s="4">
        <v>0.58651026392961936</v>
      </c>
      <c r="F19" s="4">
        <v>138</v>
      </c>
      <c r="G19" s="4">
        <v>69.000000000002615</v>
      </c>
      <c r="H19" s="4">
        <v>69.000000000002615</v>
      </c>
      <c r="I19" s="4">
        <v>412.1</v>
      </c>
      <c r="J19" s="4">
        <v>1452.8</v>
      </c>
      <c r="K19" s="4">
        <v>4.5</v>
      </c>
      <c r="L19" s="4">
        <v>41.300000000000011</v>
      </c>
      <c r="M19" s="4">
        <v>-154.59999999999991</v>
      </c>
      <c r="N19" s="25">
        <v>7.0507158456685266</v>
      </c>
    </row>
    <row r="20" spans="1:14" ht="15.5">
      <c r="A20" s="16" t="s">
        <v>10</v>
      </c>
      <c r="B20" s="4">
        <v>52.16</v>
      </c>
      <c r="C20" s="4">
        <v>23</v>
      </c>
      <c r="D20" s="4">
        <v>19</v>
      </c>
      <c r="E20" s="4">
        <v>0.59276822762299775</v>
      </c>
      <c r="F20" s="4">
        <v>154</v>
      </c>
      <c r="G20" s="4">
        <v>76.999999999998181</v>
      </c>
      <c r="H20" s="4">
        <v>76.999999999998181</v>
      </c>
      <c r="I20" s="4">
        <v>412.1</v>
      </c>
      <c r="J20" s="4">
        <v>1442.5</v>
      </c>
      <c r="K20" s="4">
        <v>5.8</v>
      </c>
      <c r="L20" s="4">
        <v>-61.899999999999977</v>
      </c>
      <c r="M20" s="4">
        <v>-164.89999999999986</v>
      </c>
      <c r="N20" s="25">
        <v>7.0007279786459593</v>
      </c>
    </row>
    <row r="21" spans="1:14" ht="15.5">
      <c r="A21" s="16" t="s">
        <v>10</v>
      </c>
      <c r="B21" s="4">
        <v>52.16</v>
      </c>
      <c r="C21" s="4">
        <v>23</v>
      </c>
      <c r="D21" s="4">
        <v>20</v>
      </c>
      <c r="E21" s="4">
        <v>0.62853551225644211</v>
      </c>
      <c r="F21" s="4">
        <v>155</v>
      </c>
      <c r="G21" s="4">
        <v>76.999999999998181</v>
      </c>
      <c r="H21" s="4">
        <v>78.000000000002956</v>
      </c>
      <c r="I21" s="4">
        <v>412.1</v>
      </c>
      <c r="J21" s="4">
        <v>1442.5</v>
      </c>
      <c r="K21" s="4">
        <v>6.1</v>
      </c>
      <c r="L21" s="4">
        <v>-20.600000000000023</v>
      </c>
      <c r="M21" s="4">
        <v>-154.60000000000014</v>
      </c>
      <c r="N21" s="25">
        <v>7.0007279786459593</v>
      </c>
    </row>
    <row r="22" spans="1:14" ht="15.5">
      <c r="A22" s="16" t="s">
        <v>10</v>
      </c>
      <c r="B22" s="4">
        <v>52.16</v>
      </c>
      <c r="C22" s="4">
        <v>23</v>
      </c>
      <c r="D22" s="4">
        <v>21</v>
      </c>
      <c r="E22" s="4">
        <v>0.56753688989784323</v>
      </c>
      <c r="F22" s="4">
        <v>148</v>
      </c>
      <c r="G22" s="4">
        <v>73.000000000000398</v>
      </c>
      <c r="H22" s="4">
        <v>73.999999999998067</v>
      </c>
      <c r="I22" s="4">
        <v>412.1</v>
      </c>
      <c r="J22" s="4">
        <v>1432.2</v>
      </c>
      <c r="K22" s="4">
        <v>6.2</v>
      </c>
      <c r="L22" s="4">
        <v>-10.300000000000011</v>
      </c>
      <c r="M22" s="4">
        <v>-103</v>
      </c>
      <c r="N22" s="25">
        <v>6.950740111623392</v>
      </c>
    </row>
    <row r="23" spans="1:14" ht="15.5">
      <c r="A23" s="16" t="s">
        <v>7</v>
      </c>
      <c r="B23" s="4">
        <v>52.16</v>
      </c>
      <c r="C23" s="4">
        <v>23</v>
      </c>
      <c r="D23" s="4">
        <v>1</v>
      </c>
      <c r="E23" s="4"/>
      <c r="F23" s="4">
        <v>190</v>
      </c>
      <c r="G23" s="4">
        <v>94.999999999999972</v>
      </c>
      <c r="H23" s="4">
        <v>94.000000000000085</v>
      </c>
      <c r="I23" s="4">
        <v>393.4</v>
      </c>
      <c r="J23" s="4">
        <v>1996.3</v>
      </c>
      <c r="K23" s="4">
        <v>4</v>
      </c>
      <c r="L23" s="4">
        <v>14.599999999999966</v>
      </c>
      <c r="M23" s="4">
        <v>408</v>
      </c>
      <c r="N23" s="25">
        <v>10.148957803762075</v>
      </c>
    </row>
    <row r="24" spans="1:14" ht="15.5">
      <c r="A24" s="16" t="s">
        <v>7</v>
      </c>
      <c r="B24" s="4">
        <v>52.16</v>
      </c>
      <c r="C24" s="4">
        <v>23</v>
      </c>
      <c r="D24" s="4">
        <v>2</v>
      </c>
      <c r="E24" s="4">
        <v>0.5470459518599563</v>
      </c>
      <c r="F24" s="4">
        <v>192</v>
      </c>
      <c r="G24" s="4">
        <v>96.000000000000085</v>
      </c>
      <c r="H24" s="4">
        <v>96.000000000000085</v>
      </c>
      <c r="I24" s="4">
        <v>393.4</v>
      </c>
      <c r="J24" s="4">
        <v>2010.9</v>
      </c>
      <c r="K24" s="4">
        <v>4.5</v>
      </c>
      <c r="L24" s="4">
        <v>-20.600000000000023</v>
      </c>
      <c r="M24" s="4">
        <v>350.40000000000009</v>
      </c>
      <c r="N24" s="25">
        <v>10.22318251143874</v>
      </c>
    </row>
    <row r="25" spans="1:14" ht="15.5">
      <c r="A25" s="16" t="s">
        <v>7</v>
      </c>
      <c r="B25" s="4">
        <v>52.16</v>
      </c>
      <c r="C25" s="4">
        <v>23</v>
      </c>
      <c r="D25" s="4">
        <v>3</v>
      </c>
      <c r="E25" s="4">
        <v>0.31605562579013907</v>
      </c>
      <c r="F25" s="4">
        <v>171</v>
      </c>
      <c r="G25" s="4">
        <v>84.999999999999972</v>
      </c>
      <c r="H25" s="4">
        <v>86.000000000000298</v>
      </c>
      <c r="I25" s="4">
        <v>401.8</v>
      </c>
      <c r="J25" s="4">
        <v>2009.2</v>
      </c>
      <c r="K25" s="4">
        <v>3.6</v>
      </c>
      <c r="L25" s="4">
        <v>-10.300000000000011</v>
      </c>
      <c r="M25" s="4">
        <v>288.5</v>
      </c>
      <c r="N25" s="25">
        <v>10.000995520159282</v>
      </c>
    </row>
    <row r="26" spans="1:14" ht="15.5">
      <c r="A26" s="16" t="s">
        <v>7</v>
      </c>
      <c r="B26" s="4">
        <v>52.16</v>
      </c>
      <c r="C26" s="4">
        <v>23</v>
      </c>
      <c r="D26" s="4">
        <v>4</v>
      </c>
      <c r="E26" s="4">
        <v>0.49850448654037904</v>
      </c>
      <c r="F26" s="4">
        <v>172</v>
      </c>
      <c r="G26" s="4">
        <v>87.000000000001521</v>
      </c>
      <c r="H26" s="4">
        <v>85.999999999998522</v>
      </c>
      <c r="I26" s="4">
        <v>401.8</v>
      </c>
      <c r="J26" s="4">
        <v>1998.9</v>
      </c>
      <c r="K26" s="4">
        <v>3.3</v>
      </c>
      <c r="L26" s="4">
        <v>-10.300000000000011</v>
      </c>
      <c r="M26" s="4">
        <v>206.09999999999991</v>
      </c>
      <c r="N26" s="25">
        <v>9.9497262319561965</v>
      </c>
    </row>
    <row r="27" spans="1:14" ht="15.5">
      <c r="A27" s="16" t="s">
        <v>7</v>
      </c>
      <c r="B27" s="4">
        <v>52.16</v>
      </c>
      <c r="C27" s="4">
        <v>23</v>
      </c>
      <c r="D27" s="4">
        <v>5</v>
      </c>
      <c r="E27" s="4">
        <v>1.0615711252653925</v>
      </c>
      <c r="F27" s="4">
        <v>168</v>
      </c>
      <c r="G27" s="4">
        <v>83.999999999999631</v>
      </c>
      <c r="H27" s="4">
        <v>84.000000000001407</v>
      </c>
      <c r="I27" s="4">
        <v>401.8</v>
      </c>
      <c r="J27" s="4">
        <v>2009.2</v>
      </c>
      <c r="K27" s="4">
        <v>3.6</v>
      </c>
      <c r="L27" s="4">
        <v>-30.899999999999977</v>
      </c>
      <c r="M27" s="4">
        <v>401.90000000000009</v>
      </c>
      <c r="N27" s="25">
        <v>10.000995520159282</v>
      </c>
    </row>
    <row r="28" spans="1:14" ht="15.5">
      <c r="A28" s="16" t="s">
        <v>7</v>
      </c>
      <c r="B28" s="4">
        <v>52.16</v>
      </c>
      <c r="C28" s="4">
        <v>23</v>
      </c>
      <c r="D28" s="4">
        <v>6</v>
      </c>
      <c r="E28" s="4">
        <v>0.54794520547945169</v>
      </c>
      <c r="F28" s="4">
        <v>180</v>
      </c>
      <c r="G28" s="4">
        <v>89.999999999999858</v>
      </c>
      <c r="H28" s="4">
        <v>89.000000000000412</v>
      </c>
      <c r="I28" s="4">
        <v>401.8</v>
      </c>
      <c r="J28" s="4">
        <v>2009.2</v>
      </c>
      <c r="K28" s="4">
        <v>3.6</v>
      </c>
      <c r="L28" s="4">
        <v>-20.600000000000023</v>
      </c>
      <c r="M28" s="4">
        <v>134</v>
      </c>
      <c r="N28" s="25">
        <v>10.000995520159282</v>
      </c>
    </row>
    <row r="29" spans="1:14" ht="15.5">
      <c r="A29" s="16" t="s">
        <v>7</v>
      </c>
      <c r="B29" s="4">
        <v>52.16</v>
      </c>
      <c r="C29" s="4">
        <v>23</v>
      </c>
      <c r="D29" s="4">
        <v>7</v>
      </c>
      <c r="E29" s="4">
        <v>0.46210720887245849</v>
      </c>
      <c r="F29" s="4">
        <v>178</v>
      </c>
      <c r="G29" s="4">
        <v>89.000000000000412</v>
      </c>
      <c r="H29" s="4">
        <v>88.999999999998636</v>
      </c>
      <c r="I29" s="4">
        <v>401.8</v>
      </c>
      <c r="J29" s="4">
        <v>2019.5</v>
      </c>
      <c r="K29" s="4">
        <v>2.4</v>
      </c>
      <c r="L29" s="4">
        <v>-10.300000000000011</v>
      </c>
      <c r="M29" s="4">
        <v>113.40000000000009</v>
      </c>
      <c r="N29" s="25">
        <v>10.052264808362368</v>
      </c>
    </row>
    <row r="30" spans="1:14" ht="15.5">
      <c r="A30" s="16" t="s">
        <v>7</v>
      </c>
      <c r="B30" s="4">
        <v>52.16</v>
      </c>
      <c r="C30" s="4">
        <v>23</v>
      </c>
      <c r="D30" s="4">
        <v>8</v>
      </c>
      <c r="E30" s="4">
        <v>0.30339805825242722</v>
      </c>
      <c r="F30" s="4">
        <v>170</v>
      </c>
      <c r="G30" s="4">
        <v>85.000000000000853</v>
      </c>
      <c r="H30" s="4">
        <v>85.000000000000853</v>
      </c>
      <c r="I30" s="4">
        <v>401.8</v>
      </c>
      <c r="J30" s="4">
        <v>2009.2</v>
      </c>
      <c r="K30" s="4">
        <v>2.7</v>
      </c>
      <c r="L30" s="4">
        <v>-30.900000000000034</v>
      </c>
      <c r="M30" s="4">
        <v>144.29999999999995</v>
      </c>
      <c r="N30" s="25">
        <v>10.000995520159282</v>
      </c>
    </row>
    <row r="31" spans="1:14" ht="15.5">
      <c r="A31" s="16" t="s">
        <v>7</v>
      </c>
      <c r="B31" s="4">
        <v>52.16</v>
      </c>
      <c r="C31" s="4">
        <v>23</v>
      </c>
      <c r="D31" s="4">
        <v>9</v>
      </c>
      <c r="E31" s="4">
        <v>1.059322033898306</v>
      </c>
      <c r="F31" s="4">
        <v>169</v>
      </c>
      <c r="G31" s="4">
        <v>83.999999999999631</v>
      </c>
      <c r="H31" s="4">
        <v>85.000000000000853</v>
      </c>
      <c r="I31" s="4">
        <v>401.8</v>
      </c>
      <c r="J31" s="4">
        <v>2009.2</v>
      </c>
      <c r="K31" s="4">
        <v>2.4</v>
      </c>
      <c r="L31" s="4">
        <v>10.300000000000011</v>
      </c>
      <c r="M31" s="4">
        <v>329.70000000000005</v>
      </c>
      <c r="N31" s="25">
        <v>10.000995520159282</v>
      </c>
    </row>
    <row r="32" spans="1:14" ht="15.5">
      <c r="A32" s="16" t="s">
        <v>7</v>
      </c>
      <c r="B32" s="4">
        <v>52.16</v>
      </c>
      <c r="C32" s="4">
        <v>23</v>
      </c>
      <c r="D32" s="4">
        <v>10</v>
      </c>
      <c r="E32" s="4">
        <v>0.4816955684007706</v>
      </c>
      <c r="F32" s="4">
        <v>177</v>
      </c>
      <c r="G32" s="4">
        <v>88.000000000000966</v>
      </c>
      <c r="H32" s="4">
        <v>88.999999999998636</v>
      </c>
      <c r="I32" s="4">
        <v>401.8</v>
      </c>
      <c r="J32" s="4">
        <v>2019.5</v>
      </c>
      <c r="K32" s="4">
        <v>1.3</v>
      </c>
      <c r="L32" s="4">
        <v>20.600000000000023</v>
      </c>
      <c r="M32" s="4">
        <v>309.09999999999991</v>
      </c>
      <c r="N32" s="25">
        <v>10.052264808362368</v>
      </c>
    </row>
    <row r="33" spans="1:14" ht="15.5">
      <c r="A33" s="16" t="s">
        <v>7</v>
      </c>
      <c r="B33" s="4">
        <v>52.16</v>
      </c>
      <c r="C33" s="4">
        <v>23</v>
      </c>
      <c r="D33" s="4">
        <v>11</v>
      </c>
      <c r="E33" s="4">
        <v>0.37622272385252054</v>
      </c>
      <c r="F33" s="4">
        <v>165</v>
      </c>
      <c r="G33" s="4">
        <v>82.000000000000739</v>
      </c>
      <c r="H33" s="4">
        <v>82.999999999998408</v>
      </c>
      <c r="I33" s="4">
        <v>401.8</v>
      </c>
      <c r="J33" s="4">
        <v>2029.8</v>
      </c>
      <c r="K33" s="4">
        <v>3.4</v>
      </c>
      <c r="L33" s="4">
        <v>20.600000000000023</v>
      </c>
      <c r="M33" s="4">
        <v>247.29999999999995</v>
      </c>
      <c r="N33" s="25">
        <v>10.103534096565454</v>
      </c>
    </row>
    <row r="34" spans="1:14" ht="15.5">
      <c r="A34" s="16" t="s">
        <v>7</v>
      </c>
      <c r="B34" s="4">
        <v>52.16</v>
      </c>
      <c r="C34" s="4">
        <v>23</v>
      </c>
      <c r="D34" s="4">
        <v>12</v>
      </c>
      <c r="E34" s="4">
        <v>0.4688232536333804</v>
      </c>
      <c r="F34" s="4">
        <v>183</v>
      </c>
      <c r="G34" s="4">
        <v>91.00000000000108</v>
      </c>
      <c r="H34" s="4">
        <v>91.00000000000108</v>
      </c>
      <c r="I34" s="4">
        <v>401.8</v>
      </c>
      <c r="J34" s="4">
        <v>2029.8</v>
      </c>
      <c r="K34" s="4">
        <v>3.8</v>
      </c>
      <c r="L34" s="4">
        <v>-30.900000000000034</v>
      </c>
      <c r="M34" s="4">
        <v>195.79999999999995</v>
      </c>
      <c r="N34" s="25">
        <v>10.103534096565454</v>
      </c>
    </row>
    <row r="35" spans="1:14" ht="15.5">
      <c r="A35" s="16" t="s">
        <v>7</v>
      </c>
      <c r="B35" s="4">
        <v>52.16</v>
      </c>
      <c r="C35" s="4">
        <v>23</v>
      </c>
      <c r="D35" s="4">
        <v>13</v>
      </c>
      <c r="E35" s="4">
        <v>0.29664787896766548</v>
      </c>
      <c r="F35" s="4">
        <v>167</v>
      </c>
      <c r="G35" s="4">
        <v>84.000000000003183</v>
      </c>
      <c r="H35" s="4">
        <v>82.999999999998408</v>
      </c>
      <c r="I35" s="4">
        <v>401.8</v>
      </c>
      <c r="J35" s="4">
        <v>2029.8</v>
      </c>
      <c r="K35" s="4">
        <v>3.7</v>
      </c>
      <c r="L35" s="4">
        <v>-10.300000000000011</v>
      </c>
      <c r="M35" s="4">
        <v>206.09999999999991</v>
      </c>
      <c r="N35" s="25">
        <v>10.103534096565454</v>
      </c>
    </row>
    <row r="36" spans="1:14" ht="15.5">
      <c r="A36" s="16" t="s">
        <v>7</v>
      </c>
      <c r="B36" s="4">
        <v>52.16</v>
      </c>
      <c r="C36" s="4">
        <v>23</v>
      </c>
      <c r="D36" s="4">
        <v>14</v>
      </c>
      <c r="E36" s="4">
        <v>0.51413881748071977</v>
      </c>
      <c r="F36" s="4">
        <v>174</v>
      </c>
      <c r="G36" s="4">
        <v>86.999999999999744</v>
      </c>
      <c r="H36" s="4">
        <v>87.000000000003297</v>
      </c>
      <c r="I36" s="4">
        <v>412.1</v>
      </c>
      <c r="J36" s="4">
        <v>2040.1</v>
      </c>
      <c r="K36" s="4">
        <v>4.0999999999999996</v>
      </c>
      <c r="L36" s="4">
        <v>0</v>
      </c>
      <c r="M36" s="4">
        <v>309.10000000000014</v>
      </c>
      <c r="N36" s="25">
        <v>9.9009949041494778</v>
      </c>
    </row>
    <row r="37" spans="1:14" ht="15.5">
      <c r="A37" s="16" t="s">
        <v>7</v>
      </c>
      <c r="B37" s="4">
        <v>52.16</v>
      </c>
      <c r="C37" s="4">
        <v>23</v>
      </c>
      <c r="D37" s="4">
        <v>15</v>
      </c>
      <c r="E37" s="4">
        <v>0.49140049140049052</v>
      </c>
      <c r="F37" s="4">
        <v>184</v>
      </c>
      <c r="G37" s="4">
        <v>91.999999999998749</v>
      </c>
      <c r="H37" s="4">
        <v>91.999999999998749</v>
      </c>
      <c r="I37" s="4">
        <v>401.8</v>
      </c>
      <c r="J37" s="4">
        <v>2029.8</v>
      </c>
      <c r="K37" s="4">
        <v>4.5999999999999996</v>
      </c>
      <c r="L37" s="4">
        <v>0</v>
      </c>
      <c r="M37" s="4">
        <v>-82.399999999999864</v>
      </c>
      <c r="N37" s="25">
        <v>10.103534096565454</v>
      </c>
    </row>
    <row r="38" spans="1:14" ht="15.5">
      <c r="A38" s="16" t="s">
        <v>7</v>
      </c>
      <c r="B38" s="4">
        <v>52.16</v>
      </c>
      <c r="C38" s="4">
        <v>23</v>
      </c>
      <c r="D38" s="4">
        <v>16</v>
      </c>
      <c r="E38" s="4">
        <v>0.91996320147194433</v>
      </c>
      <c r="F38" s="4">
        <v>179</v>
      </c>
      <c r="G38" s="4">
        <v>90.000000000003411</v>
      </c>
      <c r="H38" s="4">
        <v>88.999999999998636</v>
      </c>
      <c r="I38" s="4">
        <v>401.8</v>
      </c>
      <c r="J38" s="4">
        <v>2029.8</v>
      </c>
      <c r="K38" s="4">
        <v>4.0999999999999996</v>
      </c>
      <c r="L38" s="4">
        <v>10.300000000000011</v>
      </c>
      <c r="M38" s="4">
        <v>288.5</v>
      </c>
      <c r="N38" s="25">
        <v>10.103534096565454</v>
      </c>
    </row>
    <row r="39" spans="1:14" ht="15.5">
      <c r="A39" s="16" t="s">
        <v>7</v>
      </c>
      <c r="B39" s="4">
        <v>52.16</v>
      </c>
      <c r="C39" s="4">
        <v>23</v>
      </c>
      <c r="D39" s="4">
        <v>17</v>
      </c>
      <c r="E39" s="4">
        <v>1.175088131609872</v>
      </c>
      <c r="F39" s="4">
        <v>180</v>
      </c>
      <c r="G39" s="4">
        <v>90.000000000003411</v>
      </c>
      <c r="H39" s="4">
        <v>89.999999999996305</v>
      </c>
      <c r="I39" s="4">
        <v>401.8</v>
      </c>
      <c r="J39" s="4">
        <v>1638.3</v>
      </c>
      <c r="K39" s="4">
        <v>5.2</v>
      </c>
      <c r="L39" s="4">
        <v>20.600000000000023</v>
      </c>
      <c r="M39" s="4">
        <v>-422.5</v>
      </c>
      <c r="N39" s="25">
        <v>8.1548033847685417</v>
      </c>
    </row>
    <row r="40" spans="1:14" ht="15.5">
      <c r="A40" s="16" t="s">
        <v>7</v>
      </c>
      <c r="B40" s="4">
        <v>52.16</v>
      </c>
      <c r="C40" s="4">
        <v>23</v>
      </c>
      <c r="D40" s="4">
        <v>18</v>
      </c>
      <c r="E40" s="4">
        <v>1.1037527593818912</v>
      </c>
      <c r="F40" s="4">
        <v>185</v>
      </c>
      <c r="G40" s="4">
        <v>91.999999999998749</v>
      </c>
      <c r="H40" s="4">
        <v>92.999999999996419</v>
      </c>
      <c r="I40" s="4">
        <v>412.1</v>
      </c>
      <c r="J40" s="4">
        <v>2029.8</v>
      </c>
      <c r="K40" s="4">
        <v>3.8</v>
      </c>
      <c r="L40" s="4">
        <v>-20.600000000000023</v>
      </c>
      <c r="M40" s="4">
        <v>185.5</v>
      </c>
      <c r="N40" s="25">
        <v>9.8510070371269105</v>
      </c>
    </row>
    <row r="41" spans="1:14" ht="15.5">
      <c r="A41" s="16" t="s">
        <v>7</v>
      </c>
      <c r="B41" s="4">
        <v>52.16</v>
      </c>
      <c r="C41" s="4">
        <v>23</v>
      </c>
      <c r="D41" s="4">
        <v>19</v>
      </c>
      <c r="E41" s="4">
        <v>1.2330456226880395</v>
      </c>
      <c r="F41" s="4">
        <v>178</v>
      </c>
      <c r="G41" s="4">
        <v>88.999999999998636</v>
      </c>
      <c r="H41" s="4">
        <v>88.000000000000966</v>
      </c>
      <c r="I41" s="4">
        <v>401.8</v>
      </c>
      <c r="J41" s="4">
        <v>1617.7</v>
      </c>
      <c r="K41" s="4">
        <v>2.6</v>
      </c>
      <c r="L41" s="4">
        <v>41.200000000000045</v>
      </c>
      <c r="M41" s="4">
        <v>-216.39999999999986</v>
      </c>
      <c r="N41" s="25">
        <v>8.05226480836237</v>
      </c>
    </row>
    <row r="42" spans="1:14" ht="15.5">
      <c r="A42" s="16" t="s">
        <v>7</v>
      </c>
      <c r="B42" s="4">
        <v>52.16</v>
      </c>
      <c r="C42" s="4">
        <v>23</v>
      </c>
      <c r="D42" s="4">
        <v>20</v>
      </c>
      <c r="E42" s="4">
        <v>1.127395715896288</v>
      </c>
      <c r="F42" s="4">
        <v>183</v>
      </c>
      <c r="G42" s="4">
        <v>92.000000000005855</v>
      </c>
      <c r="H42" s="4">
        <v>91.999999999998749</v>
      </c>
      <c r="I42" s="4">
        <v>401.8</v>
      </c>
      <c r="J42" s="4">
        <v>2040.1</v>
      </c>
      <c r="K42" s="4">
        <v>3.9</v>
      </c>
      <c r="L42" s="4">
        <v>-10.300000000000011</v>
      </c>
      <c r="M42" s="4">
        <v>381.29999999999995</v>
      </c>
      <c r="N42" s="25">
        <v>10.15480338476854</v>
      </c>
    </row>
    <row r="43" spans="1:14" ht="15.5">
      <c r="A43" s="16" t="s">
        <v>7</v>
      </c>
      <c r="B43" s="4">
        <v>52.16</v>
      </c>
      <c r="C43" s="4">
        <v>23</v>
      </c>
      <c r="D43" s="4">
        <v>21</v>
      </c>
      <c r="E43" s="4">
        <v>0.31328320802005011</v>
      </c>
      <c r="F43" s="4">
        <v>174</v>
      </c>
      <c r="G43" s="4">
        <v>87.000000000003297</v>
      </c>
      <c r="H43" s="4">
        <v>87.000000000003297</v>
      </c>
      <c r="I43" s="4">
        <v>401.8</v>
      </c>
      <c r="J43" s="4">
        <v>2029.8</v>
      </c>
      <c r="K43" s="4">
        <v>3.7</v>
      </c>
      <c r="L43" s="4">
        <v>-30.900000000000034</v>
      </c>
      <c r="M43" s="4">
        <v>484.30000000000018</v>
      </c>
      <c r="N43" s="25">
        <v>10.103534096565454</v>
      </c>
    </row>
    <row r="44" spans="1:14" ht="15.5">
      <c r="A44" s="16" t="s">
        <v>11</v>
      </c>
      <c r="B44" s="4">
        <v>54.36</v>
      </c>
      <c r="C44" s="4">
        <v>31.1</v>
      </c>
      <c r="D44" s="4">
        <v>1</v>
      </c>
      <c r="E44" s="4"/>
      <c r="F44" s="4">
        <v>187</v>
      </c>
      <c r="G44" s="4">
        <v>92.999999999999972</v>
      </c>
      <c r="H44" s="4">
        <v>93.999999999999972</v>
      </c>
      <c r="I44" s="4">
        <v>392.1</v>
      </c>
      <c r="J44" s="4">
        <v>1424.6</v>
      </c>
      <c r="K44" s="4">
        <v>4.4000000000000004</v>
      </c>
      <c r="L44" s="4">
        <v>26.100000000000023</v>
      </c>
      <c r="M44" s="4">
        <v>-248.39999999999986</v>
      </c>
      <c r="N44" s="25">
        <v>7.2665136444784482</v>
      </c>
    </row>
    <row r="45" spans="1:14" ht="15.5">
      <c r="A45" s="16" t="s">
        <v>11</v>
      </c>
      <c r="B45" s="4">
        <v>54.36</v>
      </c>
      <c r="C45" s="4">
        <v>31.1</v>
      </c>
      <c r="D45" s="4">
        <v>2</v>
      </c>
      <c r="E45" s="4">
        <v>0.50352467270896284</v>
      </c>
      <c r="F45" s="4">
        <v>175</v>
      </c>
      <c r="G45" s="4">
        <v>87.000000000000185</v>
      </c>
      <c r="H45" s="4">
        <v>88.000000000000085</v>
      </c>
      <c r="I45" s="4">
        <v>405.1</v>
      </c>
      <c r="J45" s="4">
        <v>1424.6</v>
      </c>
      <c r="K45" s="4">
        <v>4.5999999999999996</v>
      </c>
      <c r="L45" s="4">
        <v>26.200000000000045</v>
      </c>
      <c r="M45" s="4">
        <v>-405.10000000000014</v>
      </c>
      <c r="N45" s="25">
        <v>7.0333251049123664</v>
      </c>
    </row>
    <row r="46" spans="1:14" ht="15.5">
      <c r="A46" s="16" t="s">
        <v>11</v>
      </c>
      <c r="B46" s="4">
        <v>54.36</v>
      </c>
      <c r="C46" s="4">
        <v>31.1</v>
      </c>
      <c r="D46" s="4">
        <v>3</v>
      </c>
      <c r="E46" s="4">
        <v>0.19731649565903711</v>
      </c>
      <c r="F46" s="4">
        <v>183</v>
      </c>
      <c r="G46" s="4">
        <v>91.000000000000199</v>
      </c>
      <c r="H46" s="4">
        <v>92.000000000000526</v>
      </c>
      <c r="I46" s="4">
        <v>405.1</v>
      </c>
      <c r="J46" s="4">
        <v>1633.7</v>
      </c>
      <c r="K46" s="4">
        <v>2.2000000000000002</v>
      </c>
      <c r="L46" s="4">
        <v>-13.100000000000023</v>
      </c>
      <c r="M46" s="4">
        <v>-209.19999999999982</v>
      </c>
      <c r="N46" s="25">
        <v>8.0656627993088126</v>
      </c>
    </row>
    <row r="47" spans="1:14" ht="15.5">
      <c r="A47" s="16" t="s">
        <v>11</v>
      </c>
      <c r="B47" s="4">
        <v>54.36</v>
      </c>
      <c r="C47" s="4">
        <v>31.1</v>
      </c>
      <c r="D47" s="4">
        <v>4</v>
      </c>
      <c r="E47" s="4">
        <v>0.34141345168999665</v>
      </c>
      <c r="F47" s="4">
        <v>198</v>
      </c>
      <c r="G47" s="4">
        <v>99.000000000000199</v>
      </c>
      <c r="H47" s="4">
        <v>99.000000000000199</v>
      </c>
      <c r="I47" s="4">
        <v>405.1</v>
      </c>
      <c r="J47" s="4">
        <v>1620.6</v>
      </c>
      <c r="K47" s="4">
        <v>4.4000000000000004</v>
      </c>
      <c r="L47" s="4">
        <v>39.200000000000045</v>
      </c>
      <c r="M47" s="4">
        <v>-235.29999999999995</v>
      </c>
      <c r="N47" s="25">
        <v>8.0009874105159202</v>
      </c>
    </row>
    <row r="48" spans="1:14" ht="15.5">
      <c r="A48" s="16" t="s">
        <v>11</v>
      </c>
      <c r="B48" s="4">
        <v>54.36</v>
      </c>
      <c r="C48" s="4">
        <v>31.1</v>
      </c>
      <c r="D48" s="4">
        <v>5</v>
      </c>
      <c r="E48" s="4">
        <v>0.47869794159885104</v>
      </c>
      <c r="F48" s="4">
        <v>185</v>
      </c>
      <c r="G48" s="4">
        <v>92.000000000000526</v>
      </c>
      <c r="H48" s="4">
        <v>92.999999999999972</v>
      </c>
      <c r="I48" s="4">
        <v>405.1</v>
      </c>
      <c r="J48" s="4">
        <v>1424.6</v>
      </c>
      <c r="K48" s="4">
        <v>4.5</v>
      </c>
      <c r="L48" s="4">
        <v>39.200000000000045</v>
      </c>
      <c r="M48" s="4">
        <v>-758.10000000000014</v>
      </c>
      <c r="N48" s="25">
        <v>7.0333251049123664</v>
      </c>
    </row>
    <row r="49" spans="1:14" ht="15.5">
      <c r="A49" s="16" t="s">
        <v>11</v>
      </c>
      <c r="B49" s="4">
        <v>54.36</v>
      </c>
      <c r="C49" s="4">
        <v>31.1</v>
      </c>
      <c r="D49" s="4">
        <v>6</v>
      </c>
      <c r="E49" s="4">
        <v>0.3096934035305049</v>
      </c>
      <c r="F49" s="4">
        <v>181</v>
      </c>
      <c r="G49" s="4">
        <v>91.00000000000108</v>
      </c>
      <c r="H49" s="4">
        <v>89.999999999999858</v>
      </c>
      <c r="I49" s="4">
        <v>405.1</v>
      </c>
      <c r="J49" s="4">
        <v>1424.6</v>
      </c>
      <c r="K49" s="4">
        <v>4.9000000000000004</v>
      </c>
      <c r="L49" s="4">
        <v>26.200000000000045</v>
      </c>
      <c r="M49" s="4">
        <v>-470.5</v>
      </c>
      <c r="N49" s="25">
        <v>7.0333251049123664</v>
      </c>
    </row>
    <row r="50" spans="1:14" ht="15.5">
      <c r="A50" s="16" t="s">
        <v>11</v>
      </c>
      <c r="B50" s="4">
        <v>54.36</v>
      </c>
      <c r="C50" s="4">
        <v>31.1</v>
      </c>
      <c r="D50" s="4">
        <v>7</v>
      </c>
      <c r="E50" s="4">
        <v>0.34352456200618325</v>
      </c>
      <c r="F50" s="4">
        <v>181</v>
      </c>
      <c r="G50" s="4">
        <v>91.00000000000108</v>
      </c>
      <c r="H50" s="4">
        <v>89.999999999999858</v>
      </c>
      <c r="I50" s="4">
        <v>405.1</v>
      </c>
      <c r="J50" s="4">
        <v>1437.6</v>
      </c>
      <c r="K50" s="4">
        <v>4.9000000000000004</v>
      </c>
      <c r="L50" s="4">
        <v>39.200000000000045</v>
      </c>
      <c r="M50" s="4">
        <v>-588.09999999999991</v>
      </c>
      <c r="N50" s="25">
        <v>7.097506788447296</v>
      </c>
    </row>
    <row r="51" spans="1:14" ht="15.5">
      <c r="A51" s="16" t="s">
        <v>11</v>
      </c>
      <c r="B51" s="4">
        <v>54.36</v>
      </c>
      <c r="C51" s="4">
        <v>31.1</v>
      </c>
      <c r="D51" s="4">
        <v>8</v>
      </c>
      <c r="E51" s="4">
        <v>0.20665426741062209</v>
      </c>
      <c r="F51" s="4">
        <v>187</v>
      </c>
      <c r="G51" s="4">
        <v>94.000000000001194</v>
      </c>
      <c r="H51" s="4">
        <v>94.000000000001194</v>
      </c>
      <c r="I51" s="4">
        <v>405.1</v>
      </c>
      <c r="J51" s="4">
        <v>1437.6</v>
      </c>
      <c r="K51" s="4">
        <v>4.8</v>
      </c>
      <c r="L51" s="4">
        <v>26.200000000000045</v>
      </c>
      <c r="M51" s="4">
        <v>-39.200000000000045</v>
      </c>
      <c r="N51" s="25">
        <v>7.097506788447296</v>
      </c>
    </row>
    <row r="52" spans="1:14" ht="15.5">
      <c r="A52" s="16" t="s">
        <v>11</v>
      </c>
      <c r="B52" s="4">
        <v>54.36</v>
      </c>
      <c r="C52" s="4">
        <v>31.1</v>
      </c>
      <c r="D52" s="4">
        <v>9</v>
      </c>
      <c r="E52" s="4">
        <v>0.1876524676299493</v>
      </c>
      <c r="F52" s="4">
        <v>177</v>
      </c>
      <c r="G52" s="4">
        <v>89.000000000002188</v>
      </c>
      <c r="H52" s="4">
        <v>87.999999999997414</v>
      </c>
      <c r="I52" s="4">
        <v>405.1</v>
      </c>
      <c r="J52" s="4">
        <v>1424.6</v>
      </c>
      <c r="K52" s="4">
        <v>4.8</v>
      </c>
      <c r="L52" s="4">
        <v>52.300000000000011</v>
      </c>
      <c r="M52" s="4">
        <v>-483.60000000000014</v>
      </c>
      <c r="N52" s="25">
        <v>7.0333251049123664</v>
      </c>
    </row>
    <row r="53" spans="1:14" ht="15.5">
      <c r="A53" s="16" t="s">
        <v>11</v>
      </c>
      <c r="B53" s="4">
        <v>54.36</v>
      </c>
      <c r="C53" s="4">
        <v>31.1</v>
      </c>
      <c r="D53" s="4">
        <v>10</v>
      </c>
      <c r="E53" s="4">
        <v>0.5227391531625718</v>
      </c>
      <c r="F53" s="4">
        <v>176</v>
      </c>
      <c r="G53" s="4">
        <v>88.000000000000966</v>
      </c>
      <c r="H53" s="4">
        <v>86.999999999999744</v>
      </c>
      <c r="I53" s="4">
        <v>405.1</v>
      </c>
      <c r="J53" s="4">
        <v>1424.6</v>
      </c>
      <c r="K53" s="4">
        <v>5</v>
      </c>
      <c r="L53" s="4">
        <v>39.199999999999989</v>
      </c>
      <c r="M53" s="4">
        <v>-3071.2999999999997</v>
      </c>
      <c r="N53" s="25">
        <v>7.0333251049123664</v>
      </c>
    </row>
    <row r="54" spans="1:14" ht="15.5">
      <c r="A54" s="16" t="s">
        <v>11</v>
      </c>
      <c r="B54" s="4">
        <v>54.36</v>
      </c>
      <c r="C54" s="4">
        <v>31.1</v>
      </c>
      <c r="D54" s="4">
        <v>11</v>
      </c>
      <c r="E54" s="4">
        <v>0.32061558191728118</v>
      </c>
      <c r="F54" s="4">
        <v>188</v>
      </c>
      <c r="G54" s="4">
        <v>94.000000000001194</v>
      </c>
      <c r="H54" s="4">
        <v>94.000000000001194</v>
      </c>
      <c r="I54" s="4">
        <v>405.1</v>
      </c>
      <c r="J54" s="4">
        <v>1633.7</v>
      </c>
      <c r="K54" s="4">
        <v>3.7</v>
      </c>
      <c r="L54" s="4">
        <v>65.300000000000011</v>
      </c>
      <c r="M54" s="4">
        <v>-496.69999999999982</v>
      </c>
      <c r="N54" s="25">
        <v>8.0656627993088126</v>
      </c>
    </row>
    <row r="55" spans="1:14" ht="15.5">
      <c r="A55" s="16" t="s">
        <v>11</v>
      </c>
      <c r="B55" s="4">
        <v>54.36</v>
      </c>
      <c r="C55" s="4">
        <v>31.1</v>
      </c>
      <c r="D55" s="4">
        <v>12</v>
      </c>
      <c r="E55" s="4">
        <v>0.5817335660267593</v>
      </c>
      <c r="F55" s="4">
        <v>186</v>
      </c>
      <c r="G55" s="4">
        <v>92.999999999996419</v>
      </c>
      <c r="H55" s="4">
        <v>93.000000000003524</v>
      </c>
      <c r="I55" s="4">
        <v>406.6</v>
      </c>
      <c r="J55" s="4">
        <v>1633.7</v>
      </c>
      <c r="K55" s="4">
        <v>2.9</v>
      </c>
      <c r="L55" s="4">
        <v>18.5</v>
      </c>
      <c r="M55" s="4">
        <v>-314.20000000000005</v>
      </c>
      <c r="N55" s="25">
        <v>8.0359075258239052</v>
      </c>
    </row>
    <row r="56" spans="1:14" ht="15.5">
      <c r="A56" s="16" t="s">
        <v>11</v>
      </c>
      <c r="B56" s="4">
        <v>54.36</v>
      </c>
      <c r="C56" s="4">
        <v>31.1</v>
      </c>
      <c r="D56" s="4">
        <v>13</v>
      </c>
      <c r="E56" s="4">
        <v>0.19406171162429658</v>
      </c>
      <c r="F56" s="4">
        <v>181</v>
      </c>
      <c r="G56" s="4">
        <v>90.000000000003411</v>
      </c>
      <c r="H56" s="4">
        <v>90.999999999993975</v>
      </c>
      <c r="I56" s="4">
        <v>397.4</v>
      </c>
      <c r="J56" s="4">
        <v>1617.2</v>
      </c>
      <c r="K56" s="4">
        <v>4.7</v>
      </c>
      <c r="L56" s="4">
        <v>37</v>
      </c>
      <c r="M56" s="4">
        <v>-110.89999999999986</v>
      </c>
      <c r="N56" s="25">
        <v>8.1389028686462002</v>
      </c>
    </row>
    <row r="57" spans="1:14" ht="15.5">
      <c r="A57" s="16" t="s">
        <v>11</v>
      </c>
      <c r="B57" s="4">
        <v>54.36</v>
      </c>
      <c r="C57" s="4">
        <v>31.1</v>
      </c>
      <c r="D57" s="4">
        <v>14</v>
      </c>
      <c r="E57" s="4">
        <v>0.59952038369304583</v>
      </c>
      <c r="F57" s="4">
        <v>181</v>
      </c>
      <c r="G57" s="4">
        <v>90.000000000003411</v>
      </c>
      <c r="H57" s="4">
        <v>91.00000000000108</v>
      </c>
      <c r="I57" s="4">
        <v>397.4</v>
      </c>
      <c r="J57" s="4">
        <v>1617.2</v>
      </c>
      <c r="K57" s="4">
        <v>3.1</v>
      </c>
      <c r="L57" s="4">
        <v>74</v>
      </c>
      <c r="M57" s="4">
        <v>-212.5</v>
      </c>
      <c r="N57" s="25">
        <v>8.1389028686462002</v>
      </c>
    </row>
    <row r="58" spans="1:14" ht="15.5">
      <c r="A58" s="16" t="s">
        <v>12</v>
      </c>
      <c r="B58" s="4">
        <v>55.45</v>
      </c>
      <c r="C58" s="4">
        <v>19.7</v>
      </c>
      <c r="D58" s="4">
        <v>1</v>
      </c>
      <c r="E58" s="4"/>
      <c r="F58" s="4">
        <v>160</v>
      </c>
      <c r="G58" s="4">
        <v>80.000000000000071</v>
      </c>
      <c r="H58" s="4">
        <v>79.999999999999957</v>
      </c>
      <c r="I58" s="4">
        <v>439.9</v>
      </c>
      <c r="J58" s="4">
        <v>1772.7</v>
      </c>
      <c r="K58" s="4">
        <v>3</v>
      </c>
      <c r="L58" s="4">
        <v>25.899999999999977</v>
      </c>
      <c r="M58" s="4">
        <v>1876.1000000000001</v>
      </c>
      <c r="N58" s="25">
        <v>8.0595589906797009</v>
      </c>
    </row>
    <row r="59" spans="1:14" ht="15.5">
      <c r="A59" s="16" t="s">
        <v>12</v>
      </c>
      <c r="B59" s="4">
        <v>55.45</v>
      </c>
      <c r="C59" s="4">
        <v>19.7</v>
      </c>
      <c r="D59" s="4">
        <v>2</v>
      </c>
      <c r="E59" s="4">
        <v>0.63694267515923575</v>
      </c>
      <c r="F59" s="4">
        <v>166</v>
      </c>
      <c r="G59" s="4">
        <v>83.000000000000185</v>
      </c>
      <c r="H59" s="4">
        <v>83.000000000000185</v>
      </c>
      <c r="I59" s="4">
        <v>439.9</v>
      </c>
      <c r="J59" s="4">
        <v>1772.7</v>
      </c>
      <c r="K59" s="4">
        <v>3.1</v>
      </c>
      <c r="L59" s="4">
        <v>25.899999999999977</v>
      </c>
      <c r="M59" s="4">
        <v>-569.29999999999995</v>
      </c>
      <c r="N59" s="25">
        <v>8.0595589906797009</v>
      </c>
    </row>
    <row r="60" spans="1:14" ht="15.5">
      <c r="A60" s="16" t="s">
        <v>12</v>
      </c>
      <c r="B60" s="4">
        <v>55.45</v>
      </c>
      <c r="C60" s="4">
        <v>19.7</v>
      </c>
      <c r="D60" s="4">
        <v>3</v>
      </c>
      <c r="E60" s="4">
        <v>0.69492703266157052</v>
      </c>
      <c r="F60" s="4">
        <v>166</v>
      </c>
      <c r="G60" s="4">
        <v>83.000000000000185</v>
      </c>
      <c r="H60" s="4">
        <v>82.999999999999744</v>
      </c>
      <c r="I60" s="4">
        <v>430</v>
      </c>
      <c r="J60" s="4">
        <v>1756.7</v>
      </c>
      <c r="K60" s="4">
        <v>-3.2</v>
      </c>
      <c r="L60" s="4">
        <v>18.300000000000011</v>
      </c>
      <c r="M60" s="4">
        <v>-356.79999999999995</v>
      </c>
      <c r="N60" s="25">
        <v>8.1706976744186051</v>
      </c>
    </row>
    <row r="61" spans="1:14" ht="15.5">
      <c r="A61" s="16" t="s">
        <v>12</v>
      </c>
      <c r="B61" s="4">
        <v>55.45</v>
      </c>
      <c r="C61" s="4">
        <v>19.7</v>
      </c>
      <c r="D61" s="4">
        <v>4</v>
      </c>
      <c r="E61" s="4">
        <v>0.47214353163361666</v>
      </c>
      <c r="F61" s="4">
        <v>156</v>
      </c>
      <c r="G61" s="4">
        <v>78.000000000000284</v>
      </c>
      <c r="H61" s="4">
        <v>78.000000000000284</v>
      </c>
      <c r="I61" s="4">
        <v>439.2</v>
      </c>
      <c r="J61" s="4">
        <v>1747.5</v>
      </c>
      <c r="K61" s="4">
        <v>1.8</v>
      </c>
      <c r="L61" s="4">
        <v>0</v>
      </c>
      <c r="M61" s="4">
        <v>-393.39999999999986</v>
      </c>
      <c r="N61" s="25">
        <v>7.9576502732240435</v>
      </c>
    </row>
    <row r="62" spans="1:14" ht="15.5">
      <c r="A62" s="16" t="s">
        <v>12</v>
      </c>
      <c r="B62" s="4">
        <v>55.45</v>
      </c>
      <c r="C62" s="4">
        <v>19.7</v>
      </c>
      <c r="D62" s="4">
        <v>5</v>
      </c>
      <c r="E62" s="4">
        <v>0.72254335260115587</v>
      </c>
      <c r="F62" s="4">
        <v>151</v>
      </c>
      <c r="G62" s="4">
        <v>75.999999999999631</v>
      </c>
      <c r="H62" s="4">
        <v>76.000000000000512</v>
      </c>
      <c r="I62" s="4">
        <v>439.2</v>
      </c>
      <c r="J62" s="4">
        <v>1747.5</v>
      </c>
      <c r="K62" s="4">
        <v>1.4</v>
      </c>
      <c r="L62" s="4">
        <v>-9.1000000000000227</v>
      </c>
      <c r="M62" s="4">
        <v>-585.59999999999991</v>
      </c>
      <c r="N62" s="25">
        <v>7.9576502732240435</v>
      </c>
    </row>
    <row r="63" spans="1:14" ht="15.5">
      <c r="A63" s="16" t="s">
        <v>12</v>
      </c>
      <c r="B63" s="4">
        <v>55.45</v>
      </c>
      <c r="C63" s="4">
        <v>19.7</v>
      </c>
      <c r="D63" s="4">
        <v>6</v>
      </c>
      <c r="E63" s="4">
        <v>0.41771094402673364</v>
      </c>
      <c r="F63" s="4">
        <v>157</v>
      </c>
      <c r="G63" s="4">
        <v>78.00000000000118</v>
      </c>
      <c r="H63" s="4">
        <v>77.999999999999403</v>
      </c>
      <c r="I63" s="4">
        <v>439.2</v>
      </c>
      <c r="J63" s="4">
        <v>1765.8</v>
      </c>
      <c r="K63" s="4">
        <v>1.8</v>
      </c>
      <c r="L63" s="4">
        <v>9.1000000000000227</v>
      </c>
      <c r="M63" s="4">
        <v>-210.5</v>
      </c>
      <c r="N63" s="25">
        <v>8.0409836065573774</v>
      </c>
    </row>
    <row r="64" spans="1:14" ht="15.5">
      <c r="A64" s="16" t="s">
        <v>12</v>
      </c>
      <c r="B64" s="4">
        <v>55.45</v>
      </c>
      <c r="C64" s="4">
        <v>19.7</v>
      </c>
      <c r="D64" s="4">
        <v>7</v>
      </c>
      <c r="E64" s="4">
        <v>0.66225165562913912</v>
      </c>
      <c r="F64" s="4">
        <v>156</v>
      </c>
      <c r="G64" s="4">
        <v>78.00000000000118</v>
      </c>
      <c r="H64" s="4">
        <v>77.999999999999403</v>
      </c>
      <c r="I64" s="4">
        <v>439.2</v>
      </c>
      <c r="J64" s="4">
        <v>1756.7</v>
      </c>
      <c r="K64" s="4">
        <v>1.3</v>
      </c>
      <c r="L64" s="4">
        <v>-18.300000000000011</v>
      </c>
      <c r="M64" s="4">
        <v>219.59999999999991</v>
      </c>
      <c r="N64" s="25">
        <v>7.9995446265938073</v>
      </c>
    </row>
    <row r="65" spans="1:14" ht="15.5">
      <c r="A65" s="16" t="s">
        <v>12</v>
      </c>
      <c r="B65" s="4">
        <v>55.45</v>
      </c>
      <c r="C65" s="4">
        <v>19.7</v>
      </c>
      <c r="D65" s="4">
        <v>8</v>
      </c>
      <c r="E65" s="4">
        <v>0.68352699931647254</v>
      </c>
      <c r="F65" s="4">
        <v>162</v>
      </c>
      <c r="G65" s="4">
        <v>80.999999999999517</v>
      </c>
      <c r="H65" s="4">
        <v>80.999999999999517</v>
      </c>
      <c r="I65" s="4">
        <v>439.2</v>
      </c>
      <c r="J65" s="4">
        <v>1775</v>
      </c>
      <c r="K65" s="4">
        <v>2.4</v>
      </c>
      <c r="L65" s="4">
        <v>18.300000000000011</v>
      </c>
      <c r="M65" s="4">
        <v>-576.39999999999986</v>
      </c>
      <c r="N65" s="25">
        <v>8.0828779599271403</v>
      </c>
    </row>
    <row r="66" spans="1:14" ht="15.5">
      <c r="A66" s="16" t="s">
        <v>12</v>
      </c>
      <c r="B66" s="4">
        <v>55.45</v>
      </c>
      <c r="C66" s="4">
        <v>19.7</v>
      </c>
      <c r="D66" s="4">
        <v>9</v>
      </c>
      <c r="E66" s="4">
        <v>0.512820512820513</v>
      </c>
      <c r="F66" s="4">
        <v>157</v>
      </c>
      <c r="G66" s="4">
        <v>78.00000000000118</v>
      </c>
      <c r="H66" s="4">
        <v>78.999999999998849</v>
      </c>
      <c r="I66" s="4">
        <v>439.2</v>
      </c>
      <c r="J66" s="4">
        <v>1765.8</v>
      </c>
      <c r="K66" s="4">
        <v>2.1</v>
      </c>
      <c r="L66" s="4">
        <v>-9.1999999999999886</v>
      </c>
      <c r="M66" s="4">
        <v>-613</v>
      </c>
      <c r="N66" s="25">
        <v>8.0409836065573774</v>
      </c>
    </row>
    <row r="67" spans="1:14" ht="15.5">
      <c r="A67" s="16" t="s">
        <v>12</v>
      </c>
      <c r="B67" s="4">
        <v>55.45</v>
      </c>
      <c r="C67" s="4">
        <v>19.7</v>
      </c>
      <c r="D67" s="4">
        <v>10</v>
      </c>
      <c r="E67" s="4">
        <v>0.64184852374839541</v>
      </c>
      <c r="F67" s="4">
        <v>162</v>
      </c>
      <c r="G67" s="4">
        <v>80.999999999999517</v>
      </c>
      <c r="H67" s="4">
        <v>80.999999999999517</v>
      </c>
      <c r="I67" s="4">
        <v>439.2</v>
      </c>
      <c r="J67" s="4">
        <v>1738.4</v>
      </c>
      <c r="K67" s="4">
        <v>1.2</v>
      </c>
      <c r="L67" s="4">
        <v>-18.300000000000011</v>
      </c>
      <c r="M67" s="4">
        <v>192.19999999999982</v>
      </c>
      <c r="N67" s="25">
        <v>7.9162112932604742</v>
      </c>
    </row>
    <row r="68" spans="1:14" ht="15.5">
      <c r="A68" s="16" t="s">
        <v>12</v>
      </c>
      <c r="B68" s="4">
        <v>55.45</v>
      </c>
      <c r="C68" s="4">
        <v>19.7</v>
      </c>
      <c r="D68" s="4">
        <v>11</v>
      </c>
      <c r="E68" s="4">
        <v>0.67980965329707677</v>
      </c>
      <c r="F68" s="4">
        <v>166</v>
      </c>
      <c r="G68" s="4">
        <v>83.000000000001961</v>
      </c>
      <c r="H68" s="4">
        <v>82.999999999998408</v>
      </c>
      <c r="I68" s="4">
        <v>439.2</v>
      </c>
      <c r="J68" s="4">
        <v>1765.8</v>
      </c>
      <c r="K68" s="4">
        <v>2</v>
      </c>
      <c r="L68" s="4">
        <v>0</v>
      </c>
      <c r="M68" s="4">
        <v>-548.89999999999986</v>
      </c>
      <c r="N68" s="25">
        <v>8.0409836065573774</v>
      </c>
    </row>
    <row r="69" spans="1:14" ht="15.5">
      <c r="A69" s="16" t="s">
        <v>13</v>
      </c>
      <c r="B69" s="4">
        <v>52.34</v>
      </c>
      <c r="C69" s="4">
        <v>16.600000000000001</v>
      </c>
      <c r="D69" s="4">
        <v>1</v>
      </c>
      <c r="E69" s="4"/>
      <c r="F69" s="4">
        <v>114</v>
      </c>
      <c r="G69" s="4">
        <v>56.999999999995055</v>
      </c>
      <c r="H69" s="4">
        <v>57.00000000000216</v>
      </c>
      <c r="I69" s="4">
        <v>587.29999999999995</v>
      </c>
      <c r="J69" s="4">
        <v>1288</v>
      </c>
      <c r="K69" s="4">
        <v>1.9</v>
      </c>
      <c r="L69" s="4">
        <v>102.99999999999994</v>
      </c>
      <c r="M69" s="4">
        <v>30.899999999999864</v>
      </c>
      <c r="N69" s="25">
        <v>4.3861740166865317</v>
      </c>
    </row>
    <row r="70" spans="1:14" ht="15.5">
      <c r="A70" s="16" t="s">
        <v>13</v>
      </c>
      <c r="B70" s="4">
        <v>52.34</v>
      </c>
      <c r="C70" s="4">
        <v>16.600000000000001</v>
      </c>
      <c r="D70" s="4">
        <v>2</v>
      </c>
      <c r="E70" s="4">
        <v>0.51652892561983477</v>
      </c>
      <c r="F70" s="4">
        <v>109</v>
      </c>
      <c r="G70" s="4">
        <v>53.999999999994941</v>
      </c>
      <c r="H70" s="4">
        <v>54.999999999999716</v>
      </c>
      <c r="I70" s="4">
        <v>561</v>
      </c>
      <c r="J70" s="4">
        <v>1114.7</v>
      </c>
      <c r="K70" s="4">
        <v>3.2</v>
      </c>
      <c r="L70" s="4">
        <v>102</v>
      </c>
      <c r="M70" s="4">
        <v>-539.20000000000005</v>
      </c>
      <c r="N70" s="25">
        <v>3.97397504456328</v>
      </c>
    </row>
    <row r="71" spans="1:14" ht="15.5">
      <c r="A71" s="16" t="s">
        <v>13</v>
      </c>
      <c r="B71" s="4">
        <v>52.34</v>
      </c>
      <c r="C71" s="4">
        <v>16.600000000000001</v>
      </c>
      <c r="D71" s="4">
        <v>3</v>
      </c>
      <c r="E71" s="4">
        <v>0.52966101694915302</v>
      </c>
      <c r="F71" s="4">
        <v>108</v>
      </c>
      <c r="G71" s="4">
        <v>53.999999999994941</v>
      </c>
      <c r="H71" s="4">
        <v>54.000000000002046</v>
      </c>
      <c r="I71" s="4">
        <v>539.20000000000005</v>
      </c>
      <c r="J71" s="4">
        <v>1085.5999999999999</v>
      </c>
      <c r="K71" s="4">
        <v>-1.7</v>
      </c>
      <c r="L71" s="4">
        <v>113.19999999999993</v>
      </c>
      <c r="M71" s="4">
        <v>322.79999999999995</v>
      </c>
      <c r="N71" s="25">
        <v>4.0267062314540052</v>
      </c>
    </row>
    <row r="72" spans="1:14" ht="15.5">
      <c r="A72" s="16" t="s">
        <v>13</v>
      </c>
      <c r="B72" s="4">
        <v>52.34</v>
      </c>
      <c r="C72" s="4">
        <v>16.600000000000001</v>
      </c>
      <c r="D72" s="4">
        <v>4</v>
      </c>
      <c r="E72" s="4">
        <v>0.55096418732782437</v>
      </c>
      <c r="F72" s="4">
        <v>109</v>
      </c>
      <c r="G72" s="4">
        <v>54.999999999999716</v>
      </c>
      <c r="H72" s="4">
        <v>54.000000000002046</v>
      </c>
      <c r="I72" s="4">
        <v>546.1</v>
      </c>
      <c r="J72" s="4">
        <v>1092.2</v>
      </c>
      <c r="K72" s="4">
        <v>-2.6</v>
      </c>
      <c r="L72" s="4">
        <v>103</v>
      </c>
      <c r="M72" s="4">
        <v>566.70000000000005</v>
      </c>
      <c r="N72" s="25">
        <v>4</v>
      </c>
    </row>
    <row r="73" spans="1:14" ht="15.5">
      <c r="A73" s="16" t="s">
        <v>13</v>
      </c>
      <c r="B73" s="4">
        <v>52.34</v>
      </c>
      <c r="C73" s="4">
        <v>16.600000000000001</v>
      </c>
      <c r="D73" s="4">
        <v>5</v>
      </c>
      <c r="E73" s="4">
        <v>0.51786639047125915</v>
      </c>
      <c r="F73" s="4">
        <v>108</v>
      </c>
      <c r="G73" s="4">
        <v>54.000000000002046</v>
      </c>
      <c r="H73" s="4">
        <v>54.000000000002046</v>
      </c>
      <c r="I73" s="4">
        <v>566.70000000000005</v>
      </c>
      <c r="J73" s="4">
        <v>1123.0999999999999</v>
      </c>
      <c r="K73" s="4">
        <v>4.9000000000000004</v>
      </c>
      <c r="L73" s="4">
        <v>30.899999999999977</v>
      </c>
      <c r="M73" s="4">
        <v>0</v>
      </c>
      <c r="N73" s="25">
        <v>3.9636491971060521</v>
      </c>
    </row>
    <row r="74" spans="1:14" ht="15.5">
      <c r="A74" s="16" t="s">
        <v>13</v>
      </c>
      <c r="B74" s="4">
        <v>52.34</v>
      </c>
      <c r="C74" s="4">
        <v>16.600000000000001</v>
      </c>
      <c r="D74" s="4">
        <v>6</v>
      </c>
      <c r="E74" s="4">
        <v>0.5316321105794789</v>
      </c>
      <c r="F74" s="4">
        <v>117</v>
      </c>
      <c r="G74" s="4">
        <v>57.999999999999829</v>
      </c>
      <c r="H74" s="4">
        <v>57.999999999999829</v>
      </c>
      <c r="I74" s="4">
        <v>566.70000000000005</v>
      </c>
      <c r="J74" s="4">
        <v>1288</v>
      </c>
      <c r="K74" s="4">
        <v>1.3</v>
      </c>
      <c r="L74" s="4">
        <v>51.500000000000057</v>
      </c>
      <c r="M74" s="4">
        <v>1318.9</v>
      </c>
      <c r="N74" s="25">
        <v>4.5456149638256571</v>
      </c>
    </row>
    <row r="75" spans="1:14" ht="15.5">
      <c r="A75" s="16" t="s">
        <v>13</v>
      </c>
      <c r="B75" s="4">
        <v>52.34</v>
      </c>
      <c r="C75" s="4">
        <v>16.600000000000001</v>
      </c>
      <c r="D75" s="4">
        <v>7</v>
      </c>
      <c r="E75" s="4">
        <v>0.68119891008174227</v>
      </c>
      <c r="F75" s="4">
        <v>109</v>
      </c>
      <c r="G75" s="4">
        <v>54.000000000002046</v>
      </c>
      <c r="H75" s="4">
        <v>54.999999999999716</v>
      </c>
      <c r="I75" s="4">
        <v>566.70000000000005</v>
      </c>
      <c r="J75" s="4">
        <v>1112.8</v>
      </c>
      <c r="K75" s="4">
        <v>4.2</v>
      </c>
      <c r="L75" s="4">
        <v>51.5</v>
      </c>
      <c r="M75" s="4">
        <v>-10.299999999999955</v>
      </c>
      <c r="N75" s="25">
        <v>3.9272983942121047</v>
      </c>
    </row>
    <row r="76" spans="1:14" ht="15.5">
      <c r="A76" s="16" t="s">
        <v>13</v>
      </c>
      <c r="B76" s="4">
        <v>52.34</v>
      </c>
      <c r="C76" s="4">
        <v>16.600000000000001</v>
      </c>
      <c r="D76" s="4">
        <v>8</v>
      </c>
      <c r="E76" s="4">
        <v>0.67294751009421394</v>
      </c>
      <c r="F76" s="4">
        <v>113</v>
      </c>
      <c r="G76" s="4">
        <v>57.00000000000216</v>
      </c>
      <c r="H76" s="4">
        <v>55.999999999997385</v>
      </c>
      <c r="I76" s="4">
        <v>566.70000000000005</v>
      </c>
      <c r="J76" s="4">
        <v>1123.0999999999999</v>
      </c>
      <c r="K76" s="4">
        <v>3.7</v>
      </c>
      <c r="L76" s="4">
        <v>30.899999999999977</v>
      </c>
      <c r="M76" s="4">
        <v>92.799999999999955</v>
      </c>
      <c r="N76" s="25">
        <v>3.9636491971060521</v>
      </c>
    </row>
    <row r="77" spans="1:14" ht="15.5">
      <c r="A77" s="16" t="s">
        <v>13</v>
      </c>
      <c r="B77" s="4">
        <v>52.34</v>
      </c>
      <c r="C77" s="4">
        <v>16.600000000000001</v>
      </c>
      <c r="D77" s="4">
        <v>9</v>
      </c>
      <c r="E77" s="4">
        <v>0.58719906048150217</v>
      </c>
      <c r="F77" s="4">
        <v>108</v>
      </c>
      <c r="G77" s="4">
        <v>54.000000000002046</v>
      </c>
      <c r="H77" s="4">
        <v>54.999999999999716</v>
      </c>
      <c r="I77" s="4">
        <v>566.70000000000005</v>
      </c>
      <c r="J77" s="4">
        <v>1112.8</v>
      </c>
      <c r="K77" s="4">
        <v>3</v>
      </c>
      <c r="L77" s="4">
        <v>113.30000000000001</v>
      </c>
      <c r="M77" s="4">
        <v>1288</v>
      </c>
      <c r="N77" s="25">
        <v>3.9272983942121047</v>
      </c>
    </row>
    <row r="78" spans="1:14" ht="15.5">
      <c r="A78" s="16" t="s">
        <v>13</v>
      </c>
      <c r="B78" s="4">
        <v>52.34</v>
      </c>
      <c r="C78" s="4">
        <v>16.600000000000001</v>
      </c>
      <c r="D78" s="4">
        <v>10</v>
      </c>
      <c r="E78" s="4">
        <v>0.17556179775280906</v>
      </c>
      <c r="F78" s="4">
        <v>112</v>
      </c>
      <c r="G78" s="4">
        <v>56.000000000004491</v>
      </c>
      <c r="H78" s="4">
        <v>55.999999999997385</v>
      </c>
      <c r="I78" s="4">
        <v>566.70000000000005</v>
      </c>
      <c r="J78" s="4">
        <v>1123.0999999999999</v>
      </c>
      <c r="K78" s="4">
        <v>-2.2999999999999998</v>
      </c>
      <c r="L78" s="4">
        <v>10.300000000000011</v>
      </c>
      <c r="M78" s="4">
        <v>-51.599999999999909</v>
      </c>
      <c r="N78" s="25">
        <v>3.9636491971060521</v>
      </c>
    </row>
    <row r="79" spans="1:14" ht="15.5">
      <c r="A79" s="16" t="s">
        <v>14</v>
      </c>
      <c r="B79" s="4">
        <v>54.3</v>
      </c>
      <c r="C79" s="4">
        <v>17.399999999999999</v>
      </c>
      <c r="D79" s="4">
        <v>1</v>
      </c>
      <c r="E79" s="4"/>
      <c r="F79" s="4">
        <v>119</v>
      </c>
      <c r="G79" s="4">
        <v>59.00000000001171</v>
      </c>
      <c r="H79" s="4">
        <v>59.999999999988063</v>
      </c>
      <c r="I79" s="4">
        <v>422.5</v>
      </c>
      <c r="J79" s="4">
        <v>1257.0999999999999</v>
      </c>
      <c r="K79" s="4">
        <v>-2.7</v>
      </c>
      <c r="L79" s="4">
        <v>31</v>
      </c>
      <c r="M79" s="4">
        <v>-865.60000000000014</v>
      </c>
      <c r="N79" s="25">
        <v>5.9507692307692306</v>
      </c>
    </row>
    <row r="80" spans="1:14" ht="15.5">
      <c r="A80" s="16" t="s">
        <v>14</v>
      </c>
      <c r="B80" s="4">
        <v>54.3</v>
      </c>
      <c r="C80" s="4">
        <v>17.399999999999999</v>
      </c>
      <c r="D80" s="4">
        <v>2</v>
      </c>
      <c r="E80" s="4">
        <v>0.35410764872521094</v>
      </c>
      <c r="F80" s="4">
        <v>131</v>
      </c>
      <c r="G80" s="4">
        <v>65.99999999998829</v>
      </c>
      <c r="H80" s="4">
        <v>65.000000000011937</v>
      </c>
      <c r="I80" s="4">
        <v>422.5</v>
      </c>
      <c r="J80" s="4">
        <v>638.79999999999995</v>
      </c>
      <c r="K80" s="4">
        <v>-8.9</v>
      </c>
      <c r="L80" s="4">
        <v>0</v>
      </c>
      <c r="M80" s="4">
        <v>-92.700000000000045</v>
      </c>
      <c r="N80" s="25">
        <v>3.0239053254437867</v>
      </c>
    </row>
    <row r="81" spans="1:14" ht="15.5">
      <c r="A81" s="16" t="s">
        <v>14</v>
      </c>
      <c r="B81" s="4">
        <v>54.3</v>
      </c>
      <c r="C81" s="4">
        <v>17.399999999999999</v>
      </c>
      <c r="D81" s="4">
        <v>3</v>
      </c>
      <c r="E81" s="4">
        <v>0.48030739673391115</v>
      </c>
      <c r="F81" s="4">
        <v>137</v>
      </c>
      <c r="G81" s="4">
        <v>69.000000000002615</v>
      </c>
      <c r="H81" s="4">
        <v>67.99999999999784</v>
      </c>
      <c r="I81" s="4">
        <v>432.8</v>
      </c>
      <c r="J81" s="4">
        <v>649.1</v>
      </c>
      <c r="K81" s="4">
        <v>-1.5</v>
      </c>
      <c r="L81" s="4">
        <v>-164.89999999999998</v>
      </c>
      <c r="M81" s="4">
        <v>-762.40000000000009</v>
      </c>
      <c r="N81" s="25">
        <v>2.9995378927911274</v>
      </c>
    </row>
    <row r="82" spans="1:14" ht="15.5">
      <c r="A82" s="16" t="s">
        <v>14</v>
      </c>
      <c r="B82" s="4">
        <v>54.3</v>
      </c>
      <c r="C82" s="4">
        <v>17.399999999999999</v>
      </c>
      <c r="D82" s="4">
        <v>4</v>
      </c>
      <c r="E82" s="4">
        <v>5.0045040536482836E-2</v>
      </c>
      <c r="F82" s="4">
        <v>124</v>
      </c>
      <c r="G82" s="4">
        <v>63.000000000002387</v>
      </c>
      <c r="H82" s="4">
        <v>61.999999999997613</v>
      </c>
      <c r="I82" s="4">
        <v>422.5</v>
      </c>
      <c r="J82" s="4">
        <v>618.20000000000005</v>
      </c>
      <c r="K82" s="4">
        <v>-9.1999999999999993</v>
      </c>
      <c r="L82" s="4">
        <v>31</v>
      </c>
      <c r="M82" s="4">
        <v>195.79999999999995</v>
      </c>
      <c r="N82" s="25">
        <v>2.9263905325443789</v>
      </c>
    </row>
    <row r="83" spans="1:14" ht="15.5">
      <c r="A83" s="16" t="s">
        <v>14</v>
      </c>
      <c r="B83" s="4">
        <v>54.3</v>
      </c>
      <c r="C83" s="4">
        <v>17.399999999999999</v>
      </c>
      <c r="D83" s="4">
        <v>5</v>
      </c>
      <c r="E83" s="4">
        <v>0.33602150537634418</v>
      </c>
      <c r="F83" s="4">
        <v>133</v>
      </c>
      <c r="G83" s="4">
        <v>67.000000000007276</v>
      </c>
      <c r="H83" s="4">
        <v>65.99999999998829</v>
      </c>
      <c r="I83" s="4">
        <v>432.8</v>
      </c>
      <c r="J83" s="4">
        <v>1535.3</v>
      </c>
      <c r="K83" s="4">
        <v>-2.8</v>
      </c>
      <c r="L83" s="4">
        <v>-10.300000000000011</v>
      </c>
      <c r="M83" s="4">
        <v>-381.19999999999982</v>
      </c>
      <c r="N83" s="25">
        <v>7.0947319778188538</v>
      </c>
    </row>
    <row r="84" spans="1:14" ht="15.5">
      <c r="A84" s="16" t="s">
        <v>14</v>
      </c>
      <c r="B84" s="4">
        <v>54.3</v>
      </c>
      <c r="C84" s="4">
        <v>17.399999999999999</v>
      </c>
      <c r="D84" s="4">
        <v>6</v>
      </c>
      <c r="E84" s="4">
        <v>0.54794520547945125</v>
      </c>
      <c r="F84" s="4">
        <v>144</v>
      </c>
      <c r="G84" s="4">
        <v>72.999999999993292</v>
      </c>
      <c r="H84" s="4">
        <v>72.000000000002728</v>
      </c>
      <c r="I84" s="4">
        <v>432.8</v>
      </c>
      <c r="J84" s="4">
        <v>1525</v>
      </c>
      <c r="K84" s="4">
        <v>-1.3</v>
      </c>
      <c r="L84" s="4">
        <v>72.200000000000045</v>
      </c>
      <c r="M84" s="4">
        <v>-164.79999999999995</v>
      </c>
      <c r="N84" s="25">
        <v>7.0471349353049906</v>
      </c>
    </row>
    <row r="85" spans="1:14" ht="15.5">
      <c r="A85" s="16" t="s">
        <v>14</v>
      </c>
      <c r="B85" s="4">
        <v>54.3</v>
      </c>
      <c r="C85" s="4">
        <v>17.399999999999999</v>
      </c>
      <c r="D85" s="4">
        <v>7</v>
      </c>
      <c r="E85" s="4">
        <v>0.5047955577990928</v>
      </c>
      <c r="F85" s="4">
        <v>147</v>
      </c>
      <c r="G85" s="4">
        <v>73.999999999998067</v>
      </c>
      <c r="H85" s="4">
        <v>74.000000000012278</v>
      </c>
      <c r="I85" s="4">
        <v>432.8</v>
      </c>
      <c r="J85" s="4">
        <v>1525</v>
      </c>
      <c r="K85" s="4">
        <v>-1.2</v>
      </c>
      <c r="L85" s="4">
        <v>0</v>
      </c>
      <c r="M85" s="4">
        <v>1298.3000000000002</v>
      </c>
      <c r="N85" s="25">
        <v>7.0471349353049906</v>
      </c>
    </row>
    <row r="86" spans="1:14" ht="15.5">
      <c r="A86" s="16" t="s">
        <v>14</v>
      </c>
      <c r="B86" s="4">
        <v>54.3</v>
      </c>
      <c r="C86" s="4">
        <v>17.399999999999999</v>
      </c>
      <c r="D86" s="4">
        <v>8</v>
      </c>
      <c r="E86" s="4">
        <v>0.38729666924864331</v>
      </c>
      <c r="F86" s="4">
        <v>140</v>
      </c>
      <c r="G86" s="4">
        <v>69.999999999993179</v>
      </c>
      <c r="H86" s="4">
        <v>70.00000000000739</v>
      </c>
      <c r="I86" s="4">
        <v>432.8</v>
      </c>
      <c r="J86" s="4">
        <v>1514.6</v>
      </c>
      <c r="K86" s="4">
        <v>-1.7</v>
      </c>
      <c r="L86" s="4">
        <v>-20.699999999999989</v>
      </c>
      <c r="M86" s="4">
        <v>927.3</v>
      </c>
      <c r="N86" s="25">
        <v>6.9990757855822547</v>
      </c>
    </row>
    <row r="87" spans="1:14" ht="15.5">
      <c r="A87" s="16" t="s">
        <v>14</v>
      </c>
      <c r="B87" s="4">
        <v>54.3</v>
      </c>
      <c r="C87" s="4">
        <v>17.399999999999999</v>
      </c>
      <c r="D87" s="4">
        <v>9</v>
      </c>
      <c r="E87" s="4">
        <v>0.43840420868040492</v>
      </c>
      <c r="F87" s="4">
        <v>145</v>
      </c>
      <c r="G87" s="4">
        <v>73.000000000007503</v>
      </c>
      <c r="H87" s="4">
        <v>72.999999999993292</v>
      </c>
      <c r="I87" s="4">
        <v>422.5</v>
      </c>
      <c r="J87" s="4">
        <v>1525</v>
      </c>
      <c r="K87" s="4">
        <v>-6.5</v>
      </c>
      <c r="L87" s="4">
        <v>72.199999999999989</v>
      </c>
      <c r="M87" s="4">
        <v>20.599999999999909</v>
      </c>
      <c r="N87" s="25">
        <v>7.2189349112426031</v>
      </c>
    </row>
    <row r="88" spans="1:14" ht="15.5">
      <c r="A88" s="16" t="s">
        <v>14</v>
      </c>
      <c r="B88" s="4">
        <v>54.3</v>
      </c>
      <c r="C88" s="4">
        <v>17.399999999999999</v>
      </c>
      <c r="D88" s="4">
        <v>10</v>
      </c>
      <c r="E88" s="4">
        <v>0.63131313131313005</v>
      </c>
      <c r="F88" s="4">
        <v>150</v>
      </c>
      <c r="G88" s="4">
        <v>75.000000000002842</v>
      </c>
      <c r="H88" s="4">
        <v>75.000000000002842</v>
      </c>
      <c r="I88" s="4">
        <v>432.8</v>
      </c>
      <c r="J88" s="4">
        <v>1555.9</v>
      </c>
      <c r="K88" s="4">
        <v>2.4</v>
      </c>
      <c r="L88" s="4">
        <v>-41.300000000000011</v>
      </c>
      <c r="M88" s="4">
        <v>844.90000000000009</v>
      </c>
      <c r="N88" s="25">
        <v>7.1899260628465802</v>
      </c>
    </row>
    <row r="89" spans="1:14" ht="15.5">
      <c r="A89" s="16" t="s">
        <v>14</v>
      </c>
      <c r="B89" s="4">
        <v>54.3</v>
      </c>
      <c r="C89" s="4">
        <v>17.399999999999999</v>
      </c>
      <c r="D89" s="4">
        <v>11</v>
      </c>
      <c r="E89" s="4">
        <v>0.42771599657827053</v>
      </c>
      <c r="F89" s="4">
        <v>151</v>
      </c>
      <c r="G89" s="4">
        <v>75.999999999993406</v>
      </c>
      <c r="H89" s="4">
        <v>75.000000000002842</v>
      </c>
      <c r="I89" s="4">
        <v>432.8</v>
      </c>
      <c r="J89" s="4">
        <v>1525</v>
      </c>
      <c r="K89" s="4">
        <v>-0.6</v>
      </c>
      <c r="L89" s="4">
        <v>0</v>
      </c>
      <c r="M89" s="4">
        <v>999.40000000000009</v>
      </c>
      <c r="N89" s="25">
        <v>7.0471349353049906</v>
      </c>
    </row>
    <row r="90" spans="1:14" ht="15.5">
      <c r="A90" s="16" t="s">
        <v>14</v>
      </c>
      <c r="B90" s="4">
        <v>54.3</v>
      </c>
      <c r="C90" s="4">
        <v>17.399999999999999</v>
      </c>
      <c r="D90" s="4">
        <v>12</v>
      </c>
      <c r="E90" s="4">
        <v>0.24289531212047666</v>
      </c>
      <c r="F90" s="4">
        <v>151</v>
      </c>
      <c r="G90" s="4">
        <v>76.000000000007617</v>
      </c>
      <c r="H90" s="4">
        <v>75.000000000002842</v>
      </c>
      <c r="I90" s="4">
        <v>432.8</v>
      </c>
      <c r="J90" s="4">
        <v>1566.2</v>
      </c>
      <c r="K90" s="4">
        <v>3</v>
      </c>
      <c r="L90" s="4">
        <v>-10.399999999999977</v>
      </c>
      <c r="M90" s="4">
        <v>700.69999999999982</v>
      </c>
      <c r="N90" s="25">
        <v>7.2375231053604434</v>
      </c>
    </row>
    <row r="91" spans="1:14" ht="15.5">
      <c r="A91" s="16" t="s">
        <v>14</v>
      </c>
      <c r="B91" s="4">
        <v>54.3</v>
      </c>
      <c r="C91" s="4">
        <v>17.399999999999999</v>
      </c>
      <c r="D91" s="4">
        <v>13</v>
      </c>
      <c r="E91" s="4">
        <v>0.28296547821165768</v>
      </c>
      <c r="F91" s="4">
        <v>148</v>
      </c>
      <c r="G91" s="4">
        <v>75.000000000002842</v>
      </c>
      <c r="H91" s="4">
        <v>73.999999999998067</v>
      </c>
      <c r="I91" s="4">
        <v>432.8</v>
      </c>
      <c r="J91" s="4">
        <v>1525</v>
      </c>
      <c r="K91" s="4">
        <v>0.8</v>
      </c>
      <c r="L91" s="4">
        <v>31</v>
      </c>
      <c r="M91" s="4">
        <v>30.900000000000091</v>
      </c>
      <c r="N91" s="25">
        <v>7.0471349353049906</v>
      </c>
    </row>
    <row r="92" spans="1:14" ht="15.5">
      <c r="A92" s="16" t="s">
        <v>14</v>
      </c>
      <c r="B92" s="4">
        <v>54.3</v>
      </c>
      <c r="C92" s="4">
        <v>17.399999999999999</v>
      </c>
      <c r="D92" s="4">
        <v>14</v>
      </c>
      <c r="E92" s="4">
        <v>0.56882821387940985</v>
      </c>
      <c r="F92" s="4">
        <v>144</v>
      </c>
      <c r="G92" s="4">
        <v>72.000000000002728</v>
      </c>
      <c r="H92" s="4">
        <v>72.000000000002728</v>
      </c>
      <c r="I92" s="4">
        <v>432.8</v>
      </c>
      <c r="J92" s="4">
        <v>1555.9</v>
      </c>
      <c r="K92" s="4">
        <v>4.3</v>
      </c>
      <c r="L92" s="4">
        <v>-10.399999999999977</v>
      </c>
      <c r="M92" s="4">
        <v>164.90000000000009</v>
      </c>
      <c r="N92" s="25">
        <v>7.1899260628465802</v>
      </c>
    </row>
    <row r="93" spans="1:14" ht="15.5">
      <c r="A93" s="16" t="s">
        <v>14</v>
      </c>
      <c r="B93" s="4">
        <v>54.3</v>
      </c>
      <c r="C93" s="4">
        <v>17.399999999999999</v>
      </c>
      <c r="D93" s="4">
        <v>15</v>
      </c>
      <c r="E93" s="4">
        <v>0.61766522544780733</v>
      </c>
      <c r="F93" s="4">
        <v>156</v>
      </c>
      <c r="G93" s="4">
        <v>76.999999999998181</v>
      </c>
      <c r="H93" s="4">
        <v>78.000000000002956</v>
      </c>
      <c r="I93" s="4">
        <v>443.1</v>
      </c>
      <c r="J93" s="4">
        <v>1566.2</v>
      </c>
      <c r="K93" s="4">
        <v>3.3</v>
      </c>
      <c r="L93" s="4">
        <v>20.600000000000023</v>
      </c>
      <c r="M93" s="4">
        <v>0</v>
      </c>
      <c r="N93" s="25">
        <v>7.0692845858722633</v>
      </c>
    </row>
    <row r="94" spans="1:14" ht="15.5">
      <c r="A94" s="16" t="s">
        <v>15</v>
      </c>
      <c r="B94" s="4">
        <v>48.73</v>
      </c>
      <c r="C94" s="4">
        <v>20.2</v>
      </c>
      <c r="D94" s="4">
        <v>1</v>
      </c>
      <c r="E94" s="4"/>
      <c r="F94" s="4">
        <v>122</v>
      </c>
      <c r="G94" s="4">
        <v>61.000000000007049</v>
      </c>
      <c r="H94" s="4">
        <v>60.999999999992838</v>
      </c>
      <c r="I94" s="4">
        <v>453.4</v>
      </c>
      <c r="J94" s="4">
        <v>1151.2</v>
      </c>
      <c r="K94" s="4">
        <v>3.6</v>
      </c>
      <c r="L94" s="4">
        <v>10.399999999999977</v>
      </c>
      <c r="M94" s="4">
        <v>-350.30000000000018</v>
      </c>
      <c r="N94" s="25">
        <v>5.0780767534186158</v>
      </c>
    </row>
    <row r="95" spans="1:14" ht="15.5">
      <c r="A95" s="16" t="s">
        <v>15</v>
      </c>
      <c r="B95" s="4">
        <v>48.73</v>
      </c>
      <c r="C95" s="4">
        <v>20.2</v>
      </c>
      <c r="D95" s="4">
        <v>2</v>
      </c>
      <c r="E95" s="4">
        <v>0.65231572080887101</v>
      </c>
      <c r="F95" s="4">
        <v>121</v>
      </c>
      <c r="G95" s="4">
        <v>60.000000000002274</v>
      </c>
      <c r="H95" s="4">
        <v>61.000000000007049</v>
      </c>
      <c r="I95" s="4">
        <v>453.4</v>
      </c>
      <c r="J95" s="4">
        <v>1143.7</v>
      </c>
      <c r="K95" s="4">
        <v>2.9</v>
      </c>
      <c r="L95" s="4">
        <v>-10.299999999999955</v>
      </c>
      <c r="M95" s="4">
        <v>-309.09999999999991</v>
      </c>
      <c r="N95" s="25">
        <v>5.0449933833259824</v>
      </c>
    </row>
    <row r="96" spans="1:14" ht="15.5">
      <c r="A96" s="16" t="s">
        <v>15</v>
      </c>
      <c r="B96" s="4">
        <v>48.73</v>
      </c>
      <c r="C96" s="4">
        <v>20.2</v>
      </c>
      <c r="D96" s="4">
        <v>3</v>
      </c>
      <c r="E96" s="4">
        <v>0.47824007651841038</v>
      </c>
      <c r="F96" s="4">
        <v>130</v>
      </c>
      <c r="G96" s="4">
        <v>64.999999999997726</v>
      </c>
      <c r="H96" s="4">
        <v>64.999999999997726</v>
      </c>
      <c r="I96" s="4">
        <v>443.1</v>
      </c>
      <c r="J96" s="4">
        <v>1133.4000000000001</v>
      </c>
      <c r="K96" s="4">
        <v>3.5</v>
      </c>
      <c r="L96" s="4">
        <v>-10.399999999999977</v>
      </c>
      <c r="M96" s="4">
        <v>-515.20000000000005</v>
      </c>
      <c r="N96" s="25">
        <v>5.1157752200406232</v>
      </c>
    </row>
    <row r="97" spans="1:14" ht="15.5">
      <c r="A97" s="16" t="s">
        <v>15</v>
      </c>
      <c r="B97" s="4">
        <v>48.73</v>
      </c>
      <c r="C97" s="4">
        <v>20.2</v>
      </c>
      <c r="D97" s="4">
        <v>4</v>
      </c>
      <c r="E97" s="4">
        <v>0.17940437746681026</v>
      </c>
      <c r="F97" s="4">
        <v>131</v>
      </c>
      <c r="G97" s="4">
        <v>64.999999999997726</v>
      </c>
      <c r="H97" s="4">
        <v>66.000000000002501</v>
      </c>
      <c r="I97" s="4">
        <v>443.1</v>
      </c>
      <c r="J97" s="4">
        <v>1133.4000000000001</v>
      </c>
      <c r="K97" s="4">
        <v>5.0999999999999996</v>
      </c>
      <c r="L97" s="4">
        <v>51.600000000000023</v>
      </c>
      <c r="M97" s="4">
        <v>41.199999999999818</v>
      </c>
      <c r="N97" s="25">
        <v>5.1157752200406232</v>
      </c>
    </row>
    <row r="98" spans="1:14" ht="15.5">
      <c r="A98" s="16" t="s">
        <v>15</v>
      </c>
      <c r="B98" s="4">
        <v>48.73</v>
      </c>
      <c r="C98" s="4">
        <v>20.2</v>
      </c>
      <c r="D98" s="4">
        <v>5</v>
      </c>
      <c r="E98" s="4">
        <v>0.66711140760507215</v>
      </c>
      <c r="F98" s="4">
        <v>135</v>
      </c>
      <c r="G98" s="4">
        <v>67.000000000007276</v>
      </c>
      <c r="H98" s="4">
        <v>67.99999999999784</v>
      </c>
      <c r="I98" s="4">
        <v>453.4</v>
      </c>
      <c r="J98" s="4">
        <v>1133.4000000000001</v>
      </c>
      <c r="K98" s="4">
        <v>4.2</v>
      </c>
      <c r="L98" s="4">
        <v>20.699999999999989</v>
      </c>
      <c r="M98" s="4">
        <v>-329.69999999999982</v>
      </c>
      <c r="N98" s="25">
        <v>4.9995588883987656</v>
      </c>
    </row>
    <row r="99" spans="1:14" ht="15.5">
      <c r="A99" s="16" t="s">
        <v>15</v>
      </c>
      <c r="B99" s="4">
        <v>48.73</v>
      </c>
      <c r="C99" s="4">
        <v>20.2</v>
      </c>
      <c r="D99" s="4">
        <v>6</v>
      </c>
      <c r="E99" s="4">
        <v>0.18740629685157426</v>
      </c>
      <c r="F99" s="4">
        <v>134</v>
      </c>
      <c r="G99" s="4">
        <v>67.000000000007276</v>
      </c>
      <c r="H99" s="4">
        <v>66.999999999993065</v>
      </c>
      <c r="I99" s="4">
        <v>443.1</v>
      </c>
      <c r="J99" s="4">
        <v>1123.0999999999999</v>
      </c>
      <c r="K99" s="4">
        <v>3.8</v>
      </c>
      <c r="L99" s="4">
        <v>20.600000000000023</v>
      </c>
      <c r="M99" s="4">
        <v>-319.40000000000009</v>
      </c>
      <c r="N99" s="25">
        <v>5.0692845858722633</v>
      </c>
    </row>
    <row r="100" spans="1:14" ht="15.5">
      <c r="A100" s="16" t="s">
        <v>15</v>
      </c>
      <c r="B100" s="4">
        <v>48.73</v>
      </c>
      <c r="C100" s="4">
        <v>20.2</v>
      </c>
      <c r="D100" s="4">
        <v>7</v>
      </c>
      <c r="E100" s="4">
        <v>0.60569351907934721</v>
      </c>
      <c r="F100" s="4">
        <v>145</v>
      </c>
      <c r="G100" s="4">
        <v>72.000000000002728</v>
      </c>
      <c r="H100" s="4">
        <v>72.000000000002728</v>
      </c>
      <c r="I100" s="4">
        <v>432.8</v>
      </c>
      <c r="J100" s="4">
        <v>1133.4000000000001</v>
      </c>
      <c r="K100" s="4">
        <v>4.2</v>
      </c>
      <c r="L100" s="4">
        <v>-10.399999999999977</v>
      </c>
      <c r="M100" s="4">
        <v>-288.5</v>
      </c>
      <c r="N100" s="25">
        <v>5.2375231053604443</v>
      </c>
    </row>
    <row r="101" spans="1:14" ht="15.5">
      <c r="A101" s="16" t="s">
        <v>15</v>
      </c>
      <c r="B101" s="4">
        <v>48.73</v>
      </c>
      <c r="C101" s="4">
        <v>20.2</v>
      </c>
      <c r="D101" s="4">
        <v>8</v>
      </c>
      <c r="E101" s="4">
        <v>0.49285362247412262</v>
      </c>
      <c r="F101" s="4">
        <v>140</v>
      </c>
      <c r="G101" s="4">
        <v>69.999999999993179</v>
      </c>
      <c r="H101" s="4">
        <v>70.00000000000739</v>
      </c>
      <c r="I101" s="4">
        <v>443.1</v>
      </c>
      <c r="J101" s="4">
        <v>1133.4000000000001</v>
      </c>
      <c r="K101" s="4">
        <v>4.4000000000000004</v>
      </c>
      <c r="L101" s="4">
        <v>41.200000000000045</v>
      </c>
      <c r="M101" s="4">
        <v>-216.40000000000009</v>
      </c>
      <c r="N101" s="25">
        <v>5.1157752200406232</v>
      </c>
    </row>
    <row r="102" spans="1:14" ht="15.5">
      <c r="A102" s="16" t="s">
        <v>15</v>
      </c>
      <c r="B102" s="4">
        <v>48.73</v>
      </c>
      <c r="C102" s="4">
        <v>20.2</v>
      </c>
      <c r="D102" s="4">
        <v>9</v>
      </c>
      <c r="E102" s="4">
        <v>0.56306306306306431</v>
      </c>
      <c r="F102" s="4">
        <v>135</v>
      </c>
      <c r="G102" s="4">
        <v>67.99999999999784</v>
      </c>
      <c r="H102" s="4">
        <v>67.99999999999784</v>
      </c>
      <c r="I102" s="4">
        <v>453.4</v>
      </c>
      <c r="J102" s="4">
        <v>1123.0999999999999</v>
      </c>
      <c r="K102" s="4">
        <v>5</v>
      </c>
      <c r="L102" s="4">
        <v>31</v>
      </c>
      <c r="M102" s="4">
        <v>-340</v>
      </c>
      <c r="N102" s="25">
        <v>4.954124393471548</v>
      </c>
    </row>
    <row r="103" spans="1:14" ht="15.5">
      <c r="A103" s="16" t="s">
        <v>15</v>
      </c>
      <c r="B103" s="4">
        <v>48.73</v>
      </c>
      <c r="C103" s="4">
        <v>20.2</v>
      </c>
      <c r="D103" s="4">
        <v>10</v>
      </c>
      <c r="E103" s="4">
        <v>0.57937427578215561</v>
      </c>
      <c r="F103" s="4">
        <v>126</v>
      </c>
      <c r="G103" s="4">
        <v>64.000000000007162</v>
      </c>
      <c r="H103" s="4">
        <v>62.999999999988177</v>
      </c>
      <c r="I103" s="4">
        <v>443.1</v>
      </c>
      <c r="J103" s="4">
        <v>1133.4000000000001</v>
      </c>
      <c r="K103" s="4">
        <v>4.7</v>
      </c>
      <c r="L103" s="4">
        <v>-20.600000000000023</v>
      </c>
      <c r="M103" s="4">
        <v>-381.19999999999982</v>
      </c>
      <c r="N103" s="25">
        <v>5.1157752200406232</v>
      </c>
    </row>
    <row r="104" spans="1:14" ht="15.5">
      <c r="A104" s="16" t="s">
        <v>15</v>
      </c>
      <c r="B104" s="4">
        <v>48.73</v>
      </c>
      <c r="C104" s="4">
        <v>20.2</v>
      </c>
      <c r="D104" s="4">
        <v>11</v>
      </c>
      <c r="E104" s="4">
        <v>0.3865481252415921</v>
      </c>
      <c r="F104" s="4">
        <v>136</v>
      </c>
      <c r="G104" s="4">
        <v>67.99999999999784</v>
      </c>
      <c r="H104" s="4">
        <v>67.99999999999784</v>
      </c>
      <c r="I104" s="4">
        <v>443.1</v>
      </c>
      <c r="J104" s="4">
        <v>1133.4000000000001</v>
      </c>
      <c r="K104" s="4">
        <v>5</v>
      </c>
      <c r="L104" s="4">
        <v>10.399999999999977</v>
      </c>
      <c r="M104" s="4">
        <v>-329.69999999999982</v>
      </c>
      <c r="N104" s="25">
        <v>5.1157752200406232</v>
      </c>
    </row>
    <row r="105" spans="1:14" ht="15.5">
      <c r="A105" s="28" t="s">
        <v>15</v>
      </c>
      <c r="B105" s="29">
        <v>48.73</v>
      </c>
      <c r="C105" s="29">
        <v>20.2</v>
      </c>
      <c r="D105" s="29">
        <v>12</v>
      </c>
      <c r="E105" s="29">
        <v>0.41101520756268106</v>
      </c>
      <c r="F105" s="29">
        <v>142</v>
      </c>
      <c r="G105" s="29">
        <v>70.00000000000739</v>
      </c>
      <c r="H105" s="29">
        <v>70.999999999997954</v>
      </c>
      <c r="I105" s="29">
        <v>443.1</v>
      </c>
      <c r="J105" s="29">
        <v>1133.4000000000001</v>
      </c>
      <c r="K105" s="29">
        <v>5.0999999999999996</v>
      </c>
      <c r="L105" s="29">
        <v>51.599999999999966</v>
      </c>
      <c r="M105" s="29">
        <v>51.5</v>
      </c>
      <c r="N105" s="30">
        <v>5.1157752200406232</v>
      </c>
    </row>
    <row r="106" spans="1:14">
      <c r="A106" s="3"/>
      <c r="E106" s="17"/>
      <c r="F106" s="17"/>
      <c r="G106" s="17"/>
      <c r="H106" s="17"/>
      <c r="I106" s="17"/>
      <c r="J106" s="17"/>
      <c r="K106" s="17"/>
      <c r="L106" s="17"/>
      <c r="M106" s="17"/>
      <c r="N106" s="17"/>
    </row>
    <row r="107" spans="1:14">
      <c r="E107" s="17"/>
      <c r="F107" s="17"/>
      <c r="G107" s="17"/>
      <c r="H107" s="17"/>
      <c r="I107" s="17"/>
      <c r="J107" s="17"/>
      <c r="K107" s="17"/>
      <c r="L107" s="17"/>
      <c r="M107" s="17"/>
      <c r="N107" s="17"/>
    </row>
    <row r="108" spans="1:14">
      <c r="N108" s="2"/>
    </row>
    <row r="109" spans="1:14">
      <c r="N109" s="2"/>
    </row>
    <row r="110" spans="1:14">
      <c r="N110" s="2"/>
    </row>
    <row r="111" spans="1:14">
      <c r="N111" s="2"/>
    </row>
    <row r="112" spans="1:14">
      <c r="N112" s="2"/>
    </row>
    <row r="113" spans="1:9">
      <c r="G113" s="4"/>
      <c r="H113" s="4"/>
      <c r="I113" s="4"/>
    </row>
    <row r="114" spans="1:9">
      <c r="G114" s="4"/>
      <c r="H114" s="4"/>
      <c r="I114" s="4"/>
    </row>
    <row r="115" spans="1:9">
      <c r="A115" s="3"/>
      <c r="G115" s="4"/>
      <c r="H115" s="4"/>
      <c r="I115" s="4"/>
    </row>
    <row r="116" spans="1:9">
      <c r="A116" s="3"/>
      <c r="G116" s="4"/>
      <c r="H116" s="4"/>
      <c r="I116" s="4"/>
    </row>
    <row r="117" spans="1:9">
      <c r="G117" s="4"/>
      <c r="H117" s="4"/>
      <c r="I117" s="4"/>
    </row>
    <row r="118" spans="1:9">
      <c r="G118" s="4"/>
      <c r="H118" s="4"/>
      <c r="I118" s="4"/>
    </row>
    <row r="119" spans="1:9">
      <c r="G119" s="4"/>
      <c r="H119" s="4"/>
      <c r="I119" s="4"/>
    </row>
    <row r="120" spans="1:9">
      <c r="G120" s="4"/>
      <c r="H120" s="4"/>
      <c r="I120" s="4"/>
    </row>
    <row r="121" spans="1:9">
      <c r="G121" s="4"/>
      <c r="H121" s="4"/>
      <c r="I121" s="4"/>
    </row>
    <row r="122" spans="1:9">
      <c r="G122" s="4"/>
      <c r="H122" s="4"/>
      <c r="I122" s="4"/>
    </row>
    <row r="123" spans="1:9">
      <c r="G123" s="4"/>
      <c r="H123" s="4"/>
      <c r="I123" s="4"/>
    </row>
    <row r="124" spans="1:9">
      <c r="G124" s="4"/>
      <c r="H124" s="4"/>
      <c r="I124" s="4"/>
    </row>
    <row r="125" spans="1:9">
      <c r="G125" s="4"/>
      <c r="H125" s="4"/>
      <c r="I125" s="4"/>
    </row>
    <row r="126" spans="1:9">
      <c r="G126" s="4"/>
      <c r="H126" s="4"/>
      <c r="I126" s="4"/>
    </row>
    <row r="127" spans="1:9">
      <c r="G127" s="4"/>
      <c r="H127" s="4"/>
      <c r="I127" s="4"/>
    </row>
    <row r="128" spans="1:9">
      <c r="G128" s="4"/>
      <c r="H128" s="4"/>
      <c r="I128" s="4"/>
    </row>
    <row r="129" spans="7:9">
      <c r="G129" s="4"/>
      <c r="H129" s="4"/>
      <c r="I129" s="4"/>
    </row>
    <row r="130" spans="7:9">
      <c r="G130" s="4"/>
      <c r="H130" s="4"/>
      <c r="I130" s="4"/>
    </row>
    <row r="131" spans="7:9">
      <c r="G131" s="4"/>
      <c r="H131" s="4"/>
      <c r="I131" s="4"/>
    </row>
    <row r="132" spans="7:9">
      <c r="G132" s="4"/>
      <c r="H132" s="4"/>
      <c r="I132" s="4"/>
    </row>
    <row r="133" spans="7:9">
      <c r="G133" s="4"/>
      <c r="H133" s="4"/>
      <c r="I133" s="4"/>
    </row>
    <row r="134" spans="7:9">
      <c r="G134" s="4"/>
      <c r="H134" s="4"/>
      <c r="I134" s="4"/>
    </row>
    <row r="135" spans="7:9">
      <c r="G135" s="4"/>
      <c r="H135" s="4"/>
      <c r="I135" s="4"/>
    </row>
    <row r="136" spans="7:9">
      <c r="G136" s="4"/>
      <c r="H136" s="4"/>
      <c r="I136" s="4"/>
    </row>
    <row r="137" spans="7:9">
      <c r="G137" s="4"/>
      <c r="H137" s="4"/>
      <c r="I137" s="4"/>
    </row>
    <row r="138" spans="7:9">
      <c r="G138" s="4"/>
      <c r="H138" s="4"/>
      <c r="I138" s="4"/>
    </row>
    <row r="139" spans="7:9">
      <c r="G139" s="4"/>
      <c r="H139" s="4"/>
      <c r="I139" s="4"/>
    </row>
    <row r="140" spans="7:9">
      <c r="G140" s="4"/>
      <c r="H140" s="4"/>
      <c r="I140" s="4"/>
    </row>
    <row r="141" spans="7:9">
      <c r="G141" s="4"/>
      <c r="H141" s="4"/>
      <c r="I141" s="4"/>
    </row>
    <row r="142" spans="7:9">
      <c r="G142" s="4"/>
      <c r="H142" s="4"/>
      <c r="I142" s="4"/>
    </row>
    <row r="143" spans="7:9">
      <c r="G143" s="4"/>
      <c r="H143" s="4"/>
      <c r="I143" s="4"/>
    </row>
    <row r="144" spans="7:9">
      <c r="G144" s="4"/>
      <c r="H144" s="4"/>
      <c r="I144" s="4"/>
    </row>
    <row r="145" spans="7:9">
      <c r="G145" s="4"/>
      <c r="H145" s="4"/>
      <c r="I145" s="4"/>
    </row>
    <row r="146" spans="7:9">
      <c r="G146" s="4"/>
      <c r="H146" s="4"/>
      <c r="I146" s="4"/>
    </row>
    <row r="147" spans="7:9">
      <c r="G147" s="4"/>
      <c r="H147" s="4"/>
      <c r="I147" s="4"/>
    </row>
    <row r="148" spans="7:9">
      <c r="G148" s="4"/>
      <c r="H148" s="4"/>
      <c r="I148" s="4"/>
    </row>
    <row r="149" spans="7:9">
      <c r="G149" s="4"/>
      <c r="H149" s="4"/>
      <c r="I149" s="4"/>
    </row>
    <row r="150" spans="7:9">
      <c r="G150" s="4"/>
      <c r="H150" s="4"/>
      <c r="I150" s="4"/>
    </row>
    <row r="151" spans="7:9">
      <c r="G151" s="4"/>
      <c r="H151" s="4"/>
      <c r="I151" s="4"/>
    </row>
    <row r="152" spans="7:9">
      <c r="G152" s="4"/>
      <c r="H152" s="4"/>
      <c r="I152" s="4"/>
    </row>
    <row r="153" spans="7:9">
      <c r="G153" s="4"/>
      <c r="H153" s="4"/>
      <c r="I153" s="4"/>
    </row>
    <row r="154" spans="7:9">
      <c r="G154" s="4"/>
      <c r="H154" s="4"/>
      <c r="I154" s="4"/>
    </row>
    <row r="155" spans="7:9">
      <c r="G155" s="4"/>
      <c r="H155" s="4"/>
      <c r="I155" s="4"/>
    </row>
    <row r="156" spans="7:9">
      <c r="G156" s="4"/>
      <c r="H156" s="4"/>
      <c r="I156" s="4"/>
    </row>
    <row r="157" spans="7:9">
      <c r="G157" s="4"/>
      <c r="H157" s="4"/>
      <c r="I157" s="4"/>
    </row>
    <row r="158" spans="7:9">
      <c r="G158" s="4"/>
      <c r="H158" s="4"/>
      <c r="I158" s="4"/>
    </row>
    <row r="159" spans="7:9">
      <c r="G159" s="4"/>
      <c r="H159" s="4"/>
      <c r="I159" s="4"/>
    </row>
    <row r="160" spans="7:9">
      <c r="G160" s="4"/>
      <c r="H160" s="4"/>
      <c r="I160" s="4"/>
    </row>
    <row r="161" spans="7:9">
      <c r="G161" s="4"/>
      <c r="H161" s="4"/>
      <c r="I161" s="4"/>
    </row>
    <row r="162" spans="7:9">
      <c r="G162" s="4"/>
      <c r="H162" s="4"/>
      <c r="I162" s="4"/>
    </row>
    <row r="163" spans="7:9">
      <c r="G163" s="4"/>
      <c r="H163" s="4"/>
      <c r="I163" s="4"/>
    </row>
    <row r="164" spans="7:9">
      <c r="G164" s="4"/>
      <c r="H164" s="4"/>
      <c r="I164" s="4"/>
    </row>
    <row r="165" spans="7:9">
      <c r="G165" s="4"/>
      <c r="H165" s="4"/>
      <c r="I165" s="4"/>
    </row>
    <row r="166" spans="7:9">
      <c r="G166" s="4"/>
      <c r="H166" s="4"/>
      <c r="I166" s="4"/>
    </row>
    <row r="167" spans="7:9">
      <c r="G167" s="4"/>
      <c r="H167" s="4"/>
      <c r="I167" s="4"/>
    </row>
    <row r="168" spans="7:9">
      <c r="G168" s="4"/>
      <c r="H168" s="4"/>
      <c r="I168" s="4"/>
    </row>
    <row r="169" spans="7:9">
      <c r="G169" s="4"/>
      <c r="H169" s="4"/>
      <c r="I169" s="4"/>
    </row>
    <row r="170" spans="7:9">
      <c r="G170" s="4"/>
      <c r="H170" s="4"/>
      <c r="I170" s="4"/>
    </row>
    <row r="171" spans="7:9">
      <c r="G171" s="4"/>
      <c r="H171" s="4"/>
      <c r="I171" s="4"/>
    </row>
    <row r="172" spans="7:9">
      <c r="G172" s="4"/>
      <c r="H172" s="4"/>
      <c r="I172" s="4"/>
    </row>
    <row r="173" spans="7:9">
      <c r="G173" s="4"/>
      <c r="H173" s="4"/>
      <c r="I173" s="4"/>
    </row>
    <row r="174" spans="7:9">
      <c r="G174" s="4"/>
      <c r="H174" s="4"/>
      <c r="I174" s="4"/>
    </row>
    <row r="175" spans="7:9">
      <c r="G175" s="4"/>
      <c r="H175" s="4"/>
      <c r="I175" s="4"/>
    </row>
    <row r="176" spans="7:9">
      <c r="G176" s="4"/>
      <c r="H176" s="4"/>
      <c r="I176" s="4"/>
    </row>
    <row r="177" spans="7:9">
      <c r="G177" s="4"/>
      <c r="H177" s="4"/>
      <c r="I177" s="4"/>
    </row>
    <row r="178" spans="7:9">
      <c r="G178" s="4"/>
      <c r="H178" s="4"/>
      <c r="I178" s="4"/>
    </row>
    <row r="179" spans="7:9">
      <c r="G179" s="4"/>
      <c r="H179" s="4"/>
      <c r="I179" s="4"/>
    </row>
    <row r="180" spans="7:9">
      <c r="G180" s="4"/>
      <c r="H180" s="4"/>
      <c r="I180" s="4"/>
    </row>
    <row r="181" spans="7:9">
      <c r="G181" s="4"/>
      <c r="H181" s="4"/>
      <c r="I181" s="4"/>
    </row>
    <row r="182" spans="7:9">
      <c r="G182" s="4"/>
      <c r="H182" s="4"/>
      <c r="I182" s="4"/>
    </row>
    <row r="183" spans="7:9">
      <c r="G183" s="4"/>
      <c r="H183" s="4"/>
      <c r="I183" s="4"/>
    </row>
    <row r="184" spans="7:9">
      <c r="G184" s="4"/>
      <c r="H184" s="4"/>
      <c r="I184" s="4"/>
    </row>
    <row r="185" spans="7:9">
      <c r="G185" s="4"/>
      <c r="H185" s="4"/>
      <c r="I185" s="4"/>
    </row>
    <row r="186" spans="7:9">
      <c r="G186" s="4"/>
      <c r="H186" s="4"/>
      <c r="I186" s="4"/>
    </row>
    <row r="187" spans="7:9">
      <c r="G187" s="4"/>
      <c r="H187" s="4"/>
      <c r="I187" s="4"/>
    </row>
    <row r="188" spans="7:9">
      <c r="G188" s="4"/>
      <c r="H188" s="4"/>
      <c r="I188" s="4"/>
    </row>
    <row r="189" spans="7:9">
      <c r="G189" s="4"/>
      <c r="H189" s="4"/>
      <c r="I189" s="4"/>
    </row>
    <row r="190" spans="7:9">
      <c r="G190" s="4"/>
      <c r="H190" s="4"/>
      <c r="I190" s="4"/>
    </row>
    <row r="191" spans="7:9">
      <c r="G191" s="4"/>
      <c r="H191" s="4"/>
      <c r="I191" s="4"/>
    </row>
    <row r="192" spans="7:9">
      <c r="G192" s="4"/>
      <c r="H192" s="4"/>
      <c r="I192" s="4"/>
    </row>
    <row r="193" spans="7:9">
      <c r="G193" s="4"/>
      <c r="H193" s="4"/>
      <c r="I193" s="4"/>
    </row>
    <row r="194" spans="7:9">
      <c r="G194" s="4"/>
      <c r="H194" s="4"/>
      <c r="I194" s="4"/>
    </row>
    <row r="195" spans="7:9">
      <c r="G195" s="4"/>
      <c r="H195" s="4"/>
      <c r="I195" s="4"/>
    </row>
    <row r="196" spans="7:9">
      <c r="G196" s="4"/>
      <c r="H196" s="4"/>
      <c r="I196" s="4"/>
    </row>
    <row r="197" spans="7:9">
      <c r="G197" s="4"/>
      <c r="H197" s="4"/>
      <c r="I197" s="4"/>
    </row>
    <row r="198" spans="7:9">
      <c r="G198" s="4"/>
      <c r="H198" s="4"/>
      <c r="I198" s="4"/>
    </row>
    <row r="199" spans="7:9">
      <c r="G199" s="4"/>
      <c r="H199" s="4"/>
      <c r="I199" s="4"/>
    </row>
    <row r="200" spans="7:9">
      <c r="G200" s="4"/>
      <c r="H200" s="4"/>
      <c r="I200" s="4"/>
    </row>
    <row r="201" spans="7:9">
      <c r="G201" s="4"/>
      <c r="H201" s="4"/>
      <c r="I201" s="4"/>
    </row>
    <row r="202" spans="7:9">
      <c r="G202" s="4"/>
      <c r="H202" s="4"/>
      <c r="I202" s="4"/>
    </row>
    <row r="203" spans="7:9">
      <c r="G203" s="4"/>
      <c r="H203" s="4"/>
      <c r="I203" s="4"/>
    </row>
    <row r="204" spans="7:9">
      <c r="G204" s="4"/>
      <c r="H204" s="4"/>
      <c r="I204" s="4"/>
    </row>
    <row r="205" spans="7:9">
      <c r="G205" s="4"/>
      <c r="H205" s="4"/>
      <c r="I205" s="4"/>
    </row>
    <row r="206" spans="7:9">
      <c r="G206" s="4"/>
      <c r="H206" s="4"/>
      <c r="I206" s="4"/>
    </row>
    <row r="207" spans="7:9">
      <c r="G207" s="4"/>
      <c r="H207" s="4"/>
      <c r="I207" s="4"/>
    </row>
    <row r="208" spans="7:9">
      <c r="G208" s="4"/>
      <c r="H208" s="4"/>
      <c r="I208" s="4"/>
    </row>
    <row r="209" spans="7:9">
      <c r="G209" s="4"/>
      <c r="H209" s="4"/>
      <c r="I209" s="4"/>
    </row>
    <row r="210" spans="7:9">
      <c r="G210" s="4"/>
      <c r="H210" s="4"/>
      <c r="I210" s="4"/>
    </row>
    <row r="211" spans="7:9">
      <c r="G211" s="4"/>
      <c r="H211" s="4"/>
      <c r="I211" s="4"/>
    </row>
    <row r="212" spans="7:9">
      <c r="G212" s="4"/>
      <c r="H212" s="4"/>
      <c r="I212" s="4"/>
    </row>
    <row r="213" spans="7:9">
      <c r="G213" s="4"/>
      <c r="H213" s="4"/>
      <c r="I213" s="4"/>
    </row>
    <row r="214" spans="7:9">
      <c r="G214" s="4"/>
      <c r="H214" s="4"/>
      <c r="I214" s="4"/>
    </row>
    <row r="215" spans="7:9">
      <c r="G215" s="4"/>
      <c r="H215" s="4"/>
      <c r="I215" s="4"/>
    </row>
    <row r="216" spans="7:9">
      <c r="G216" s="4"/>
      <c r="H216" s="4"/>
      <c r="I216" s="4"/>
    </row>
    <row r="217" spans="7:9">
      <c r="G217" s="4"/>
      <c r="H217" s="4"/>
      <c r="I217" s="4"/>
    </row>
    <row r="218" spans="7:9">
      <c r="G218" s="4"/>
      <c r="H218" s="4"/>
      <c r="I218" s="4"/>
    </row>
    <row r="219" spans="7:9">
      <c r="G219" s="4"/>
      <c r="H219" s="4"/>
      <c r="I219" s="4"/>
    </row>
    <row r="220" spans="7:9">
      <c r="G220" s="4"/>
      <c r="H220" s="4"/>
      <c r="I220" s="4"/>
    </row>
    <row r="221" spans="7:9">
      <c r="G221" s="4"/>
      <c r="H221" s="4"/>
      <c r="I221" s="4"/>
    </row>
    <row r="222" spans="7:9">
      <c r="G222" s="4"/>
      <c r="H222" s="4"/>
      <c r="I222" s="4"/>
    </row>
    <row r="223" spans="7:9">
      <c r="G223" s="4"/>
      <c r="H223" s="4"/>
      <c r="I223" s="4"/>
    </row>
    <row r="224" spans="7:9">
      <c r="G224" s="4"/>
      <c r="H224" s="4"/>
      <c r="I224" s="4"/>
    </row>
    <row r="225" spans="7:9">
      <c r="G225" s="4"/>
      <c r="H225" s="4"/>
      <c r="I225" s="4"/>
    </row>
    <row r="226" spans="7:9">
      <c r="G226" s="4"/>
      <c r="H226" s="4"/>
      <c r="I226" s="4"/>
    </row>
    <row r="227" spans="7:9">
      <c r="G227" s="4"/>
      <c r="H227" s="4"/>
      <c r="I227" s="4"/>
    </row>
    <row r="228" spans="7:9">
      <c r="G228" s="4"/>
      <c r="H228" s="4"/>
      <c r="I228" s="4"/>
    </row>
    <row r="229" spans="7:9">
      <c r="G229" s="4"/>
      <c r="H229" s="4"/>
      <c r="I229" s="4"/>
    </row>
    <row r="230" spans="7:9">
      <c r="G230" s="4"/>
      <c r="H230" s="4"/>
      <c r="I230" s="4"/>
    </row>
    <row r="231" spans="7:9">
      <c r="G231" s="4"/>
      <c r="H231" s="4"/>
      <c r="I231" s="4"/>
    </row>
    <row r="232" spans="7:9">
      <c r="G232" s="4"/>
      <c r="H232" s="4"/>
      <c r="I232" s="4"/>
    </row>
    <row r="233" spans="7:9">
      <c r="G233" s="4"/>
      <c r="H233" s="4"/>
      <c r="I233" s="4"/>
    </row>
    <row r="234" spans="7:9">
      <c r="G234" s="4"/>
      <c r="H234" s="4"/>
      <c r="I234" s="4"/>
    </row>
    <row r="235" spans="7:9">
      <c r="G235" s="4"/>
      <c r="H235" s="4"/>
      <c r="I235" s="4"/>
    </row>
    <row r="236" spans="7:9">
      <c r="G236" s="4"/>
      <c r="H236" s="4"/>
      <c r="I236" s="4"/>
    </row>
    <row r="237" spans="7:9">
      <c r="G237" s="4"/>
      <c r="H237" s="4"/>
      <c r="I237" s="4"/>
    </row>
    <row r="238" spans="7:9">
      <c r="G238" s="4"/>
      <c r="H238" s="4"/>
      <c r="I238" s="4"/>
    </row>
  </sheetData>
  <phoneticPr fontId="4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8"/>
  <sheetViews>
    <sheetView tabSelected="1" zoomScale="90" zoomScaleNormal="90" workbookViewId="0">
      <selection activeCell="I11" sqref="I11"/>
    </sheetView>
  </sheetViews>
  <sheetFormatPr defaultColWidth="9.1796875" defaultRowHeight="15.5"/>
  <cols>
    <col min="1" max="1" width="14.54296875" style="16" bestFit="1" customWidth="1"/>
    <col min="2" max="5" width="9.1796875" style="16"/>
    <col min="6" max="6" width="10.90625" style="16" customWidth="1"/>
    <col min="7" max="13" width="9.1796875" style="16"/>
    <col min="14" max="14" width="14" style="16" customWidth="1"/>
    <col min="15" max="15" width="14.453125" style="16" customWidth="1"/>
    <col min="16" max="16" width="13.54296875" style="16" customWidth="1"/>
    <col min="17" max="16384" width="9.1796875" style="16"/>
  </cols>
  <sheetData>
    <row r="1" spans="1:16" s="48" customFormat="1" ht="46.5">
      <c r="A1" s="47" t="s">
        <v>17</v>
      </c>
      <c r="B1" s="47" t="s">
        <v>8</v>
      </c>
      <c r="C1" s="47" t="s">
        <v>18</v>
      </c>
      <c r="D1" s="47" t="s">
        <v>19</v>
      </c>
      <c r="E1" s="47" t="s">
        <v>9</v>
      </c>
      <c r="F1" s="47" t="s">
        <v>40</v>
      </c>
      <c r="G1" s="47" t="s">
        <v>16</v>
      </c>
      <c r="H1" s="47" t="s">
        <v>20</v>
      </c>
      <c r="I1" s="47" t="s">
        <v>82</v>
      </c>
      <c r="J1" s="47" t="s">
        <v>83</v>
      </c>
      <c r="K1" s="47" t="s">
        <v>1</v>
      </c>
      <c r="L1" s="47" t="s">
        <v>2</v>
      </c>
      <c r="M1" s="47" t="s">
        <v>3</v>
      </c>
      <c r="N1" s="47" t="s">
        <v>4</v>
      </c>
      <c r="O1" s="47" t="s">
        <v>5</v>
      </c>
      <c r="P1" s="47" t="s">
        <v>6</v>
      </c>
    </row>
    <row r="2" spans="1:16">
      <c r="A2" s="16" t="s">
        <v>10</v>
      </c>
      <c r="B2" s="31"/>
      <c r="C2" s="31"/>
      <c r="D2" s="31">
        <v>52.16</v>
      </c>
      <c r="E2" s="31">
        <v>23</v>
      </c>
      <c r="F2" s="31">
        <f>E2-(D2*0.2696)-6.8907</f>
        <v>2.046964</v>
      </c>
      <c r="G2" s="31">
        <v>0.58963900000000002</v>
      </c>
      <c r="H2" s="31">
        <v>151</v>
      </c>
      <c r="I2" s="31">
        <v>76</v>
      </c>
      <c r="J2" s="31">
        <v>76</v>
      </c>
      <c r="K2" s="31">
        <v>412.1</v>
      </c>
      <c r="L2" s="31">
        <v>1452.8</v>
      </c>
      <c r="M2" s="31">
        <v>4.7</v>
      </c>
      <c r="N2" s="31">
        <v>-10.3</v>
      </c>
      <c r="O2" s="31">
        <v>-123.7</v>
      </c>
      <c r="P2" s="32">
        <v>7.0507200000000001</v>
      </c>
    </row>
    <row r="3" spans="1:16">
      <c r="A3" s="16" t="s">
        <v>7</v>
      </c>
      <c r="B3" s="31">
        <v>24.8</v>
      </c>
      <c r="C3" s="31">
        <v>92.5</v>
      </c>
      <c r="D3" s="31">
        <v>55.61</v>
      </c>
      <c r="E3" s="31">
        <v>20.8</v>
      </c>
      <c r="F3" s="31">
        <f t="shared" ref="F3:F8" si="0">E3-(D3*0.2696)-6.8907</f>
        <v>-1.0831559999999998</v>
      </c>
      <c r="G3" s="31">
        <v>0.50632200000000005</v>
      </c>
      <c r="H3" s="31">
        <v>178</v>
      </c>
      <c r="I3" s="31">
        <v>89</v>
      </c>
      <c r="J3" s="31">
        <v>89</v>
      </c>
      <c r="K3" s="31">
        <v>401.8</v>
      </c>
      <c r="L3" s="31">
        <v>2019.5</v>
      </c>
      <c r="M3" s="31">
        <v>3.7</v>
      </c>
      <c r="N3" s="31">
        <v>-10.3</v>
      </c>
      <c r="O3" s="31">
        <v>247.3</v>
      </c>
      <c r="P3" s="32">
        <v>10.05226</v>
      </c>
    </row>
    <row r="4" spans="1:16">
      <c r="A4" s="16" t="s">
        <v>11</v>
      </c>
      <c r="B4" s="31">
        <v>24.8</v>
      </c>
      <c r="C4" s="31">
        <v>92.5</v>
      </c>
      <c r="D4" s="31">
        <v>54.36</v>
      </c>
      <c r="E4" s="31">
        <v>31.1</v>
      </c>
      <c r="F4" s="31">
        <f t="shared" si="0"/>
        <v>9.5538440000000016</v>
      </c>
      <c r="G4" s="31">
        <v>0.34141300000000002</v>
      </c>
      <c r="H4" s="31">
        <v>182</v>
      </c>
      <c r="I4" s="31">
        <v>91</v>
      </c>
      <c r="J4" s="31">
        <v>91.5</v>
      </c>
      <c r="K4" s="31">
        <v>405.1</v>
      </c>
      <c r="L4" s="31">
        <v>1437.6</v>
      </c>
      <c r="M4" s="31">
        <v>4.55</v>
      </c>
      <c r="N4" s="31">
        <v>38.1</v>
      </c>
      <c r="O4" s="31">
        <v>-359.65</v>
      </c>
      <c r="P4" s="32">
        <v>7.18201</v>
      </c>
    </row>
    <row r="5" spans="1:16">
      <c r="A5" s="16" t="s">
        <v>12</v>
      </c>
      <c r="B5" s="31">
        <v>25.8</v>
      </c>
      <c r="C5" s="31">
        <v>94.1</v>
      </c>
      <c r="D5" s="31">
        <v>55.45</v>
      </c>
      <c r="E5" s="31">
        <v>19.7</v>
      </c>
      <c r="F5" s="31">
        <f t="shared" si="0"/>
        <v>-2.1400200000000025</v>
      </c>
      <c r="G5" s="31">
        <v>0.65205000000000002</v>
      </c>
      <c r="H5" s="31">
        <v>160</v>
      </c>
      <c r="I5" s="31">
        <v>80</v>
      </c>
      <c r="J5" s="31">
        <v>80</v>
      </c>
      <c r="K5" s="31">
        <v>439.2</v>
      </c>
      <c r="L5" s="31">
        <v>1765.8</v>
      </c>
      <c r="M5" s="31">
        <v>1.8</v>
      </c>
      <c r="N5" s="31">
        <v>0</v>
      </c>
      <c r="O5" s="31">
        <v>-393.4</v>
      </c>
      <c r="P5" s="32">
        <v>8.0409799999999994</v>
      </c>
    </row>
    <row r="6" spans="1:16">
      <c r="A6" s="16" t="s">
        <v>13</v>
      </c>
      <c r="B6" s="31">
        <v>26.1</v>
      </c>
      <c r="C6" s="31">
        <v>91.2</v>
      </c>
      <c r="D6" s="31">
        <v>52.34</v>
      </c>
      <c r="E6" s="31">
        <v>16.600000000000001</v>
      </c>
      <c r="F6" s="31">
        <f t="shared" si="0"/>
        <v>-4.4015639999999996</v>
      </c>
      <c r="G6" s="31">
        <v>0.53163199999999999</v>
      </c>
      <c r="H6" s="31">
        <v>109</v>
      </c>
      <c r="I6" s="31">
        <v>54.5</v>
      </c>
      <c r="J6" s="31">
        <v>55</v>
      </c>
      <c r="K6" s="31">
        <v>566.70000000000005</v>
      </c>
      <c r="L6" s="31">
        <v>1118.9000000000001</v>
      </c>
      <c r="M6" s="31">
        <v>2.4500000000000002</v>
      </c>
      <c r="N6" s="31">
        <v>76.75</v>
      </c>
      <c r="O6" s="31">
        <v>61.85</v>
      </c>
      <c r="P6" s="32">
        <v>3.9688099999999999</v>
      </c>
    </row>
    <row r="7" spans="1:16">
      <c r="A7" s="16" t="s">
        <v>14</v>
      </c>
      <c r="B7" s="31">
        <v>26.1</v>
      </c>
      <c r="C7" s="31">
        <v>91.2</v>
      </c>
      <c r="D7" s="31">
        <v>54.3</v>
      </c>
      <c r="E7" s="31">
        <v>17.399999999999999</v>
      </c>
      <c r="F7" s="31">
        <f t="shared" si="0"/>
        <v>-4.1299800000000007</v>
      </c>
      <c r="G7" s="31">
        <v>0.43306</v>
      </c>
      <c r="H7" s="31">
        <v>144</v>
      </c>
      <c r="I7" s="31">
        <v>73</v>
      </c>
      <c r="J7" s="31">
        <v>72</v>
      </c>
      <c r="K7" s="31">
        <v>432.8</v>
      </c>
      <c r="L7" s="31">
        <v>1525</v>
      </c>
      <c r="M7" s="31">
        <v>-1.3</v>
      </c>
      <c r="N7" s="31">
        <v>0</v>
      </c>
      <c r="O7" s="31">
        <v>30.9</v>
      </c>
      <c r="P7" s="32">
        <v>7.0471300000000001</v>
      </c>
    </row>
    <row r="8" spans="1:16">
      <c r="A8" s="28" t="s">
        <v>15</v>
      </c>
      <c r="B8" s="33">
        <v>24.2</v>
      </c>
      <c r="C8" s="33">
        <v>89.1</v>
      </c>
      <c r="D8" s="33">
        <v>48.73</v>
      </c>
      <c r="E8" s="33">
        <v>20.2</v>
      </c>
      <c r="F8" s="33">
        <f t="shared" si="0"/>
        <v>0.17169199999999929</v>
      </c>
      <c r="G8" s="33">
        <v>0.49285400000000001</v>
      </c>
      <c r="H8" s="33">
        <v>134.5</v>
      </c>
      <c r="I8" s="33">
        <v>67</v>
      </c>
      <c r="J8" s="33">
        <v>67.5</v>
      </c>
      <c r="K8" s="33">
        <v>443.1</v>
      </c>
      <c r="L8" s="33">
        <v>1133.4000000000001</v>
      </c>
      <c r="M8" s="33">
        <v>4.3</v>
      </c>
      <c r="N8" s="33">
        <v>15.5</v>
      </c>
      <c r="O8" s="33">
        <v>-324.55</v>
      </c>
      <c r="P8" s="34">
        <v>5.11578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1"/>
  <sheetViews>
    <sheetView workbookViewId="0">
      <selection activeCell="A15" sqref="A15"/>
    </sheetView>
  </sheetViews>
  <sheetFormatPr defaultRowHeight="14.5"/>
  <cols>
    <col min="1" max="1" width="32.453125" bestFit="1" customWidth="1"/>
    <col min="2" max="2" width="8.7265625" style="14" bestFit="1" customWidth="1"/>
    <col min="3" max="3" width="6.7265625" style="14" bestFit="1" customWidth="1"/>
    <col min="4" max="4" width="9.453125" style="14" bestFit="1" customWidth="1"/>
    <col min="5" max="5" width="6.7265625" style="14" bestFit="1" customWidth="1"/>
    <col min="6" max="6" width="13.26953125" style="14" bestFit="1" customWidth="1"/>
    <col min="7" max="7" width="6.7265625" style="14" bestFit="1" customWidth="1"/>
    <col min="8" max="8" width="14.453125" style="14" bestFit="1" customWidth="1"/>
    <col min="9" max="9" width="6.7265625" style="14" bestFit="1" customWidth="1"/>
  </cols>
  <sheetData>
    <row r="1" spans="1:9">
      <c r="A1" s="36" t="s">
        <v>81</v>
      </c>
      <c r="B1" s="36" t="s">
        <v>8</v>
      </c>
      <c r="C1" s="36"/>
      <c r="D1" s="36" t="s">
        <v>85</v>
      </c>
      <c r="E1" s="36"/>
      <c r="F1" s="36" t="s">
        <v>86</v>
      </c>
      <c r="G1" s="36"/>
      <c r="H1" s="36" t="s">
        <v>40</v>
      </c>
      <c r="I1" s="36"/>
    </row>
    <row r="2" spans="1:9">
      <c r="A2" t="s">
        <v>16</v>
      </c>
      <c r="B2" s="14">
        <v>0.31640000000000001</v>
      </c>
      <c r="C2" s="14" t="s">
        <v>41</v>
      </c>
      <c r="D2" s="14">
        <v>8.6199999999999999E-2</v>
      </c>
      <c r="E2" s="14" t="s">
        <v>52</v>
      </c>
      <c r="F2" s="14">
        <v>-0.62639999999999996</v>
      </c>
      <c r="G2" s="14" t="s">
        <v>62</v>
      </c>
      <c r="H2" s="14">
        <v>-0.6472</v>
      </c>
      <c r="I2" s="14" t="s">
        <v>71</v>
      </c>
    </row>
    <row r="3" spans="1:9">
      <c r="A3" t="s">
        <v>31</v>
      </c>
      <c r="B3" s="14">
        <v>-0.40749999999999997</v>
      </c>
      <c r="C3" s="14" t="s">
        <v>42</v>
      </c>
      <c r="D3" s="14">
        <v>0.61860000000000004</v>
      </c>
      <c r="E3" s="14" t="s">
        <v>53</v>
      </c>
      <c r="F3" s="14">
        <v>0.71519999999999995</v>
      </c>
      <c r="G3" s="14" t="s">
        <v>51</v>
      </c>
      <c r="H3" s="14">
        <v>0.64159999999999995</v>
      </c>
      <c r="I3" s="14" t="s">
        <v>72</v>
      </c>
    </row>
    <row r="4" spans="1:9">
      <c r="A4" t="s">
        <v>32</v>
      </c>
      <c r="B4" s="14">
        <v>-0.38869999999999999</v>
      </c>
      <c r="C4" s="14" t="s">
        <v>43</v>
      </c>
      <c r="D4" s="14">
        <v>0.63039999999999996</v>
      </c>
      <c r="E4" s="14" t="s">
        <v>54</v>
      </c>
      <c r="F4" s="14">
        <v>0.70669999999999999</v>
      </c>
      <c r="G4" s="14" t="s">
        <v>63</v>
      </c>
      <c r="H4" s="14">
        <v>0.63129999999999997</v>
      </c>
      <c r="I4" s="14" t="s">
        <v>73</v>
      </c>
    </row>
    <row r="5" spans="1:9">
      <c r="A5" t="s">
        <v>34</v>
      </c>
      <c r="B5" s="14">
        <v>-0.4118</v>
      </c>
      <c r="C5" s="14" t="s">
        <v>44</v>
      </c>
      <c r="D5" s="14">
        <v>0.61439999999999995</v>
      </c>
      <c r="E5" s="14" t="s">
        <v>55</v>
      </c>
      <c r="F5" s="14">
        <v>0.72629999999999995</v>
      </c>
      <c r="G5" s="14" t="s">
        <v>64</v>
      </c>
      <c r="H5" s="14">
        <v>0.65339999999999998</v>
      </c>
      <c r="I5" s="14" t="s">
        <v>74</v>
      </c>
    </row>
    <row r="6" spans="1:9">
      <c r="A6" t="s">
        <v>1</v>
      </c>
      <c r="B6" s="14">
        <v>0.52569999999999995</v>
      </c>
      <c r="C6" s="14" t="s">
        <v>45</v>
      </c>
      <c r="D6" s="14">
        <v>-0.35289999999999999</v>
      </c>
      <c r="E6" s="14" t="s">
        <v>56</v>
      </c>
      <c r="F6" s="14">
        <v>-0.55249999999999999</v>
      </c>
      <c r="G6" s="14" t="s">
        <v>65</v>
      </c>
      <c r="H6" s="14">
        <v>-0.51259999999999994</v>
      </c>
      <c r="I6" s="14" t="s">
        <v>75</v>
      </c>
    </row>
    <row r="7" spans="1:9">
      <c r="A7" t="s">
        <v>2</v>
      </c>
      <c r="B7" s="14">
        <v>1.6E-2</v>
      </c>
      <c r="C7" s="14" t="s">
        <v>46</v>
      </c>
      <c r="D7" s="19">
        <v>0.82169999999999999</v>
      </c>
      <c r="E7" s="19" t="s">
        <v>57</v>
      </c>
      <c r="F7" s="14">
        <v>8.6599999999999996E-2</v>
      </c>
      <c r="G7" s="14" t="s">
        <v>66</v>
      </c>
      <c r="H7" s="14">
        <v>-2.3800000000000002E-2</v>
      </c>
      <c r="I7" s="14" t="s">
        <v>76</v>
      </c>
    </row>
    <row r="8" spans="1:9">
      <c r="A8" t="s">
        <v>3</v>
      </c>
      <c r="B8" s="14">
        <v>-0.80159999999999998</v>
      </c>
      <c r="C8" s="14" t="s">
        <v>47</v>
      </c>
      <c r="D8" s="14">
        <v>-0.3044</v>
      </c>
      <c r="E8" s="14" t="s">
        <v>58</v>
      </c>
      <c r="F8" s="14">
        <v>0.59379999999999999</v>
      </c>
      <c r="G8" s="14" t="s">
        <v>67</v>
      </c>
      <c r="H8" s="14">
        <v>0.64380000000000004</v>
      </c>
      <c r="I8" s="14" t="s">
        <v>77</v>
      </c>
    </row>
    <row r="9" spans="1:9">
      <c r="A9" t="s">
        <v>4</v>
      </c>
      <c r="B9" s="14">
        <v>0.23269999999999999</v>
      </c>
      <c r="C9" s="14" t="s">
        <v>48</v>
      </c>
      <c r="D9" s="14">
        <v>-0.34989999999999999</v>
      </c>
      <c r="E9" s="14" t="s">
        <v>59</v>
      </c>
      <c r="F9" s="14">
        <v>4.8000000000000001E-2</v>
      </c>
      <c r="G9" s="14" t="s">
        <v>68</v>
      </c>
      <c r="H9" s="14">
        <v>9.6199999999999994E-2</v>
      </c>
      <c r="I9" s="14" t="s">
        <v>78</v>
      </c>
    </row>
    <row r="10" spans="1:9">
      <c r="A10" t="s">
        <v>5</v>
      </c>
      <c r="B10" s="14">
        <v>0.26740000000000003</v>
      </c>
      <c r="C10" s="14" t="s">
        <v>49</v>
      </c>
      <c r="D10" s="14">
        <v>0.26250000000000001</v>
      </c>
      <c r="E10" s="14" t="s">
        <v>60</v>
      </c>
      <c r="F10" s="14">
        <v>-0.47</v>
      </c>
      <c r="G10" s="14" t="s">
        <v>69</v>
      </c>
      <c r="H10" s="14">
        <v>-0.51249999999999996</v>
      </c>
      <c r="I10" s="14" t="s">
        <v>79</v>
      </c>
    </row>
    <row r="11" spans="1:9">
      <c r="A11" s="9" t="s">
        <v>6</v>
      </c>
      <c r="B11" s="35">
        <v>-0.16309999999999999</v>
      </c>
      <c r="C11" s="35" t="s">
        <v>50</v>
      </c>
      <c r="D11" s="35">
        <v>0.75739999999999996</v>
      </c>
      <c r="E11" s="35" t="s">
        <v>61</v>
      </c>
      <c r="F11" s="35">
        <v>0.25850000000000001</v>
      </c>
      <c r="G11" s="35" t="s">
        <v>70</v>
      </c>
      <c r="H11" s="35">
        <v>0.1593</v>
      </c>
      <c r="I11" s="35" t="s">
        <v>80</v>
      </c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1"/>
  <sheetViews>
    <sheetView workbookViewId="0">
      <selection activeCell="G15" sqref="G15"/>
    </sheetView>
  </sheetViews>
  <sheetFormatPr defaultRowHeight="14.5"/>
  <cols>
    <col min="1" max="1" width="11.26953125" bestFit="1" customWidth="1"/>
    <col min="14" max="14" width="16.1796875" bestFit="1" customWidth="1"/>
    <col min="15" max="15" width="10.81640625" customWidth="1"/>
    <col min="16" max="16" width="10.453125" customWidth="1"/>
  </cols>
  <sheetData>
    <row r="1" spans="1:16" ht="43.5">
      <c r="A1" s="38" t="s">
        <v>17</v>
      </c>
      <c r="B1" s="37" t="s">
        <v>8</v>
      </c>
      <c r="C1" s="37" t="s">
        <v>18</v>
      </c>
      <c r="D1" s="37" t="s">
        <v>19</v>
      </c>
      <c r="E1" s="37" t="s">
        <v>40</v>
      </c>
      <c r="F1" s="37" t="s">
        <v>9</v>
      </c>
      <c r="G1" s="37" t="s">
        <v>16</v>
      </c>
      <c r="H1" s="37" t="s">
        <v>20</v>
      </c>
      <c r="I1" s="37" t="s">
        <v>21</v>
      </c>
      <c r="J1" s="37" t="s">
        <v>22</v>
      </c>
      <c r="K1" s="37" t="s">
        <v>1</v>
      </c>
      <c r="L1" s="37" t="s">
        <v>2</v>
      </c>
      <c r="M1" s="37" t="s">
        <v>3</v>
      </c>
      <c r="N1" s="38" t="s">
        <v>4</v>
      </c>
      <c r="O1" s="38" t="s">
        <v>5</v>
      </c>
      <c r="P1" s="38" t="s">
        <v>6</v>
      </c>
    </row>
    <row r="2" spans="1:16">
      <c r="A2" s="41" t="s">
        <v>10</v>
      </c>
      <c r="B2" s="41"/>
      <c r="C2" s="41"/>
      <c r="D2" s="41">
        <v>52.16</v>
      </c>
      <c r="E2" s="41">
        <f>F2-(0.2696*D2)-6.8907</f>
        <v>2.046964</v>
      </c>
      <c r="F2" s="41">
        <v>23</v>
      </c>
      <c r="G2" s="41">
        <v>0.21393367719122</v>
      </c>
      <c r="H2" s="41">
        <v>4.0214879006774819E-2</v>
      </c>
      <c r="I2" s="41">
        <v>4.1795753521852233E-2</v>
      </c>
      <c r="J2" s="41">
        <v>3.8605995242654158E-2</v>
      </c>
      <c r="K2" s="41">
        <v>6.0153387494520155E-3</v>
      </c>
      <c r="L2" s="41">
        <v>6.3076724288280324E-3</v>
      </c>
      <c r="M2" s="41">
        <v>0.14050542431068269</v>
      </c>
      <c r="N2" s="41">
        <v>-2.6096845260897688</v>
      </c>
      <c r="O2" s="41">
        <v>-0.66147642989571387</v>
      </c>
      <c r="P2" s="41">
        <v>7.9908058279925705E-3</v>
      </c>
    </row>
    <row r="3" spans="1:16">
      <c r="A3" s="42" t="s">
        <v>7</v>
      </c>
      <c r="B3" s="42">
        <v>24.8</v>
      </c>
      <c r="C3" s="42">
        <v>92.5</v>
      </c>
      <c r="D3" s="42">
        <v>55.61</v>
      </c>
      <c r="E3" s="42">
        <f t="shared" ref="E3:E8" si="0">F3-(0.2696*D3)-6.8907</f>
        <v>-1.0831559999999998</v>
      </c>
      <c r="F3" s="42">
        <v>20.8</v>
      </c>
      <c r="G3" s="42">
        <v>0.50990026291161783</v>
      </c>
      <c r="H3" s="42">
        <v>4.2252284650229691E-2</v>
      </c>
      <c r="I3" s="42">
        <v>4.2510943084809065E-2</v>
      </c>
      <c r="J3" s="42">
        <v>4.1004635628250255E-2</v>
      </c>
      <c r="K3" s="42">
        <v>1.0445477693828692E-2</v>
      </c>
      <c r="L3" s="42">
        <v>5.9828976541933226E-2</v>
      </c>
      <c r="M3" s="42">
        <v>0.24679912994615644</v>
      </c>
      <c r="N3" s="42">
        <v>-4.4003837439145634</v>
      </c>
      <c r="O3" s="42">
        <v>1.0651303220327828</v>
      </c>
      <c r="P3" s="42">
        <v>6.0040038352478786E-2</v>
      </c>
    </row>
    <row r="4" spans="1:16">
      <c r="A4" s="42" t="s">
        <v>11</v>
      </c>
      <c r="B4" s="42">
        <v>24.8</v>
      </c>
      <c r="C4" s="42">
        <v>92.5</v>
      </c>
      <c r="D4" s="42">
        <v>54.36</v>
      </c>
      <c r="E4" s="42">
        <f t="shared" si="0"/>
        <v>9.5538440000000016</v>
      </c>
      <c r="F4" s="42">
        <v>31.1</v>
      </c>
      <c r="G4" s="42">
        <v>0.41388405915859205</v>
      </c>
      <c r="H4" s="42">
        <v>3.2414434981320552E-2</v>
      </c>
      <c r="I4" s="42">
        <v>3.2821258005661658E-2</v>
      </c>
      <c r="J4" s="42">
        <v>3.432776943440586E-2</v>
      </c>
      <c r="K4" s="42">
        <v>1.0615740979985988E-2</v>
      </c>
      <c r="L4" s="42">
        <v>6.7426471410476391E-2</v>
      </c>
      <c r="M4" s="42">
        <v>0.20918974800817178</v>
      </c>
      <c r="N4" s="42">
        <v>0.59205373182711463</v>
      </c>
      <c r="O4" s="42">
        <v>-1.3787503847111147</v>
      </c>
      <c r="P4" s="42">
        <v>6.8753927263963857E-2</v>
      </c>
    </row>
    <row r="5" spans="1:16">
      <c r="A5" s="42" t="s">
        <v>12</v>
      </c>
      <c r="B5" s="42">
        <v>25.8</v>
      </c>
      <c r="C5" s="42">
        <v>94.1</v>
      </c>
      <c r="D5" s="42">
        <v>55.45</v>
      </c>
      <c r="E5" s="42">
        <f t="shared" si="0"/>
        <v>-2.1400200000000025</v>
      </c>
      <c r="F5" s="42">
        <v>19.7</v>
      </c>
      <c r="G5" s="42">
        <v>0.17210310523220651</v>
      </c>
      <c r="H5" s="42">
        <v>3.107387296403705E-2</v>
      </c>
      <c r="I5" s="42">
        <v>3.0884805370871949E-2</v>
      </c>
      <c r="J5" s="42">
        <v>3.0103986446978266E-2</v>
      </c>
      <c r="K5" s="42">
        <v>6.4539573056017485E-3</v>
      </c>
      <c r="L5" s="42">
        <v>6.8340931455297014E-3</v>
      </c>
      <c r="M5" s="42">
        <v>1.1012405035622514</v>
      </c>
      <c r="N5" s="42">
        <v>4.2948245441020347</v>
      </c>
      <c r="O5" s="42">
        <v>-5.1544336153167194</v>
      </c>
      <c r="P5" s="42">
        <v>8.7216090418450447E-3</v>
      </c>
    </row>
    <row r="6" spans="1:16">
      <c r="A6" s="42" t="s">
        <v>13</v>
      </c>
      <c r="B6" s="42">
        <v>26.1</v>
      </c>
      <c r="C6" s="42">
        <v>91.2</v>
      </c>
      <c r="D6" s="42">
        <v>52.34</v>
      </c>
      <c r="E6" s="42">
        <f t="shared" si="0"/>
        <v>-4.4015639999999996</v>
      </c>
      <c r="F6" s="42">
        <v>16.600000000000001</v>
      </c>
      <c r="G6" s="42">
        <v>0.277803852444655</v>
      </c>
      <c r="H6" s="42">
        <v>2.8263053370086881E-2</v>
      </c>
      <c r="I6" s="42">
        <v>2.8336731220120363E-2</v>
      </c>
      <c r="J6" s="42">
        <v>2.4366373924556161E-2</v>
      </c>
      <c r="K6" s="42">
        <v>2.3122266166935582E-2</v>
      </c>
      <c r="L6" s="42">
        <v>6.6069814426662155E-2</v>
      </c>
      <c r="M6" s="42">
        <v>1.7939049084772927</v>
      </c>
      <c r="N6" s="42">
        <v>0.56055989609855217</v>
      </c>
      <c r="O6" s="42">
        <v>1.9798618029705155</v>
      </c>
      <c r="P6" s="42">
        <v>5.2902129496791621E-2</v>
      </c>
    </row>
    <row r="7" spans="1:16" ht="15.5">
      <c r="A7" s="42" t="s">
        <v>37</v>
      </c>
      <c r="B7" s="42">
        <v>26.1</v>
      </c>
      <c r="C7" s="42">
        <v>91.2</v>
      </c>
      <c r="D7" s="42">
        <v>54.3</v>
      </c>
      <c r="E7" s="42">
        <f t="shared" si="0"/>
        <v>-4.1299800000000007</v>
      </c>
      <c r="F7" s="42">
        <v>17.399999999999999</v>
      </c>
      <c r="G7" s="42">
        <v>0.38166071188590256</v>
      </c>
      <c r="H7" s="42">
        <v>7.5102279849484227E-2</v>
      </c>
      <c r="I7" s="42">
        <v>7.4337839846702641E-2</v>
      </c>
      <c r="J7" s="42">
        <v>7.4912212278101256E-2</v>
      </c>
      <c r="K7" s="42">
        <v>1.3405540880782614E-2</v>
      </c>
      <c r="L7" s="42">
        <v>0.27748389382591326</v>
      </c>
      <c r="M7" s="42">
        <v>-2.7514206120397517</v>
      </c>
      <c r="N7" s="43">
        <v>7344631954128448</v>
      </c>
      <c r="O7" s="42">
        <v>3.2996052467947261</v>
      </c>
      <c r="P7" s="42">
        <v>0.27321585916856483</v>
      </c>
    </row>
    <row r="8" spans="1:16">
      <c r="A8" s="35" t="s">
        <v>15</v>
      </c>
      <c r="B8" s="35">
        <v>24.2</v>
      </c>
      <c r="C8" s="35">
        <v>89.1</v>
      </c>
      <c r="D8" s="35">
        <v>48.73</v>
      </c>
      <c r="E8" s="35">
        <f t="shared" si="0"/>
        <v>0.17169199999999929</v>
      </c>
      <c r="F8" s="35">
        <v>20.2</v>
      </c>
      <c r="G8" s="35">
        <v>0.35776565963954748</v>
      </c>
      <c r="H8" s="35">
        <v>5.6363256353154589E-2</v>
      </c>
      <c r="I8" s="35">
        <v>5.4271024649583201E-2</v>
      </c>
      <c r="J8" s="35">
        <v>5.4397526681768484E-2</v>
      </c>
      <c r="K8" s="35">
        <v>1.4365378522988744E-2</v>
      </c>
      <c r="L8" s="35">
        <v>6.6757010664206451E-3</v>
      </c>
      <c r="M8" s="35">
        <v>0.16903852747393031</v>
      </c>
      <c r="N8" s="35">
        <v>1.6202306557751169</v>
      </c>
      <c r="O8" s="35">
        <v>-0.60110000191362112</v>
      </c>
      <c r="P8" s="35">
        <v>1.3890923063690386E-2</v>
      </c>
    </row>
    <row r="10" spans="1:16" ht="15.5">
      <c r="B10" s="39"/>
      <c r="C10" s="39"/>
      <c r="D10" s="39"/>
      <c r="E10" s="39"/>
      <c r="F10" s="39" t="s">
        <v>87</v>
      </c>
      <c r="G10" s="39">
        <f>AVERAGE(G2:G8)</f>
        <v>0.33243590406624873</v>
      </c>
      <c r="H10" s="39">
        <f t="shared" ref="H10:P10" si="1">AVERAGE(H2:H8)</f>
        <v>4.3669151596441122E-2</v>
      </c>
      <c r="I10" s="39">
        <f t="shared" si="1"/>
        <v>4.3565479385657309E-2</v>
      </c>
      <c r="J10" s="39">
        <f t="shared" si="1"/>
        <v>4.2531214233816346E-2</v>
      </c>
      <c r="K10" s="39">
        <f t="shared" si="1"/>
        <v>1.2060528614225055E-2</v>
      </c>
      <c r="L10" s="39">
        <f t="shared" si="1"/>
        <v>7.008951754939477E-2</v>
      </c>
      <c r="M10" s="39">
        <f t="shared" si="1"/>
        <v>0.1298939471055334</v>
      </c>
      <c r="N10" s="40">
        <f t="shared" si="1"/>
        <v>1049233136304064</v>
      </c>
      <c r="O10" s="39">
        <f t="shared" si="1"/>
        <v>-0.2073090085770207</v>
      </c>
      <c r="P10" s="39">
        <f t="shared" si="1"/>
        <v>6.9359327459332445E-2</v>
      </c>
    </row>
    <row r="11" spans="1:16" ht="15.5">
      <c r="B11" s="39"/>
      <c r="C11" s="39"/>
      <c r="D11" s="39"/>
      <c r="E11" s="39"/>
      <c r="F11" s="39" t="s">
        <v>88</v>
      </c>
      <c r="G11" s="39">
        <f>STDEV(G2:G8)</f>
        <v>0.11826955375420461</v>
      </c>
      <c r="H11" s="39">
        <f t="shared" ref="H11:P11" si="2">STDEV(H2:H8)</f>
        <v>1.6761955488985049E-2</v>
      </c>
      <c r="I11" s="39">
        <f t="shared" si="2"/>
        <v>1.619641627750951E-2</v>
      </c>
      <c r="J11" s="39">
        <f t="shared" si="2"/>
        <v>1.7120991561665952E-2</v>
      </c>
      <c r="K11" s="39">
        <f t="shared" si="2"/>
        <v>5.8045555659257961E-3</v>
      </c>
      <c r="L11" s="39">
        <f t="shared" si="2"/>
        <v>9.5944116065254562E-2</v>
      </c>
      <c r="M11" s="39">
        <f t="shared" si="2"/>
        <v>1.4163344560569466</v>
      </c>
      <c r="N11" s="40">
        <f t="shared" si="2"/>
        <v>2776009945988889.5</v>
      </c>
      <c r="O11" s="39">
        <f t="shared" si="2"/>
        <v>2.73583996147577</v>
      </c>
      <c r="P11" s="39">
        <f t="shared" si="2"/>
        <v>9.3483788944431781E-2</v>
      </c>
    </row>
  </sheetData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0"/>
  <sheetViews>
    <sheetView workbookViewId="0">
      <selection activeCell="G2" sqref="G2:G8"/>
    </sheetView>
  </sheetViews>
  <sheetFormatPr defaultRowHeight="14.5"/>
  <cols>
    <col min="1" max="1" width="15.453125" bestFit="1" customWidth="1"/>
    <col min="6" max="6" width="11.26953125" bestFit="1" customWidth="1"/>
    <col min="14" max="14" width="10.36328125" customWidth="1"/>
    <col min="15" max="15" width="10.26953125" customWidth="1"/>
    <col min="16" max="16" width="10.453125" customWidth="1"/>
  </cols>
  <sheetData>
    <row r="1" spans="1:16" ht="58">
      <c r="A1" s="37" t="s">
        <v>17</v>
      </c>
      <c r="B1" s="37" t="s">
        <v>8</v>
      </c>
      <c r="C1" s="37" t="s">
        <v>18</v>
      </c>
      <c r="D1" s="37" t="s">
        <v>19</v>
      </c>
      <c r="E1" s="44" t="s">
        <v>40</v>
      </c>
      <c r="F1" s="37" t="s">
        <v>9</v>
      </c>
      <c r="G1" s="37" t="s">
        <v>16</v>
      </c>
      <c r="H1" s="37" t="s">
        <v>20</v>
      </c>
      <c r="I1" s="37" t="s">
        <v>21</v>
      </c>
      <c r="J1" s="37" t="s">
        <v>22</v>
      </c>
      <c r="K1" s="37" t="s">
        <v>1</v>
      </c>
      <c r="L1" s="37" t="s">
        <v>2</v>
      </c>
      <c r="M1" s="37" t="s">
        <v>3</v>
      </c>
      <c r="N1" s="37" t="s">
        <v>4</v>
      </c>
      <c r="O1" s="37" t="s">
        <v>5</v>
      </c>
      <c r="P1" s="37" t="s">
        <v>6</v>
      </c>
    </row>
    <row r="2" spans="1:16">
      <c r="A2" s="5" t="s">
        <v>10</v>
      </c>
      <c r="B2" s="5"/>
      <c r="C2" s="5"/>
      <c r="D2" s="5">
        <v>52.16</v>
      </c>
      <c r="E2" s="5">
        <f>F2-(D2*0.2696)-6.8907</f>
        <v>2.046964</v>
      </c>
      <c r="F2" s="5">
        <v>23</v>
      </c>
      <c r="G2" s="5">
        <v>0.589639245776309</v>
      </c>
      <c r="H2" s="5">
        <v>151</v>
      </c>
      <c r="I2" s="5">
        <v>75.999999999999957</v>
      </c>
      <c r="J2" s="5">
        <v>76.000000000000512</v>
      </c>
      <c r="K2" s="5">
        <v>412.1</v>
      </c>
      <c r="L2" s="5">
        <v>1452.8</v>
      </c>
      <c r="M2" s="5">
        <v>4.7</v>
      </c>
      <c r="N2" s="5">
        <v>-10.300000000000011</v>
      </c>
      <c r="O2" s="5">
        <v>-123.70000000000005</v>
      </c>
      <c r="P2" s="5">
        <v>7.0507158456685266</v>
      </c>
    </row>
    <row r="3" spans="1:16">
      <c r="A3" s="45" t="s">
        <v>7</v>
      </c>
      <c r="B3" s="45">
        <v>24.8</v>
      </c>
      <c r="C3" s="45">
        <v>92.5</v>
      </c>
      <c r="D3" s="45">
        <v>55.61</v>
      </c>
      <c r="E3" s="45">
        <f t="shared" ref="E3:E8" si="0">F3-(D3*0.2696)-6.8907</f>
        <v>-1.0831559999999998</v>
      </c>
      <c r="F3" s="45">
        <v>20.8</v>
      </c>
      <c r="G3" s="45">
        <v>0.50632165201054935</v>
      </c>
      <c r="H3" s="45">
        <v>178</v>
      </c>
      <c r="I3" s="45">
        <v>88.999999999998636</v>
      </c>
      <c r="J3" s="45">
        <v>88.999999999998636</v>
      </c>
      <c r="K3" s="45">
        <v>401.8</v>
      </c>
      <c r="L3" s="45">
        <v>2019.5</v>
      </c>
      <c r="M3" s="45">
        <v>3.7</v>
      </c>
      <c r="N3" s="45">
        <v>-10.300000000000011</v>
      </c>
      <c r="O3" s="45">
        <v>247.29999999999995</v>
      </c>
      <c r="P3" s="45">
        <v>10.052264808362368</v>
      </c>
    </row>
    <row r="4" spans="1:16">
      <c r="A4" s="45" t="s">
        <v>11</v>
      </c>
      <c r="B4" s="45">
        <v>24.8</v>
      </c>
      <c r="C4" s="45">
        <v>92.5</v>
      </c>
      <c r="D4" s="45">
        <v>54.36</v>
      </c>
      <c r="E4" s="45">
        <f t="shared" si="0"/>
        <v>9.5538440000000016</v>
      </c>
      <c r="F4" s="45">
        <v>31.1</v>
      </c>
      <c r="G4" s="45">
        <v>0.34141345168999665</v>
      </c>
      <c r="H4" s="45">
        <v>182</v>
      </c>
      <c r="I4" s="45">
        <v>91.00000000000108</v>
      </c>
      <c r="J4" s="45">
        <v>91.500000000000796</v>
      </c>
      <c r="K4" s="45">
        <v>405.1</v>
      </c>
      <c r="L4" s="45">
        <v>1437.6</v>
      </c>
      <c r="M4" s="45">
        <v>4.55</v>
      </c>
      <c r="N4" s="45">
        <v>38.099999999999994</v>
      </c>
      <c r="O4" s="45">
        <v>-359.65000000000009</v>
      </c>
      <c r="P4" s="45">
        <v>7.1820102164628725</v>
      </c>
    </row>
    <row r="5" spans="1:16">
      <c r="A5" s="45" t="s">
        <v>12</v>
      </c>
      <c r="B5" s="45">
        <v>25.8</v>
      </c>
      <c r="C5" s="45">
        <v>94.1</v>
      </c>
      <c r="D5" s="45">
        <v>55.45</v>
      </c>
      <c r="E5" s="45">
        <f t="shared" si="0"/>
        <v>-2.1400200000000025</v>
      </c>
      <c r="F5" s="45">
        <v>19.7</v>
      </c>
      <c r="G5" s="45">
        <v>0.65205008968876732</v>
      </c>
      <c r="H5" s="45">
        <v>160</v>
      </c>
      <c r="I5" s="45">
        <v>80.000000000000071</v>
      </c>
      <c r="J5" s="45">
        <v>79.999999999999957</v>
      </c>
      <c r="K5" s="45">
        <v>439.2</v>
      </c>
      <c r="L5" s="45">
        <v>1765.8</v>
      </c>
      <c r="M5" s="45">
        <v>1.8</v>
      </c>
      <c r="N5" s="45">
        <v>0</v>
      </c>
      <c r="O5" s="45">
        <v>-393.39999999999986</v>
      </c>
      <c r="P5" s="45">
        <v>8.0409836065573774</v>
      </c>
    </row>
    <row r="6" spans="1:16">
      <c r="A6" s="45" t="s">
        <v>13</v>
      </c>
      <c r="B6" s="45">
        <v>26.1</v>
      </c>
      <c r="C6" s="45">
        <v>91.2</v>
      </c>
      <c r="D6" s="45">
        <v>52.34</v>
      </c>
      <c r="E6" s="45">
        <f t="shared" si="0"/>
        <v>-4.4015639999999996</v>
      </c>
      <c r="F6" s="45">
        <v>16.600000000000001</v>
      </c>
      <c r="G6" s="45">
        <v>0.5316321105794789</v>
      </c>
      <c r="H6" s="45">
        <v>109</v>
      </c>
      <c r="I6" s="45">
        <v>54.500000000000881</v>
      </c>
      <c r="J6" s="45">
        <v>54.999999999999716</v>
      </c>
      <c r="K6" s="45">
        <v>566.70000000000005</v>
      </c>
      <c r="L6" s="45">
        <v>1118.9000000000001</v>
      </c>
      <c r="M6" s="45">
        <v>2.4500000000000002</v>
      </c>
      <c r="N6" s="45">
        <v>76.750000000000028</v>
      </c>
      <c r="O6" s="45">
        <v>61.849999999999909</v>
      </c>
      <c r="P6" s="45">
        <v>3.9688121208346661</v>
      </c>
    </row>
    <row r="7" spans="1:16">
      <c r="A7" s="45" t="s">
        <v>14</v>
      </c>
      <c r="B7" s="45">
        <v>26.1</v>
      </c>
      <c r="C7" s="45">
        <v>91.2</v>
      </c>
      <c r="D7" s="45">
        <v>54.3</v>
      </c>
      <c r="E7" s="45">
        <f t="shared" si="0"/>
        <v>-4.1299800000000007</v>
      </c>
      <c r="F7" s="45">
        <v>17.399999999999999</v>
      </c>
      <c r="G7" s="45">
        <v>0.4330601026293377</v>
      </c>
      <c r="H7" s="45">
        <v>144</v>
      </c>
      <c r="I7" s="45">
        <v>72.999999999993292</v>
      </c>
      <c r="J7" s="45">
        <v>72.000000000002728</v>
      </c>
      <c r="K7" s="45">
        <v>432.8</v>
      </c>
      <c r="L7" s="45">
        <v>1525</v>
      </c>
      <c r="M7" s="45">
        <v>-1.3</v>
      </c>
      <c r="N7" s="45">
        <v>0</v>
      </c>
      <c r="O7" s="45">
        <v>30.900000000000091</v>
      </c>
      <c r="P7" s="45">
        <v>7.0471349353049906</v>
      </c>
    </row>
    <row r="8" spans="1:16">
      <c r="A8" s="9" t="s">
        <v>15</v>
      </c>
      <c r="B8" s="9">
        <v>24.2</v>
      </c>
      <c r="C8" s="9">
        <v>89.1</v>
      </c>
      <c r="D8" s="9">
        <v>48.73</v>
      </c>
      <c r="E8" s="9">
        <f t="shared" si="0"/>
        <v>0.17169199999999929</v>
      </c>
      <c r="F8" s="9">
        <v>20.2</v>
      </c>
      <c r="G8" s="9">
        <v>0.49285362247412262</v>
      </c>
      <c r="H8" s="9">
        <v>134.5</v>
      </c>
      <c r="I8" s="9">
        <v>67.000000000007276</v>
      </c>
      <c r="J8" s="9">
        <v>67.499999999995453</v>
      </c>
      <c r="K8" s="9">
        <v>443.1</v>
      </c>
      <c r="L8" s="9">
        <v>1133.4000000000001</v>
      </c>
      <c r="M8" s="9">
        <v>4.3000000000000007</v>
      </c>
      <c r="N8" s="9">
        <v>15.5</v>
      </c>
      <c r="O8" s="9">
        <v>-324.54999999999995</v>
      </c>
      <c r="P8" s="9">
        <v>5.1157752200406232</v>
      </c>
    </row>
    <row r="10" spans="1:16">
      <c r="F10" t="s">
        <v>39</v>
      </c>
      <c r="G10">
        <f t="shared" ref="G10:P10" si="1">STDEV(G2:G8)/AVERAGE(G2:G8)</f>
        <v>0.19990310082566734</v>
      </c>
      <c r="H10">
        <f t="shared" si="1"/>
        <v>0.16764709896124091</v>
      </c>
      <c r="I10">
        <f t="shared" si="1"/>
        <v>0.16707383396919501</v>
      </c>
      <c r="J10">
        <f t="shared" si="1"/>
        <v>0.16625830857336713</v>
      </c>
      <c r="K10">
        <f t="shared" si="1"/>
        <v>0.12872542053513578</v>
      </c>
      <c r="L10">
        <f t="shared" si="1"/>
        <v>0.21640857856749518</v>
      </c>
      <c r="M10">
        <f t="shared" si="1"/>
        <v>0.74341673880658854</v>
      </c>
      <c r="N10">
        <f t="shared" si="1"/>
        <v>2.0293220022392635</v>
      </c>
      <c r="O10">
        <f t="shared" si="1"/>
        <v>-2.0038833041493773</v>
      </c>
      <c r="P10">
        <f t="shared" si="1"/>
        <v>0.28365316083865422</v>
      </c>
    </row>
  </sheetData>
  <phoneticPr fontId="4" type="noConversion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6"/>
  <sheetViews>
    <sheetView workbookViewId="0">
      <selection activeCell="B16" sqref="B16"/>
    </sheetView>
  </sheetViews>
  <sheetFormatPr defaultRowHeight="14.5"/>
  <cols>
    <col min="1" max="1" width="35.54296875" bestFit="1" customWidth="1"/>
    <col min="2" max="2" width="28.1796875" bestFit="1" customWidth="1"/>
    <col min="3" max="3" width="20.7265625" bestFit="1" customWidth="1"/>
    <col min="4" max="4" width="10.81640625" bestFit="1" customWidth="1"/>
  </cols>
  <sheetData>
    <row r="1" spans="1:7">
      <c r="A1" s="46" t="s">
        <v>23</v>
      </c>
      <c r="B1" s="46" t="s">
        <v>24</v>
      </c>
      <c r="C1" s="46" t="s">
        <v>25</v>
      </c>
      <c r="D1" s="46" t="s">
        <v>26</v>
      </c>
      <c r="E1" s="46" t="s">
        <v>27</v>
      </c>
      <c r="F1" s="46" t="s">
        <v>28</v>
      </c>
      <c r="G1" s="46" t="s">
        <v>29</v>
      </c>
    </row>
    <row r="2" spans="1:7" ht="15.5">
      <c r="A2" t="s">
        <v>16</v>
      </c>
      <c r="B2" s="20">
        <v>0.33243590406624873</v>
      </c>
      <c r="C2" s="20">
        <v>0.19990310082566662</v>
      </c>
      <c r="D2" s="7">
        <f>C2/B2</f>
        <v>0.60132825119223399</v>
      </c>
      <c r="E2" s="8">
        <v>4.1025999999999998</v>
      </c>
      <c r="F2" s="22" t="s">
        <v>36</v>
      </c>
      <c r="G2" s="7">
        <v>0.2147666</v>
      </c>
    </row>
    <row r="3" spans="1:7">
      <c r="A3" t="s">
        <v>31</v>
      </c>
      <c r="B3" s="6">
        <v>4.3669151596441122E-2</v>
      </c>
      <c r="C3" s="6">
        <v>0.16764709896124091</v>
      </c>
      <c r="D3" s="7">
        <f t="shared" ref="D3:D11" si="0">C3/B3</f>
        <v>3.8390280743375729</v>
      </c>
      <c r="E3" s="8">
        <v>167.14</v>
      </c>
      <c r="F3" s="22" t="s">
        <v>30</v>
      </c>
      <c r="G3" s="7">
        <v>0.91180620000000001</v>
      </c>
    </row>
    <row r="4" spans="1:7">
      <c r="A4" t="s">
        <v>32</v>
      </c>
      <c r="B4" s="6">
        <v>4.3565479385657309E-2</v>
      </c>
      <c r="C4" s="6">
        <v>0.16707383396919501</v>
      </c>
      <c r="D4" s="7">
        <f t="shared" si="0"/>
        <v>3.8350050619252292</v>
      </c>
      <c r="E4" s="8">
        <v>165.79</v>
      </c>
      <c r="F4" s="22" t="s">
        <v>33</v>
      </c>
      <c r="G4" s="7">
        <v>0.91115230000000003</v>
      </c>
    </row>
    <row r="5" spans="1:7">
      <c r="A5" t="s">
        <v>34</v>
      </c>
      <c r="B5" s="6">
        <v>4.2531214233816346E-2</v>
      </c>
      <c r="C5" s="6">
        <v>0.16625830857336713</v>
      </c>
      <c r="D5" s="7">
        <f t="shared" si="0"/>
        <v>3.9090891611830827</v>
      </c>
      <c r="E5" s="8">
        <v>172.11</v>
      </c>
      <c r="F5" s="22" t="s">
        <v>33</v>
      </c>
      <c r="G5" s="7">
        <v>0.91413230000000001</v>
      </c>
    </row>
    <row r="6" spans="1:7">
      <c r="A6" t="s">
        <v>1</v>
      </c>
      <c r="B6" s="6">
        <v>1.2060528614225055E-2</v>
      </c>
      <c r="C6" s="6">
        <v>0.12872542053513578</v>
      </c>
      <c r="D6" s="7">
        <f t="shared" si="0"/>
        <v>10.673281798221328</v>
      </c>
      <c r="E6" s="8">
        <v>1067.5999999999999</v>
      </c>
      <c r="F6" s="22" t="s">
        <v>33</v>
      </c>
      <c r="G6" s="7">
        <v>0.9850833</v>
      </c>
    </row>
    <row r="7" spans="1:7">
      <c r="A7" t="s">
        <v>2</v>
      </c>
      <c r="B7" s="6">
        <v>7.008951754939477E-2</v>
      </c>
      <c r="C7" s="6">
        <v>0.21640857856749518</v>
      </c>
      <c r="D7" s="7">
        <f t="shared" si="0"/>
        <v>3.0876026278106958</v>
      </c>
      <c r="E7" s="8">
        <v>59.88</v>
      </c>
      <c r="F7" s="22" t="s">
        <v>33</v>
      </c>
      <c r="G7" s="7">
        <v>0.78741000000000005</v>
      </c>
    </row>
    <row r="8" spans="1:7">
      <c r="A8" t="s">
        <v>3</v>
      </c>
      <c r="B8" s="6">
        <v>0.1298939471055334</v>
      </c>
      <c r="C8" s="6">
        <v>0.74341673880658854</v>
      </c>
      <c r="D8" s="7">
        <f t="shared" si="0"/>
        <v>5.7232592847655441</v>
      </c>
      <c r="E8" s="8">
        <v>19.948</v>
      </c>
      <c r="F8" s="22" t="s">
        <v>33</v>
      </c>
      <c r="G8" s="7">
        <v>0.55235540000000005</v>
      </c>
    </row>
    <row r="9" spans="1:7" ht="15.5">
      <c r="A9" t="s">
        <v>38</v>
      </c>
      <c r="B9" s="12">
        <v>1049233136304064</v>
      </c>
      <c r="C9" s="6">
        <v>2.0293220022392635</v>
      </c>
      <c r="D9" s="18">
        <f t="shared" si="0"/>
        <v>1.9341001842427262E-15</v>
      </c>
      <c r="E9" s="8">
        <v>10.486000000000001</v>
      </c>
      <c r="F9" s="22" t="s">
        <v>33</v>
      </c>
      <c r="G9" s="7">
        <v>0.3934261</v>
      </c>
    </row>
    <row r="10" spans="1:7">
      <c r="A10" t="s">
        <v>5</v>
      </c>
      <c r="B10" s="6">
        <v>-0.2073090085770207</v>
      </c>
      <c r="C10" s="6">
        <v>-2.0038833041493773</v>
      </c>
      <c r="D10" s="7">
        <f t="shared" si="0"/>
        <v>9.6661660672834788</v>
      </c>
      <c r="E10" s="8">
        <v>5.3985000000000003</v>
      </c>
      <c r="F10" s="22" t="s">
        <v>33</v>
      </c>
      <c r="G10" s="7">
        <v>0.25033290000000002</v>
      </c>
    </row>
    <row r="11" spans="1:7">
      <c r="A11" s="9" t="s">
        <v>6</v>
      </c>
      <c r="B11" s="13">
        <v>6.9359327459332445E-2</v>
      </c>
      <c r="C11" s="13">
        <v>0.28365316083865422</v>
      </c>
      <c r="D11" s="10">
        <f t="shared" si="0"/>
        <v>4.0896180979403089</v>
      </c>
      <c r="E11" s="11">
        <v>102.28</v>
      </c>
      <c r="F11" s="23" t="s">
        <v>30</v>
      </c>
      <c r="G11" s="10">
        <v>0.86351469999999997</v>
      </c>
    </row>
    <row r="13" spans="1:7">
      <c r="B13" t="s">
        <v>35</v>
      </c>
      <c r="C13" t="s">
        <v>89</v>
      </c>
    </row>
    <row r="14" spans="1:7">
      <c r="A14" t="s">
        <v>35</v>
      </c>
      <c r="B14" s="21">
        <v>4.6920999999999999</v>
      </c>
      <c r="C14" s="21">
        <v>25.85</v>
      </c>
    </row>
    <row r="16" spans="1:7">
      <c r="A16" t="s">
        <v>84</v>
      </c>
    </row>
  </sheetData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U. globulosus_raw</vt:lpstr>
      <vt:lpstr>Median</vt:lpstr>
      <vt:lpstr>Temp, svl, mass</vt:lpstr>
      <vt:lpstr>CVw(mean)</vt:lpstr>
      <vt:lpstr>CVa</vt:lpstr>
      <vt:lpstr>Model II ANOVA &amp; Beecher's info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2021-12-16T07:47:47Z</dcterms:modified>
</cp:coreProperties>
</file>