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dprior\from H drive\Callitris_Arnhem &amp; Kakadu 2016\paper\"/>
    </mc:Choice>
  </mc:AlternateContent>
  <xr:revisionPtr revIDLastSave="0" documentId="13_ncr:1_{9712303B-F313-476E-A41B-2C912B07D9F8}" xr6:coauthVersionLast="47" xr6:coauthVersionMax="47" xr10:uidLastSave="{00000000-0000-0000-0000-000000000000}"/>
  <bookViews>
    <workbookView xWindow="-110" yWindow="-110" windowWidth="19420" windowHeight="10420" activeTab="3" xr2:uid="{C9F7A3AD-3256-4091-8B05-DAA4612C8F60}"/>
  </bookViews>
  <sheets>
    <sheet name="data" sheetId="1" r:id="rId1"/>
    <sheet name="for boxplots" sheetId="4" r:id="rId2"/>
    <sheet name="pivot tables" sheetId="3" r:id="rId3"/>
    <sheet name="explanations" sheetId="2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3" i="1" l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M53" i="1"/>
  <c r="O53" i="1" s="1"/>
  <c r="M52" i="1"/>
  <c r="M51" i="1"/>
  <c r="O51" i="1" s="1"/>
  <c r="M50" i="1"/>
  <c r="O50" i="1" s="1"/>
  <c r="M49" i="1"/>
  <c r="M48" i="1"/>
  <c r="M47" i="1"/>
  <c r="O47" i="1" s="1"/>
  <c r="M46" i="1"/>
  <c r="O46" i="1" s="1"/>
  <c r="M45" i="1"/>
  <c r="O45" i="1" s="1"/>
  <c r="M44" i="1"/>
  <c r="M43" i="1"/>
  <c r="M42" i="1"/>
  <c r="M41" i="1"/>
  <c r="M40" i="1"/>
  <c r="M39" i="1"/>
  <c r="O39" i="1" s="1"/>
  <c r="M38" i="1"/>
  <c r="O38" i="1" s="1"/>
  <c r="M37" i="1"/>
  <c r="O37" i="1" s="1"/>
  <c r="M36" i="1"/>
  <c r="M35" i="1"/>
  <c r="M34" i="1"/>
  <c r="M33" i="1"/>
  <c r="M32" i="1"/>
  <c r="M31" i="1"/>
  <c r="M30" i="1"/>
  <c r="O30" i="1" s="1"/>
  <c r="M29" i="1"/>
  <c r="O29" i="1" s="1"/>
  <c r="M28" i="1"/>
  <c r="M27" i="1"/>
  <c r="O27" i="1" s="1"/>
  <c r="M26" i="1"/>
  <c r="M25" i="1"/>
  <c r="M24" i="1"/>
  <c r="M23" i="1"/>
  <c r="M22" i="1"/>
  <c r="O22" i="1" s="1"/>
  <c r="M21" i="1"/>
  <c r="O21" i="1" s="1"/>
  <c r="M20" i="1"/>
  <c r="M19" i="1"/>
  <c r="M18" i="1"/>
  <c r="M17" i="1"/>
  <c r="M16" i="1"/>
  <c r="M15" i="1"/>
  <c r="M14" i="1"/>
  <c r="M13" i="1"/>
  <c r="O13" i="1" s="1"/>
  <c r="M12" i="1"/>
  <c r="M11" i="1"/>
  <c r="M10" i="1"/>
  <c r="M9" i="1"/>
  <c r="M8" i="1"/>
  <c r="M7" i="1"/>
  <c r="M6" i="1"/>
  <c r="M5" i="1"/>
  <c r="O5" i="1" s="1"/>
  <c r="M4" i="1"/>
  <c r="M3" i="1"/>
  <c r="M2" i="1"/>
  <c r="O49" i="1"/>
  <c r="O42" i="1"/>
  <c r="O41" i="1"/>
  <c r="O33" i="1"/>
  <c r="O26" i="1"/>
  <c r="L21" i="1"/>
  <c r="K21" i="1"/>
  <c r="L20" i="1"/>
  <c r="K20" i="1"/>
  <c r="L19" i="1"/>
  <c r="K19" i="1"/>
  <c r="L18" i="1"/>
  <c r="K18" i="1"/>
  <c r="L17" i="1"/>
  <c r="O17" i="1" s="1"/>
  <c r="K17" i="1"/>
  <c r="O16" i="1"/>
  <c r="L16" i="1"/>
  <c r="K16" i="1"/>
  <c r="L15" i="1"/>
  <c r="K15" i="1"/>
  <c r="O14" i="1"/>
  <c r="L14" i="1"/>
  <c r="K14" i="1"/>
  <c r="L13" i="1"/>
  <c r="K13" i="1"/>
  <c r="L12" i="1"/>
  <c r="K12" i="1"/>
  <c r="L11" i="1"/>
  <c r="K11" i="1"/>
  <c r="L10" i="1"/>
  <c r="K10" i="1"/>
  <c r="L9" i="1"/>
  <c r="O9" i="1" s="1"/>
  <c r="K9" i="1"/>
  <c r="O7" i="1"/>
  <c r="L7" i="1"/>
  <c r="K7" i="1"/>
  <c r="L6" i="1"/>
  <c r="K6" i="1"/>
  <c r="L5" i="1"/>
  <c r="K5" i="1"/>
  <c r="L4" i="1"/>
  <c r="K4" i="1"/>
  <c r="L3" i="1"/>
  <c r="K3" i="1"/>
  <c r="L2" i="1"/>
  <c r="O2" i="1" s="1"/>
  <c r="K2" i="1"/>
  <c r="L8" i="1"/>
  <c r="K8" i="1"/>
  <c r="F9" i="3"/>
  <c r="F8" i="3"/>
  <c r="F7" i="3"/>
  <c r="F6" i="3"/>
  <c r="F5" i="3"/>
  <c r="J25" i="1"/>
  <c r="L25" i="1"/>
  <c r="O25" i="1"/>
  <c r="J53" i="1"/>
  <c r="L53" i="1"/>
  <c r="J52" i="1"/>
  <c r="L52" i="1"/>
  <c r="O52" i="1"/>
  <c r="J51" i="1"/>
  <c r="L51" i="1"/>
  <c r="J50" i="1"/>
  <c r="L50" i="1"/>
  <c r="J49" i="1"/>
  <c r="L49" i="1"/>
  <c r="J48" i="1"/>
  <c r="L48" i="1"/>
  <c r="O48" i="1"/>
  <c r="J47" i="1"/>
  <c r="L47" i="1"/>
  <c r="J46" i="1"/>
  <c r="L46" i="1"/>
  <c r="J45" i="1"/>
  <c r="L45" i="1"/>
  <c r="J44" i="1"/>
  <c r="L44" i="1"/>
  <c r="O44" i="1"/>
  <c r="J43" i="1"/>
  <c r="L43" i="1"/>
  <c r="O43" i="1"/>
  <c r="J42" i="1"/>
  <c r="L42" i="1"/>
  <c r="J41" i="1"/>
  <c r="L41" i="1"/>
  <c r="J40" i="1"/>
  <c r="L40" i="1"/>
  <c r="O40" i="1"/>
  <c r="J39" i="1"/>
  <c r="L39" i="1"/>
  <c r="J38" i="1"/>
  <c r="L38" i="1"/>
  <c r="J24" i="1"/>
  <c r="L24" i="1"/>
  <c r="O24" i="1"/>
  <c r="J23" i="1"/>
  <c r="L23" i="1"/>
  <c r="O23" i="1"/>
  <c r="J37" i="1"/>
  <c r="L37" i="1"/>
  <c r="J36" i="1"/>
  <c r="L36" i="1"/>
  <c r="O36" i="1"/>
  <c r="J35" i="1"/>
  <c r="L35" i="1"/>
  <c r="O35" i="1"/>
  <c r="J34" i="1"/>
  <c r="L34" i="1"/>
  <c r="O34" i="1"/>
  <c r="J33" i="1"/>
  <c r="L33" i="1"/>
  <c r="J32" i="1"/>
  <c r="L32" i="1"/>
  <c r="O32" i="1"/>
  <c r="J31" i="1"/>
  <c r="L31" i="1"/>
  <c r="O31" i="1"/>
  <c r="J30" i="1"/>
  <c r="L30" i="1"/>
  <c r="J29" i="1"/>
  <c r="L29" i="1"/>
  <c r="J28" i="1"/>
  <c r="L28" i="1"/>
  <c r="O28" i="1"/>
  <c r="J22" i="1"/>
  <c r="L22" i="1"/>
  <c r="J27" i="1"/>
  <c r="L27" i="1"/>
  <c r="J26" i="1"/>
  <c r="L26" i="1"/>
  <c r="J20" i="1"/>
  <c r="O20" i="1"/>
  <c r="J19" i="1"/>
  <c r="J18" i="1"/>
  <c r="O18" i="1"/>
  <c r="J17" i="1"/>
  <c r="J16" i="1"/>
  <c r="J15" i="1"/>
  <c r="O15" i="1"/>
  <c r="J14" i="1"/>
  <c r="J13" i="1"/>
  <c r="J12" i="1"/>
  <c r="O12" i="1"/>
  <c r="J11" i="1"/>
  <c r="J10" i="1"/>
  <c r="O10" i="1"/>
  <c r="J21" i="1"/>
  <c r="J9" i="1"/>
  <c r="J8" i="1"/>
  <c r="O8" i="1"/>
  <c r="J7" i="1"/>
  <c r="J6" i="1"/>
  <c r="O6" i="1"/>
  <c r="J5" i="1"/>
  <c r="J4" i="1"/>
  <c r="O4" i="1"/>
  <c r="J3" i="1"/>
  <c r="O3" i="1"/>
  <c r="J2" i="1"/>
  <c r="F4" i="3"/>
  <c r="K25" i="1"/>
  <c r="I25" i="1"/>
  <c r="K53" i="1"/>
  <c r="I53" i="1"/>
  <c r="K52" i="1"/>
  <c r="I52" i="1"/>
  <c r="K51" i="1"/>
  <c r="I51" i="1"/>
  <c r="K50" i="1"/>
  <c r="I50" i="1"/>
  <c r="K49" i="1"/>
  <c r="I49" i="1"/>
  <c r="K48" i="1"/>
  <c r="I48" i="1"/>
  <c r="K47" i="1"/>
  <c r="I47" i="1"/>
  <c r="K46" i="1"/>
  <c r="I46" i="1"/>
  <c r="K45" i="1"/>
  <c r="I45" i="1"/>
  <c r="K44" i="1"/>
  <c r="I44" i="1"/>
  <c r="K43" i="1"/>
  <c r="I43" i="1"/>
  <c r="K42" i="1"/>
  <c r="I42" i="1"/>
  <c r="K41" i="1"/>
  <c r="I41" i="1"/>
  <c r="K40" i="1"/>
  <c r="I40" i="1"/>
  <c r="K39" i="1"/>
  <c r="I39" i="1"/>
  <c r="K38" i="1"/>
  <c r="I38" i="1"/>
  <c r="K24" i="1"/>
  <c r="I24" i="1"/>
  <c r="K23" i="1"/>
  <c r="I23" i="1"/>
  <c r="K37" i="1"/>
  <c r="I37" i="1"/>
  <c r="K36" i="1"/>
  <c r="I36" i="1"/>
  <c r="K35" i="1"/>
  <c r="I35" i="1"/>
  <c r="K34" i="1"/>
  <c r="I34" i="1"/>
  <c r="K33" i="1"/>
  <c r="I33" i="1"/>
  <c r="K32" i="1"/>
  <c r="I32" i="1"/>
  <c r="K31" i="1"/>
  <c r="I31" i="1"/>
  <c r="K30" i="1"/>
  <c r="I30" i="1"/>
  <c r="K29" i="1"/>
  <c r="I29" i="1"/>
  <c r="K28" i="1"/>
  <c r="I28" i="1"/>
  <c r="K22" i="1"/>
  <c r="I22" i="1"/>
  <c r="K27" i="1"/>
  <c r="I27" i="1"/>
  <c r="K26" i="1"/>
  <c r="I26" i="1"/>
  <c r="I20" i="1"/>
  <c r="I19" i="1"/>
  <c r="I18" i="1"/>
  <c r="I17" i="1"/>
  <c r="I16" i="1"/>
  <c r="I15" i="1"/>
  <c r="I14" i="1"/>
  <c r="I13" i="1"/>
  <c r="I12" i="1"/>
  <c r="I11" i="1"/>
  <c r="I10" i="1"/>
  <c r="I21" i="1"/>
  <c r="I9" i="1"/>
  <c r="I8" i="1"/>
  <c r="I7" i="1"/>
  <c r="I6" i="1"/>
  <c r="I5" i="1"/>
  <c r="I4" i="1"/>
  <c r="I3" i="1"/>
  <c r="I2" i="1"/>
  <c r="O11" i="1" l="1"/>
  <c r="O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Lynda Prior</author>
  </authors>
  <commentList>
    <comment ref="I1" authorId="0" shapeId="0" xr:uid="{CBBC6A00-EA1B-417A-AC21-2D94D030A926}">
      <text>
        <r>
          <rPr>
            <b/>
            <sz val="9"/>
            <color indexed="81"/>
            <rFont val="Tahoma"/>
            <family val="2"/>
          </rPr>
          <t>Lynda Prior:</t>
        </r>
        <r>
          <rPr>
            <sz val="9"/>
            <color indexed="81"/>
            <rFont val="Tahoma"/>
            <family val="2"/>
          </rPr>
          <t xml:space="preserve">
per ha</t>
        </r>
      </text>
    </comment>
  </commentList>
</comments>
</file>

<file path=xl/sharedStrings.xml><?xml version="1.0" encoding="utf-8"?>
<sst xmlns="http://schemas.openxmlformats.org/spreadsheetml/2006/main" count="254" uniqueCount="112">
  <si>
    <t>Region</t>
  </si>
  <si>
    <t>Transect</t>
  </si>
  <si>
    <t>Dead.trees</t>
  </si>
  <si>
    <t>Live.trees</t>
  </si>
  <si>
    <t>Dead.saplings</t>
  </si>
  <si>
    <t>Live.saplings</t>
  </si>
  <si>
    <t>Seedlings</t>
  </si>
  <si>
    <t>Scats</t>
  </si>
  <si>
    <t xml:space="preserve">grass </t>
  </si>
  <si>
    <t>Arnhem</t>
  </si>
  <si>
    <t>A1A</t>
  </si>
  <si>
    <t>A1B</t>
  </si>
  <si>
    <t>A1C</t>
  </si>
  <si>
    <t>A1D</t>
  </si>
  <si>
    <t>A2A</t>
  </si>
  <si>
    <t>A2B</t>
  </si>
  <si>
    <t>A2C</t>
  </si>
  <si>
    <t>A2D</t>
  </si>
  <si>
    <t>A2E</t>
  </si>
  <si>
    <t>A2F</t>
  </si>
  <si>
    <t>A2G</t>
  </si>
  <si>
    <t>A2H</t>
  </si>
  <si>
    <t>A2I</t>
  </si>
  <si>
    <t>A2J</t>
  </si>
  <si>
    <t>A2K</t>
  </si>
  <si>
    <t>A3A</t>
  </si>
  <si>
    <t>A3B</t>
  </si>
  <si>
    <t>A3C</t>
  </si>
  <si>
    <t>A3D</t>
  </si>
  <si>
    <t>A3E</t>
  </si>
  <si>
    <t>Kakadu</t>
  </si>
  <si>
    <t>K1A</t>
  </si>
  <si>
    <t>K2A</t>
  </si>
  <si>
    <t>K2B</t>
  </si>
  <si>
    <t>K2C</t>
  </si>
  <si>
    <t>K2D</t>
  </si>
  <si>
    <t>K2E</t>
  </si>
  <si>
    <t>K2F</t>
  </si>
  <si>
    <t>K3A</t>
  </si>
  <si>
    <t>K3B</t>
  </si>
  <si>
    <t>K3C</t>
  </si>
  <si>
    <t>K3D</t>
  </si>
  <si>
    <t>K3E</t>
  </si>
  <si>
    <t>K3F</t>
  </si>
  <si>
    <t>K4A</t>
  </si>
  <si>
    <t>K4B</t>
  </si>
  <si>
    <t>K4C</t>
  </si>
  <si>
    <t>K5A</t>
  </si>
  <si>
    <t>K5B</t>
  </si>
  <si>
    <t>K5C</t>
  </si>
  <si>
    <t>K5D</t>
  </si>
  <si>
    <t>K5E</t>
  </si>
  <si>
    <t>K5F</t>
  </si>
  <si>
    <t>K6A</t>
  </si>
  <si>
    <t>K6B</t>
  </si>
  <si>
    <t>K7A</t>
  </si>
  <si>
    <t>K7B</t>
  </si>
  <si>
    <t>K7C</t>
  </si>
  <si>
    <t>K7D</t>
  </si>
  <si>
    <t>K7E</t>
  </si>
  <si>
    <t>K7F</t>
  </si>
  <si>
    <t>K7G</t>
  </si>
  <si>
    <t>K7H</t>
  </si>
  <si>
    <t>g/m^2</t>
  </si>
  <si>
    <t>unit</t>
  </si>
  <si>
    <t>DeadTree.ha</t>
  </si>
  <si>
    <t>LiveTree.ha</t>
  </si>
  <si>
    <t>LiveSapling.ha</t>
  </si>
  <si>
    <t>DeadSapling.ha</t>
  </si>
  <si>
    <t>LiveSeedling.ha</t>
  </si>
  <si>
    <t>Scat.ha</t>
  </si>
  <si>
    <t>live.binary</t>
  </si>
  <si>
    <t>Row Labels</t>
  </si>
  <si>
    <t>Grand Total</t>
  </si>
  <si>
    <t xml:space="preserve">Average of grass </t>
  </si>
  <si>
    <t xml:space="preserve">Count of grass </t>
  </si>
  <si>
    <t xml:space="preserve">StdDev of grass </t>
  </si>
  <si>
    <t>se</t>
  </si>
  <si>
    <t>Only dead Callitris = 0</t>
  </si>
  <si>
    <t>Live Callitris = 1</t>
  </si>
  <si>
    <t>Live</t>
  </si>
  <si>
    <t>Dead</t>
  </si>
  <si>
    <t>na</t>
  </si>
  <si>
    <t>grass</t>
  </si>
  <si>
    <t>litter</t>
  </si>
  <si>
    <t>live fuels</t>
  </si>
  <si>
    <t>ArnhemLive</t>
  </si>
  <si>
    <t>ArnhemDead only</t>
  </si>
  <si>
    <t>KakaduLive</t>
  </si>
  <si>
    <t>KakaduDead only</t>
  </si>
  <si>
    <t>Arnhem (Dukaladjarranj) or Kakadu National Park</t>
  </si>
  <si>
    <t>Comment</t>
  </si>
  <si>
    <t>Rearranging</t>
  </si>
  <si>
    <t>Count by transect segment (5000 m^2 in Arnhem, 2500 m^2 in Kakadu)</t>
  </si>
  <si>
    <t>Unique identifier for each transect segment (segments with the same number are part of the same transect; letters differentiate the segments)</t>
  </si>
  <si>
    <t>dry weight litter fuels</t>
  </si>
  <si>
    <t>dry weight grass fuels (these had hayed off at time of sampling)</t>
  </si>
  <si>
    <t>dry weight live forbs</t>
  </si>
  <si>
    <t>Callitris 0.1 - 2.2 m tall</t>
  </si>
  <si>
    <t>live Callitris individuals &lt;0.1 m tall</t>
  </si>
  <si>
    <t>Header</t>
  </si>
  <si>
    <t>The Callitris counts are from the pivot tables in 'Trees saplings seedlings.xlsx'</t>
  </si>
  <si>
    <t>Count by transect within 2 m of midline (400 m^2)</t>
  </si>
  <si>
    <t>1 is live Callitris present, 0 is only dead</t>
  </si>
  <si>
    <t>whether there are any live Callitris individuals (trees, saplings, seedlings) present in the transect, 0 is only dead individuals</t>
  </si>
  <si>
    <t>Dead Callitris tree density per ha (&gt;2.2 m tall)</t>
  </si>
  <si>
    <t>Live Callitris tree density per ha  (&gt;2.2 m tall)</t>
  </si>
  <si>
    <t>Dead Callitris sapling density  per ha  (0.1-2.2 m tall)</t>
  </si>
  <si>
    <t>Live Callitris sapling density per ha  (0.1-2.2 m tall)</t>
  </si>
  <si>
    <t>Live Callitris seedling density per ha  (&lt;0.1 m tall)</t>
  </si>
  <si>
    <t xml:space="preserve">scat density per ha </t>
  </si>
  <si>
    <t>These transects were measured in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</si>
</sst>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0" fillId="0" borderId="2" xfId="0" applyFont="1" applyBorder="1" applyAlignment="1">
      <alignment horizontal="left"/>
    </xf>
    <xf numFmtId="0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Alignment="1">
      <alignment horizontal="left" indent="1"/>
    </xf>
    <xf numFmtId="0" fontId="4" fillId="0" borderId="0" xfId="0" applyFont="1"/>
    <xf numFmtId="164" fontId="4" fillId="0" borderId="0" xfId="0" applyNumberFormat="1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ynda Prior" refreshedDate="44378.660202083331" createdVersion="7" refreshedVersion="7" minRefreshableVersion="3" recordCount="52" xr:uid="{AAD0F5E8-1009-4F60-9604-7E0C0D87EED1}">
  <cacheSource type="worksheet">
    <worksheetSource ref="A1:O53" sheet="data"/>
  </cacheSource>
  <cacheFields count="16">
    <cacheField name="Region" numFmtId="0">
      <sharedItems count="2">
        <s v="Arnhem"/>
        <s v="Kakadu"/>
      </sharedItems>
    </cacheField>
    <cacheField name="Transect" numFmtId="0">
      <sharedItems/>
    </cacheField>
    <cacheField name="Dead.trees" numFmtId="0">
      <sharedItems containsSemiMixedTypes="0" containsString="0" containsNumber="1" containsInteger="1" minValue="0" maxValue="59"/>
    </cacheField>
    <cacheField name="Live.trees" numFmtId="0">
      <sharedItems containsSemiMixedTypes="0" containsString="0" containsNumber="1" containsInteger="1" minValue="0" maxValue="65"/>
    </cacheField>
    <cacheField name="Dead.saplings" numFmtId="0">
      <sharedItems containsSemiMixedTypes="0" containsString="0" containsNumber="1" containsInteger="1" minValue="0" maxValue="7"/>
    </cacheField>
    <cacheField name="Live.saplings" numFmtId="0">
      <sharedItems containsSemiMixedTypes="0" containsString="0" containsNumber="1" containsInteger="1" minValue="0" maxValue="1"/>
    </cacheField>
    <cacheField name="Seedlings" numFmtId="0">
      <sharedItems containsSemiMixedTypes="0" containsString="0" containsNumber="1" containsInteger="1" minValue="0" maxValue="23"/>
    </cacheField>
    <cacheField name="Scats" numFmtId="0">
      <sharedItems containsSemiMixedTypes="0" containsString="0" containsNumber="1" containsInteger="1" minValue="0" maxValue="10"/>
    </cacheField>
    <cacheField name="DeadTree.ha" numFmtId="0">
      <sharedItems containsSemiMixedTypes="0" containsString="0" containsNumber="1" containsInteger="1" minValue="0" maxValue="220"/>
    </cacheField>
    <cacheField name="LiveTree.ha" numFmtId="0">
      <sharedItems containsSemiMixedTypes="0" containsString="0" containsNumber="1" containsInteger="1" minValue="0" maxValue="130"/>
    </cacheField>
    <cacheField name="DeadSapling.ha" numFmtId="0">
      <sharedItems containsSemiMixedTypes="0" containsString="0" containsNumber="1" containsInteger="1" minValue="0" maxValue="14"/>
    </cacheField>
    <cacheField name="LiveSapling.ha" numFmtId="0">
      <sharedItems containsSemiMixedTypes="0" containsString="0" containsNumber="1" containsInteger="1" minValue="0" maxValue="2"/>
    </cacheField>
    <cacheField name="LiveSeedling.ha" numFmtId="0">
      <sharedItems containsSemiMixedTypes="0" containsString="0" containsNumber="1" containsInteger="1" minValue="0" maxValue="46"/>
    </cacheField>
    <cacheField name="Scat.ha" numFmtId="0">
      <sharedItems containsSemiMixedTypes="0" containsString="0" containsNumber="1" containsInteger="1" minValue="0" maxValue="24"/>
    </cacheField>
    <cacheField name="grass " numFmtId="164">
      <sharedItems containsSemiMixedTypes="0" containsString="0" containsNumber="1" minValue="25.461428571428574" maxValue="371.71699999999998"/>
    </cacheField>
    <cacheField name="live.binary" numFmtId="0">
      <sharedItems containsSemiMixedTypes="0" containsString="0" containsNumber="1" containsInteger="1" minValue="0" maxValue="1" count="2">
        <n v="1"/>
        <n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2">
  <r>
    <x v="0"/>
    <s v="A1A"/>
    <n v="24"/>
    <n v="9"/>
    <n v="0"/>
    <n v="0"/>
    <n v="0"/>
    <n v="0"/>
    <n v="48"/>
    <n v="18"/>
    <n v="0"/>
    <n v="0"/>
    <n v="0"/>
    <n v="0"/>
    <n v="103.51050000000001"/>
    <x v="0"/>
  </r>
  <r>
    <x v="0"/>
    <s v="A1B"/>
    <n v="7"/>
    <n v="0"/>
    <n v="4"/>
    <n v="1"/>
    <n v="0"/>
    <n v="0"/>
    <n v="14"/>
    <n v="0"/>
    <n v="8"/>
    <n v="2"/>
    <n v="0"/>
    <n v="0"/>
    <n v="34.274999999999999"/>
    <x v="0"/>
  </r>
  <r>
    <x v="0"/>
    <s v="A1C"/>
    <n v="19"/>
    <n v="1"/>
    <n v="0"/>
    <n v="0"/>
    <n v="0"/>
    <n v="0"/>
    <n v="38"/>
    <n v="2"/>
    <n v="0"/>
    <n v="0"/>
    <n v="0"/>
    <n v="0"/>
    <n v="45.243000000000002"/>
    <x v="0"/>
  </r>
  <r>
    <x v="0"/>
    <s v="A1D"/>
    <n v="12"/>
    <n v="8"/>
    <n v="7"/>
    <n v="0"/>
    <n v="0"/>
    <n v="0"/>
    <n v="24"/>
    <n v="16"/>
    <n v="14"/>
    <n v="0"/>
    <n v="0"/>
    <n v="0"/>
    <n v="25.461428571428574"/>
    <x v="0"/>
  </r>
  <r>
    <x v="0"/>
    <s v="A2A"/>
    <n v="14"/>
    <n v="12"/>
    <n v="0"/>
    <n v="0"/>
    <n v="0"/>
    <n v="0"/>
    <n v="28"/>
    <n v="24"/>
    <n v="0"/>
    <n v="0"/>
    <n v="0"/>
    <n v="0"/>
    <n v="48.670499999999997"/>
    <x v="0"/>
  </r>
  <r>
    <x v="0"/>
    <s v="A2B"/>
    <n v="3"/>
    <n v="1"/>
    <n v="0"/>
    <n v="0"/>
    <n v="0"/>
    <n v="2"/>
    <n v="6"/>
    <n v="2"/>
    <n v="0"/>
    <n v="0"/>
    <n v="0"/>
    <n v="4"/>
    <n v="39.416249999999998"/>
    <x v="0"/>
  </r>
  <r>
    <x v="0"/>
    <s v="A2C"/>
    <n v="4"/>
    <n v="1"/>
    <n v="0"/>
    <n v="0"/>
    <n v="0"/>
    <n v="0"/>
    <n v="8"/>
    <n v="2"/>
    <n v="0"/>
    <n v="0"/>
    <n v="0"/>
    <n v="0"/>
    <n v="32.561250000000001"/>
    <x v="0"/>
  </r>
  <r>
    <x v="0"/>
    <s v="A2D"/>
    <n v="1"/>
    <n v="0"/>
    <n v="0"/>
    <n v="0"/>
    <n v="1"/>
    <n v="0"/>
    <n v="2"/>
    <n v="0"/>
    <n v="0"/>
    <n v="0"/>
    <n v="2"/>
    <n v="0"/>
    <n v="38.387999999999991"/>
    <x v="0"/>
  </r>
  <r>
    <x v="0"/>
    <s v="A2E"/>
    <n v="1"/>
    <n v="0"/>
    <n v="0"/>
    <n v="0"/>
    <n v="0"/>
    <n v="0"/>
    <n v="2"/>
    <n v="0"/>
    <n v="0"/>
    <n v="0"/>
    <n v="0"/>
    <n v="0"/>
    <n v="49.356000000000002"/>
    <x v="1"/>
  </r>
  <r>
    <x v="0"/>
    <s v="A2F"/>
    <n v="9"/>
    <n v="5"/>
    <n v="0"/>
    <n v="0"/>
    <n v="0"/>
    <n v="1"/>
    <n v="18"/>
    <n v="10"/>
    <n v="0"/>
    <n v="0"/>
    <n v="0"/>
    <n v="2"/>
    <n v="76.775999999999996"/>
    <x v="0"/>
  </r>
  <r>
    <x v="0"/>
    <s v="A2G"/>
    <n v="35"/>
    <n v="17"/>
    <n v="0"/>
    <n v="0"/>
    <n v="4"/>
    <n v="0"/>
    <n v="70"/>
    <n v="34"/>
    <n v="0"/>
    <n v="0"/>
    <n v="8"/>
    <n v="0"/>
    <n v="96.655499999999989"/>
    <x v="0"/>
  </r>
  <r>
    <x v="0"/>
    <s v="A2H"/>
    <n v="5"/>
    <n v="1"/>
    <n v="0"/>
    <n v="0"/>
    <n v="0"/>
    <n v="0"/>
    <n v="10"/>
    <n v="2"/>
    <n v="0"/>
    <n v="0"/>
    <n v="0"/>
    <n v="0"/>
    <n v="122.70449999999998"/>
    <x v="0"/>
  </r>
  <r>
    <x v="0"/>
    <s v="A2I"/>
    <n v="36"/>
    <n v="29"/>
    <n v="1"/>
    <n v="1"/>
    <n v="0"/>
    <n v="10"/>
    <n v="72"/>
    <n v="58"/>
    <n v="2"/>
    <n v="2"/>
    <n v="0"/>
    <n v="20"/>
    <n v="103.16774999999998"/>
    <x v="0"/>
  </r>
  <r>
    <x v="0"/>
    <s v="A2J"/>
    <n v="17"/>
    <n v="5"/>
    <n v="0"/>
    <n v="0"/>
    <n v="1"/>
    <n v="6"/>
    <n v="34"/>
    <n v="10"/>
    <n v="0"/>
    <n v="0"/>
    <n v="2"/>
    <n v="12"/>
    <n v="111.051"/>
    <x v="0"/>
  </r>
  <r>
    <x v="0"/>
    <s v="A2K"/>
    <n v="30"/>
    <n v="18"/>
    <n v="0"/>
    <n v="0"/>
    <n v="2"/>
    <n v="0"/>
    <n v="60"/>
    <n v="36"/>
    <n v="0"/>
    <n v="0"/>
    <n v="4"/>
    <n v="0"/>
    <n v="114.47849999999997"/>
    <x v="0"/>
  </r>
  <r>
    <x v="0"/>
    <s v="A3A"/>
    <n v="18"/>
    <n v="16"/>
    <n v="0"/>
    <n v="0"/>
    <n v="0"/>
    <n v="1"/>
    <n v="36"/>
    <n v="32"/>
    <n v="0"/>
    <n v="0"/>
    <n v="0"/>
    <n v="2"/>
    <n v="170.00400000000002"/>
    <x v="0"/>
  </r>
  <r>
    <x v="0"/>
    <s v="A3B"/>
    <n v="58"/>
    <n v="65"/>
    <n v="0"/>
    <n v="0"/>
    <n v="23"/>
    <n v="5"/>
    <n v="116"/>
    <n v="130"/>
    <n v="0"/>
    <n v="0"/>
    <n v="46"/>
    <n v="10"/>
    <n v="72.075428571428574"/>
    <x v="0"/>
  </r>
  <r>
    <x v="0"/>
    <s v="A3C"/>
    <n v="19"/>
    <n v="35"/>
    <n v="0"/>
    <n v="0"/>
    <n v="9"/>
    <n v="0"/>
    <n v="38"/>
    <n v="70"/>
    <n v="0"/>
    <n v="0"/>
    <n v="18"/>
    <n v="0"/>
    <n v="118.24875"/>
    <x v="0"/>
  </r>
  <r>
    <x v="0"/>
    <s v="A3D"/>
    <n v="59"/>
    <n v="24"/>
    <n v="0"/>
    <n v="0"/>
    <n v="0"/>
    <n v="0"/>
    <n v="118"/>
    <n v="48"/>
    <n v="0"/>
    <n v="0"/>
    <n v="0"/>
    <n v="0"/>
    <n v="54.154499999999999"/>
    <x v="0"/>
  </r>
  <r>
    <x v="0"/>
    <s v="A3E"/>
    <n v="22"/>
    <n v="22"/>
    <n v="0"/>
    <n v="0"/>
    <n v="0"/>
    <n v="0"/>
    <n v="44"/>
    <n v="44"/>
    <n v="0"/>
    <n v="0"/>
    <n v="0"/>
    <n v="0"/>
    <n v="38.387999999999998"/>
    <x v="0"/>
  </r>
  <r>
    <x v="1"/>
    <s v="K1A"/>
    <n v="21"/>
    <n v="0"/>
    <n v="0"/>
    <n v="0"/>
    <n v="0"/>
    <n v="0"/>
    <n v="84"/>
    <n v="0"/>
    <n v="0"/>
    <n v="0"/>
    <n v="0"/>
    <n v="0"/>
    <n v="199.53"/>
    <x v="1"/>
  </r>
  <r>
    <x v="1"/>
    <s v="K2A"/>
    <n v="2"/>
    <n v="0"/>
    <n v="0"/>
    <n v="0"/>
    <n v="0"/>
    <n v="0"/>
    <n v="8"/>
    <n v="0"/>
    <n v="0"/>
    <n v="0"/>
    <n v="0"/>
    <n v="0"/>
    <n v="25.864999999999998"/>
    <x v="1"/>
  </r>
  <r>
    <x v="1"/>
    <s v="K2B"/>
    <n v="7"/>
    <n v="3"/>
    <n v="0"/>
    <n v="0"/>
    <n v="0"/>
    <n v="6"/>
    <n v="28"/>
    <n v="12"/>
    <n v="0"/>
    <n v="0"/>
    <n v="0"/>
    <n v="24"/>
    <n v="25.864999999999998"/>
    <x v="0"/>
  </r>
  <r>
    <x v="1"/>
    <s v="K2C"/>
    <n v="0"/>
    <n v="0"/>
    <n v="0"/>
    <n v="0"/>
    <n v="0"/>
    <n v="0"/>
    <n v="0"/>
    <n v="0"/>
    <n v="0"/>
    <n v="0"/>
    <n v="0"/>
    <n v="0"/>
    <n v="141.51849999999999"/>
    <x v="1"/>
  </r>
  <r>
    <x v="1"/>
    <s v="K2D"/>
    <n v="18"/>
    <n v="0"/>
    <n v="0"/>
    <n v="0"/>
    <n v="0"/>
    <n v="0"/>
    <n v="72"/>
    <n v="0"/>
    <n v="0"/>
    <n v="0"/>
    <n v="0"/>
    <n v="0"/>
    <n v="58.011500000000012"/>
    <x v="1"/>
  </r>
  <r>
    <x v="1"/>
    <s v="K2E"/>
    <n v="2"/>
    <n v="0"/>
    <n v="0"/>
    <n v="0"/>
    <n v="0"/>
    <n v="0"/>
    <n v="8"/>
    <n v="0"/>
    <n v="0"/>
    <n v="0"/>
    <n v="0"/>
    <n v="0"/>
    <n v="190.66199999999998"/>
    <x v="1"/>
  </r>
  <r>
    <x v="1"/>
    <s v="K2F"/>
    <n v="0"/>
    <n v="0"/>
    <n v="0"/>
    <n v="0"/>
    <n v="0"/>
    <n v="0"/>
    <n v="0"/>
    <n v="0"/>
    <n v="0"/>
    <n v="0"/>
    <n v="0"/>
    <n v="0"/>
    <n v="174.40399999999997"/>
    <x v="1"/>
  </r>
  <r>
    <x v="1"/>
    <s v="K3A"/>
    <n v="5"/>
    <n v="0"/>
    <n v="0"/>
    <n v="0"/>
    <n v="0"/>
    <n v="0"/>
    <n v="20"/>
    <n v="0"/>
    <n v="0"/>
    <n v="0"/>
    <n v="0"/>
    <n v="0"/>
    <n v="371.71699999999998"/>
    <x v="1"/>
  </r>
  <r>
    <x v="1"/>
    <s v="K3B"/>
    <n v="6"/>
    <n v="0"/>
    <n v="0"/>
    <n v="0"/>
    <n v="0"/>
    <n v="0"/>
    <n v="24"/>
    <n v="0"/>
    <n v="0"/>
    <n v="0"/>
    <n v="0"/>
    <n v="0"/>
    <n v="151.495"/>
    <x v="1"/>
  </r>
  <r>
    <x v="1"/>
    <s v="K3C"/>
    <n v="0"/>
    <n v="0"/>
    <n v="0"/>
    <n v="0"/>
    <n v="0"/>
    <n v="0"/>
    <n v="0"/>
    <n v="0"/>
    <n v="0"/>
    <n v="0"/>
    <n v="0"/>
    <n v="0"/>
    <n v="282.298"/>
    <x v="1"/>
  </r>
  <r>
    <x v="1"/>
    <s v="K3D"/>
    <n v="17"/>
    <n v="0"/>
    <n v="0"/>
    <n v="0"/>
    <n v="0"/>
    <n v="0"/>
    <n v="68"/>
    <n v="0"/>
    <n v="0"/>
    <n v="0"/>
    <n v="0"/>
    <n v="0"/>
    <n v="328.48550000000006"/>
    <x v="1"/>
  </r>
  <r>
    <x v="1"/>
    <s v="K3E"/>
    <n v="7"/>
    <n v="0"/>
    <n v="0"/>
    <n v="0"/>
    <n v="0"/>
    <n v="0"/>
    <n v="28"/>
    <n v="0"/>
    <n v="0"/>
    <n v="0"/>
    <n v="0"/>
    <n v="0"/>
    <n v="142.9965"/>
    <x v="1"/>
  </r>
  <r>
    <x v="1"/>
    <s v="K3F"/>
    <n v="55"/>
    <n v="0"/>
    <n v="0"/>
    <n v="0"/>
    <n v="0"/>
    <n v="5"/>
    <n v="220"/>
    <n v="0"/>
    <n v="0"/>
    <n v="0"/>
    <n v="0"/>
    <n v="20"/>
    <n v="59.120000000000005"/>
    <x v="1"/>
  </r>
  <r>
    <x v="1"/>
    <s v="K4A"/>
    <n v="24"/>
    <n v="1"/>
    <n v="0"/>
    <n v="0"/>
    <n v="0"/>
    <n v="0"/>
    <n v="96"/>
    <n v="4"/>
    <n v="0"/>
    <n v="0"/>
    <n v="0"/>
    <n v="0"/>
    <n v="133.3895"/>
    <x v="0"/>
  </r>
  <r>
    <x v="1"/>
    <s v="K4B"/>
    <n v="15"/>
    <n v="1"/>
    <n v="0"/>
    <n v="0"/>
    <n v="0"/>
    <n v="0"/>
    <n v="60"/>
    <n v="4"/>
    <n v="0"/>
    <n v="0"/>
    <n v="0"/>
    <n v="0"/>
    <n v="84.984999999999985"/>
    <x v="0"/>
  </r>
  <r>
    <x v="1"/>
    <s v="K4C"/>
    <n v="4"/>
    <n v="0"/>
    <n v="0"/>
    <n v="0"/>
    <n v="0"/>
    <n v="0"/>
    <n v="16"/>
    <n v="0"/>
    <n v="0"/>
    <n v="0"/>
    <n v="0"/>
    <n v="0"/>
    <n v="80.550999999999988"/>
    <x v="1"/>
  </r>
  <r>
    <x v="1"/>
    <s v="K5A"/>
    <n v="3"/>
    <n v="0"/>
    <n v="0"/>
    <n v="0"/>
    <n v="0"/>
    <n v="0"/>
    <n v="12"/>
    <n v="0"/>
    <n v="0"/>
    <n v="0"/>
    <n v="0"/>
    <n v="0"/>
    <n v="48.034999999999997"/>
    <x v="1"/>
  </r>
  <r>
    <x v="1"/>
    <s v="K5B"/>
    <n v="11"/>
    <n v="0"/>
    <n v="0"/>
    <n v="0"/>
    <n v="0"/>
    <n v="0"/>
    <n v="44"/>
    <n v="0"/>
    <n v="0"/>
    <n v="0"/>
    <n v="0"/>
    <n v="0"/>
    <n v="85.724000000000004"/>
    <x v="1"/>
  </r>
  <r>
    <x v="1"/>
    <s v="K5C"/>
    <n v="1"/>
    <n v="0"/>
    <n v="0"/>
    <n v="0"/>
    <n v="0"/>
    <n v="0"/>
    <n v="4"/>
    <n v="0"/>
    <n v="0"/>
    <n v="0"/>
    <n v="0"/>
    <n v="0"/>
    <n v="141.149"/>
    <x v="1"/>
  </r>
  <r>
    <x v="1"/>
    <s v="K5D"/>
    <n v="1"/>
    <n v="0"/>
    <n v="0"/>
    <n v="0"/>
    <n v="0"/>
    <n v="0"/>
    <n v="4"/>
    <n v="0"/>
    <n v="0"/>
    <n v="0"/>
    <n v="0"/>
    <n v="0"/>
    <n v="54.686"/>
    <x v="1"/>
  </r>
  <r>
    <x v="1"/>
    <s v="K5E"/>
    <n v="11"/>
    <n v="0"/>
    <n v="0"/>
    <n v="0"/>
    <n v="0"/>
    <n v="0"/>
    <n v="44"/>
    <n v="0"/>
    <n v="0"/>
    <n v="0"/>
    <n v="0"/>
    <n v="0"/>
    <n v="46.557000000000002"/>
    <x v="1"/>
  </r>
  <r>
    <x v="1"/>
    <s v="K5F"/>
    <n v="7"/>
    <n v="0"/>
    <n v="0"/>
    <n v="0"/>
    <n v="0"/>
    <n v="0"/>
    <n v="28"/>
    <n v="0"/>
    <n v="0"/>
    <n v="0"/>
    <n v="0"/>
    <n v="0"/>
    <n v="33.255000000000003"/>
    <x v="1"/>
  </r>
  <r>
    <x v="1"/>
    <s v="K6A"/>
    <n v="9"/>
    <n v="0"/>
    <n v="0"/>
    <n v="0"/>
    <n v="0"/>
    <n v="1"/>
    <n v="36"/>
    <n v="0"/>
    <n v="0"/>
    <n v="0"/>
    <n v="0"/>
    <n v="4"/>
    <n v="210.61499999999998"/>
    <x v="1"/>
  </r>
  <r>
    <x v="1"/>
    <s v="K6B"/>
    <n v="4"/>
    <n v="0"/>
    <n v="0"/>
    <n v="0"/>
    <n v="0"/>
    <n v="0"/>
    <n v="16"/>
    <n v="0"/>
    <n v="0"/>
    <n v="0"/>
    <n v="0"/>
    <n v="0"/>
    <n v="126.369"/>
    <x v="1"/>
  </r>
  <r>
    <x v="1"/>
    <s v="K7A"/>
    <n v="29"/>
    <n v="0"/>
    <n v="0"/>
    <n v="0"/>
    <n v="0"/>
    <n v="0"/>
    <n v="116"/>
    <n v="0"/>
    <n v="0"/>
    <n v="0"/>
    <n v="0"/>
    <n v="0"/>
    <n v="39.905999999999999"/>
    <x v="1"/>
  </r>
  <r>
    <x v="1"/>
    <s v="K7B"/>
    <n v="29"/>
    <n v="0"/>
    <n v="0"/>
    <n v="0"/>
    <n v="0"/>
    <n v="0"/>
    <n v="116"/>
    <n v="0"/>
    <n v="0"/>
    <n v="0"/>
    <n v="0"/>
    <n v="0"/>
    <n v="50.991"/>
    <x v="1"/>
  </r>
  <r>
    <x v="1"/>
    <s v="K7C"/>
    <n v="7"/>
    <n v="0"/>
    <n v="0"/>
    <n v="0"/>
    <n v="0"/>
    <n v="3"/>
    <n v="28"/>
    <n v="0"/>
    <n v="0"/>
    <n v="0"/>
    <n v="0"/>
    <n v="12"/>
    <n v="57.272499999999994"/>
    <x v="1"/>
  </r>
  <r>
    <x v="1"/>
    <s v="K7D"/>
    <n v="19"/>
    <n v="0"/>
    <n v="0"/>
    <n v="0"/>
    <n v="0"/>
    <n v="1"/>
    <n v="76"/>
    <n v="0"/>
    <n v="0"/>
    <n v="0"/>
    <n v="0"/>
    <n v="4"/>
    <n v="58.011500000000005"/>
    <x v="1"/>
  </r>
  <r>
    <x v="1"/>
    <s v="K7E"/>
    <n v="2"/>
    <n v="0"/>
    <n v="0"/>
    <n v="0"/>
    <n v="0"/>
    <n v="0"/>
    <n v="8"/>
    <n v="0"/>
    <n v="0"/>
    <n v="0"/>
    <n v="0"/>
    <n v="0"/>
    <n v="43.23149999999999"/>
    <x v="1"/>
  </r>
  <r>
    <x v="1"/>
    <s v="K7F"/>
    <n v="0"/>
    <n v="0"/>
    <n v="0"/>
    <n v="0"/>
    <n v="0"/>
    <n v="3"/>
    <n v="0"/>
    <n v="0"/>
    <n v="0"/>
    <n v="0"/>
    <n v="0"/>
    <n v="12"/>
    <n v="33.255000000000003"/>
    <x v="1"/>
  </r>
  <r>
    <x v="1"/>
    <s v="K7G"/>
    <n v="2"/>
    <n v="0"/>
    <n v="0"/>
    <n v="0"/>
    <n v="0"/>
    <n v="4"/>
    <n v="8"/>
    <n v="0"/>
    <n v="0"/>
    <n v="0"/>
    <n v="0"/>
    <n v="16"/>
    <n v="93.114000000000004"/>
    <x v="1"/>
  </r>
  <r>
    <x v="1"/>
    <s v="K7H"/>
    <n v="2"/>
    <n v="2"/>
    <n v="0"/>
    <n v="0"/>
    <n v="0"/>
    <n v="0"/>
    <n v="8"/>
    <n v="8"/>
    <n v="0"/>
    <n v="0"/>
    <n v="0"/>
    <n v="0"/>
    <n v="68.35750000000000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13E253A-D2B6-40AC-B452-4F2216CA14B2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D10" firstHeaderRow="0" firstDataRow="1" firstDataCol="1"/>
  <pivotFields count="16"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axis="axisRow" showAll="0">
      <items count="3">
        <item x="1"/>
        <item x="0"/>
        <item t="default"/>
      </items>
    </pivotField>
  </pivotFields>
  <rowFields count="2">
    <field x="0"/>
    <field x="15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grass " fld="14" subtotal="average" baseField="15" baseItem="0" numFmtId="2"/>
    <dataField name="StdDev of grass " fld="14" subtotal="stdDev" baseField="15" baseItem="0" numFmtId="2"/>
    <dataField name="Count of grass " fld="14" subtotal="count" baseField="15" baseItem="0"/>
  </dataFields>
  <formats count="1">
    <format dxfId="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D0F82-4412-4F91-8D2C-6B20E7E6E8A8}">
  <dimension ref="A1:R55"/>
  <sheetViews>
    <sheetView workbookViewId="0">
      <pane ySplit="1" topLeftCell="A2" activePane="bottomLeft" state="frozen"/>
      <selection pane="bottomLeft" activeCell="O2" sqref="O2"/>
    </sheetView>
  </sheetViews>
  <sheetFormatPr defaultRowHeight="14.5" x14ac:dyDescent="0.35"/>
  <cols>
    <col min="14" max="14" width="8.7265625" style="14"/>
  </cols>
  <sheetData>
    <row r="1" spans="1:18" x14ac:dyDescent="0.35">
      <c r="A1" t="s">
        <v>0</v>
      </c>
      <c r="B1" t="s">
        <v>1</v>
      </c>
      <c r="C1" s="1" t="s">
        <v>2</v>
      </c>
      <c r="D1" s="1" t="s">
        <v>3</v>
      </c>
      <c r="E1" t="s">
        <v>4</v>
      </c>
      <c r="F1" t="s">
        <v>5</v>
      </c>
      <c r="G1" s="1" t="s">
        <v>6</v>
      </c>
      <c r="H1" s="1" t="s">
        <v>7</v>
      </c>
      <c r="I1" t="s">
        <v>65</v>
      </c>
      <c r="J1" t="s">
        <v>66</v>
      </c>
      <c r="K1" t="s">
        <v>68</v>
      </c>
      <c r="L1" t="s">
        <v>67</v>
      </c>
      <c r="M1" t="s">
        <v>69</v>
      </c>
      <c r="N1" s="14" t="s">
        <v>70</v>
      </c>
      <c r="O1" t="s">
        <v>71</v>
      </c>
      <c r="P1" t="s">
        <v>8</v>
      </c>
      <c r="Q1" s="9" t="s">
        <v>84</v>
      </c>
      <c r="R1" s="9" t="s">
        <v>85</v>
      </c>
    </row>
    <row r="2" spans="1:18" x14ac:dyDescent="0.35">
      <c r="A2" t="s">
        <v>9</v>
      </c>
      <c r="B2" s="2" t="s">
        <v>10</v>
      </c>
      <c r="C2" s="3">
        <v>24</v>
      </c>
      <c r="D2" s="3">
        <v>9</v>
      </c>
      <c r="E2">
        <v>0</v>
      </c>
      <c r="F2">
        <v>0</v>
      </c>
      <c r="G2" s="3">
        <v>0</v>
      </c>
      <c r="H2" s="3">
        <v>0</v>
      </c>
      <c r="I2">
        <f t="shared" ref="I2:I21" si="0">C2*2</f>
        <v>48</v>
      </c>
      <c r="J2">
        <f t="shared" ref="J2:J21" si="1">D2*2</f>
        <v>18</v>
      </c>
      <c r="K2" s="14">
        <f t="shared" ref="K2:K7" si="2">E2*2</f>
        <v>0</v>
      </c>
      <c r="L2" s="14">
        <f t="shared" ref="L2:L7" si="3">F2*2</f>
        <v>0</v>
      </c>
      <c r="M2" s="12">
        <f>G2*25</f>
        <v>0</v>
      </c>
      <c r="N2" s="14">
        <f>H2*25</f>
        <v>0</v>
      </c>
      <c r="O2">
        <f t="shared" ref="O2:O33" si="4">IF((J2+L2+M2)&gt;0,1,0)</f>
        <v>1</v>
      </c>
      <c r="P2" s="4">
        <v>103.51050000000001</v>
      </c>
      <c r="Q2" s="10">
        <v>221.2116</v>
      </c>
      <c r="R2" s="10">
        <v>89.462799999999987</v>
      </c>
    </row>
    <row r="3" spans="1:18" x14ac:dyDescent="0.35">
      <c r="A3" t="s">
        <v>9</v>
      </c>
      <c r="B3" s="2" t="s">
        <v>11</v>
      </c>
      <c r="C3" s="3">
        <v>7</v>
      </c>
      <c r="D3" s="3">
        <v>0</v>
      </c>
      <c r="E3" s="3">
        <v>4</v>
      </c>
      <c r="F3" s="3">
        <v>1</v>
      </c>
      <c r="G3" s="3">
        <v>0</v>
      </c>
      <c r="H3" s="3">
        <v>0</v>
      </c>
      <c r="I3">
        <f t="shared" si="0"/>
        <v>14</v>
      </c>
      <c r="J3">
        <f t="shared" si="1"/>
        <v>0</v>
      </c>
      <c r="K3" s="14">
        <f t="shared" si="2"/>
        <v>8</v>
      </c>
      <c r="L3" s="14">
        <f t="shared" si="3"/>
        <v>2</v>
      </c>
      <c r="M3" s="12">
        <f t="shared" ref="M3:M21" si="5">G3*25</f>
        <v>0</v>
      </c>
      <c r="N3" s="14">
        <f t="shared" ref="N3:N53" si="6">H3*25</f>
        <v>0</v>
      </c>
      <c r="O3">
        <f t="shared" si="4"/>
        <v>1</v>
      </c>
      <c r="P3" s="4">
        <v>34.274999999999999</v>
      </c>
      <c r="Q3" s="10">
        <v>268.29680000000002</v>
      </c>
      <c r="R3" s="10">
        <v>82.426399999999987</v>
      </c>
    </row>
    <row r="4" spans="1:18" x14ac:dyDescent="0.35">
      <c r="A4" t="s">
        <v>9</v>
      </c>
      <c r="B4" s="2" t="s">
        <v>12</v>
      </c>
      <c r="C4" s="3">
        <v>19</v>
      </c>
      <c r="D4" s="3">
        <v>1</v>
      </c>
      <c r="E4">
        <v>0</v>
      </c>
      <c r="F4">
        <v>0</v>
      </c>
      <c r="G4" s="3">
        <v>0</v>
      </c>
      <c r="H4" s="3">
        <v>0</v>
      </c>
      <c r="I4">
        <f t="shared" si="0"/>
        <v>38</v>
      </c>
      <c r="J4">
        <f t="shared" si="1"/>
        <v>2</v>
      </c>
      <c r="K4" s="14">
        <f t="shared" si="2"/>
        <v>0</v>
      </c>
      <c r="L4" s="14">
        <f t="shared" si="3"/>
        <v>0</v>
      </c>
      <c r="M4" s="12">
        <f t="shared" si="5"/>
        <v>0</v>
      </c>
      <c r="N4" s="14">
        <f t="shared" si="6"/>
        <v>0</v>
      </c>
      <c r="O4">
        <f t="shared" si="4"/>
        <v>1</v>
      </c>
      <c r="P4" s="4">
        <v>45.243000000000002</v>
      </c>
      <c r="Q4" s="10">
        <v>334.92679999999996</v>
      </c>
      <c r="R4" s="10">
        <v>43.726199999999999</v>
      </c>
    </row>
    <row r="5" spans="1:18" x14ac:dyDescent="0.35">
      <c r="A5" t="s">
        <v>9</v>
      </c>
      <c r="B5" s="2" t="s">
        <v>13</v>
      </c>
      <c r="C5" s="3">
        <v>12</v>
      </c>
      <c r="D5" s="3">
        <v>8</v>
      </c>
      <c r="E5">
        <v>7</v>
      </c>
      <c r="F5">
        <v>0</v>
      </c>
      <c r="G5" s="3">
        <v>0</v>
      </c>
      <c r="H5" s="3">
        <v>0</v>
      </c>
      <c r="I5">
        <f t="shared" si="0"/>
        <v>24</v>
      </c>
      <c r="J5">
        <f t="shared" si="1"/>
        <v>16</v>
      </c>
      <c r="K5" s="14">
        <f t="shared" si="2"/>
        <v>14</v>
      </c>
      <c r="L5" s="14">
        <f t="shared" si="3"/>
        <v>0</v>
      </c>
      <c r="M5" s="12">
        <f t="shared" si="5"/>
        <v>0</v>
      </c>
      <c r="N5" s="14">
        <f t="shared" si="6"/>
        <v>0</v>
      </c>
      <c r="O5">
        <f t="shared" si="4"/>
        <v>1</v>
      </c>
      <c r="P5" s="4">
        <v>25.461428571428574</v>
      </c>
      <c r="Q5" s="10">
        <v>239.61417142857144</v>
      </c>
      <c r="R5" s="10">
        <v>103.39199999999998</v>
      </c>
    </row>
    <row r="6" spans="1:18" x14ac:dyDescent="0.35">
      <c r="A6" t="s">
        <v>9</v>
      </c>
      <c r="B6" s="2" t="s">
        <v>14</v>
      </c>
      <c r="C6" s="3">
        <v>14</v>
      </c>
      <c r="D6" s="3">
        <v>12</v>
      </c>
      <c r="E6">
        <v>0</v>
      </c>
      <c r="F6">
        <v>0</v>
      </c>
      <c r="G6" s="3">
        <v>0</v>
      </c>
      <c r="H6" s="3">
        <v>0</v>
      </c>
      <c r="I6">
        <f t="shared" si="0"/>
        <v>28</v>
      </c>
      <c r="J6">
        <f t="shared" si="1"/>
        <v>24</v>
      </c>
      <c r="K6" s="14">
        <f t="shared" si="2"/>
        <v>0</v>
      </c>
      <c r="L6" s="14">
        <f t="shared" si="3"/>
        <v>0</v>
      </c>
      <c r="M6" s="12">
        <f t="shared" si="5"/>
        <v>0</v>
      </c>
      <c r="N6" s="14">
        <f t="shared" si="6"/>
        <v>0</v>
      </c>
      <c r="O6">
        <f t="shared" si="4"/>
        <v>1</v>
      </c>
      <c r="P6" s="4">
        <v>48.670499999999997</v>
      </c>
      <c r="Q6" s="10">
        <v>213.21600000000001</v>
      </c>
      <c r="R6" s="10">
        <v>23.119599999999998</v>
      </c>
    </row>
    <row r="7" spans="1:18" x14ac:dyDescent="0.35">
      <c r="A7" t="s">
        <v>9</v>
      </c>
      <c r="B7" s="2" t="s">
        <v>15</v>
      </c>
      <c r="C7" s="3">
        <v>3</v>
      </c>
      <c r="D7" s="3">
        <v>1</v>
      </c>
      <c r="E7">
        <v>0</v>
      </c>
      <c r="F7">
        <v>0</v>
      </c>
      <c r="G7" s="3">
        <v>0</v>
      </c>
      <c r="H7" s="3">
        <v>2</v>
      </c>
      <c r="I7">
        <f t="shared" si="0"/>
        <v>6</v>
      </c>
      <c r="J7">
        <f t="shared" si="1"/>
        <v>2</v>
      </c>
      <c r="K7" s="14">
        <f t="shared" si="2"/>
        <v>0</v>
      </c>
      <c r="L7" s="14">
        <f t="shared" si="3"/>
        <v>0</v>
      </c>
      <c r="M7" s="12">
        <f t="shared" si="5"/>
        <v>0</v>
      </c>
      <c r="N7" s="14">
        <f t="shared" si="6"/>
        <v>50</v>
      </c>
      <c r="O7">
        <f t="shared" si="4"/>
        <v>1</v>
      </c>
      <c r="P7" s="4">
        <v>39.416249999999998</v>
      </c>
      <c r="Q7" s="10">
        <v>228.31879999999998</v>
      </c>
      <c r="R7" s="10">
        <v>81.169899999999998</v>
      </c>
    </row>
    <row r="8" spans="1:18" x14ac:dyDescent="0.35">
      <c r="A8" t="s">
        <v>9</v>
      </c>
      <c r="B8" s="2" t="s">
        <v>16</v>
      </c>
      <c r="C8" s="3">
        <v>4</v>
      </c>
      <c r="D8" s="3">
        <v>1</v>
      </c>
      <c r="E8">
        <v>0</v>
      </c>
      <c r="F8">
        <v>0</v>
      </c>
      <c r="G8" s="3">
        <v>0</v>
      </c>
      <c r="H8" s="3">
        <v>0</v>
      </c>
      <c r="I8">
        <f t="shared" si="0"/>
        <v>8</v>
      </c>
      <c r="J8">
        <f t="shared" si="1"/>
        <v>2</v>
      </c>
      <c r="K8" s="14">
        <f>E8*2</f>
        <v>0</v>
      </c>
      <c r="L8" s="14">
        <f>F8*2</f>
        <v>0</v>
      </c>
      <c r="M8" s="12">
        <f t="shared" si="5"/>
        <v>0</v>
      </c>
      <c r="N8" s="14">
        <f t="shared" si="6"/>
        <v>0</v>
      </c>
      <c r="O8">
        <f t="shared" si="4"/>
        <v>1</v>
      </c>
      <c r="P8" s="4">
        <v>32.561250000000001</v>
      </c>
      <c r="Q8" s="10">
        <v>199.0016</v>
      </c>
      <c r="R8" s="10">
        <v>84.436800000000005</v>
      </c>
    </row>
    <row r="9" spans="1:18" x14ac:dyDescent="0.35">
      <c r="A9" t="s">
        <v>9</v>
      </c>
      <c r="B9" s="2" t="s">
        <v>17</v>
      </c>
      <c r="C9" s="3">
        <v>1</v>
      </c>
      <c r="D9" s="3">
        <v>0</v>
      </c>
      <c r="E9">
        <v>0</v>
      </c>
      <c r="F9">
        <v>0</v>
      </c>
      <c r="G9" s="3">
        <v>1</v>
      </c>
      <c r="H9" s="3">
        <v>0</v>
      </c>
      <c r="I9">
        <f t="shared" si="0"/>
        <v>2</v>
      </c>
      <c r="J9">
        <f t="shared" si="1"/>
        <v>0</v>
      </c>
      <c r="K9" s="14">
        <f t="shared" ref="K9:K21" si="7">E9*2</f>
        <v>0</v>
      </c>
      <c r="L9" s="14">
        <f t="shared" ref="L9:L21" si="8">F9*2</f>
        <v>0</v>
      </c>
      <c r="M9" s="12">
        <f t="shared" si="5"/>
        <v>25</v>
      </c>
      <c r="N9" s="14">
        <f t="shared" si="6"/>
        <v>0</v>
      </c>
      <c r="O9">
        <f t="shared" si="4"/>
        <v>1</v>
      </c>
      <c r="P9" s="4">
        <v>38.387999999999991</v>
      </c>
      <c r="Q9" s="10">
        <v>255.85920000000002</v>
      </c>
      <c r="R9" s="10">
        <v>50.008699999999997</v>
      </c>
    </row>
    <row r="10" spans="1:18" x14ac:dyDescent="0.35">
      <c r="A10" t="s">
        <v>9</v>
      </c>
      <c r="B10" s="2" t="s">
        <v>19</v>
      </c>
      <c r="C10" s="3">
        <v>9</v>
      </c>
      <c r="D10" s="3">
        <v>5</v>
      </c>
      <c r="E10">
        <v>0</v>
      </c>
      <c r="F10">
        <v>0</v>
      </c>
      <c r="G10" s="3">
        <v>0</v>
      </c>
      <c r="H10" s="3">
        <v>1</v>
      </c>
      <c r="I10">
        <f t="shared" si="0"/>
        <v>18</v>
      </c>
      <c r="J10">
        <f t="shared" si="1"/>
        <v>10</v>
      </c>
      <c r="K10" s="14">
        <f t="shared" si="7"/>
        <v>0</v>
      </c>
      <c r="L10" s="14">
        <f t="shared" si="8"/>
        <v>0</v>
      </c>
      <c r="M10" s="12">
        <f t="shared" si="5"/>
        <v>0</v>
      </c>
      <c r="N10" s="14">
        <f t="shared" si="6"/>
        <v>25</v>
      </c>
      <c r="O10">
        <f t="shared" si="4"/>
        <v>1</v>
      </c>
      <c r="P10" s="4">
        <v>76.775999999999996</v>
      </c>
      <c r="Q10" s="10">
        <v>542.81239999999991</v>
      </c>
      <c r="R10" s="10">
        <v>81.421199999999999</v>
      </c>
    </row>
    <row r="11" spans="1:18" x14ac:dyDescent="0.35">
      <c r="A11" t="s">
        <v>9</v>
      </c>
      <c r="B11" s="2" t="s">
        <v>20</v>
      </c>
      <c r="C11" s="3">
        <v>35</v>
      </c>
      <c r="D11" s="3">
        <v>17</v>
      </c>
      <c r="E11">
        <v>0</v>
      </c>
      <c r="F11">
        <v>0</v>
      </c>
      <c r="G11" s="3">
        <v>4</v>
      </c>
      <c r="H11" s="3">
        <v>0</v>
      </c>
      <c r="I11">
        <f t="shared" si="0"/>
        <v>70</v>
      </c>
      <c r="J11">
        <f t="shared" si="1"/>
        <v>34</v>
      </c>
      <c r="K11" s="14">
        <f t="shared" si="7"/>
        <v>0</v>
      </c>
      <c r="L11" s="14">
        <f t="shared" si="8"/>
        <v>0</v>
      </c>
      <c r="M11" s="12">
        <f t="shared" si="5"/>
        <v>100</v>
      </c>
      <c r="N11" s="14">
        <f t="shared" si="6"/>
        <v>0</v>
      </c>
      <c r="O11">
        <f t="shared" si="4"/>
        <v>1</v>
      </c>
      <c r="P11" s="4">
        <v>96.655499999999989</v>
      </c>
      <c r="Q11" s="10">
        <v>402.4452</v>
      </c>
      <c r="R11" s="10">
        <v>30.155999999999999</v>
      </c>
    </row>
    <row r="12" spans="1:18" x14ac:dyDescent="0.35">
      <c r="A12" t="s">
        <v>9</v>
      </c>
      <c r="B12" s="2" t="s">
        <v>21</v>
      </c>
      <c r="C12" s="3">
        <v>5</v>
      </c>
      <c r="D12" s="3">
        <v>1</v>
      </c>
      <c r="E12">
        <v>0</v>
      </c>
      <c r="F12">
        <v>0</v>
      </c>
      <c r="G12" s="3">
        <v>0</v>
      </c>
      <c r="H12" s="3">
        <v>0</v>
      </c>
      <c r="I12">
        <f t="shared" si="0"/>
        <v>10</v>
      </c>
      <c r="J12">
        <f t="shared" si="1"/>
        <v>2</v>
      </c>
      <c r="K12" s="14">
        <f t="shared" si="7"/>
        <v>0</v>
      </c>
      <c r="L12" s="14">
        <f t="shared" si="8"/>
        <v>0</v>
      </c>
      <c r="M12" s="12">
        <f t="shared" si="5"/>
        <v>0</v>
      </c>
      <c r="N12" s="14">
        <f t="shared" si="6"/>
        <v>0</v>
      </c>
      <c r="O12">
        <f t="shared" si="4"/>
        <v>1</v>
      </c>
      <c r="P12" s="4">
        <v>122.70449999999998</v>
      </c>
      <c r="Q12" s="10">
        <v>465.07740000000001</v>
      </c>
      <c r="R12" s="10">
        <v>136.2046</v>
      </c>
    </row>
    <row r="13" spans="1:18" x14ac:dyDescent="0.35">
      <c r="A13" t="s">
        <v>9</v>
      </c>
      <c r="B13" s="2" t="s">
        <v>22</v>
      </c>
      <c r="C13" s="3">
        <v>36</v>
      </c>
      <c r="D13" s="3">
        <v>29</v>
      </c>
      <c r="E13">
        <v>1</v>
      </c>
      <c r="F13">
        <v>1</v>
      </c>
      <c r="G13" s="3">
        <v>0</v>
      </c>
      <c r="H13" s="3">
        <v>10</v>
      </c>
      <c r="I13">
        <f t="shared" si="0"/>
        <v>72</v>
      </c>
      <c r="J13">
        <f t="shared" si="1"/>
        <v>58</v>
      </c>
      <c r="K13" s="14">
        <f t="shared" si="7"/>
        <v>2</v>
      </c>
      <c r="L13" s="14">
        <f t="shared" si="8"/>
        <v>2</v>
      </c>
      <c r="M13" s="12">
        <f t="shared" si="5"/>
        <v>0</v>
      </c>
      <c r="N13" s="14">
        <f t="shared" si="6"/>
        <v>250</v>
      </c>
      <c r="O13">
        <f t="shared" si="4"/>
        <v>1</v>
      </c>
      <c r="P13" s="4">
        <v>103.16774999999998</v>
      </c>
      <c r="Q13" s="10">
        <v>336.70360000000005</v>
      </c>
      <c r="R13" s="10">
        <v>57.296399999999998</v>
      </c>
    </row>
    <row r="14" spans="1:18" x14ac:dyDescent="0.35">
      <c r="A14" t="s">
        <v>9</v>
      </c>
      <c r="B14" s="2" t="s">
        <v>23</v>
      </c>
      <c r="C14" s="3">
        <v>17</v>
      </c>
      <c r="D14" s="3">
        <v>5</v>
      </c>
      <c r="E14">
        <v>0</v>
      </c>
      <c r="F14">
        <v>0</v>
      </c>
      <c r="G14" s="3">
        <v>1</v>
      </c>
      <c r="H14" s="3">
        <v>6</v>
      </c>
      <c r="I14">
        <f t="shared" si="0"/>
        <v>34</v>
      </c>
      <c r="J14">
        <f t="shared" si="1"/>
        <v>10</v>
      </c>
      <c r="K14" s="14">
        <f t="shared" si="7"/>
        <v>0</v>
      </c>
      <c r="L14" s="14">
        <f t="shared" si="8"/>
        <v>0</v>
      </c>
      <c r="M14" s="12">
        <f t="shared" si="5"/>
        <v>25</v>
      </c>
      <c r="N14" s="14">
        <f t="shared" si="6"/>
        <v>150</v>
      </c>
      <c r="O14">
        <f t="shared" si="4"/>
        <v>1</v>
      </c>
      <c r="P14" s="4">
        <v>111.051</v>
      </c>
      <c r="Q14" s="10">
        <v>511.71839999999997</v>
      </c>
      <c r="R14" s="10">
        <v>72.87700000000001</v>
      </c>
    </row>
    <row r="15" spans="1:18" x14ac:dyDescent="0.35">
      <c r="A15" t="s">
        <v>9</v>
      </c>
      <c r="B15" s="2" t="s">
        <v>24</v>
      </c>
      <c r="C15" s="3">
        <v>30</v>
      </c>
      <c r="D15" s="3">
        <v>18</v>
      </c>
      <c r="E15">
        <v>0</v>
      </c>
      <c r="F15">
        <v>0</v>
      </c>
      <c r="G15" s="3">
        <v>2</v>
      </c>
      <c r="H15" s="3">
        <v>0</v>
      </c>
      <c r="I15">
        <f t="shared" si="0"/>
        <v>60</v>
      </c>
      <c r="J15">
        <f t="shared" si="1"/>
        <v>36</v>
      </c>
      <c r="K15" s="14">
        <f t="shared" si="7"/>
        <v>0</v>
      </c>
      <c r="L15" s="14">
        <f t="shared" si="8"/>
        <v>0</v>
      </c>
      <c r="M15" s="12">
        <f t="shared" si="5"/>
        <v>50</v>
      </c>
      <c r="N15" s="14">
        <f t="shared" si="6"/>
        <v>0</v>
      </c>
      <c r="O15">
        <f t="shared" si="4"/>
        <v>1</v>
      </c>
      <c r="P15" s="4">
        <v>114.47849999999997</v>
      </c>
      <c r="Q15" s="10">
        <v>310.05160000000001</v>
      </c>
      <c r="R15" s="10">
        <v>87.703699999999998</v>
      </c>
    </row>
    <row r="16" spans="1:18" x14ac:dyDescent="0.35">
      <c r="A16" t="s">
        <v>9</v>
      </c>
      <c r="B16" s="2" t="s">
        <v>25</v>
      </c>
      <c r="C16" s="3">
        <v>18</v>
      </c>
      <c r="D16" s="3">
        <v>16</v>
      </c>
      <c r="E16">
        <v>0</v>
      </c>
      <c r="F16">
        <v>0</v>
      </c>
      <c r="G16" s="3">
        <v>0</v>
      </c>
      <c r="H16" s="3">
        <v>1</v>
      </c>
      <c r="I16">
        <f t="shared" si="0"/>
        <v>36</v>
      </c>
      <c r="J16">
        <f t="shared" si="1"/>
        <v>32</v>
      </c>
      <c r="K16" s="14">
        <f t="shared" si="7"/>
        <v>0</v>
      </c>
      <c r="L16" s="14">
        <f t="shared" si="8"/>
        <v>0</v>
      </c>
      <c r="M16" s="12">
        <f t="shared" si="5"/>
        <v>0</v>
      </c>
      <c r="N16" s="14">
        <f t="shared" si="6"/>
        <v>25</v>
      </c>
      <c r="O16">
        <f t="shared" si="4"/>
        <v>1</v>
      </c>
      <c r="P16" s="4">
        <v>170.00400000000002</v>
      </c>
      <c r="Q16" s="10">
        <v>225.06133333333332</v>
      </c>
      <c r="R16" s="10">
        <v>4.0207999999999995</v>
      </c>
    </row>
    <row r="17" spans="1:18" x14ac:dyDescent="0.35">
      <c r="A17" t="s">
        <v>9</v>
      </c>
      <c r="B17" s="2" t="s">
        <v>26</v>
      </c>
      <c r="C17" s="3">
        <v>58</v>
      </c>
      <c r="D17" s="3">
        <v>65</v>
      </c>
      <c r="E17">
        <v>0</v>
      </c>
      <c r="F17">
        <v>0</v>
      </c>
      <c r="G17" s="3">
        <v>23</v>
      </c>
      <c r="H17" s="3">
        <v>5</v>
      </c>
      <c r="I17">
        <f t="shared" si="0"/>
        <v>116</v>
      </c>
      <c r="J17">
        <f t="shared" si="1"/>
        <v>130</v>
      </c>
      <c r="K17" s="14">
        <f t="shared" si="7"/>
        <v>0</v>
      </c>
      <c r="L17" s="14">
        <f t="shared" si="8"/>
        <v>0</v>
      </c>
      <c r="M17" s="12">
        <f t="shared" si="5"/>
        <v>575</v>
      </c>
      <c r="N17" s="14">
        <f t="shared" si="6"/>
        <v>125</v>
      </c>
      <c r="O17">
        <f t="shared" si="4"/>
        <v>1</v>
      </c>
      <c r="P17" s="4">
        <v>72.075428571428574</v>
      </c>
      <c r="Q17" s="10">
        <v>336.06902857142853</v>
      </c>
      <c r="R17" s="10">
        <v>62.035199999999996</v>
      </c>
    </row>
    <row r="18" spans="1:18" x14ac:dyDescent="0.35">
      <c r="A18" t="s">
        <v>9</v>
      </c>
      <c r="B18" s="2" t="s">
        <v>27</v>
      </c>
      <c r="C18" s="3">
        <v>19</v>
      </c>
      <c r="D18" s="3">
        <v>35</v>
      </c>
      <c r="E18">
        <v>0</v>
      </c>
      <c r="F18">
        <v>0</v>
      </c>
      <c r="G18" s="3">
        <v>9</v>
      </c>
      <c r="H18" s="3">
        <v>0</v>
      </c>
      <c r="I18">
        <f t="shared" si="0"/>
        <v>38</v>
      </c>
      <c r="J18">
        <f t="shared" si="1"/>
        <v>70</v>
      </c>
      <c r="K18" s="14">
        <f t="shared" si="7"/>
        <v>0</v>
      </c>
      <c r="L18" s="14">
        <f t="shared" si="8"/>
        <v>0</v>
      </c>
      <c r="M18" s="12">
        <f t="shared" si="5"/>
        <v>225</v>
      </c>
      <c r="N18" s="14">
        <f t="shared" si="6"/>
        <v>0</v>
      </c>
      <c r="O18">
        <f t="shared" si="4"/>
        <v>1</v>
      </c>
      <c r="P18" s="4">
        <v>118.24875</v>
      </c>
      <c r="Q18" s="10">
        <v>433.53919999999999</v>
      </c>
      <c r="R18" s="10">
        <v>17.842300000000002</v>
      </c>
    </row>
    <row r="19" spans="1:18" x14ac:dyDescent="0.35">
      <c r="A19" t="s">
        <v>9</v>
      </c>
      <c r="B19" s="2" t="s">
        <v>28</v>
      </c>
      <c r="C19" s="3">
        <v>59</v>
      </c>
      <c r="D19" s="3">
        <v>24</v>
      </c>
      <c r="E19">
        <v>0</v>
      </c>
      <c r="F19">
        <v>0</v>
      </c>
      <c r="G19" s="3">
        <v>0</v>
      </c>
      <c r="H19" s="3">
        <v>0</v>
      </c>
      <c r="I19">
        <f t="shared" si="0"/>
        <v>118</v>
      </c>
      <c r="J19">
        <f t="shared" si="1"/>
        <v>48</v>
      </c>
      <c r="K19" s="14">
        <f t="shared" si="7"/>
        <v>0</v>
      </c>
      <c r="L19" s="14">
        <f t="shared" si="8"/>
        <v>0</v>
      </c>
      <c r="M19" s="12">
        <f t="shared" si="5"/>
        <v>0</v>
      </c>
      <c r="N19" s="14">
        <f t="shared" si="6"/>
        <v>0</v>
      </c>
      <c r="O19">
        <f t="shared" si="4"/>
        <v>1</v>
      </c>
      <c r="P19" s="4">
        <v>54.154499999999999</v>
      </c>
      <c r="Q19" s="10">
        <v>163.46559999999999</v>
      </c>
      <c r="R19" s="10">
        <v>3.7695000000000003</v>
      </c>
    </row>
    <row r="20" spans="1:18" x14ac:dyDescent="0.35">
      <c r="A20" t="s">
        <v>9</v>
      </c>
      <c r="B20" s="2" t="s">
        <v>29</v>
      </c>
      <c r="C20" s="3">
        <v>22</v>
      </c>
      <c r="D20" s="3">
        <v>22</v>
      </c>
      <c r="E20">
        <v>0</v>
      </c>
      <c r="F20">
        <v>0</v>
      </c>
      <c r="G20" s="3">
        <v>0</v>
      </c>
      <c r="H20" s="3">
        <v>0</v>
      </c>
      <c r="I20">
        <f t="shared" si="0"/>
        <v>44</v>
      </c>
      <c r="J20">
        <f t="shared" si="1"/>
        <v>44</v>
      </c>
      <c r="K20" s="14">
        <f t="shared" si="7"/>
        <v>0</v>
      </c>
      <c r="L20" s="14">
        <f t="shared" si="8"/>
        <v>0</v>
      </c>
      <c r="M20" s="12">
        <f t="shared" si="5"/>
        <v>0</v>
      </c>
      <c r="N20" s="14">
        <f t="shared" si="6"/>
        <v>0</v>
      </c>
      <c r="O20">
        <f t="shared" si="4"/>
        <v>1</v>
      </c>
      <c r="P20" s="4">
        <v>38.387999999999998</v>
      </c>
      <c r="Q20" s="10">
        <v>179.45679999999999</v>
      </c>
      <c r="R20" s="10">
        <v>35.433299999999996</v>
      </c>
    </row>
    <row r="21" spans="1:18" x14ac:dyDescent="0.35">
      <c r="A21" t="s">
        <v>9</v>
      </c>
      <c r="B21" s="2" t="s">
        <v>18</v>
      </c>
      <c r="C21" s="3">
        <v>1</v>
      </c>
      <c r="D21" s="3">
        <v>0</v>
      </c>
      <c r="E21">
        <v>0</v>
      </c>
      <c r="F21">
        <v>0</v>
      </c>
      <c r="G21" s="3">
        <v>0</v>
      </c>
      <c r="H21" s="3">
        <v>0</v>
      </c>
      <c r="I21">
        <f t="shared" si="0"/>
        <v>2</v>
      </c>
      <c r="J21">
        <f t="shared" si="1"/>
        <v>0</v>
      </c>
      <c r="K21" s="14">
        <f t="shared" si="7"/>
        <v>0</v>
      </c>
      <c r="L21" s="14">
        <f t="shared" si="8"/>
        <v>0</v>
      </c>
      <c r="M21" s="12">
        <f t="shared" si="5"/>
        <v>0</v>
      </c>
      <c r="N21" s="14">
        <f t="shared" si="6"/>
        <v>0</v>
      </c>
      <c r="O21">
        <f t="shared" si="4"/>
        <v>0</v>
      </c>
      <c r="P21" s="4">
        <v>49.356000000000002</v>
      </c>
      <c r="Q21" s="10">
        <v>279.846</v>
      </c>
      <c r="R21" s="10">
        <v>78.154300000000006</v>
      </c>
    </row>
    <row r="22" spans="1:18" x14ac:dyDescent="0.35">
      <c r="A22" t="s">
        <v>30</v>
      </c>
      <c r="B22" s="2" t="s">
        <v>33</v>
      </c>
      <c r="C22" s="3">
        <v>7</v>
      </c>
      <c r="D22" s="3">
        <v>3</v>
      </c>
      <c r="E22">
        <v>0</v>
      </c>
      <c r="F22">
        <v>0</v>
      </c>
      <c r="G22" s="3">
        <v>0</v>
      </c>
      <c r="H22" s="3">
        <v>6</v>
      </c>
      <c r="I22">
        <f t="shared" ref="I22:I53" si="9">C22*4</f>
        <v>28</v>
      </c>
      <c r="J22">
        <f t="shared" ref="J22:J53" si="10">D22*4</f>
        <v>12</v>
      </c>
      <c r="K22">
        <f t="shared" ref="K22:K53" si="11">E22*4</f>
        <v>0</v>
      </c>
      <c r="L22">
        <f t="shared" ref="L22:L53" si="12">F22*4</f>
        <v>0</v>
      </c>
      <c r="M22" s="13">
        <f>G22*25</f>
        <v>0</v>
      </c>
      <c r="N22" s="14">
        <f t="shared" si="6"/>
        <v>150</v>
      </c>
      <c r="O22">
        <f t="shared" si="4"/>
        <v>1</v>
      </c>
      <c r="P22" s="4">
        <v>25.864999999999998</v>
      </c>
      <c r="Q22" s="10">
        <v>275.7</v>
      </c>
      <c r="R22" s="10">
        <v>60.957000000000001</v>
      </c>
    </row>
    <row r="23" spans="1:18" x14ac:dyDescent="0.35">
      <c r="A23" t="s">
        <v>30</v>
      </c>
      <c r="B23" s="2" t="s">
        <v>44</v>
      </c>
      <c r="C23" s="3">
        <v>24</v>
      </c>
      <c r="D23" s="3">
        <v>1</v>
      </c>
      <c r="E23">
        <v>0</v>
      </c>
      <c r="F23">
        <v>0</v>
      </c>
      <c r="G23" s="3">
        <v>0</v>
      </c>
      <c r="H23" s="3">
        <v>0</v>
      </c>
      <c r="I23">
        <f t="shared" si="9"/>
        <v>96</v>
      </c>
      <c r="J23">
        <f t="shared" si="10"/>
        <v>4</v>
      </c>
      <c r="K23">
        <f t="shared" si="11"/>
        <v>0</v>
      </c>
      <c r="L23">
        <f t="shared" si="12"/>
        <v>0</v>
      </c>
      <c r="M23" s="13">
        <f t="shared" ref="M23:M53" si="13">G23*25</f>
        <v>0</v>
      </c>
      <c r="N23" s="14">
        <f t="shared" si="6"/>
        <v>0</v>
      </c>
      <c r="O23">
        <f t="shared" si="4"/>
        <v>1</v>
      </c>
      <c r="P23" s="4">
        <v>133.3895</v>
      </c>
      <c r="Q23" s="10">
        <v>304.18900000000002</v>
      </c>
      <c r="R23" s="10">
        <v>164.63600000000002</v>
      </c>
    </row>
    <row r="24" spans="1:18" x14ac:dyDescent="0.35">
      <c r="A24" t="s">
        <v>30</v>
      </c>
      <c r="B24" s="2" t="s">
        <v>45</v>
      </c>
      <c r="C24" s="3">
        <v>15</v>
      </c>
      <c r="D24" s="3">
        <v>1</v>
      </c>
      <c r="E24">
        <v>0</v>
      </c>
      <c r="F24">
        <v>0</v>
      </c>
      <c r="G24" s="3">
        <v>0</v>
      </c>
      <c r="H24" s="3">
        <v>0</v>
      </c>
      <c r="I24">
        <f t="shared" si="9"/>
        <v>60</v>
      </c>
      <c r="J24">
        <f t="shared" si="10"/>
        <v>4</v>
      </c>
      <c r="K24">
        <f t="shared" si="11"/>
        <v>0</v>
      </c>
      <c r="L24">
        <f t="shared" si="12"/>
        <v>0</v>
      </c>
      <c r="M24" s="13">
        <f t="shared" si="13"/>
        <v>0</v>
      </c>
      <c r="N24" s="14">
        <f t="shared" si="6"/>
        <v>0</v>
      </c>
      <c r="O24">
        <f t="shared" si="4"/>
        <v>1</v>
      </c>
      <c r="P24" s="4">
        <v>84.984999999999985</v>
      </c>
      <c r="Q24" s="10">
        <v>348.30099999999999</v>
      </c>
      <c r="R24" s="10">
        <v>226.63500000000005</v>
      </c>
    </row>
    <row r="25" spans="1:18" x14ac:dyDescent="0.35">
      <c r="A25" t="s">
        <v>30</v>
      </c>
      <c r="B25" s="2" t="s">
        <v>62</v>
      </c>
      <c r="C25" s="3">
        <v>2</v>
      </c>
      <c r="D25" s="3">
        <v>2</v>
      </c>
      <c r="E25">
        <v>0</v>
      </c>
      <c r="F25">
        <v>0</v>
      </c>
      <c r="G25" s="3">
        <v>0</v>
      </c>
      <c r="H25" s="3">
        <v>0</v>
      </c>
      <c r="I25">
        <f t="shared" si="9"/>
        <v>8</v>
      </c>
      <c r="J25">
        <f t="shared" si="10"/>
        <v>8</v>
      </c>
      <c r="K25">
        <f t="shared" si="11"/>
        <v>0</v>
      </c>
      <c r="L25">
        <f t="shared" si="12"/>
        <v>0</v>
      </c>
      <c r="M25" s="13">
        <f t="shared" si="13"/>
        <v>0</v>
      </c>
      <c r="N25" s="14">
        <f t="shared" si="6"/>
        <v>0</v>
      </c>
      <c r="O25">
        <f t="shared" si="4"/>
        <v>1</v>
      </c>
      <c r="P25" s="4">
        <v>68.357500000000002</v>
      </c>
      <c r="Q25" s="10">
        <v>374.95199999999994</v>
      </c>
      <c r="R25" s="10">
        <v>246.95400000000004</v>
      </c>
    </row>
    <row r="26" spans="1:18" x14ac:dyDescent="0.35">
      <c r="A26" t="s">
        <v>30</v>
      </c>
      <c r="B26" s="2" t="s">
        <v>31</v>
      </c>
      <c r="C26" s="3">
        <v>21</v>
      </c>
      <c r="D26" s="3">
        <v>0</v>
      </c>
      <c r="E26">
        <v>0</v>
      </c>
      <c r="F26">
        <v>0</v>
      </c>
      <c r="G26" s="3">
        <v>0</v>
      </c>
      <c r="H26" s="3">
        <v>0</v>
      </c>
      <c r="I26">
        <f t="shared" si="9"/>
        <v>84</v>
      </c>
      <c r="J26">
        <f t="shared" si="10"/>
        <v>0</v>
      </c>
      <c r="K26">
        <f t="shared" si="11"/>
        <v>0</v>
      </c>
      <c r="L26">
        <f t="shared" si="12"/>
        <v>0</v>
      </c>
      <c r="M26" s="13">
        <f t="shared" si="13"/>
        <v>0</v>
      </c>
      <c r="N26" s="14">
        <f t="shared" si="6"/>
        <v>0</v>
      </c>
      <c r="O26">
        <f t="shared" si="4"/>
        <v>0</v>
      </c>
      <c r="P26" s="4">
        <v>199.53</v>
      </c>
      <c r="Q26" s="10">
        <v>336.35400000000004</v>
      </c>
      <c r="R26" s="10">
        <v>291.76</v>
      </c>
    </row>
    <row r="27" spans="1:18" x14ac:dyDescent="0.35">
      <c r="A27" t="s">
        <v>30</v>
      </c>
      <c r="B27" s="2" t="s">
        <v>32</v>
      </c>
      <c r="C27" s="3">
        <v>2</v>
      </c>
      <c r="D27" s="3">
        <v>0</v>
      </c>
      <c r="E27">
        <v>0</v>
      </c>
      <c r="F27">
        <v>0</v>
      </c>
      <c r="G27" s="3">
        <v>0</v>
      </c>
      <c r="H27" s="3">
        <v>0</v>
      </c>
      <c r="I27">
        <f t="shared" si="9"/>
        <v>8</v>
      </c>
      <c r="J27">
        <f t="shared" si="10"/>
        <v>0</v>
      </c>
      <c r="K27">
        <f t="shared" si="11"/>
        <v>0</v>
      </c>
      <c r="L27">
        <f t="shared" si="12"/>
        <v>0</v>
      </c>
      <c r="M27" s="13">
        <f t="shared" si="13"/>
        <v>0</v>
      </c>
      <c r="N27" s="14">
        <f t="shared" si="6"/>
        <v>0</v>
      </c>
      <c r="O27">
        <f t="shared" si="4"/>
        <v>0</v>
      </c>
      <c r="P27" s="4">
        <v>25.864999999999998</v>
      </c>
      <c r="Q27" s="10">
        <v>534.85799999999995</v>
      </c>
      <c r="R27" s="10">
        <v>58.612500000000004</v>
      </c>
    </row>
    <row r="28" spans="1:18" x14ac:dyDescent="0.35">
      <c r="A28" t="s">
        <v>30</v>
      </c>
      <c r="B28" s="2" t="s">
        <v>34</v>
      </c>
      <c r="C28" s="3">
        <v>0</v>
      </c>
      <c r="D28" s="3">
        <v>0</v>
      </c>
      <c r="E28">
        <v>0</v>
      </c>
      <c r="F28">
        <v>0</v>
      </c>
      <c r="G28" s="3">
        <v>0</v>
      </c>
      <c r="H28" s="3">
        <v>0</v>
      </c>
      <c r="I28">
        <f t="shared" si="9"/>
        <v>0</v>
      </c>
      <c r="J28">
        <f t="shared" si="10"/>
        <v>0</v>
      </c>
      <c r="K28">
        <f t="shared" si="11"/>
        <v>0</v>
      </c>
      <c r="L28">
        <f t="shared" si="12"/>
        <v>0</v>
      </c>
      <c r="M28" s="13">
        <f t="shared" si="13"/>
        <v>0</v>
      </c>
      <c r="N28" s="14">
        <f t="shared" si="6"/>
        <v>0</v>
      </c>
      <c r="O28">
        <f t="shared" si="4"/>
        <v>0</v>
      </c>
      <c r="P28" s="4">
        <v>141.51849999999999</v>
      </c>
      <c r="Q28" s="10">
        <v>687.87150000000008</v>
      </c>
      <c r="R28" s="10">
        <v>70.0745</v>
      </c>
    </row>
    <row r="29" spans="1:18" x14ac:dyDescent="0.35">
      <c r="A29" t="s">
        <v>30</v>
      </c>
      <c r="B29" s="2" t="s">
        <v>35</v>
      </c>
      <c r="C29" s="3">
        <v>18</v>
      </c>
      <c r="D29" s="3">
        <v>0</v>
      </c>
      <c r="E29">
        <v>0</v>
      </c>
      <c r="F29">
        <v>0</v>
      </c>
      <c r="G29" s="3">
        <v>0</v>
      </c>
      <c r="H29" s="3">
        <v>0</v>
      </c>
      <c r="I29">
        <f t="shared" si="9"/>
        <v>72</v>
      </c>
      <c r="J29">
        <f t="shared" si="10"/>
        <v>0</v>
      </c>
      <c r="K29">
        <f t="shared" si="11"/>
        <v>0</v>
      </c>
      <c r="L29">
        <f t="shared" si="12"/>
        <v>0</v>
      </c>
      <c r="M29" s="13">
        <f t="shared" si="13"/>
        <v>0</v>
      </c>
      <c r="N29" s="14">
        <f t="shared" si="6"/>
        <v>0</v>
      </c>
      <c r="O29">
        <f t="shared" si="4"/>
        <v>0</v>
      </c>
      <c r="P29" s="4">
        <v>58.011500000000012</v>
      </c>
      <c r="Q29" s="10">
        <v>238.02099999999999</v>
      </c>
      <c r="R29" s="10">
        <v>24.487000000000002</v>
      </c>
    </row>
    <row r="30" spans="1:18" x14ac:dyDescent="0.35">
      <c r="A30" t="s">
        <v>30</v>
      </c>
      <c r="B30" s="2" t="s">
        <v>36</v>
      </c>
      <c r="C30" s="3">
        <v>2</v>
      </c>
      <c r="D30" s="3">
        <v>0</v>
      </c>
      <c r="E30">
        <v>0</v>
      </c>
      <c r="F30">
        <v>0</v>
      </c>
      <c r="G30" s="3">
        <v>0</v>
      </c>
      <c r="H30" s="3">
        <v>0</v>
      </c>
      <c r="I30">
        <f t="shared" si="9"/>
        <v>8</v>
      </c>
      <c r="J30">
        <f t="shared" si="10"/>
        <v>0</v>
      </c>
      <c r="K30">
        <f t="shared" si="11"/>
        <v>0</v>
      </c>
      <c r="L30">
        <f t="shared" si="12"/>
        <v>0</v>
      </c>
      <c r="M30" s="13">
        <f t="shared" si="13"/>
        <v>0</v>
      </c>
      <c r="N30" s="14">
        <f t="shared" si="6"/>
        <v>0</v>
      </c>
      <c r="O30">
        <f t="shared" si="4"/>
        <v>0</v>
      </c>
      <c r="P30" s="4">
        <v>190.66199999999998</v>
      </c>
      <c r="Q30" s="10">
        <v>386.899</v>
      </c>
      <c r="R30" s="10">
        <v>238.35750000000002</v>
      </c>
    </row>
    <row r="31" spans="1:18" x14ac:dyDescent="0.35">
      <c r="A31" t="s">
        <v>30</v>
      </c>
      <c r="B31" s="2" t="s">
        <v>37</v>
      </c>
      <c r="C31" s="3">
        <v>0</v>
      </c>
      <c r="D31" s="3">
        <v>0</v>
      </c>
      <c r="E31">
        <v>0</v>
      </c>
      <c r="F31">
        <v>0</v>
      </c>
      <c r="G31" s="3">
        <v>0</v>
      </c>
      <c r="H31" s="3">
        <v>0</v>
      </c>
      <c r="I31">
        <f t="shared" si="9"/>
        <v>0</v>
      </c>
      <c r="J31">
        <f t="shared" si="10"/>
        <v>0</v>
      </c>
      <c r="K31">
        <f t="shared" si="11"/>
        <v>0</v>
      </c>
      <c r="L31">
        <f t="shared" si="12"/>
        <v>0</v>
      </c>
      <c r="M31" s="13">
        <f t="shared" si="13"/>
        <v>0</v>
      </c>
      <c r="N31" s="14">
        <f t="shared" si="6"/>
        <v>0</v>
      </c>
      <c r="O31">
        <f t="shared" si="4"/>
        <v>0</v>
      </c>
      <c r="P31" s="4">
        <v>174.40399999999997</v>
      </c>
      <c r="Q31" s="10">
        <v>390.57499999999993</v>
      </c>
      <c r="R31" s="10">
        <v>93.519500000000008</v>
      </c>
    </row>
    <row r="32" spans="1:18" x14ac:dyDescent="0.35">
      <c r="A32" t="s">
        <v>30</v>
      </c>
      <c r="B32" s="2" t="s">
        <v>38</v>
      </c>
      <c r="C32" s="3">
        <v>5</v>
      </c>
      <c r="D32" s="3">
        <v>0</v>
      </c>
      <c r="E32">
        <v>0</v>
      </c>
      <c r="F32">
        <v>0</v>
      </c>
      <c r="G32" s="3">
        <v>0</v>
      </c>
      <c r="H32" s="3">
        <v>0</v>
      </c>
      <c r="I32">
        <f t="shared" si="9"/>
        <v>20</v>
      </c>
      <c r="J32">
        <f t="shared" si="10"/>
        <v>0</v>
      </c>
      <c r="K32">
        <f t="shared" si="11"/>
        <v>0</v>
      </c>
      <c r="L32">
        <f t="shared" si="12"/>
        <v>0</v>
      </c>
      <c r="M32" s="13">
        <f t="shared" si="13"/>
        <v>0</v>
      </c>
      <c r="N32" s="14">
        <f t="shared" si="6"/>
        <v>0</v>
      </c>
      <c r="O32">
        <f t="shared" si="4"/>
        <v>0</v>
      </c>
      <c r="P32" s="4">
        <v>371.71699999999998</v>
      </c>
      <c r="Q32" s="10">
        <v>298.67500000000001</v>
      </c>
      <c r="R32" s="10">
        <v>63.041000000000011</v>
      </c>
    </row>
    <row r="33" spans="1:18" x14ac:dyDescent="0.35">
      <c r="A33" t="s">
        <v>30</v>
      </c>
      <c r="B33" s="2" t="s">
        <v>39</v>
      </c>
      <c r="C33" s="3">
        <v>6</v>
      </c>
      <c r="D33" s="3">
        <v>0</v>
      </c>
      <c r="E33">
        <v>0</v>
      </c>
      <c r="F33">
        <v>0</v>
      </c>
      <c r="G33" s="3">
        <v>0</v>
      </c>
      <c r="H33" s="3">
        <v>0</v>
      </c>
      <c r="I33">
        <f t="shared" si="9"/>
        <v>24</v>
      </c>
      <c r="J33">
        <f t="shared" si="10"/>
        <v>0</v>
      </c>
      <c r="K33">
        <f t="shared" si="11"/>
        <v>0</v>
      </c>
      <c r="L33">
        <f t="shared" si="12"/>
        <v>0</v>
      </c>
      <c r="M33" s="13">
        <f t="shared" si="13"/>
        <v>0</v>
      </c>
      <c r="N33" s="14">
        <f t="shared" si="6"/>
        <v>0</v>
      </c>
      <c r="O33">
        <f t="shared" si="4"/>
        <v>0</v>
      </c>
      <c r="P33" s="4">
        <v>151.495</v>
      </c>
      <c r="Q33" s="10">
        <v>651.57099999999991</v>
      </c>
      <c r="R33" s="10">
        <v>157.863</v>
      </c>
    </row>
    <row r="34" spans="1:18" x14ac:dyDescent="0.35">
      <c r="A34" t="s">
        <v>30</v>
      </c>
      <c r="B34" s="2" t="s">
        <v>40</v>
      </c>
      <c r="C34" s="3">
        <v>0</v>
      </c>
      <c r="D34" s="3">
        <v>0</v>
      </c>
      <c r="E34">
        <v>0</v>
      </c>
      <c r="F34">
        <v>0</v>
      </c>
      <c r="G34" s="3">
        <v>0</v>
      </c>
      <c r="H34" s="3">
        <v>0</v>
      </c>
      <c r="I34">
        <f t="shared" si="9"/>
        <v>0</v>
      </c>
      <c r="J34">
        <f t="shared" si="10"/>
        <v>0</v>
      </c>
      <c r="K34">
        <f t="shared" si="11"/>
        <v>0</v>
      </c>
      <c r="L34">
        <f t="shared" si="12"/>
        <v>0</v>
      </c>
      <c r="M34" s="13">
        <f t="shared" si="13"/>
        <v>0</v>
      </c>
      <c r="N34" s="14">
        <f t="shared" si="6"/>
        <v>0</v>
      </c>
      <c r="O34">
        <f t="shared" ref="O34:O53" si="14">IF((J34+L34+M34)&gt;0,1,0)</f>
        <v>0</v>
      </c>
      <c r="P34" s="4">
        <v>282.298</v>
      </c>
      <c r="Q34" s="10">
        <v>812.39600000000007</v>
      </c>
      <c r="R34" s="10">
        <v>132.334</v>
      </c>
    </row>
    <row r="35" spans="1:18" x14ac:dyDescent="0.35">
      <c r="A35" t="s">
        <v>30</v>
      </c>
      <c r="B35" s="2" t="s">
        <v>41</v>
      </c>
      <c r="C35" s="3">
        <v>17</v>
      </c>
      <c r="D35" s="3">
        <v>0</v>
      </c>
      <c r="E35">
        <v>0</v>
      </c>
      <c r="F35">
        <v>0</v>
      </c>
      <c r="G35" s="3">
        <v>0</v>
      </c>
      <c r="H35" s="3">
        <v>0</v>
      </c>
      <c r="I35">
        <f t="shared" si="9"/>
        <v>68</v>
      </c>
      <c r="J35">
        <f t="shared" si="10"/>
        <v>0</v>
      </c>
      <c r="K35">
        <f t="shared" si="11"/>
        <v>0</v>
      </c>
      <c r="L35">
        <f t="shared" si="12"/>
        <v>0</v>
      </c>
      <c r="M35" s="13">
        <f t="shared" si="13"/>
        <v>0</v>
      </c>
      <c r="N35" s="14">
        <f t="shared" si="6"/>
        <v>0</v>
      </c>
      <c r="O35">
        <f t="shared" si="14"/>
        <v>0</v>
      </c>
      <c r="P35" s="4">
        <v>328.48550000000006</v>
      </c>
      <c r="Q35" s="10">
        <v>448.47200000000004</v>
      </c>
      <c r="R35" s="10">
        <v>113.057</v>
      </c>
    </row>
    <row r="36" spans="1:18" x14ac:dyDescent="0.35">
      <c r="A36" t="s">
        <v>30</v>
      </c>
      <c r="B36" s="2" t="s">
        <v>42</v>
      </c>
      <c r="C36" s="3">
        <v>7</v>
      </c>
      <c r="D36" s="3">
        <v>0</v>
      </c>
      <c r="E36">
        <v>0</v>
      </c>
      <c r="F36">
        <v>0</v>
      </c>
      <c r="G36" s="3">
        <v>0</v>
      </c>
      <c r="H36" s="3">
        <v>0</v>
      </c>
      <c r="I36">
        <f t="shared" si="9"/>
        <v>28</v>
      </c>
      <c r="J36">
        <f t="shared" si="10"/>
        <v>0</v>
      </c>
      <c r="K36">
        <f t="shared" si="11"/>
        <v>0</v>
      </c>
      <c r="L36">
        <f t="shared" si="12"/>
        <v>0</v>
      </c>
      <c r="M36" s="13">
        <f t="shared" si="13"/>
        <v>0</v>
      </c>
      <c r="N36" s="14">
        <f t="shared" si="6"/>
        <v>0</v>
      </c>
      <c r="O36">
        <f t="shared" si="14"/>
        <v>0</v>
      </c>
      <c r="P36" s="4">
        <v>142.9965</v>
      </c>
      <c r="Q36" s="10">
        <v>692.92599999999993</v>
      </c>
      <c r="R36" s="10">
        <v>54.184000000000005</v>
      </c>
    </row>
    <row r="37" spans="1:18" x14ac:dyDescent="0.35">
      <c r="A37" t="s">
        <v>30</v>
      </c>
      <c r="B37" s="2" t="s">
        <v>43</v>
      </c>
      <c r="C37" s="3">
        <v>55</v>
      </c>
      <c r="D37" s="3">
        <v>0</v>
      </c>
      <c r="E37">
        <v>0</v>
      </c>
      <c r="F37">
        <v>0</v>
      </c>
      <c r="G37" s="3">
        <v>0</v>
      </c>
      <c r="H37" s="3">
        <v>5</v>
      </c>
      <c r="I37">
        <f t="shared" si="9"/>
        <v>220</v>
      </c>
      <c r="J37">
        <f t="shared" si="10"/>
        <v>0</v>
      </c>
      <c r="K37">
        <f t="shared" si="11"/>
        <v>0</v>
      </c>
      <c r="L37">
        <f t="shared" si="12"/>
        <v>0</v>
      </c>
      <c r="M37" s="13">
        <f t="shared" si="13"/>
        <v>0</v>
      </c>
      <c r="N37" s="14">
        <f t="shared" si="6"/>
        <v>125</v>
      </c>
      <c r="O37">
        <f t="shared" si="14"/>
        <v>0</v>
      </c>
      <c r="P37" s="4">
        <v>59.120000000000005</v>
      </c>
      <c r="Q37" s="10">
        <v>600.10700000000008</v>
      </c>
      <c r="R37" s="10">
        <v>187.56</v>
      </c>
    </row>
    <row r="38" spans="1:18" x14ac:dyDescent="0.35">
      <c r="A38" t="s">
        <v>30</v>
      </c>
      <c r="B38" s="2" t="s">
        <v>46</v>
      </c>
      <c r="C38" s="3">
        <v>4</v>
      </c>
      <c r="D38" s="3">
        <v>0</v>
      </c>
      <c r="E38">
        <v>0</v>
      </c>
      <c r="F38">
        <v>0</v>
      </c>
      <c r="G38" s="3">
        <v>0</v>
      </c>
      <c r="H38" s="3">
        <v>0</v>
      </c>
      <c r="I38">
        <f t="shared" si="9"/>
        <v>16</v>
      </c>
      <c r="J38">
        <f t="shared" si="10"/>
        <v>0</v>
      </c>
      <c r="K38">
        <f t="shared" si="11"/>
        <v>0</v>
      </c>
      <c r="L38">
        <f t="shared" si="12"/>
        <v>0</v>
      </c>
      <c r="M38" s="13">
        <f t="shared" si="13"/>
        <v>0</v>
      </c>
      <c r="N38" s="14">
        <f t="shared" si="6"/>
        <v>0</v>
      </c>
      <c r="O38">
        <f t="shared" si="14"/>
        <v>0</v>
      </c>
      <c r="P38" s="4">
        <v>80.550999999999988</v>
      </c>
      <c r="Q38" s="10">
        <v>389.65599999999995</v>
      </c>
      <c r="R38" s="10">
        <v>113.05699999999999</v>
      </c>
    </row>
    <row r="39" spans="1:18" x14ac:dyDescent="0.35">
      <c r="A39" t="s">
        <v>30</v>
      </c>
      <c r="B39" s="2" t="s">
        <v>47</v>
      </c>
      <c r="C39" s="3">
        <v>3</v>
      </c>
      <c r="D39" s="3">
        <v>0</v>
      </c>
      <c r="E39">
        <v>0</v>
      </c>
      <c r="F39">
        <v>0</v>
      </c>
      <c r="G39" s="3">
        <v>0</v>
      </c>
      <c r="H39" s="3">
        <v>0</v>
      </c>
      <c r="I39">
        <f t="shared" si="9"/>
        <v>12</v>
      </c>
      <c r="J39">
        <f t="shared" si="10"/>
        <v>0</v>
      </c>
      <c r="K39">
        <f t="shared" si="11"/>
        <v>0</v>
      </c>
      <c r="L39">
        <f t="shared" si="12"/>
        <v>0</v>
      </c>
      <c r="M39" s="13">
        <f t="shared" si="13"/>
        <v>0</v>
      </c>
      <c r="N39" s="14">
        <f t="shared" si="6"/>
        <v>0</v>
      </c>
      <c r="O39">
        <f t="shared" si="14"/>
        <v>0</v>
      </c>
      <c r="P39" s="4">
        <v>48.034999999999997</v>
      </c>
      <c r="Q39" s="10">
        <v>346.46300000000002</v>
      </c>
      <c r="R39" s="10">
        <v>52.621000000000002</v>
      </c>
    </row>
    <row r="40" spans="1:18" x14ac:dyDescent="0.35">
      <c r="A40" t="s">
        <v>30</v>
      </c>
      <c r="B40" s="2" t="s">
        <v>48</v>
      </c>
      <c r="C40" s="3">
        <v>11</v>
      </c>
      <c r="D40" s="3">
        <v>0</v>
      </c>
      <c r="E40">
        <v>0</v>
      </c>
      <c r="F40">
        <v>0</v>
      </c>
      <c r="G40" s="3">
        <v>0</v>
      </c>
      <c r="H40" s="3">
        <v>0</v>
      </c>
      <c r="I40">
        <f t="shared" si="9"/>
        <v>44</v>
      </c>
      <c r="J40">
        <f t="shared" si="10"/>
        <v>0</v>
      </c>
      <c r="K40">
        <f t="shared" si="11"/>
        <v>0</v>
      </c>
      <c r="L40">
        <f t="shared" si="12"/>
        <v>0</v>
      </c>
      <c r="M40" s="13">
        <f t="shared" si="13"/>
        <v>0</v>
      </c>
      <c r="N40" s="14">
        <f t="shared" si="6"/>
        <v>0</v>
      </c>
      <c r="O40">
        <f t="shared" si="14"/>
        <v>0</v>
      </c>
      <c r="P40" s="4">
        <v>85.724000000000004</v>
      </c>
      <c r="Q40" s="10">
        <v>251.80600000000001</v>
      </c>
      <c r="R40" s="10">
        <v>56.789000000000001</v>
      </c>
    </row>
    <row r="41" spans="1:18" x14ac:dyDescent="0.35">
      <c r="A41" t="s">
        <v>30</v>
      </c>
      <c r="B41" s="2" t="s">
        <v>49</v>
      </c>
      <c r="C41" s="3">
        <v>1</v>
      </c>
      <c r="D41" s="3">
        <v>0</v>
      </c>
      <c r="E41">
        <v>0</v>
      </c>
      <c r="F41">
        <v>0</v>
      </c>
      <c r="G41" s="3">
        <v>0</v>
      </c>
      <c r="H41" s="3">
        <v>0</v>
      </c>
      <c r="I41">
        <f t="shared" si="9"/>
        <v>4</v>
      </c>
      <c r="J41">
        <f t="shared" si="10"/>
        <v>0</v>
      </c>
      <c r="K41">
        <f t="shared" si="11"/>
        <v>0</v>
      </c>
      <c r="L41">
        <f t="shared" si="12"/>
        <v>0</v>
      </c>
      <c r="M41" s="13">
        <f t="shared" si="13"/>
        <v>0</v>
      </c>
      <c r="N41" s="14">
        <f t="shared" si="6"/>
        <v>0</v>
      </c>
      <c r="O41">
        <f t="shared" si="14"/>
        <v>0</v>
      </c>
      <c r="P41" s="4">
        <v>141.149</v>
      </c>
      <c r="Q41" s="10">
        <v>340.94900000000001</v>
      </c>
      <c r="R41" s="10">
        <v>126.60299999999999</v>
      </c>
    </row>
    <row r="42" spans="1:18" x14ac:dyDescent="0.35">
      <c r="A42" t="s">
        <v>30</v>
      </c>
      <c r="B42" s="2" t="s">
        <v>50</v>
      </c>
      <c r="C42" s="3">
        <v>1</v>
      </c>
      <c r="D42" s="3">
        <v>0</v>
      </c>
      <c r="E42">
        <v>0</v>
      </c>
      <c r="F42">
        <v>0</v>
      </c>
      <c r="G42" s="3">
        <v>0</v>
      </c>
      <c r="H42" s="3">
        <v>0</v>
      </c>
      <c r="I42">
        <f t="shared" si="9"/>
        <v>4</v>
      </c>
      <c r="J42">
        <f t="shared" si="10"/>
        <v>0</v>
      </c>
      <c r="K42">
        <f t="shared" si="11"/>
        <v>0</v>
      </c>
      <c r="L42">
        <f t="shared" si="12"/>
        <v>0</v>
      </c>
      <c r="M42" s="13">
        <f t="shared" si="13"/>
        <v>0</v>
      </c>
      <c r="N42" s="14">
        <f t="shared" si="6"/>
        <v>0</v>
      </c>
      <c r="O42">
        <f t="shared" si="14"/>
        <v>0</v>
      </c>
      <c r="P42" s="4">
        <v>54.686</v>
      </c>
      <c r="Q42" s="10">
        <v>315.21700000000004</v>
      </c>
      <c r="R42" s="10">
        <v>97.166500000000013</v>
      </c>
    </row>
    <row r="43" spans="1:18" x14ac:dyDescent="0.35">
      <c r="A43" t="s">
        <v>30</v>
      </c>
      <c r="B43" s="2" t="s">
        <v>51</v>
      </c>
      <c r="C43" s="3">
        <v>11</v>
      </c>
      <c r="D43" s="3">
        <v>0</v>
      </c>
      <c r="E43">
        <v>0</v>
      </c>
      <c r="F43">
        <v>0</v>
      </c>
      <c r="G43" s="3">
        <v>0</v>
      </c>
      <c r="H43" s="3">
        <v>0</v>
      </c>
      <c r="I43">
        <f t="shared" si="9"/>
        <v>44</v>
      </c>
      <c r="J43">
        <f t="shared" si="10"/>
        <v>0</v>
      </c>
      <c r="K43">
        <f t="shared" si="11"/>
        <v>0</v>
      </c>
      <c r="L43">
        <f t="shared" si="12"/>
        <v>0</v>
      </c>
      <c r="M43" s="13">
        <f t="shared" si="13"/>
        <v>0</v>
      </c>
      <c r="N43" s="14">
        <f t="shared" si="6"/>
        <v>0</v>
      </c>
      <c r="O43">
        <f t="shared" si="14"/>
        <v>0</v>
      </c>
      <c r="P43" s="4">
        <v>46.557000000000002</v>
      </c>
      <c r="Q43" s="10">
        <v>268.34799999999996</v>
      </c>
      <c r="R43" s="10">
        <v>132.334</v>
      </c>
    </row>
    <row r="44" spans="1:18" x14ac:dyDescent="0.35">
      <c r="A44" t="s">
        <v>30</v>
      </c>
      <c r="B44" s="2" t="s">
        <v>52</v>
      </c>
      <c r="C44" s="3">
        <v>7</v>
      </c>
      <c r="D44" s="3">
        <v>0</v>
      </c>
      <c r="E44">
        <v>0</v>
      </c>
      <c r="F44">
        <v>0</v>
      </c>
      <c r="G44" s="3">
        <v>0</v>
      </c>
      <c r="H44" s="3">
        <v>0</v>
      </c>
      <c r="I44">
        <f t="shared" si="9"/>
        <v>28</v>
      </c>
      <c r="J44">
        <f t="shared" si="10"/>
        <v>0</v>
      </c>
      <c r="K44">
        <f t="shared" si="11"/>
        <v>0</v>
      </c>
      <c r="L44">
        <f t="shared" si="12"/>
        <v>0</v>
      </c>
      <c r="M44" s="13">
        <f t="shared" si="13"/>
        <v>0</v>
      </c>
      <c r="N44" s="14">
        <f t="shared" si="6"/>
        <v>0</v>
      </c>
      <c r="O44">
        <f t="shared" si="14"/>
        <v>0</v>
      </c>
      <c r="P44" s="4">
        <v>33.255000000000003</v>
      </c>
      <c r="Q44" s="10">
        <v>351.05800000000005</v>
      </c>
      <c r="R44" s="10">
        <v>63.041000000000004</v>
      </c>
    </row>
    <row r="45" spans="1:18" x14ac:dyDescent="0.35">
      <c r="A45" t="s">
        <v>30</v>
      </c>
      <c r="B45" s="2" t="s">
        <v>53</v>
      </c>
      <c r="C45" s="3">
        <v>9</v>
      </c>
      <c r="D45" s="3">
        <v>0</v>
      </c>
      <c r="E45">
        <v>0</v>
      </c>
      <c r="F45">
        <v>0</v>
      </c>
      <c r="G45" s="3">
        <v>0</v>
      </c>
      <c r="H45" s="3">
        <v>1</v>
      </c>
      <c r="I45">
        <f t="shared" si="9"/>
        <v>36</v>
      </c>
      <c r="J45">
        <f t="shared" si="10"/>
        <v>0</v>
      </c>
      <c r="K45">
        <f t="shared" si="11"/>
        <v>0</v>
      </c>
      <c r="L45">
        <f t="shared" si="12"/>
        <v>0</v>
      </c>
      <c r="M45" s="13">
        <f t="shared" si="13"/>
        <v>0</v>
      </c>
      <c r="N45" s="14">
        <f t="shared" si="6"/>
        <v>25</v>
      </c>
      <c r="O45">
        <f t="shared" si="14"/>
        <v>0</v>
      </c>
      <c r="P45" s="4">
        <v>210.61499999999998</v>
      </c>
      <c r="Q45" s="10">
        <v>39.057499999999997</v>
      </c>
      <c r="R45" s="10">
        <v>118.52749999999999</v>
      </c>
    </row>
    <row r="46" spans="1:18" x14ac:dyDescent="0.35">
      <c r="A46" t="s">
        <v>30</v>
      </c>
      <c r="B46" s="2" t="s">
        <v>54</v>
      </c>
      <c r="C46" s="3">
        <v>4</v>
      </c>
      <c r="D46" s="3">
        <v>0</v>
      </c>
      <c r="E46">
        <v>0</v>
      </c>
      <c r="F46">
        <v>0</v>
      </c>
      <c r="G46" s="3">
        <v>0</v>
      </c>
      <c r="H46" s="3">
        <v>0</v>
      </c>
      <c r="I46">
        <f t="shared" si="9"/>
        <v>16</v>
      </c>
      <c r="J46">
        <f t="shared" si="10"/>
        <v>0</v>
      </c>
      <c r="K46">
        <f t="shared" si="11"/>
        <v>0</v>
      </c>
      <c r="L46">
        <f t="shared" si="12"/>
        <v>0</v>
      </c>
      <c r="M46" s="13">
        <f t="shared" si="13"/>
        <v>0</v>
      </c>
      <c r="N46" s="14">
        <f t="shared" si="6"/>
        <v>0</v>
      </c>
      <c r="O46">
        <f t="shared" si="14"/>
        <v>0</v>
      </c>
      <c r="P46" s="4">
        <v>126.369</v>
      </c>
      <c r="Q46" s="10">
        <v>1.3785000000000001</v>
      </c>
      <c r="R46" s="10">
        <v>185.476</v>
      </c>
    </row>
    <row r="47" spans="1:18" x14ac:dyDescent="0.35">
      <c r="A47" t="s">
        <v>30</v>
      </c>
      <c r="B47" s="2" t="s">
        <v>55</v>
      </c>
      <c r="C47" s="3">
        <v>29</v>
      </c>
      <c r="D47" s="3">
        <v>0</v>
      </c>
      <c r="E47">
        <v>0</v>
      </c>
      <c r="F47">
        <v>0</v>
      </c>
      <c r="G47" s="3">
        <v>0</v>
      </c>
      <c r="H47" s="3">
        <v>0</v>
      </c>
      <c r="I47">
        <f t="shared" si="9"/>
        <v>116</v>
      </c>
      <c r="J47">
        <f t="shared" si="10"/>
        <v>0</v>
      </c>
      <c r="K47">
        <f t="shared" si="11"/>
        <v>0</v>
      </c>
      <c r="L47">
        <f t="shared" si="12"/>
        <v>0</v>
      </c>
      <c r="M47" s="13">
        <f t="shared" si="13"/>
        <v>0</v>
      </c>
      <c r="N47" s="14">
        <f t="shared" si="6"/>
        <v>0</v>
      </c>
      <c r="O47">
        <f t="shared" si="14"/>
        <v>0</v>
      </c>
      <c r="P47" s="4">
        <v>39.905999999999999</v>
      </c>
      <c r="Q47" s="10">
        <v>289.02550000000002</v>
      </c>
      <c r="R47" s="10">
        <v>238.61799999999999</v>
      </c>
    </row>
    <row r="48" spans="1:18" x14ac:dyDescent="0.35">
      <c r="A48" t="s">
        <v>30</v>
      </c>
      <c r="B48" s="2" t="s">
        <v>56</v>
      </c>
      <c r="C48" s="3">
        <v>29</v>
      </c>
      <c r="D48" s="3">
        <v>0</v>
      </c>
      <c r="E48">
        <v>0</v>
      </c>
      <c r="F48">
        <v>0</v>
      </c>
      <c r="G48" s="3">
        <v>0</v>
      </c>
      <c r="H48" s="3">
        <v>0</v>
      </c>
      <c r="I48">
        <f t="shared" si="9"/>
        <v>116</v>
      </c>
      <c r="J48">
        <f t="shared" si="10"/>
        <v>0</v>
      </c>
      <c r="K48">
        <f t="shared" si="11"/>
        <v>0</v>
      </c>
      <c r="L48">
        <f t="shared" si="12"/>
        <v>0</v>
      </c>
      <c r="M48" s="13">
        <f t="shared" si="13"/>
        <v>0</v>
      </c>
      <c r="N48" s="14">
        <f t="shared" si="6"/>
        <v>0</v>
      </c>
      <c r="O48">
        <f t="shared" si="14"/>
        <v>0</v>
      </c>
      <c r="P48" s="4">
        <v>50.991</v>
      </c>
      <c r="Q48" s="10">
        <v>297.75600000000003</v>
      </c>
      <c r="R48" s="10">
        <v>134.67850000000001</v>
      </c>
    </row>
    <row r="49" spans="1:18" x14ac:dyDescent="0.35">
      <c r="A49" t="s">
        <v>30</v>
      </c>
      <c r="B49" s="2" t="s">
        <v>57</v>
      </c>
      <c r="C49" s="3">
        <v>7</v>
      </c>
      <c r="D49" s="3">
        <v>0</v>
      </c>
      <c r="E49">
        <v>0</v>
      </c>
      <c r="F49">
        <v>0</v>
      </c>
      <c r="G49" s="3">
        <v>0</v>
      </c>
      <c r="H49" s="3">
        <v>3</v>
      </c>
      <c r="I49">
        <f t="shared" si="9"/>
        <v>28</v>
      </c>
      <c r="J49">
        <f t="shared" si="10"/>
        <v>0</v>
      </c>
      <c r="K49">
        <f t="shared" si="11"/>
        <v>0</v>
      </c>
      <c r="L49">
        <f t="shared" si="12"/>
        <v>0</v>
      </c>
      <c r="M49" s="13">
        <f t="shared" si="13"/>
        <v>0</v>
      </c>
      <c r="N49" s="14">
        <f t="shared" si="6"/>
        <v>75</v>
      </c>
      <c r="O49">
        <f t="shared" si="14"/>
        <v>0</v>
      </c>
      <c r="P49" s="4">
        <v>57.272499999999994</v>
      </c>
      <c r="Q49" s="10">
        <v>310.62200000000001</v>
      </c>
      <c r="R49" s="10">
        <v>122.17449999999999</v>
      </c>
    </row>
    <row r="50" spans="1:18" x14ac:dyDescent="0.35">
      <c r="A50" t="s">
        <v>30</v>
      </c>
      <c r="B50" s="2" t="s">
        <v>58</v>
      </c>
      <c r="C50" s="3">
        <v>19</v>
      </c>
      <c r="D50" s="3">
        <v>0</v>
      </c>
      <c r="E50">
        <v>0</v>
      </c>
      <c r="F50">
        <v>0</v>
      </c>
      <c r="G50" s="3">
        <v>0</v>
      </c>
      <c r="H50" s="3">
        <v>1</v>
      </c>
      <c r="I50">
        <f t="shared" si="9"/>
        <v>76</v>
      </c>
      <c r="J50">
        <f t="shared" si="10"/>
        <v>0</v>
      </c>
      <c r="K50">
        <f t="shared" si="11"/>
        <v>0</v>
      </c>
      <c r="L50">
        <f t="shared" si="12"/>
        <v>0</v>
      </c>
      <c r="M50" s="13">
        <f t="shared" si="13"/>
        <v>0</v>
      </c>
      <c r="N50" s="14">
        <f t="shared" si="6"/>
        <v>25</v>
      </c>
      <c r="O50">
        <f t="shared" si="14"/>
        <v>0</v>
      </c>
      <c r="P50" s="4">
        <v>58.011500000000005</v>
      </c>
      <c r="Q50" s="10">
        <v>300.51299999999998</v>
      </c>
      <c r="R50" s="10">
        <v>146.92200000000003</v>
      </c>
    </row>
    <row r="51" spans="1:18" x14ac:dyDescent="0.35">
      <c r="A51" t="s">
        <v>30</v>
      </c>
      <c r="B51" s="2" t="s">
        <v>59</v>
      </c>
      <c r="C51" s="3">
        <v>2</v>
      </c>
      <c r="D51" s="3">
        <v>0</v>
      </c>
      <c r="E51">
        <v>0</v>
      </c>
      <c r="F51">
        <v>0</v>
      </c>
      <c r="G51" s="3">
        <v>0</v>
      </c>
      <c r="H51" s="3">
        <v>0</v>
      </c>
      <c r="I51">
        <f t="shared" si="9"/>
        <v>8</v>
      </c>
      <c r="J51">
        <f t="shared" si="10"/>
        <v>0</v>
      </c>
      <c r="K51">
        <f t="shared" si="11"/>
        <v>0</v>
      </c>
      <c r="L51">
        <f t="shared" si="12"/>
        <v>0</v>
      </c>
      <c r="M51" s="13">
        <f t="shared" si="13"/>
        <v>0</v>
      </c>
      <c r="N51" s="14">
        <f t="shared" si="6"/>
        <v>0</v>
      </c>
      <c r="O51">
        <f t="shared" si="14"/>
        <v>0</v>
      </c>
      <c r="P51" s="4">
        <v>43.23149999999999</v>
      </c>
      <c r="Q51" s="10">
        <v>542.21</v>
      </c>
      <c r="R51" s="10">
        <v>82.578499999999991</v>
      </c>
    </row>
    <row r="52" spans="1:18" x14ac:dyDescent="0.35">
      <c r="A52" t="s">
        <v>30</v>
      </c>
      <c r="B52" s="2" t="s">
        <v>60</v>
      </c>
      <c r="C52" s="3">
        <v>0</v>
      </c>
      <c r="D52" s="3">
        <v>0</v>
      </c>
      <c r="E52">
        <v>0</v>
      </c>
      <c r="F52">
        <v>0</v>
      </c>
      <c r="G52" s="3">
        <v>0</v>
      </c>
      <c r="H52" s="3">
        <v>3</v>
      </c>
      <c r="I52">
        <f t="shared" si="9"/>
        <v>0</v>
      </c>
      <c r="J52">
        <f t="shared" si="10"/>
        <v>0</v>
      </c>
      <c r="K52">
        <f t="shared" si="11"/>
        <v>0</v>
      </c>
      <c r="L52">
        <f t="shared" si="12"/>
        <v>0</v>
      </c>
      <c r="M52" s="13">
        <f t="shared" si="13"/>
        <v>0</v>
      </c>
      <c r="N52" s="14">
        <f t="shared" si="6"/>
        <v>75</v>
      </c>
      <c r="O52">
        <f t="shared" si="14"/>
        <v>0</v>
      </c>
      <c r="P52" s="4">
        <v>33.255000000000003</v>
      </c>
      <c r="Q52" s="10">
        <v>312.45999999999998</v>
      </c>
      <c r="R52" s="10">
        <v>122.435</v>
      </c>
    </row>
    <row r="53" spans="1:18" x14ac:dyDescent="0.35">
      <c r="A53" t="s">
        <v>30</v>
      </c>
      <c r="B53" s="2" t="s">
        <v>61</v>
      </c>
      <c r="C53" s="3">
        <v>2</v>
      </c>
      <c r="D53" s="3">
        <v>0</v>
      </c>
      <c r="E53">
        <v>0</v>
      </c>
      <c r="F53">
        <v>0</v>
      </c>
      <c r="G53" s="3">
        <v>0</v>
      </c>
      <c r="H53" s="3">
        <v>4</v>
      </c>
      <c r="I53">
        <f t="shared" si="9"/>
        <v>8</v>
      </c>
      <c r="J53">
        <f t="shared" si="10"/>
        <v>0</v>
      </c>
      <c r="K53">
        <f t="shared" si="11"/>
        <v>0</v>
      </c>
      <c r="L53">
        <f t="shared" si="12"/>
        <v>0</v>
      </c>
      <c r="M53" s="13">
        <f t="shared" si="13"/>
        <v>0</v>
      </c>
      <c r="N53" s="14">
        <f t="shared" si="6"/>
        <v>100</v>
      </c>
      <c r="O53">
        <f t="shared" si="14"/>
        <v>0</v>
      </c>
      <c r="P53" s="4">
        <v>93.114000000000004</v>
      </c>
      <c r="Q53" s="10">
        <v>288.56600000000003</v>
      </c>
      <c r="R53" s="10">
        <v>114.099</v>
      </c>
    </row>
    <row r="55" spans="1:18" x14ac:dyDescent="0.35">
      <c r="M55" s="14"/>
    </row>
  </sheetData>
  <sortState xmlns:xlrd2="http://schemas.microsoft.com/office/spreadsheetml/2017/richdata2" ref="A2:R53">
    <sortCondition ref="A2:A53"/>
    <sortCondition descending="1" ref="O2:O53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F801E-53CD-46F9-9B94-0DBAD66B61AA}">
  <dimension ref="A1:Y53"/>
  <sheetViews>
    <sheetView workbookViewId="0">
      <selection activeCell="A16" sqref="A16"/>
    </sheetView>
  </sheetViews>
  <sheetFormatPr defaultRowHeight="14.5" x14ac:dyDescent="0.35"/>
  <sheetData>
    <row r="1" spans="1:25" x14ac:dyDescent="0.35">
      <c r="A1" t="s">
        <v>0</v>
      </c>
      <c r="B1" t="s">
        <v>71</v>
      </c>
      <c r="C1" t="s">
        <v>8</v>
      </c>
      <c r="D1" s="9" t="s">
        <v>84</v>
      </c>
      <c r="E1" s="9" t="s">
        <v>85</v>
      </c>
      <c r="G1" t="s">
        <v>86</v>
      </c>
      <c r="I1" t="s">
        <v>83</v>
      </c>
      <c r="J1" s="4">
        <v>103.51050000000001</v>
      </c>
      <c r="K1" s="4">
        <v>49.356000000000002</v>
      </c>
      <c r="L1" s="4">
        <v>25.864999999999998</v>
      </c>
      <c r="M1" s="4">
        <v>199.53</v>
      </c>
      <c r="O1" t="s">
        <v>84</v>
      </c>
      <c r="P1" s="10">
        <v>221.2116</v>
      </c>
      <c r="Q1" s="10">
        <v>279.846</v>
      </c>
      <c r="R1" s="10">
        <v>275.7</v>
      </c>
      <c r="S1" s="10">
        <v>336.35400000000004</v>
      </c>
      <c r="U1" t="s">
        <v>85</v>
      </c>
      <c r="V1" s="10">
        <v>89.462799999999987</v>
      </c>
      <c r="W1" s="10">
        <v>78.154300000000006</v>
      </c>
      <c r="X1" s="10">
        <v>60.957000000000001</v>
      </c>
      <c r="Y1" s="10">
        <v>291.76</v>
      </c>
    </row>
    <row r="2" spans="1:25" x14ac:dyDescent="0.35">
      <c r="A2" t="s">
        <v>9</v>
      </c>
      <c r="B2">
        <v>1</v>
      </c>
      <c r="C2" s="4">
        <v>103.51050000000001</v>
      </c>
      <c r="D2" s="10">
        <v>221.2116</v>
      </c>
      <c r="E2" s="10">
        <v>89.462799999999987</v>
      </c>
      <c r="G2" t="s">
        <v>87</v>
      </c>
      <c r="J2" s="4">
        <v>34.274999999999999</v>
      </c>
      <c r="L2" s="4">
        <v>133.3895</v>
      </c>
      <c r="M2" s="4">
        <v>25.864999999999998</v>
      </c>
      <c r="P2" s="10">
        <v>268.29680000000002</v>
      </c>
      <c r="R2" s="10">
        <v>304.18900000000002</v>
      </c>
      <c r="S2" s="10">
        <v>534.85799999999995</v>
      </c>
      <c r="V2" s="10">
        <v>82.426399999999987</v>
      </c>
      <c r="X2" s="10">
        <v>164.63600000000002</v>
      </c>
      <c r="Y2" s="10">
        <v>58.612500000000004</v>
      </c>
    </row>
    <row r="3" spans="1:25" x14ac:dyDescent="0.35">
      <c r="A3" t="s">
        <v>9</v>
      </c>
      <c r="B3">
        <v>1</v>
      </c>
      <c r="C3" s="4">
        <v>34.274999999999999</v>
      </c>
      <c r="D3" s="10">
        <v>268.29680000000002</v>
      </c>
      <c r="E3" s="10">
        <v>82.426399999999987</v>
      </c>
      <c r="G3" t="s">
        <v>88</v>
      </c>
      <c r="J3" s="4">
        <v>45.243000000000002</v>
      </c>
      <c r="L3" s="4">
        <v>84.984999999999985</v>
      </c>
      <c r="M3" s="4">
        <v>141.51849999999999</v>
      </c>
      <c r="P3" s="10">
        <v>334.92679999999996</v>
      </c>
      <c r="R3" s="10">
        <v>348.30099999999999</v>
      </c>
      <c r="S3" s="10">
        <v>687.87150000000008</v>
      </c>
      <c r="V3" s="10">
        <v>43.726199999999999</v>
      </c>
      <c r="X3" s="10">
        <v>226.63500000000005</v>
      </c>
      <c r="Y3" s="10">
        <v>70.0745</v>
      </c>
    </row>
    <row r="4" spans="1:25" x14ac:dyDescent="0.35">
      <c r="A4" t="s">
        <v>9</v>
      </c>
      <c r="B4">
        <v>1</v>
      </c>
      <c r="C4" s="4">
        <v>45.243000000000002</v>
      </c>
      <c r="D4" s="10">
        <v>334.92679999999996</v>
      </c>
      <c r="E4" s="10">
        <v>43.726199999999999</v>
      </c>
      <c r="G4" t="s">
        <v>89</v>
      </c>
      <c r="J4" s="4">
        <v>25.461428571428574</v>
      </c>
      <c r="L4" s="4">
        <v>68.357500000000002</v>
      </c>
      <c r="M4" s="4">
        <v>58.011500000000012</v>
      </c>
      <c r="P4" s="10">
        <v>239.61417142857144</v>
      </c>
      <c r="R4" s="10">
        <v>374.95199999999994</v>
      </c>
      <c r="S4" s="10">
        <v>238.02099999999999</v>
      </c>
      <c r="V4" s="10">
        <v>103.39199999999998</v>
      </c>
      <c r="X4" s="10">
        <v>246.95400000000004</v>
      </c>
      <c r="Y4" s="10">
        <v>24.487000000000002</v>
      </c>
    </row>
    <row r="5" spans="1:25" x14ac:dyDescent="0.35">
      <c r="A5" t="s">
        <v>9</v>
      </c>
      <c r="B5">
        <v>1</v>
      </c>
      <c r="C5" s="4">
        <v>25.461428571428574</v>
      </c>
      <c r="D5" s="10">
        <v>239.61417142857144</v>
      </c>
      <c r="E5" s="10">
        <v>103.39199999999998</v>
      </c>
      <c r="J5" s="4">
        <v>48.670499999999997</v>
      </c>
      <c r="M5" s="4">
        <v>190.66199999999998</v>
      </c>
      <c r="P5" s="10">
        <v>213.21600000000001</v>
      </c>
      <c r="S5" s="10">
        <v>386.899</v>
      </c>
      <c r="V5" s="10">
        <v>23.119599999999998</v>
      </c>
      <c r="Y5" s="10">
        <v>238.35750000000002</v>
      </c>
    </row>
    <row r="6" spans="1:25" x14ac:dyDescent="0.35">
      <c r="A6" t="s">
        <v>9</v>
      </c>
      <c r="B6">
        <v>1</v>
      </c>
      <c r="C6" s="4">
        <v>48.670499999999997</v>
      </c>
      <c r="D6" s="10">
        <v>213.21600000000001</v>
      </c>
      <c r="E6" s="10">
        <v>23.119599999999998</v>
      </c>
      <c r="J6" s="4">
        <v>39.416249999999998</v>
      </c>
      <c r="M6" s="4">
        <v>174.40399999999997</v>
      </c>
      <c r="P6" s="10">
        <v>228.31879999999998</v>
      </c>
      <c r="S6" s="10">
        <v>390.57499999999993</v>
      </c>
      <c r="V6" s="10">
        <v>81.169899999999998</v>
      </c>
      <c r="Y6" s="10">
        <v>93.519500000000008</v>
      </c>
    </row>
    <row r="7" spans="1:25" x14ac:dyDescent="0.35">
      <c r="A7" t="s">
        <v>9</v>
      </c>
      <c r="B7">
        <v>1</v>
      </c>
      <c r="C7" s="4">
        <v>39.416249999999998</v>
      </c>
      <c r="D7" s="10">
        <v>228.31879999999998</v>
      </c>
      <c r="E7" s="10">
        <v>81.169899999999998</v>
      </c>
      <c r="J7" s="4">
        <v>32.561250000000001</v>
      </c>
      <c r="M7" s="4">
        <v>371.71699999999998</v>
      </c>
      <c r="P7" s="10">
        <v>199.0016</v>
      </c>
      <c r="S7" s="10">
        <v>298.67500000000001</v>
      </c>
      <c r="V7" s="10">
        <v>84.436800000000005</v>
      </c>
      <c r="Y7" s="10">
        <v>63.041000000000011</v>
      </c>
    </row>
    <row r="8" spans="1:25" x14ac:dyDescent="0.35">
      <c r="A8" t="s">
        <v>9</v>
      </c>
      <c r="B8">
        <v>1</v>
      </c>
      <c r="C8" s="4">
        <v>32.561250000000001</v>
      </c>
      <c r="D8" s="10">
        <v>199.0016</v>
      </c>
      <c r="E8" s="10">
        <v>84.436800000000005</v>
      </c>
      <c r="J8" s="4">
        <v>38.387999999999991</v>
      </c>
      <c r="M8" s="4">
        <v>151.495</v>
      </c>
      <c r="P8" s="10">
        <v>255.85920000000002</v>
      </c>
      <c r="S8" s="10">
        <v>651.57099999999991</v>
      </c>
      <c r="V8" s="10">
        <v>50.008699999999997</v>
      </c>
      <c r="Y8" s="10">
        <v>157.863</v>
      </c>
    </row>
    <row r="9" spans="1:25" x14ac:dyDescent="0.35">
      <c r="A9" t="s">
        <v>9</v>
      </c>
      <c r="B9">
        <v>1</v>
      </c>
      <c r="C9" s="4">
        <v>38.387999999999991</v>
      </c>
      <c r="D9" s="10">
        <v>255.85920000000002</v>
      </c>
      <c r="E9" s="10">
        <v>50.008699999999997</v>
      </c>
      <c r="J9" s="4">
        <v>76.775999999999996</v>
      </c>
      <c r="M9" s="4">
        <v>282.298</v>
      </c>
      <c r="P9" s="10">
        <v>542.81239999999991</v>
      </c>
      <c r="S9" s="10">
        <v>812.39600000000007</v>
      </c>
      <c r="V9" s="10">
        <v>81.421199999999999</v>
      </c>
      <c r="Y9" s="10">
        <v>132.334</v>
      </c>
    </row>
    <row r="10" spans="1:25" x14ac:dyDescent="0.35">
      <c r="A10" t="s">
        <v>9</v>
      </c>
      <c r="B10">
        <v>1</v>
      </c>
      <c r="C10" s="4">
        <v>76.775999999999996</v>
      </c>
      <c r="D10" s="10">
        <v>542.81239999999991</v>
      </c>
      <c r="E10" s="10">
        <v>81.421199999999999</v>
      </c>
      <c r="J10" s="4">
        <v>96.655499999999989</v>
      </c>
      <c r="M10" s="4">
        <v>328.48550000000006</v>
      </c>
      <c r="P10" s="10">
        <v>402.4452</v>
      </c>
      <c r="S10" s="10">
        <v>448.47200000000004</v>
      </c>
      <c r="V10" s="10">
        <v>30.155999999999999</v>
      </c>
      <c r="Y10" s="10">
        <v>113.057</v>
      </c>
    </row>
    <row r="11" spans="1:25" x14ac:dyDescent="0.35">
      <c r="A11" t="s">
        <v>9</v>
      </c>
      <c r="B11">
        <v>1</v>
      </c>
      <c r="C11" s="4">
        <v>96.655499999999989</v>
      </c>
      <c r="D11" s="10">
        <v>402.4452</v>
      </c>
      <c r="E11" s="10">
        <v>30.155999999999999</v>
      </c>
      <c r="J11" s="4">
        <v>122.70449999999998</v>
      </c>
      <c r="M11" s="4">
        <v>142.9965</v>
      </c>
      <c r="P11" s="10">
        <v>465.07740000000001</v>
      </c>
      <c r="S11" s="10">
        <v>692.92599999999993</v>
      </c>
      <c r="V11" s="10">
        <v>136.2046</v>
      </c>
      <c r="Y11" s="10">
        <v>54.184000000000005</v>
      </c>
    </row>
    <row r="12" spans="1:25" x14ac:dyDescent="0.35">
      <c r="A12" t="s">
        <v>9</v>
      </c>
      <c r="B12">
        <v>1</v>
      </c>
      <c r="C12" s="4">
        <v>122.70449999999998</v>
      </c>
      <c r="D12" s="10">
        <v>465.07740000000001</v>
      </c>
      <c r="E12" s="10">
        <v>136.2046</v>
      </c>
      <c r="J12" s="4">
        <v>103.16774999999998</v>
      </c>
      <c r="M12" s="4">
        <v>59.120000000000005</v>
      </c>
      <c r="P12" s="10">
        <v>336.70360000000005</v>
      </c>
      <c r="S12" s="10">
        <v>600.10700000000008</v>
      </c>
      <c r="V12" s="10">
        <v>57.296399999999998</v>
      </c>
      <c r="Y12" s="10">
        <v>187.56</v>
      </c>
    </row>
    <row r="13" spans="1:25" x14ac:dyDescent="0.35">
      <c r="A13" t="s">
        <v>9</v>
      </c>
      <c r="B13">
        <v>1</v>
      </c>
      <c r="C13" s="4">
        <v>103.16774999999998</v>
      </c>
      <c r="D13" s="10">
        <v>336.70360000000005</v>
      </c>
      <c r="E13" s="10">
        <v>57.296399999999998</v>
      </c>
      <c r="J13" s="4">
        <v>111.051</v>
      </c>
      <c r="M13" s="4">
        <v>80.550999999999988</v>
      </c>
      <c r="P13" s="10">
        <v>511.71839999999997</v>
      </c>
      <c r="S13" s="10">
        <v>389.65599999999995</v>
      </c>
      <c r="V13" s="10">
        <v>72.87700000000001</v>
      </c>
      <c r="Y13" s="10">
        <v>113.05699999999999</v>
      </c>
    </row>
    <row r="14" spans="1:25" x14ac:dyDescent="0.35">
      <c r="A14" t="s">
        <v>9</v>
      </c>
      <c r="B14">
        <v>1</v>
      </c>
      <c r="C14" s="4">
        <v>111.051</v>
      </c>
      <c r="D14" s="10">
        <v>511.71839999999997</v>
      </c>
      <c r="E14" s="10">
        <v>72.87700000000001</v>
      </c>
      <c r="J14" s="4">
        <v>114.47849999999997</v>
      </c>
      <c r="M14" s="4">
        <v>48.034999999999997</v>
      </c>
      <c r="P14" s="10">
        <v>310.05160000000001</v>
      </c>
      <c r="S14" s="10">
        <v>346.46300000000002</v>
      </c>
      <c r="V14" s="10">
        <v>87.703699999999998</v>
      </c>
      <c r="Y14" s="10">
        <v>52.621000000000002</v>
      </c>
    </row>
    <row r="15" spans="1:25" x14ac:dyDescent="0.35">
      <c r="A15" t="s">
        <v>9</v>
      </c>
      <c r="B15">
        <v>1</v>
      </c>
      <c r="C15" s="4">
        <v>114.47849999999997</v>
      </c>
      <c r="D15" s="10">
        <v>310.05160000000001</v>
      </c>
      <c r="E15" s="10">
        <v>87.703699999999998</v>
      </c>
      <c r="J15" s="4">
        <v>170.00400000000002</v>
      </c>
      <c r="M15" s="4">
        <v>85.724000000000004</v>
      </c>
      <c r="P15" s="10">
        <v>225.06133333333332</v>
      </c>
      <c r="S15" s="10">
        <v>251.80600000000001</v>
      </c>
      <c r="V15" s="10">
        <v>4.0207999999999995</v>
      </c>
      <c r="Y15" s="10">
        <v>56.789000000000001</v>
      </c>
    </row>
    <row r="16" spans="1:25" x14ac:dyDescent="0.35">
      <c r="A16" t="s">
        <v>9</v>
      </c>
      <c r="B16">
        <v>1</v>
      </c>
      <c r="C16" s="4">
        <v>170.00400000000002</v>
      </c>
      <c r="D16" s="10">
        <v>225.06133333333332</v>
      </c>
      <c r="E16" s="10">
        <v>4.0207999999999995</v>
      </c>
      <c r="J16" s="4">
        <v>72.075428571428574</v>
      </c>
      <c r="M16" s="4">
        <v>141.149</v>
      </c>
      <c r="P16" s="10">
        <v>336.06902857142853</v>
      </c>
      <c r="S16" s="10">
        <v>340.94900000000001</v>
      </c>
      <c r="V16" s="10">
        <v>62.035199999999996</v>
      </c>
      <c r="Y16" s="10">
        <v>126.60299999999999</v>
      </c>
    </row>
    <row r="17" spans="1:25" x14ac:dyDescent="0.35">
      <c r="A17" t="s">
        <v>9</v>
      </c>
      <c r="B17">
        <v>1</v>
      </c>
      <c r="C17" s="4">
        <v>72.075428571428574</v>
      </c>
      <c r="D17" s="10">
        <v>336.06902857142853</v>
      </c>
      <c r="E17" s="10">
        <v>62.035199999999996</v>
      </c>
      <c r="J17" s="4">
        <v>118.24875</v>
      </c>
      <c r="M17" s="4">
        <v>54.686</v>
      </c>
      <c r="P17" s="10">
        <v>433.53919999999999</v>
      </c>
      <c r="S17" s="10">
        <v>315.21700000000004</v>
      </c>
      <c r="V17" s="10">
        <v>17.842300000000002</v>
      </c>
      <c r="Y17" s="10">
        <v>97.166500000000013</v>
      </c>
    </row>
    <row r="18" spans="1:25" x14ac:dyDescent="0.35">
      <c r="A18" t="s">
        <v>9</v>
      </c>
      <c r="B18">
        <v>1</v>
      </c>
      <c r="C18" s="4">
        <v>118.24875</v>
      </c>
      <c r="D18" s="10">
        <v>433.53919999999999</v>
      </c>
      <c r="E18" s="10">
        <v>17.842300000000002</v>
      </c>
      <c r="J18" s="4">
        <v>54.154499999999999</v>
      </c>
      <c r="M18" s="4">
        <v>46.557000000000002</v>
      </c>
      <c r="P18" s="10">
        <v>163.46559999999999</v>
      </c>
      <c r="S18" s="10">
        <v>268.34799999999996</v>
      </c>
      <c r="V18" s="10">
        <v>3.7695000000000003</v>
      </c>
      <c r="Y18" s="10">
        <v>132.334</v>
      </c>
    </row>
    <row r="19" spans="1:25" x14ac:dyDescent="0.35">
      <c r="A19" t="s">
        <v>9</v>
      </c>
      <c r="B19">
        <v>1</v>
      </c>
      <c r="C19" s="4">
        <v>54.154499999999999</v>
      </c>
      <c r="D19" s="10">
        <v>163.46559999999999</v>
      </c>
      <c r="E19" s="10">
        <v>3.7695000000000003</v>
      </c>
      <c r="J19" s="4">
        <v>38.387999999999998</v>
      </c>
      <c r="M19" s="4">
        <v>33.255000000000003</v>
      </c>
      <c r="P19" s="10">
        <v>179.45679999999999</v>
      </c>
      <c r="S19" s="10">
        <v>351.05800000000005</v>
      </c>
      <c r="V19" s="10">
        <v>35.433299999999996</v>
      </c>
      <c r="Y19" s="10">
        <v>63.041000000000004</v>
      </c>
    </row>
    <row r="20" spans="1:25" x14ac:dyDescent="0.35">
      <c r="A20" t="s">
        <v>9</v>
      </c>
      <c r="B20">
        <v>1</v>
      </c>
      <c r="C20" s="4">
        <v>38.387999999999998</v>
      </c>
      <c r="D20" s="10">
        <v>179.45679999999999</v>
      </c>
      <c r="E20" s="10">
        <v>35.433299999999996</v>
      </c>
      <c r="M20" s="4">
        <v>210.61499999999998</v>
      </c>
      <c r="S20" s="10">
        <v>39.057499999999997</v>
      </c>
      <c r="Y20" s="10">
        <v>118.52749999999999</v>
      </c>
    </row>
    <row r="21" spans="1:25" x14ac:dyDescent="0.35">
      <c r="A21" t="s">
        <v>9</v>
      </c>
      <c r="B21">
        <v>0</v>
      </c>
      <c r="C21" s="4">
        <v>49.356000000000002</v>
      </c>
      <c r="D21" s="10">
        <v>279.846</v>
      </c>
      <c r="E21" s="10">
        <v>78.154300000000006</v>
      </c>
      <c r="M21" s="4">
        <v>126.369</v>
      </c>
      <c r="S21" s="10">
        <v>1.3785000000000001</v>
      </c>
      <c r="Y21" s="10">
        <v>185.476</v>
      </c>
    </row>
    <row r="22" spans="1:25" x14ac:dyDescent="0.35">
      <c r="A22" t="s">
        <v>30</v>
      </c>
      <c r="B22">
        <v>1</v>
      </c>
      <c r="C22" s="4">
        <v>25.864999999999998</v>
      </c>
      <c r="D22" s="10">
        <v>275.7</v>
      </c>
      <c r="E22" s="10">
        <v>60.957000000000001</v>
      </c>
      <c r="M22" s="4">
        <v>39.905999999999999</v>
      </c>
      <c r="S22" s="10">
        <v>289.02550000000002</v>
      </c>
      <c r="Y22" s="10">
        <v>238.61799999999999</v>
      </c>
    </row>
    <row r="23" spans="1:25" x14ac:dyDescent="0.35">
      <c r="A23" t="s">
        <v>30</v>
      </c>
      <c r="B23">
        <v>1</v>
      </c>
      <c r="C23" s="4">
        <v>133.3895</v>
      </c>
      <c r="D23" s="10">
        <v>304.18900000000002</v>
      </c>
      <c r="E23" s="10">
        <v>164.63600000000002</v>
      </c>
      <c r="M23" s="4">
        <v>50.991</v>
      </c>
      <c r="S23" s="10">
        <v>297.75600000000003</v>
      </c>
      <c r="Y23" s="10">
        <v>134.67850000000001</v>
      </c>
    </row>
    <row r="24" spans="1:25" x14ac:dyDescent="0.35">
      <c r="A24" t="s">
        <v>30</v>
      </c>
      <c r="B24">
        <v>1</v>
      </c>
      <c r="C24" s="4">
        <v>84.984999999999985</v>
      </c>
      <c r="D24" s="10">
        <v>348.30099999999999</v>
      </c>
      <c r="E24" s="10">
        <v>226.63500000000005</v>
      </c>
      <c r="M24" s="4">
        <v>57.272499999999994</v>
      </c>
      <c r="S24" s="10">
        <v>310.62200000000001</v>
      </c>
      <c r="Y24" s="10">
        <v>122.17449999999999</v>
      </c>
    </row>
    <row r="25" spans="1:25" x14ac:dyDescent="0.35">
      <c r="A25" t="s">
        <v>30</v>
      </c>
      <c r="B25">
        <v>1</v>
      </c>
      <c r="C25" s="4">
        <v>68.357500000000002</v>
      </c>
      <c r="D25" s="10">
        <v>374.95199999999994</v>
      </c>
      <c r="E25" s="10">
        <v>246.95400000000004</v>
      </c>
      <c r="M25" s="4">
        <v>58.011500000000005</v>
      </c>
      <c r="S25" s="10">
        <v>300.51299999999998</v>
      </c>
      <c r="Y25" s="10">
        <v>146.92200000000003</v>
      </c>
    </row>
    <row r="26" spans="1:25" x14ac:dyDescent="0.35">
      <c r="A26" t="s">
        <v>30</v>
      </c>
      <c r="B26">
        <v>0</v>
      </c>
      <c r="C26" s="4">
        <v>199.53</v>
      </c>
      <c r="D26" s="10">
        <v>336.35400000000004</v>
      </c>
      <c r="E26" s="10">
        <v>291.76</v>
      </c>
      <c r="M26" s="4">
        <v>43.23149999999999</v>
      </c>
      <c r="S26" s="10">
        <v>542.21</v>
      </c>
      <c r="Y26" s="10">
        <v>82.578499999999991</v>
      </c>
    </row>
    <row r="27" spans="1:25" x14ac:dyDescent="0.35">
      <c r="A27" t="s">
        <v>30</v>
      </c>
      <c r="B27">
        <v>0</v>
      </c>
      <c r="C27" s="4">
        <v>25.864999999999998</v>
      </c>
      <c r="D27" s="10">
        <v>534.85799999999995</v>
      </c>
      <c r="E27" s="10">
        <v>58.612500000000004</v>
      </c>
      <c r="M27" s="4">
        <v>33.255000000000003</v>
      </c>
      <c r="S27" s="10">
        <v>312.45999999999998</v>
      </c>
      <c r="Y27" s="10">
        <v>122.435</v>
      </c>
    </row>
    <row r="28" spans="1:25" x14ac:dyDescent="0.35">
      <c r="A28" t="s">
        <v>30</v>
      </c>
      <c r="B28">
        <v>0</v>
      </c>
      <c r="C28" s="4">
        <v>141.51849999999999</v>
      </c>
      <c r="D28" s="10">
        <v>687.87150000000008</v>
      </c>
      <c r="E28" s="10">
        <v>70.0745</v>
      </c>
      <c r="M28" s="4">
        <v>93.114000000000004</v>
      </c>
      <c r="S28" s="10">
        <v>288.56600000000003</v>
      </c>
      <c r="Y28" s="10">
        <v>114.099</v>
      </c>
    </row>
    <row r="29" spans="1:25" x14ac:dyDescent="0.35">
      <c r="A29" t="s">
        <v>30</v>
      </c>
      <c r="B29">
        <v>0</v>
      </c>
      <c r="C29" s="4">
        <v>58.011500000000012</v>
      </c>
      <c r="D29" s="10">
        <v>238.02099999999999</v>
      </c>
      <c r="E29" s="10">
        <v>24.487000000000002</v>
      </c>
    </row>
    <row r="30" spans="1:25" x14ac:dyDescent="0.35">
      <c r="A30" t="s">
        <v>30</v>
      </c>
      <c r="B30">
        <v>0</v>
      </c>
      <c r="C30" s="4">
        <v>190.66199999999998</v>
      </c>
      <c r="D30" s="10">
        <v>386.899</v>
      </c>
      <c r="E30" s="10">
        <v>238.35750000000002</v>
      </c>
    </row>
    <row r="31" spans="1:25" x14ac:dyDescent="0.35">
      <c r="A31" t="s">
        <v>30</v>
      </c>
      <c r="B31">
        <v>0</v>
      </c>
      <c r="C31" s="4">
        <v>174.40399999999997</v>
      </c>
      <c r="D31" s="10">
        <v>390.57499999999993</v>
      </c>
      <c r="E31" s="10">
        <v>93.519500000000008</v>
      </c>
    </row>
    <row r="32" spans="1:25" x14ac:dyDescent="0.35">
      <c r="A32" t="s">
        <v>30</v>
      </c>
      <c r="B32">
        <v>0</v>
      </c>
      <c r="C32" s="4">
        <v>371.71699999999998</v>
      </c>
      <c r="D32" s="10">
        <v>298.67500000000001</v>
      </c>
      <c r="E32" s="10">
        <v>63.041000000000011</v>
      </c>
    </row>
    <row r="33" spans="1:5" x14ac:dyDescent="0.35">
      <c r="A33" t="s">
        <v>30</v>
      </c>
      <c r="B33">
        <v>0</v>
      </c>
      <c r="C33" s="4">
        <v>151.495</v>
      </c>
      <c r="D33" s="10">
        <v>651.57099999999991</v>
      </c>
      <c r="E33" s="10">
        <v>157.863</v>
      </c>
    </row>
    <row r="34" spans="1:5" x14ac:dyDescent="0.35">
      <c r="A34" t="s">
        <v>30</v>
      </c>
      <c r="B34">
        <v>0</v>
      </c>
      <c r="C34" s="4">
        <v>282.298</v>
      </c>
      <c r="D34" s="10">
        <v>812.39600000000007</v>
      </c>
      <c r="E34" s="10">
        <v>132.334</v>
      </c>
    </row>
    <row r="35" spans="1:5" x14ac:dyDescent="0.35">
      <c r="A35" t="s">
        <v>30</v>
      </c>
      <c r="B35">
        <v>0</v>
      </c>
      <c r="C35" s="4">
        <v>328.48550000000006</v>
      </c>
      <c r="D35" s="10">
        <v>448.47200000000004</v>
      </c>
      <c r="E35" s="10">
        <v>113.057</v>
      </c>
    </row>
    <row r="36" spans="1:5" x14ac:dyDescent="0.35">
      <c r="A36" t="s">
        <v>30</v>
      </c>
      <c r="B36">
        <v>0</v>
      </c>
      <c r="C36" s="4">
        <v>142.9965</v>
      </c>
      <c r="D36" s="10">
        <v>692.92599999999993</v>
      </c>
      <c r="E36" s="10">
        <v>54.184000000000005</v>
      </c>
    </row>
    <row r="37" spans="1:5" x14ac:dyDescent="0.35">
      <c r="A37" t="s">
        <v>30</v>
      </c>
      <c r="B37">
        <v>0</v>
      </c>
      <c r="C37" s="4">
        <v>59.120000000000005</v>
      </c>
      <c r="D37" s="10">
        <v>600.10700000000008</v>
      </c>
      <c r="E37" s="10">
        <v>187.56</v>
      </c>
    </row>
    <row r="38" spans="1:5" x14ac:dyDescent="0.35">
      <c r="A38" t="s">
        <v>30</v>
      </c>
      <c r="B38">
        <v>0</v>
      </c>
      <c r="C38" s="4">
        <v>80.550999999999988</v>
      </c>
      <c r="D38" s="10">
        <v>389.65599999999995</v>
      </c>
      <c r="E38" s="10">
        <v>113.05699999999999</v>
      </c>
    </row>
    <row r="39" spans="1:5" x14ac:dyDescent="0.35">
      <c r="A39" t="s">
        <v>30</v>
      </c>
      <c r="B39">
        <v>0</v>
      </c>
      <c r="C39" s="4">
        <v>48.034999999999997</v>
      </c>
      <c r="D39" s="10">
        <v>346.46300000000002</v>
      </c>
      <c r="E39" s="10">
        <v>52.621000000000002</v>
      </c>
    </row>
    <row r="40" spans="1:5" x14ac:dyDescent="0.35">
      <c r="A40" t="s">
        <v>30</v>
      </c>
      <c r="B40">
        <v>0</v>
      </c>
      <c r="C40" s="4">
        <v>85.724000000000004</v>
      </c>
      <c r="D40" s="10">
        <v>251.80600000000001</v>
      </c>
      <c r="E40" s="10">
        <v>56.789000000000001</v>
      </c>
    </row>
    <row r="41" spans="1:5" x14ac:dyDescent="0.35">
      <c r="A41" t="s">
        <v>30</v>
      </c>
      <c r="B41">
        <v>0</v>
      </c>
      <c r="C41" s="4">
        <v>141.149</v>
      </c>
      <c r="D41" s="10">
        <v>340.94900000000001</v>
      </c>
      <c r="E41" s="10">
        <v>126.60299999999999</v>
      </c>
    </row>
    <row r="42" spans="1:5" x14ac:dyDescent="0.35">
      <c r="A42" t="s">
        <v>30</v>
      </c>
      <c r="B42">
        <v>0</v>
      </c>
      <c r="C42" s="4">
        <v>54.686</v>
      </c>
      <c r="D42" s="10">
        <v>315.21700000000004</v>
      </c>
      <c r="E42" s="10">
        <v>97.166500000000013</v>
      </c>
    </row>
    <row r="43" spans="1:5" x14ac:dyDescent="0.35">
      <c r="A43" t="s">
        <v>30</v>
      </c>
      <c r="B43">
        <v>0</v>
      </c>
      <c r="C43" s="4">
        <v>46.557000000000002</v>
      </c>
      <c r="D43" s="10">
        <v>268.34799999999996</v>
      </c>
      <c r="E43" s="10">
        <v>132.334</v>
      </c>
    </row>
    <row r="44" spans="1:5" x14ac:dyDescent="0.35">
      <c r="A44" t="s">
        <v>30</v>
      </c>
      <c r="B44">
        <v>0</v>
      </c>
      <c r="C44" s="4">
        <v>33.255000000000003</v>
      </c>
      <c r="D44" s="10">
        <v>351.05800000000005</v>
      </c>
      <c r="E44" s="10">
        <v>63.041000000000004</v>
      </c>
    </row>
    <row r="45" spans="1:5" x14ac:dyDescent="0.35">
      <c r="A45" t="s">
        <v>30</v>
      </c>
      <c r="B45">
        <v>0</v>
      </c>
      <c r="C45" s="4">
        <v>210.61499999999998</v>
      </c>
      <c r="D45" s="10">
        <v>39.057499999999997</v>
      </c>
      <c r="E45" s="10">
        <v>118.52749999999999</v>
      </c>
    </row>
    <row r="46" spans="1:5" x14ac:dyDescent="0.35">
      <c r="A46" t="s">
        <v>30</v>
      </c>
      <c r="B46">
        <v>0</v>
      </c>
      <c r="C46" s="4">
        <v>126.369</v>
      </c>
      <c r="D46" s="10">
        <v>1.3785000000000001</v>
      </c>
      <c r="E46" s="10">
        <v>185.476</v>
      </c>
    </row>
    <row r="47" spans="1:5" x14ac:dyDescent="0.35">
      <c r="A47" t="s">
        <v>30</v>
      </c>
      <c r="B47">
        <v>0</v>
      </c>
      <c r="C47" s="4">
        <v>39.905999999999999</v>
      </c>
      <c r="D47" s="10">
        <v>289.02550000000002</v>
      </c>
      <c r="E47" s="10">
        <v>238.61799999999999</v>
      </c>
    </row>
    <row r="48" spans="1:5" x14ac:dyDescent="0.35">
      <c r="A48" t="s">
        <v>30</v>
      </c>
      <c r="B48">
        <v>0</v>
      </c>
      <c r="C48" s="4">
        <v>50.991</v>
      </c>
      <c r="D48" s="10">
        <v>297.75600000000003</v>
      </c>
      <c r="E48" s="10">
        <v>134.67850000000001</v>
      </c>
    </row>
    <row r="49" spans="1:5" x14ac:dyDescent="0.35">
      <c r="A49" t="s">
        <v>30</v>
      </c>
      <c r="B49">
        <v>0</v>
      </c>
      <c r="C49" s="4">
        <v>57.272499999999994</v>
      </c>
      <c r="D49" s="10">
        <v>310.62200000000001</v>
      </c>
      <c r="E49" s="10">
        <v>122.17449999999999</v>
      </c>
    </row>
    <row r="50" spans="1:5" x14ac:dyDescent="0.35">
      <c r="A50" t="s">
        <v>30</v>
      </c>
      <c r="B50">
        <v>0</v>
      </c>
      <c r="C50" s="4">
        <v>58.011500000000005</v>
      </c>
      <c r="D50" s="10">
        <v>300.51299999999998</v>
      </c>
      <c r="E50" s="10">
        <v>146.92200000000003</v>
      </c>
    </row>
    <row r="51" spans="1:5" x14ac:dyDescent="0.35">
      <c r="A51" t="s">
        <v>30</v>
      </c>
      <c r="B51">
        <v>0</v>
      </c>
      <c r="C51" s="4">
        <v>43.23149999999999</v>
      </c>
      <c r="D51" s="10">
        <v>542.21</v>
      </c>
      <c r="E51" s="10">
        <v>82.578499999999991</v>
      </c>
    </row>
    <row r="52" spans="1:5" x14ac:dyDescent="0.35">
      <c r="A52" t="s">
        <v>30</v>
      </c>
      <c r="B52">
        <v>0</v>
      </c>
      <c r="C52" s="4">
        <v>33.255000000000003</v>
      </c>
      <c r="D52" s="10">
        <v>312.45999999999998</v>
      </c>
      <c r="E52" s="10">
        <v>122.435</v>
      </c>
    </row>
    <row r="53" spans="1:5" x14ac:dyDescent="0.35">
      <c r="A53" t="s">
        <v>30</v>
      </c>
      <c r="B53">
        <v>0</v>
      </c>
      <c r="C53" s="4">
        <v>93.114000000000004</v>
      </c>
      <c r="D53" s="10">
        <v>288.56600000000003</v>
      </c>
      <c r="E53" s="10">
        <v>114.099</v>
      </c>
    </row>
  </sheetData>
  <sortState xmlns:xlrd2="http://schemas.microsoft.com/office/spreadsheetml/2017/richdata2" ref="A2:E53">
    <sortCondition ref="A2:A53"/>
    <sortCondition descending="1" ref="B2:B5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C9CEE-E704-49B7-99FB-9664AF961831}">
  <dimension ref="A1:G16"/>
  <sheetViews>
    <sheetView workbookViewId="0">
      <selection activeCell="A13" sqref="A13"/>
    </sheetView>
  </sheetViews>
  <sheetFormatPr defaultRowHeight="14.5" x14ac:dyDescent="0.35"/>
  <cols>
    <col min="1" max="1" width="12.36328125" bestFit="1" customWidth="1"/>
    <col min="2" max="2" width="15" bestFit="1" customWidth="1"/>
    <col min="3" max="3" width="14.1796875" bestFit="1" customWidth="1"/>
    <col min="4" max="4" width="13.36328125" bestFit="1" customWidth="1"/>
  </cols>
  <sheetData>
    <row r="1" spans="1:7" x14ac:dyDescent="0.35">
      <c r="A1" t="s">
        <v>79</v>
      </c>
    </row>
    <row r="2" spans="1:7" x14ac:dyDescent="0.35">
      <c r="A2" t="s">
        <v>78</v>
      </c>
    </row>
    <row r="3" spans="1:7" x14ac:dyDescent="0.35">
      <c r="A3" s="5" t="s">
        <v>72</v>
      </c>
      <c r="B3" t="s">
        <v>74</v>
      </c>
      <c r="C3" t="s">
        <v>76</v>
      </c>
      <c r="D3" t="s">
        <v>75</v>
      </c>
      <c r="F3" t="s">
        <v>77</v>
      </c>
    </row>
    <row r="4" spans="1:7" x14ac:dyDescent="0.35">
      <c r="A4" s="6" t="s">
        <v>9</v>
      </c>
      <c r="B4" s="7">
        <v>74.729292857142852</v>
      </c>
      <c r="C4" s="7">
        <v>40.162320726633546</v>
      </c>
      <c r="D4" s="3">
        <v>20</v>
      </c>
      <c r="F4" s="4">
        <f>C4/SQRT(D4)</f>
        <v>8.9805679278901351</v>
      </c>
    </row>
    <row r="5" spans="1:7" x14ac:dyDescent="0.35">
      <c r="A5" s="8">
        <v>0</v>
      </c>
      <c r="B5" s="7">
        <v>49.356000000000002</v>
      </c>
      <c r="C5" s="7" t="e">
        <v>#DIV/0!</v>
      </c>
      <c r="D5" s="3">
        <v>1</v>
      </c>
      <c r="F5" s="4" t="e">
        <f t="shared" ref="F5:F9" si="0">C5/SQRT(D5)</f>
        <v>#DIV/0!</v>
      </c>
    </row>
    <row r="6" spans="1:7" x14ac:dyDescent="0.35">
      <c r="A6" s="8">
        <v>1</v>
      </c>
      <c r="B6" s="7">
        <v>76.064729323308256</v>
      </c>
      <c r="C6" s="7">
        <v>40.804098177803006</v>
      </c>
      <c r="D6" s="3">
        <v>19</v>
      </c>
      <c r="F6" s="4">
        <f t="shared" si="0"/>
        <v>9.3611021283871274</v>
      </c>
    </row>
    <row r="7" spans="1:7" x14ac:dyDescent="0.35">
      <c r="A7" s="6" t="s">
        <v>30</v>
      </c>
      <c r="B7" s="7">
        <v>113.794453125</v>
      </c>
      <c r="C7" s="7">
        <v>88.796756871844224</v>
      </c>
      <c r="D7" s="3">
        <v>32</v>
      </c>
      <c r="F7" s="4">
        <f t="shared" si="0"/>
        <v>15.697197232863552</v>
      </c>
    </row>
    <row r="8" spans="1:7" x14ac:dyDescent="0.35">
      <c r="A8" s="8">
        <v>0</v>
      </c>
      <c r="B8" s="7">
        <v>118.886625</v>
      </c>
      <c r="C8" s="7">
        <v>92.834915819109838</v>
      </c>
      <c r="D8" s="3">
        <v>28</v>
      </c>
      <c r="F8" s="4">
        <f t="shared" si="0"/>
        <v>17.54415001721291</v>
      </c>
    </row>
    <row r="9" spans="1:7" x14ac:dyDescent="0.35">
      <c r="A9" s="8">
        <v>1</v>
      </c>
      <c r="B9" s="7">
        <v>78.149249999999995</v>
      </c>
      <c r="C9" s="7">
        <v>44.451223696129375</v>
      </c>
      <c r="D9" s="3">
        <v>4</v>
      </c>
      <c r="F9" s="4">
        <f t="shared" si="0"/>
        <v>22.225611848064688</v>
      </c>
    </row>
    <row r="10" spans="1:7" x14ac:dyDescent="0.35">
      <c r="A10" s="6" t="s">
        <v>73</v>
      </c>
      <c r="B10" s="7">
        <v>98.769391483516458</v>
      </c>
      <c r="C10" s="7">
        <v>75.907660517907701</v>
      </c>
      <c r="D10" s="3">
        <v>52</v>
      </c>
    </row>
    <row r="13" spans="1:7" x14ac:dyDescent="0.35">
      <c r="A13" t="s">
        <v>92</v>
      </c>
    </row>
    <row r="14" spans="1:7" x14ac:dyDescent="0.35">
      <c r="C14" t="s">
        <v>83</v>
      </c>
      <c r="D14" t="s">
        <v>77</v>
      </c>
      <c r="F14" t="s">
        <v>83</v>
      </c>
      <c r="G14" t="s">
        <v>77</v>
      </c>
    </row>
    <row r="15" spans="1:7" x14ac:dyDescent="0.35">
      <c r="A15" t="s">
        <v>9</v>
      </c>
      <c r="B15" s="8" t="s">
        <v>80</v>
      </c>
      <c r="C15" s="7">
        <v>76.064729323308256</v>
      </c>
      <c r="D15" s="4">
        <v>9.3611021283871274</v>
      </c>
      <c r="E15" t="s">
        <v>30</v>
      </c>
      <c r="F15" s="7">
        <v>78.149249999999995</v>
      </c>
      <c r="G15" s="4">
        <v>22.225611848064688</v>
      </c>
    </row>
    <row r="16" spans="1:7" x14ac:dyDescent="0.35">
      <c r="B16" s="8" t="s">
        <v>81</v>
      </c>
      <c r="C16" s="7">
        <v>49.356000000000002</v>
      </c>
      <c r="D16" t="s">
        <v>82</v>
      </c>
      <c r="F16" s="7">
        <v>118.886625</v>
      </c>
      <c r="G16" s="4">
        <v>17.54415001721291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B45C4-329F-4A4F-93D7-4A79F043EAE0}">
  <dimension ref="A2:C26"/>
  <sheetViews>
    <sheetView tabSelected="1" workbookViewId="0">
      <selection activeCell="F13" sqref="F13"/>
    </sheetView>
  </sheetViews>
  <sheetFormatPr defaultRowHeight="14.5" x14ac:dyDescent="0.35"/>
  <cols>
    <col min="1" max="1" width="14.453125" customWidth="1"/>
    <col min="2" max="2" width="61" customWidth="1"/>
    <col min="7" max="7" width="17.81640625" customWidth="1"/>
    <col min="8" max="8" width="19" customWidth="1"/>
    <col min="9" max="9" width="17.26953125" customWidth="1"/>
  </cols>
  <sheetData>
    <row r="2" spans="1:3" x14ac:dyDescent="0.35">
      <c r="A2" s="15" t="s">
        <v>111</v>
      </c>
    </row>
    <row r="4" spans="1:3" x14ac:dyDescent="0.35">
      <c r="A4" s="15" t="s">
        <v>100</v>
      </c>
      <c r="B4" s="15" t="s">
        <v>64</v>
      </c>
      <c r="C4" s="15" t="s">
        <v>91</v>
      </c>
    </row>
    <row r="5" spans="1:3" x14ac:dyDescent="0.35">
      <c r="A5" t="s">
        <v>0</v>
      </c>
      <c r="C5" t="s">
        <v>90</v>
      </c>
    </row>
    <row r="6" spans="1:3" x14ac:dyDescent="0.35">
      <c r="A6" t="s">
        <v>1</v>
      </c>
      <c r="C6" t="s">
        <v>94</v>
      </c>
    </row>
    <row r="7" spans="1:3" x14ac:dyDescent="0.35">
      <c r="A7" s="1" t="s">
        <v>2</v>
      </c>
      <c r="B7" t="s">
        <v>93</v>
      </c>
    </row>
    <row r="8" spans="1:3" x14ac:dyDescent="0.35">
      <c r="A8" s="1" t="s">
        <v>3</v>
      </c>
      <c r="B8" t="s">
        <v>93</v>
      </c>
    </row>
    <row r="9" spans="1:3" x14ac:dyDescent="0.35">
      <c r="A9" t="s">
        <v>4</v>
      </c>
      <c r="B9" t="s">
        <v>93</v>
      </c>
      <c r="C9" t="s">
        <v>98</v>
      </c>
    </row>
    <row r="10" spans="1:3" x14ac:dyDescent="0.35">
      <c r="A10" t="s">
        <v>5</v>
      </c>
      <c r="B10" t="s">
        <v>93</v>
      </c>
      <c r="C10" t="s">
        <v>98</v>
      </c>
    </row>
    <row r="11" spans="1:3" x14ac:dyDescent="0.35">
      <c r="A11" s="1" t="s">
        <v>6</v>
      </c>
      <c r="B11" t="s">
        <v>102</v>
      </c>
      <c r="C11" t="s">
        <v>99</v>
      </c>
    </row>
    <row r="12" spans="1:3" x14ac:dyDescent="0.35">
      <c r="A12" s="1" t="s">
        <v>7</v>
      </c>
      <c r="B12" t="s">
        <v>102</v>
      </c>
    </row>
    <row r="13" spans="1:3" x14ac:dyDescent="0.35">
      <c r="A13" t="s">
        <v>65</v>
      </c>
      <c r="B13" t="s">
        <v>105</v>
      </c>
    </row>
    <row r="14" spans="1:3" x14ac:dyDescent="0.35">
      <c r="A14" t="s">
        <v>66</v>
      </c>
      <c r="B14" t="s">
        <v>106</v>
      </c>
    </row>
    <row r="15" spans="1:3" x14ac:dyDescent="0.35">
      <c r="A15" t="s">
        <v>68</v>
      </c>
      <c r="B15" t="s">
        <v>107</v>
      </c>
    </row>
    <row r="16" spans="1:3" x14ac:dyDescent="0.35">
      <c r="A16" t="s">
        <v>67</v>
      </c>
      <c r="B16" t="s">
        <v>108</v>
      </c>
    </row>
    <row r="17" spans="1:3" x14ac:dyDescent="0.35">
      <c r="A17" t="s">
        <v>69</v>
      </c>
      <c r="B17" t="s">
        <v>109</v>
      </c>
    </row>
    <row r="18" spans="1:3" x14ac:dyDescent="0.35">
      <c r="A18" t="s">
        <v>70</v>
      </c>
      <c r="B18" t="s">
        <v>110</v>
      </c>
    </row>
    <row r="19" spans="1:3" x14ac:dyDescent="0.35">
      <c r="A19" t="s">
        <v>71</v>
      </c>
      <c r="B19" t="s">
        <v>103</v>
      </c>
      <c r="C19" t="s">
        <v>104</v>
      </c>
    </row>
    <row r="20" spans="1:3" x14ac:dyDescent="0.35">
      <c r="A20" t="s">
        <v>8</v>
      </c>
      <c r="B20" t="s">
        <v>63</v>
      </c>
      <c r="C20" t="s">
        <v>96</v>
      </c>
    </row>
    <row r="21" spans="1:3" x14ac:dyDescent="0.35">
      <c r="A21" s="9" t="s">
        <v>84</v>
      </c>
      <c r="B21" t="s">
        <v>63</v>
      </c>
      <c r="C21" t="s">
        <v>95</v>
      </c>
    </row>
    <row r="22" spans="1:3" x14ac:dyDescent="0.35">
      <c r="A22" s="9" t="s">
        <v>85</v>
      </c>
      <c r="B22" t="s">
        <v>63</v>
      </c>
      <c r="C22" t="s">
        <v>97</v>
      </c>
    </row>
    <row r="26" spans="1:3" x14ac:dyDescent="0.35">
      <c r="B26" s="11" t="s">
        <v>101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for boxplots</vt:lpstr>
      <vt:lpstr>pivot tables</vt:lpstr>
      <vt:lpstr>explanations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Lynda Prior</dc:creator>
  <cp:lastModifiedBy>Lynda Prior</cp:lastModifiedBy>
  <dcterms:created xsi:type="dcterms:W3CDTF">2019-09-30T05:40:05Z</dcterms:created>
  <dcterms:modified xsi:type="dcterms:W3CDTF">2021-10-30T03:25:47Z</dcterms:modified>
</cp:coreProperties>
</file>