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C75FD220-6DED-6749-9A70-8788FC4383DF}" xr6:coauthVersionLast="47" xr6:coauthVersionMax="47" xr10:uidLastSave="{00000000-0000-0000-0000-000000000000}"/>
  <bookViews>
    <workbookView xWindow="0" yWindow="500" windowWidth="23260" windowHeight="12580" xr2:uid="{A15172C8-A015-4805-A308-9966D4C8181D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" i="4" l="1"/>
  <c r="U8" i="4"/>
  <c r="U13" i="4"/>
  <c r="U12" i="4"/>
  <c r="U11" i="4"/>
  <c r="U7" i="4"/>
  <c r="U9" i="4"/>
  <c r="U10" i="4"/>
  <c r="U6" i="4"/>
  <c r="U3" i="4"/>
  <c r="U5" i="4"/>
  <c r="T3" i="4"/>
  <c r="Q3" i="4"/>
  <c r="T8" i="4" l="1"/>
  <c r="T6" i="4"/>
  <c r="T7" i="4"/>
  <c r="T9" i="4"/>
  <c r="T10" i="4"/>
  <c r="T11" i="4"/>
  <c r="T12" i="4"/>
  <c r="T13" i="4"/>
  <c r="T4" i="4"/>
  <c r="T5" i="4"/>
  <c r="S6" i="4"/>
  <c r="S5" i="4"/>
  <c r="S7" i="4"/>
  <c r="S8" i="4"/>
  <c r="S9" i="4"/>
  <c r="S10" i="4"/>
  <c r="S11" i="4"/>
  <c r="S12" i="4"/>
  <c r="S13" i="4"/>
  <c r="S14" i="4"/>
  <c r="S15" i="4"/>
  <c r="L23" i="4"/>
  <c r="M23" i="4" s="1"/>
  <c r="L24" i="4"/>
  <c r="M24" i="4" s="1"/>
  <c r="L25" i="4"/>
  <c r="M25" i="4"/>
  <c r="L26" i="4"/>
  <c r="M26" i="4" s="1"/>
  <c r="A27" i="4"/>
  <c r="L27" i="4"/>
  <c r="M27" i="4" s="1"/>
  <c r="L28" i="4"/>
  <c r="M28" i="4" s="1"/>
  <c r="L29" i="4"/>
  <c r="M29" i="4"/>
  <c r="L30" i="4"/>
  <c r="M30" i="4" s="1"/>
  <c r="L31" i="4"/>
  <c r="M31" i="4" s="1"/>
  <c r="L32" i="4"/>
  <c r="M32" i="4" s="1"/>
  <c r="L33" i="4"/>
  <c r="M33" i="4" s="1"/>
  <c r="L34" i="4"/>
  <c r="M34" i="4" s="1"/>
  <c r="S4" i="4" l="1"/>
  <c r="R5" i="4"/>
  <c r="R6" i="4"/>
  <c r="R7" i="4"/>
  <c r="R8" i="4"/>
  <c r="R9" i="4"/>
  <c r="R10" i="4"/>
  <c r="R11" i="4"/>
  <c r="R12" i="4"/>
  <c r="R13" i="4"/>
  <c r="R14" i="4"/>
  <c r="R15" i="4"/>
  <c r="R4" i="4"/>
  <c r="Q5" i="4"/>
  <c r="Q6" i="4"/>
  <c r="Q7" i="4"/>
  <c r="Q8" i="4"/>
  <c r="Q9" i="4"/>
  <c r="Q10" i="4"/>
  <c r="Q11" i="4"/>
  <c r="Q12" i="4"/>
  <c r="Q13" i="4"/>
  <c r="Q14" i="4"/>
  <c r="Q15" i="4"/>
  <c r="Q4" i="4"/>
</calcChain>
</file>

<file path=xl/sharedStrings.xml><?xml version="1.0" encoding="utf-8"?>
<sst xmlns="http://schemas.openxmlformats.org/spreadsheetml/2006/main" count="19" uniqueCount="12">
  <si>
    <t>SD</t>
  </si>
  <si>
    <t>t/sec</t>
  </si>
  <si>
    <t>Kinetics</t>
  </si>
  <si>
    <t>Rh,2/nm</t>
  </si>
  <si>
    <t>R1</t>
  </si>
  <si>
    <t>R2</t>
  </si>
  <si>
    <t>R3</t>
  </si>
  <si>
    <t xml:space="preserve">Inset </t>
  </si>
  <si>
    <t>Main Figure</t>
  </si>
  <si>
    <t>Repeat 1</t>
  </si>
  <si>
    <t>Repeat 3</t>
  </si>
  <si>
    <t>Repeat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</si>
</sst>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/>
    <xf numFmtId="2" fontId="1" fillId="0" borderId="0" xfId="0" applyNumberFormat="1" applyFont="1" applyFill="1" applyBorder="1" applyAlignment="1">
      <alignment horizontal="center"/>
    </xf>
    <xf numFmtId="2" fontId="0" fillId="0" borderId="0" xfId="0" applyNumberFormat="1"/>
    <xf numFmtId="0" fontId="1" fillId="0" borderId="3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/>
    <xf numFmtId="0" fontId="6" fillId="0" borderId="0" xfId="0" applyFont="1"/>
    <xf numFmtId="2" fontId="0" fillId="0" borderId="0" xfId="0" applyNumberFormat="1" applyFill="1"/>
    <xf numFmtId="0" fontId="5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0" fillId="0" borderId="0" xfId="0" applyBorder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871F8-F8B2-4410-9C9E-4A7289B96B9E}">
  <dimension ref="A1:U34"/>
  <sheetViews>
    <sheetView tabSelected="1" workbookViewId="0">
      <selection activeCell="U5" sqref="U5"/>
    </sheetView>
  </sheetViews>
  <sheetFormatPr baseColWidth="10" defaultColWidth="8.83203125" defaultRowHeight="15" x14ac:dyDescent="0.2"/>
  <cols>
    <col min="25" max="25" width="6.6640625" bestFit="1" customWidth="1"/>
  </cols>
  <sheetData>
    <row r="1" spans="1:21" x14ac:dyDescent="0.2">
      <c r="A1" s="17" t="s">
        <v>8</v>
      </c>
    </row>
    <row r="2" spans="1:21" x14ac:dyDescent="0.2">
      <c r="A2" t="s">
        <v>9</v>
      </c>
      <c r="H2" t="s">
        <v>11</v>
      </c>
      <c r="M2" t="s">
        <v>10</v>
      </c>
    </row>
    <row r="3" spans="1:21" x14ac:dyDescent="0.2">
      <c r="A3" s="21">
        <v>0</v>
      </c>
      <c r="B3" s="21"/>
      <c r="C3" s="21"/>
      <c r="D3" s="21">
        <v>277.3</v>
      </c>
      <c r="E3" s="21">
        <v>10.77</v>
      </c>
      <c r="F3" s="21"/>
      <c r="G3" s="21"/>
      <c r="H3" s="21"/>
      <c r="I3" s="9">
        <v>429.97</v>
      </c>
      <c r="J3" s="9">
        <v>15.48</v>
      </c>
      <c r="K3" s="21"/>
      <c r="L3" s="21"/>
      <c r="M3" s="21"/>
      <c r="N3">
        <v>352.13</v>
      </c>
      <c r="O3" s="21"/>
      <c r="Q3">
        <f>A3</f>
        <v>0</v>
      </c>
      <c r="T3" s="13">
        <f>AVERAGE(D3,I3,N3)</f>
        <v>353.13333333333338</v>
      </c>
      <c r="U3">
        <f>_xlfn.STDEV.P(D3,N3)</f>
        <v>37.414999999999722</v>
      </c>
    </row>
    <row r="4" spans="1:21" x14ac:dyDescent="0.2">
      <c r="A4" s="3">
        <v>6</v>
      </c>
      <c r="B4" s="8">
        <v>4.87</v>
      </c>
      <c r="C4" s="8">
        <v>8.3247863247863253E-3</v>
      </c>
      <c r="D4" s="8">
        <v>321.39999999999998</v>
      </c>
      <c r="E4" s="8">
        <v>6.7</v>
      </c>
      <c r="F4" s="21"/>
      <c r="G4" s="8">
        <v>2.23</v>
      </c>
      <c r="H4" s="8">
        <v>0.02</v>
      </c>
      <c r="I4" s="8">
        <v>253.94499999999999</v>
      </c>
      <c r="J4" s="8">
        <v>6.9471965923963959</v>
      </c>
      <c r="K4" s="21"/>
      <c r="L4" s="8">
        <v>3.1349999999999998</v>
      </c>
      <c r="M4" s="8">
        <v>2.4019271993237164E-2</v>
      </c>
      <c r="N4" s="8">
        <v>388.85</v>
      </c>
      <c r="O4" s="8">
        <v>17.386817043361834</v>
      </c>
      <c r="P4" s="8"/>
      <c r="Q4">
        <f t="shared" ref="Q4:Q15" si="0">A4</f>
        <v>6</v>
      </c>
      <c r="R4" s="13">
        <f t="shared" ref="R4:R15" si="1">AVERAGE(B4,G4,L4)</f>
        <v>3.4116666666666666</v>
      </c>
      <c r="S4" s="15">
        <f t="shared" ref="S4:S15" si="2">_xlfn.STDEV.P(B4,G4,Q31)</f>
        <v>1.3200000000000007</v>
      </c>
      <c r="T4" s="13">
        <f>AVERAGE(I4,N4)</f>
        <v>321.39750000000004</v>
      </c>
      <c r="U4" s="16">
        <f>_xlfn.STDEV.P(I4,D4,N4)</f>
        <v>55.074735637636508</v>
      </c>
    </row>
    <row r="5" spans="1:21" x14ac:dyDescent="0.2">
      <c r="A5" s="5">
        <v>22</v>
      </c>
      <c r="B5" s="7">
        <v>2.5092444</v>
      </c>
      <c r="C5" s="7">
        <v>0.14000000000000001</v>
      </c>
      <c r="D5" s="7"/>
      <c r="E5" s="7"/>
      <c r="G5">
        <v>2.65</v>
      </c>
      <c r="H5" s="7">
        <v>7.0000000000000007E-2</v>
      </c>
      <c r="I5">
        <v>60.97</v>
      </c>
      <c r="J5" s="13">
        <v>0.03</v>
      </c>
      <c r="L5" s="7">
        <v>2.835</v>
      </c>
      <c r="M5" s="7">
        <v>1.4161220794165161E-2</v>
      </c>
      <c r="N5" s="7">
        <v>60.97</v>
      </c>
      <c r="O5" s="7">
        <v>0.32486039404623246</v>
      </c>
      <c r="P5" s="7"/>
      <c r="Q5">
        <f t="shared" si="0"/>
        <v>22</v>
      </c>
      <c r="R5" s="13">
        <f t="shared" si="1"/>
        <v>2.6647481333333336</v>
      </c>
      <c r="S5" s="15">
        <f t="shared" si="2"/>
        <v>7.0377799999999935E-2</v>
      </c>
      <c r="T5" s="13">
        <f t="shared" ref="T5:T13" si="3">AVERAGE(D5,I5,N5)</f>
        <v>60.97</v>
      </c>
      <c r="U5" s="22">
        <f>O5</f>
        <v>0.32486039404623246</v>
      </c>
    </row>
    <row r="6" spans="1:21" x14ac:dyDescent="0.2">
      <c r="A6" s="5">
        <v>38</v>
      </c>
      <c r="B6" s="7">
        <v>2.83</v>
      </c>
      <c r="C6" s="7">
        <v>1.3605769230769232E-2</v>
      </c>
      <c r="D6" s="7">
        <v>47.81</v>
      </c>
      <c r="E6" s="7">
        <v>0.52</v>
      </c>
      <c r="G6">
        <v>2.96</v>
      </c>
      <c r="H6">
        <v>0</v>
      </c>
      <c r="I6">
        <v>53.04</v>
      </c>
      <c r="J6">
        <v>0.64</v>
      </c>
      <c r="L6" s="7">
        <v>3.0950000000000002</v>
      </c>
      <c r="M6" s="7">
        <v>1.4457812413909261E-2</v>
      </c>
      <c r="N6" s="7">
        <v>58.274999999999999</v>
      </c>
      <c r="O6" s="7">
        <v>0.30246468811151778</v>
      </c>
      <c r="P6" s="7"/>
      <c r="Q6">
        <f t="shared" si="0"/>
        <v>38</v>
      </c>
      <c r="R6" s="13">
        <f t="shared" si="1"/>
        <v>2.9616666666666664</v>
      </c>
      <c r="S6" s="15">
        <f t="shared" si="2"/>
        <v>6.4999999999999947E-2</v>
      </c>
      <c r="T6" s="18">
        <f t="shared" si="3"/>
        <v>53.041666666666664</v>
      </c>
      <c r="U6" s="16">
        <f>_xlfn.STDEV.P(D6,I6,N6)</f>
        <v>4.2723185222494289</v>
      </c>
    </row>
    <row r="7" spans="1:21" x14ac:dyDescent="0.2">
      <c r="A7" s="5">
        <v>54</v>
      </c>
      <c r="B7" s="7">
        <v>2.2400000000000002</v>
      </c>
      <c r="C7" s="7">
        <v>9.955555555555556E-3</v>
      </c>
      <c r="D7" s="7">
        <v>58.445</v>
      </c>
      <c r="E7" s="7">
        <v>0.91997458330676185</v>
      </c>
      <c r="G7">
        <v>2.4700000000000002</v>
      </c>
      <c r="H7">
        <v>0</v>
      </c>
      <c r="I7">
        <v>51.68</v>
      </c>
      <c r="J7">
        <v>0.87</v>
      </c>
      <c r="L7" s="7">
        <v>2.7</v>
      </c>
      <c r="M7" s="7">
        <v>1.4156402946973803E-2</v>
      </c>
      <c r="N7" s="7">
        <v>44.905000000000001</v>
      </c>
      <c r="O7" s="7">
        <v>0.26175737703871044</v>
      </c>
      <c r="P7" s="7"/>
      <c r="Q7">
        <f t="shared" si="0"/>
        <v>54</v>
      </c>
      <c r="R7" s="13">
        <f t="shared" si="1"/>
        <v>2.4700000000000002</v>
      </c>
      <c r="S7" s="15">
        <f t="shared" si="2"/>
        <v>0.11499999999999999</v>
      </c>
      <c r="T7" s="13">
        <f t="shared" si="3"/>
        <v>51.676666666666669</v>
      </c>
      <c r="U7" s="16">
        <f t="shared" ref="U7:U15" si="4">_xlfn.STDEV.P(D7,I7,N7)</f>
        <v>5.5276823554019181</v>
      </c>
    </row>
    <row r="8" spans="1:21" x14ac:dyDescent="0.2">
      <c r="A8" s="5">
        <v>66</v>
      </c>
      <c r="B8" s="7">
        <v>2.7149999999999999</v>
      </c>
      <c r="C8" s="7">
        <v>1.5125348189415041E-2</v>
      </c>
      <c r="D8" s="13">
        <v>84.5</v>
      </c>
      <c r="E8" s="7">
        <v>8.7384065467032919</v>
      </c>
      <c r="G8" s="7">
        <v>4.38</v>
      </c>
      <c r="H8" s="7">
        <v>1.0000000000000002E-2</v>
      </c>
      <c r="I8" s="7">
        <v>133.715</v>
      </c>
      <c r="J8" s="7">
        <v>1.0040669016186223</v>
      </c>
      <c r="L8" s="7">
        <v>2.11</v>
      </c>
      <c r="M8" s="7">
        <v>0.20548382187919551</v>
      </c>
      <c r="N8" s="7">
        <v>35.446666666666665</v>
      </c>
      <c r="O8" s="7">
        <v>5.694175769658095</v>
      </c>
      <c r="P8" s="7"/>
      <c r="Q8">
        <f t="shared" si="0"/>
        <v>66</v>
      </c>
      <c r="R8" s="13">
        <f t="shared" si="1"/>
        <v>3.0683333333333334</v>
      </c>
      <c r="S8" s="15">
        <f t="shared" si="2"/>
        <v>0.8324999999999998</v>
      </c>
      <c r="T8" s="13">
        <f t="shared" si="3"/>
        <v>84.553888888888892</v>
      </c>
      <c r="U8" s="16">
        <f>_xlfn.STDEV.P(D8,N8)</f>
        <v>24.526666666666681</v>
      </c>
    </row>
    <row r="9" spans="1:21" x14ac:dyDescent="0.2">
      <c r="A9" s="5">
        <v>96</v>
      </c>
      <c r="B9" s="7">
        <v>1.42</v>
      </c>
      <c r="C9" s="7">
        <v>1.0364963503649634E-2</v>
      </c>
      <c r="D9" s="7">
        <v>35.33</v>
      </c>
      <c r="E9" s="7">
        <v>0.51678717728915802</v>
      </c>
      <c r="G9" s="7">
        <v>3.69</v>
      </c>
      <c r="H9" s="7">
        <v>0.01</v>
      </c>
      <c r="I9" s="7">
        <v>69.38</v>
      </c>
      <c r="J9" s="7">
        <v>0.57002739730241059</v>
      </c>
      <c r="L9" s="7">
        <v>2.88</v>
      </c>
      <c r="M9" s="7">
        <v>0.01</v>
      </c>
      <c r="N9" s="7">
        <v>45.84</v>
      </c>
      <c r="O9" s="7">
        <v>0.35</v>
      </c>
      <c r="P9" s="7"/>
      <c r="Q9">
        <f t="shared" si="0"/>
        <v>96</v>
      </c>
      <c r="R9" s="13">
        <f t="shared" si="1"/>
        <v>2.6633333333333331</v>
      </c>
      <c r="S9" s="15">
        <f t="shared" si="2"/>
        <v>1.1350000000000007</v>
      </c>
      <c r="T9" s="13">
        <f t="shared" si="3"/>
        <v>50.183333333333337</v>
      </c>
      <c r="U9" s="16">
        <f t="shared" si="4"/>
        <v>14.236081701866617</v>
      </c>
    </row>
    <row r="10" spans="1:21" x14ac:dyDescent="0.2">
      <c r="A10" s="5">
        <v>126</v>
      </c>
      <c r="B10" s="7">
        <v>1.65</v>
      </c>
      <c r="C10" s="7">
        <v>1.1073825503355703E-2</v>
      </c>
      <c r="D10" s="7">
        <v>33.629999999999995</v>
      </c>
      <c r="E10" s="7">
        <v>0.33426620683127789</v>
      </c>
      <c r="G10" s="7">
        <v>1.76</v>
      </c>
      <c r="H10" s="7">
        <v>7.8222222222222217E-3</v>
      </c>
      <c r="I10" s="7">
        <v>41.099999999999994</v>
      </c>
      <c r="J10" s="7">
        <v>0.1642248268513585</v>
      </c>
      <c r="L10" s="7">
        <v>1.71</v>
      </c>
      <c r="M10" s="7">
        <v>0.06</v>
      </c>
      <c r="N10" s="7">
        <v>37.369999999999997</v>
      </c>
      <c r="O10" s="7">
        <v>0.3</v>
      </c>
      <c r="P10" s="7"/>
      <c r="Q10">
        <f t="shared" si="0"/>
        <v>126</v>
      </c>
      <c r="R10" s="13">
        <f t="shared" si="1"/>
        <v>1.7066666666666668</v>
      </c>
      <c r="S10" s="15">
        <f t="shared" si="2"/>
        <v>5.5000000000000049E-2</v>
      </c>
      <c r="T10" s="13">
        <f t="shared" si="3"/>
        <v>37.366666666666667</v>
      </c>
      <c r="U10" s="16">
        <f t="shared" si="4"/>
        <v>3.0496156406267909</v>
      </c>
    </row>
    <row r="11" spans="1:21" x14ac:dyDescent="0.2">
      <c r="A11" s="5">
        <v>156</v>
      </c>
      <c r="B11">
        <v>3.2233333333333332</v>
      </c>
      <c r="C11">
        <v>0.01</v>
      </c>
      <c r="D11">
        <v>30.666666666666668</v>
      </c>
      <c r="E11">
        <v>2.2183091549352363</v>
      </c>
      <c r="G11" s="7">
        <v>4.58</v>
      </c>
      <c r="H11" s="7">
        <v>0.42</v>
      </c>
      <c r="I11" s="7"/>
      <c r="J11" s="7"/>
      <c r="L11" s="7">
        <v>1.8666666666666665</v>
      </c>
      <c r="M11" s="7">
        <v>3.3717442611606856E-2</v>
      </c>
      <c r="N11" s="7">
        <v>30.666666666666668</v>
      </c>
      <c r="O11" s="7">
        <v>2.2183091549352363</v>
      </c>
      <c r="P11" s="7"/>
      <c r="Q11">
        <f t="shared" si="0"/>
        <v>156</v>
      </c>
      <c r="R11" s="13">
        <f t="shared" si="1"/>
        <v>3.2233333333333332</v>
      </c>
      <c r="S11" s="15">
        <f t="shared" si="2"/>
        <v>0.67833333333333512</v>
      </c>
      <c r="T11" s="13">
        <f t="shared" si="3"/>
        <v>30.666666666666668</v>
      </c>
      <c r="U11" s="22">
        <f>O11</f>
        <v>2.2183091549352363</v>
      </c>
    </row>
    <row r="12" spans="1:21" x14ac:dyDescent="0.2">
      <c r="A12" s="5">
        <v>186</v>
      </c>
      <c r="B12" s="7">
        <v>1.7450000000000001</v>
      </c>
      <c r="C12" s="7">
        <v>1.070552147239264E-2</v>
      </c>
      <c r="D12" s="7">
        <v>13.64</v>
      </c>
      <c r="E12" s="7">
        <v>0.12074166007726916</v>
      </c>
      <c r="G12" s="7">
        <v>1.7450000000000001</v>
      </c>
      <c r="H12" s="7">
        <v>1.070552147239264E-2</v>
      </c>
      <c r="I12" s="7">
        <v>13.64</v>
      </c>
      <c r="J12" s="7">
        <v>0.12074166007726916</v>
      </c>
      <c r="L12" s="7">
        <v>1.7450000000000001</v>
      </c>
      <c r="M12" s="7">
        <v>1.070552147239264E-2</v>
      </c>
      <c r="N12" s="7">
        <v>13.64</v>
      </c>
      <c r="O12" s="7">
        <v>0.12074166007726916</v>
      </c>
      <c r="P12" s="7"/>
      <c r="Q12">
        <f t="shared" si="0"/>
        <v>186</v>
      </c>
      <c r="R12" s="13">
        <f t="shared" si="1"/>
        <v>1.7450000000000001</v>
      </c>
      <c r="S12" s="15">
        <f t="shared" si="2"/>
        <v>0</v>
      </c>
      <c r="T12" s="13">
        <f t="shared" si="3"/>
        <v>13.64</v>
      </c>
      <c r="U12" s="22">
        <f>O12</f>
        <v>0.12074166007726916</v>
      </c>
    </row>
    <row r="13" spans="1:21" x14ac:dyDescent="0.2">
      <c r="A13" s="5">
        <v>246</v>
      </c>
      <c r="B13" s="7">
        <v>3.5049999999999999</v>
      </c>
      <c r="C13" s="7">
        <v>1.7928388746803067E-2</v>
      </c>
      <c r="D13" s="7"/>
      <c r="E13" s="7"/>
      <c r="G13" s="7">
        <v>3.1850000000000001</v>
      </c>
      <c r="H13" s="7">
        <v>1.4146370998939447E-2</v>
      </c>
      <c r="I13" s="7"/>
      <c r="J13" s="7"/>
      <c r="L13" s="7">
        <v>2.8699999999999997</v>
      </c>
      <c r="M13" s="7">
        <v>1.5605686295637859E-2</v>
      </c>
      <c r="N13" s="7">
        <v>20.57</v>
      </c>
      <c r="O13" s="7">
        <v>1.4876207011197375</v>
      </c>
      <c r="P13" s="7"/>
      <c r="Q13">
        <f t="shared" si="0"/>
        <v>246</v>
      </c>
      <c r="R13" s="13">
        <f t="shared" si="1"/>
        <v>3.1866666666666661</v>
      </c>
      <c r="S13" s="15">
        <f t="shared" si="2"/>
        <v>0.15999999999999992</v>
      </c>
      <c r="T13" s="13">
        <f t="shared" si="3"/>
        <v>20.57</v>
      </c>
      <c r="U13" s="22">
        <f>O13</f>
        <v>1.4876207011197375</v>
      </c>
    </row>
    <row r="14" spans="1:21" x14ac:dyDescent="0.2">
      <c r="A14" s="5">
        <v>306</v>
      </c>
      <c r="B14" s="7">
        <v>3.0449999999999999</v>
      </c>
      <c r="C14" s="7">
        <v>2.8457943925233643E-2</v>
      </c>
      <c r="D14" s="7"/>
      <c r="E14" s="7"/>
      <c r="G14" s="7">
        <v>5.2949999999999999</v>
      </c>
      <c r="H14" s="7">
        <v>2.0809886875263296E-2</v>
      </c>
      <c r="I14" s="7"/>
      <c r="J14" s="7"/>
      <c r="L14" s="7">
        <v>3.1533333333333338</v>
      </c>
      <c r="M14" s="7">
        <v>1.0993718178582905E-2</v>
      </c>
      <c r="N14" s="7"/>
      <c r="O14" s="7"/>
      <c r="P14" s="7"/>
      <c r="Q14">
        <f t="shared" si="0"/>
        <v>306</v>
      </c>
      <c r="R14" s="13">
        <f t="shared" si="1"/>
        <v>3.8311111111111114</v>
      </c>
      <c r="S14" s="15">
        <f t="shared" si="2"/>
        <v>1.125</v>
      </c>
      <c r="T14" s="13"/>
      <c r="U14" s="16"/>
    </row>
    <row r="15" spans="1:21" x14ac:dyDescent="0.2">
      <c r="A15" s="14">
        <v>366</v>
      </c>
      <c r="B15" s="9">
        <v>3.41</v>
      </c>
      <c r="C15" s="9">
        <v>0.03</v>
      </c>
      <c r="D15" s="9"/>
      <c r="E15" s="9"/>
      <c r="G15" s="9">
        <v>2.8200000000000003</v>
      </c>
      <c r="H15" s="9">
        <v>1.414880635159833E-2</v>
      </c>
      <c r="I15" s="9"/>
      <c r="J15" s="9"/>
      <c r="L15" s="7">
        <v>3.12</v>
      </c>
      <c r="M15" s="7">
        <v>0.3</v>
      </c>
      <c r="Q15">
        <f t="shared" si="0"/>
        <v>366</v>
      </c>
      <c r="R15" s="13">
        <f t="shared" si="1"/>
        <v>3.1166666666666671</v>
      </c>
      <c r="S15" s="15">
        <f t="shared" si="2"/>
        <v>0.29499999999999993</v>
      </c>
      <c r="T15" s="13"/>
      <c r="U15" s="16"/>
    </row>
    <row r="18" spans="1:13" x14ac:dyDescent="0.2">
      <c r="A18" s="17" t="s">
        <v>7</v>
      </c>
    </row>
    <row r="19" spans="1:13" x14ac:dyDescent="0.2">
      <c r="B19" s="20" t="s">
        <v>4</v>
      </c>
      <c r="C19" s="20"/>
      <c r="E19" s="19" t="s">
        <v>5</v>
      </c>
      <c r="F19" s="19"/>
      <c r="H19" s="19" t="s">
        <v>6</v>
      </c>
      <c r="I19" s="19"/>
      <c r="K19" s="19" t="s">
        <v>2</v>
      </c>
      <c r="L19" s="19"/>
      <c r="M19" s="19"/>
    </row>
    <row r="20" spans="1:13" x14ac:dyDescent="0.2">
      <c r="A20" s="4"/>
      <c r="E20" s="11"/>
      <c r="F20" s="11"/>
    </row>
    <row r="21" spans="1:13" x14ac:dyDescent="0.2">
      <c r="A21" s="10" t="s">
        <v>1</v>
      </c>
      <c r="B21" s="1" t="s">
        <v>3</v>
      </c>
      <c r="C21" s="1" t="s">
        <v>0</v>
      </c>
      <c r="E21" s="1" t="s">
        <v>3</v>
      </c>
      <c r="F21" s="1" t="s">
        <v>0</v>
      </c>
      <c r="H21" s="1" t="s">
        <v>3</v>
      </c>
      <c r="I21" s="1" t="s">
        <v>0</v>
      </c>
      <c r="K21" s="10" t="s">
        <v>1</v>
      </c>
      <c r="L21" s="1" t="s">
        <v>3</v>
      </c>
      <c r="M21" s="1" t="s">
        <v>0</v>
      </c>
    </row>
    <row r="22" spans="1:13" x14ac:dyDescent="0.2">
      <c r="A22" s="4"/>
      <c r="K22" s="4"/>
    </row>
    <row r="23" spans="1:13" x14ac:dyDescent="0.2">
      <c r="A23" s="2">
        <v>360</v>
      </c>
      <c r="B23" s="6">
        <v>2.5897821032911432</v>
      </c>
      <c r="C23" s="6">
        <v>4.4713429454447298E-2</v>
      </c>
      <c r="E23" s="6">
        <v>2.4047396662932372</v>
      </c>
      <c r="F23" s="6">
        <v>2.7357091466248189E-2</v>
      </c>
      <c r="H23" s="6">
        <v>1.32</v>
      </c>
      <c r="I23" s="12">
        <v>0</v>
      </c>
      <c r="K23" s="2">
        <v>360</v>
      </c>
      <c r="L23" s="13">
        <f t="shared" ref="L23:L34" si="5">AVERAGE(B23,E23,H23)</f>
        <v>2.1048405898614604</v>
      </c>
      <c r="M23" s="13">
        <f t="shared" ref="M23:M34" si="6">SQRT((C23/B23)^2+(F23/E23)^2+(I23/H23)^2)*L23</f>
        <v>4.3520455584858807E-2</v>
      </c>
    </row>
    <row r="24" spans="1:13" x14ac:dyDescent="0.2">
      <c r="A24" s="5">
        <v>1440</v>
      </c>
      <c r="B24" s="7">
        <v>1.7851161950219201</v>
      </c>
      <c r="C24" s="7">
        <v>5.3282006568186394E-3</v>
      </c>
      <c r="E24" s="13">
        <v>1.79</v>
      </c>
      <c r="F24" s="13">
        <v>0.02</v>
      </c>
      <c r="H24">
        <v>1.79</v>
      </c>
      <c r="I24">
        <v>0.01</v>
      </c>
      <c r="K24" s="5">
        <v>1440</v>
      </c>
      <c r="L24" s="13">
        <f t="shared" si="5"/>
        <v>1.7883720650073067</v>
      </c>
      <c r="M24" s="13">
        <f t="shared" si="6"/>
        <v>2.296920393199893E-2</v>
      </c>
    </row>
    <row r="25" spans="1:13" x14ac:dyDescent="0.2">
      <c r="A25" s="5">
        <v>2400</v>
      </c>
      <c r="B25" s="7">
        <v>1.7654822821926144</v>
      </c>
      <c r="C25" s="7">
        <v>5.1902992382928835E-3</v>
      </c>
      <c r="E25">
        <v>1.72</v>
      </c>
      <c r="F25">
        <v>0.01</v>
      </c>
      <c r="H25" s="7">
        <v>1.6795187436957895</v>
      </c>
      <c r="I25" s="7">
        <v>1.0876385693369588E-2</v>
      </c>
      <c r="K25" s="5">
        <v>2400</v>
      </c>
      <c r="L25" s="13">
        <f t="shared" si="5"/>
        <v>1.7216670086294679</v>
      </c>
      <c r="M25" s="13">
        <f t="shared" si="6"/>
        <v>1.5815189714843476E-2</v>
      </c>
    </row>
    <row r="26" spans="1:13" x14ac:dyDescent="0.2">
      <c r="A26" s="5">
        <v>3240</v>
      </c>
      <c r="B26" s="7">
        <v>1.6522947007252042</v>
      </c>
      <c r="C26" s="7">
        <v>5.8291365558113895E-3</v>
      </c>
      <c r="E26">
        <v>1.71</v>
      </c>
      <c r="F26">
        <v>0.01</v>
      </c>
      <c r="H26" s="7">
        <v>1.766747362969336</v>
      </c>
      <c r="I26" s="7">
        <v>1.5740860352583829E-2</v>
      </c>
      <c r="K26" s="5">
        <v>3240</v>
      </c>
      <c r="L26" s="13">
        <f t="shared" si="5"/>
        <v>1.7096806878981801</v>
      </c>
      <c r="M26" s="13">
        <f t="shared" si="6"/>
        <v>1.9192953438293334E-2</v>
      </c>
    </row>
    <row r="27" spans="1:13" x14ac:dyDescent="0.2">
      <c r="A27" s="5">
        <f>66*60</f>
        <v>3960</v>
      </c>
      <c r="B27" s="7">
        <v>1.5495754012584972</v>
      </c>
      <c r="C27" s="7">
        <v>0.16064065552919207</v>
      </c>
      <c r="E27" s="7">
        <v>2.1261801286668076</v>
      </c>
      <c r="F27" s="7">
        <v>7.5090072289468067E-3</v>
      </c>
      <c r="H27" s="7">
        <v>2.5086307059457917</v>
      </c>
      <c r="I27" s="7">
        <v>2.7089534361631536E-2</v>
      </c>
      <c r="K27" s="5">
        <v>3780</v>
      </c>
      <c r="L27" s="13">
        <f t="shared" si="5"/>
        <v>2.0614620786236988</v>
      </c>
      <c r="M27" s="13">
        <f t="shared" si="6"/>
        <v>0.21498626281313982</v>
      </c>
    </row>
    <row r="28" spans="1:13" x14ac:dyDescent="0.2">
      <c r="A28" s="5">
        <v>4860</v>
      </c>
      <c r="B28" s="8">
        <v>1.94</v>
      </c>
      <c r="C28" s="8">
        <v>0.01</v>
      </c>
      <c r="E28" s="7">
        <v>1.9408400930216376</v>
      </c>
      <c r="F28" s="7">
        <v>6.8944065835724339E-3</v>
      </c>
      <c r="H28" s="7">
        <v>1.9408400930216376</v>
      </c>
      <c r="I28" s="7">
        <v>6.8944065835724339E-3</v>
      </c>
      <c r="K28" s="5">
        <v>4860</v>
      </c>
      <c r="L28" s="13">
        <f t="shared" si="5"/>
        <v>1.9405600620144252</v>
      </c>
      <c r="M28" s="13">
        <f t="shared" si="6"/>
        <v>1.3967676977374664E-2</v>
      </c>
    </row>
    <row r="29" spans="1:13" x14ac:dyDescent="0.2">
      <c r="A29" s="5">
        <v>5820</v>
      </c>
      <c r="B29" s="7">
        <v>1.6612446089593336</v>
      </c>
      <c r="C29" s="7">
        <v>7.6352530541012207E-3</v>
      </c>
      <c r="E29" s="7">
        <v>1.841234295506041</v>
      </c>
      <c r="F29" s="7">
        <v>8.2160189867744402E-3</v>
      </c>
      <c r="H29" s="7">
        <v>1.5267268673146355</v>
      </c>
      <c r="I29" s="7">
        <v>6.7114093959731542E-3</v>
      </c>
      <c r="K29" s="5">
        <v>5820</v>
      </c>
      <c r="L29" s="13">
        <f t="shared" si="5"/>
        <v>1.6764019239266699</v>
      </c>
      <c r="M29" s="13">
        <f t="shared" si="6"/>
        <v>1.3024256912584267E-2</v>
      </c>
    </row>
    <row r="30" spans="1:13" x14ac:dyDescent="0.2">
      <c r="A30" s="5">
        <v>9360</v>
      </c>
      <c r="B30" s="7">
        <v>1.4866665726258927</v>
      </c>
      <c r="C30" s="7">
        <v>7.2336168095714221E-2</v>
      </c>
      <c r="E30" s="7">
        <v>1.4866665726258927</v>
      </c>
      <c r="F30" s="7">
        <v>7.2336168095714221E-2</v>
      </c>
      <c r="H30" s="7">
        <v>1.4866665726258927</v>
      </c>
      <c r="I30" s="7">
        <v>7.2336168095714221E-2</v>
      </c>
      <c r="K30" s="5">
        <v>9360</v>
      </c>
      <c r="L30" s="13">
        <f t="shared" si="5"/>
        <v>1.4866665726258927</v>
      </c>
      <c r="M30" s="13">
        <f t="shared" si="6"/>
        <v>0.12528991836661987</v>
      </c>
    </row>
    <row r="31" spans="1:13" x14ac:dyDescent="0.2">
      <c r="A31" s="5">
        <v>11160</v>
      </c>
      <c r="B31" s="7">
        <v>0.82</v>
      </c>
      <c r="C31" s="7">
        <v>0.01</v>
      </c>
      <c r="E31" s="7">
        <v>0.5031094366713692</v>
      </c>
      <c r="F31" s="7">
        <v>4.4415607531991981E-3</v>
      </c>
      <c r="H31" s="7">
        <v>1.1348143703204601</v>
      </c>
      <c r="I31" s="7">
        <v>6.1349693251533752E-3</v>
      </c>
      <c r="K31" s="5">
        <v>11160</v>
      </c>
      <c r="L31" s="13">
        <f t="shared" si="5"/>
        <v>0.819307935663943</v>
      </c>
      <c r="M31" s="13">
        <f t="shared" si="6"/>
        <v>1.3105978511149613E-2</v>
      </c>
    </row>
    <row r="32" spans="1:13" x14ac:dyDescent="0.2">
      <c r="A32" s="5">
        <v>14760</v>
      </c>
      <c r="B32" s="7">
        <v>1.5081255360831993</v>
      </c>
      <c r="C32" s="7">
        <v>4.617072318807379E-2</v>
      </c>
      <c r="E32" s="7">
        <v>0.72386596444350382</v>
      </c>
      <c r="F32" s="7">
        <v>3.9301013928731438E-3</v>
      </c>
      <c r="H32" s="7">
        <v>0.54468802230267743</v>
      </c>
      <c r="I32" s="7">
        <v>5.1150895140664957E-3</v>
      </c>
      <c r="K32" s="5">
        <v>14760</v>
      </c>
      <c r="L32" s="13">
        <f t="shared" si="5"/>
        <v>0.92555984094312682</v>
      </c>
      <c r="M32" s="13">
        <f t="shared" si="6"/>
        <v>3.0061780477709198E-2</v>
      </c>
    </row>
    <row r="33" spans="1:13" x14ac:dyDescent="0.2">
      <c r="A33" s="5">
        <v>18360</v>
      </c>
      <c r="B33" s="7">
        <v>0.49876988168213038</v>
      </c>
      <c r="C33" s="7">
        <v>3.4863799720664598E-3</v>
      </c>
      <c r="E33" s="7">
        <v>0.49</v>
      </c>
      <c r="F33" s="7">
        <v>0.01</v>
      </c>
      <c r="H33" s="7">
        <v>0.48358729696889413</v>
      </c>
      <c r="I33" s="7">
        <v>9.3457943925233638E-3</v>
      </c>
      <c r="K33" s="5">
        <v>18360</v>
      </c>
      <c r="L33" s="13">
        <f t="shared" si="5"/>
        <v>0.49078572621700817</v>
      </c>
      <c r="M33" s="13">
        <f t="shared" si="6"/>
        <v>1.4214545960290582E-2</v>
      </c>
    </row>
    <row r="34" spans="1:13" x14ac:dyDescent="0.2">
      <c r="A34" s="3">
        <v>21960</v>
      </c>
      <c r="B34" s="7">
        <v>0.49</v>
      </c>
      <c r="C34" s="7">
        <v>0.01</v>
      </c>
      <c r="E34" s="9">
        <v>0.45024910831936116</v>
      </c>
      <c r="F34" s="9">
        <v>0</v>
      </c>
      <c r="H34" s="8">
        <v>0.53275437899249778</v>
      </c>
      <c r="I34" s="8">
        <v>8.7976539589442806E-3</v>
      </c>
      <c r="K34" s="3">
        <v>21960</v>
      </c>
      <c r="L34" s="13">
        <f t="shared" si="5"/>
        <v>0.49100116243728631</v>
      </c>
      <c r="M34" s="13">
        <f t="shared" si="6"/>
        <v>1.2889970181463989E-2</v>
      </c>
    </row>
  </sheetData>
  <mergeCells count="4">
    <mergeCell ref="E19:F19"/>
    <mergeCell ref="H19:I19"/>
    <mergeCell ref="K19:M19"/>
    <mergeCell ref="B19:C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Schneider</dc:creator>
  <cp:lastModifiedBy>Microsoft Office User</cp:lastModifiedBy>
  <cp:lastPrinted>2019-09-03T11:31:05Z</cp:lastPrinted>
  <dcterms:created xsi:type="dcterms:W3CDTF">2019-08-11T16:02:56Z</dcterms:created>
  <dcterms:modified xsi:type="dcterms:W3CDTF">2021-08-04T15:25:12Z</dcterms:modified>
</cp:coreProperties>
</file>