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tabRatio="629"/>
  </bookViews>
  <sheets>
    <sheet name="Fan Level 4" sheetId="1" r:id="rId1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4" i="1"/>
  <c r="E4" i="1" l="1"/>
  <c r="G4" i="1" s="1"/>
  <c r="I4" i="1" s="1"/>
  <c r="E5" i="1"/>
  <c r="G5" i="1" s="1"/>
  <c r="I5" i="1" s="1"/>
  <c r="M14" i="1" l="1"/>
  <c r="M12" i="1"/>
  <c r="E10" i="1" l="1"/>
  <c r="G10" i="1" s="1"/>
  <c r="I10" i="1" s="1"/>
  <c r="P10" i="1" s="1"/>
  <c r="E9" i="1" l="1"/>
  <c r="G9" i="1" s="1"/>
  <c r="I9" i="1" s="1"/>
  <c r="E8" i="1"/>
  <c r="G8" i="1" s="1"/>
  <c r="I8" i="1" s="1"/>
  <c r="P8" i="1" s="1"/>
  <c r="E7" i="1"/>
  <c r="G7" i="1" s="1"/>
  <c r="I7" i="1" s="1"/>
  <c r="P7" i="1" s="1"/>
  <c r="E6" i="1"/>
  <c r="G6" i="1" s="1"/>
  <c r="I6" i="1" s="1"/>
  <c r="P6" i="1" s="1"/>
  <c r="P5" i="1"/>
  <c r="P4" i="1"/>
  <c r="P9" i="1" l="1"/>
  <c r="P12" i="1" s="1"/>
  <c r="I14" i="1"/>
  <c r="E12" i="1"/>
</calcChain>
</file>

<file path=xl/sharedStrings.xml><?xml version="1.0" encoding="utf-8"?>
<sst xmlns="http://schemas.openxmlformats.org/spreadsheetml/2006/main" count="47" uniqueCount="39">
  <si>
    <t>Time taken</t>
  </si>
  <si>
    <t>Incremental Time</t>
  </si>
  <si>
    <t>Meniscus Speed</t>
  </si>
  <si>
    <t>(sec)</t>
  </si>
  <si>
    <t>(mm^2)</t>
  </si>
  <si>
    <t>(mm/s)</t>
  </si>
  <si>
    <t>(mm/day)</t>
  </si>
  <si>
    <t>Meaning</t>
  </si>
  <si>
    <t>Bottom most</t>
  </si>
  <si>
    <t>5 mm above '0'</t>
  </si>
  <si>
    <t>10 mm above '0'</t>
  </si>
  <si>
    <t>15 mm above '0'</t>
  </si>
  <si>
    <t>20 mm above '0'</t>
  </si>
  <si>
    <t>25 mm above '0'</t>
  </si>
  <si>
    <t>30 mm above '0'</t>
  </si>
  <si>
    <t>Amb. Temp.</t>
  </si>
  <si>
    <t>(^0C)</t>
  </si>
  <si>
    <t>(%)</t>
  </si>
  <si>
    <t>Average</t>
  </si>
  <si>
    <t>Location</t>
  </si>
  <si>
    <t>Cap Area</t>
  </si>
  <si>
    <t>FP Area</t>
  </si>
  <si>
    <t>Evap Rate</t>
  </si>
  <si>
    <t>Temp. Var.</t>
  </si>
  <si>
    <t>Avg. Temp.</t>
  </si>
  <si>
    <t>Avg. RH</t>
  </si>
  <si>
    <t>Wind Speed</t>
  </si>
  <si>
    <t>(km/h)</t>
  </si>
  <si>
    <t>(m/s)</t>
  </si>
  <si>
    <t>Actual Evap Rate</t>
  </si>
  <si>
    <t>35 mm above '0'</t>
  </si>
  <si>
    <t xml:space="preserve"> </t>
  </si>
  <si>
    <t>24.68/23.60</t>
  </si>
  <si>
    <t>23.60/23.38</t>
  </si>
  <si>
    <t>23.38/23.22</t>
  </si>
  <si>
    <t>23.22/22.86</t>
  </si>
  <si>
    <t>23.08/22.92</t>
  </si>
  <si>
    <t>22.96/23.08</t>
  </si>
  <si>
    <t>22.96/23.06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</si>
</sst>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Avg Surf Temp</c:v>
          </c:tx>
          <c:xVal>
            <c:numRef>
              <c:f>'Fan Level 4'!$C$4:$C$10</c:f>
              <c:numCache>
                <c:formatCode>General</c:formatCode>
                <c:ptCount val="7"/>
                <c:pt idx="0">
                  <c:v>50</c:v>
                </c:pt>
                <c:pt idx="1">
                  <c:v>76</c:v>
                </c:pt>
                <c:pt idx="2">
                  <c:v>101</c:v>
                </c:pt>
                <c:pt idx="3">
                  <c:v>125</c:v>
                </c:pt>
                <c:pt idx="4">
                  <c:v>148</c:v>
                </c:pt>
                <c:pt idx="5">
                  <c:v>170</c:v>
                </c:pt>
                <c:pt idx="6">
                  <c:v>192</c:v>
                </c:pt>
              </c:numCache>
            </c:numRef>
          </c:xVal>
          <c:yVal>
            <c:numRef>
              <c:f>'Fan Level 4'!$M$4:$M$10</c:f>
              <c:numCache>
                <c:formatCode>General</c:formatCode>
                <c:ptCount val="7"/>
                <c:pt idx="0">
                  <c:v>24.14</c:v>
                </c:pt>
                <c:pt idx="1">
                  <c:v>23.49</c:v>
                </c:pt>
                <c:pt idx="2">
                  <c:v>23.3</c:v>
                </c:pt>
                <c:pt idx="3">
                  <c:v>23.04</c:v>
                </c:pt>
                <c:pt idx="4">
                  <c:v>23.02</c:v>
                </c:pt>
                <c:pt idx="5">
                  <c:v>23.01</c:v>
                </c:pt>
                <c:pt idx="6">
                  <c:v>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83392"/>
        <c:axId val="153283968"/>
      </c:scatterChart>
      <c:scatterChart>
        <c:scatterStyle val="lineMarker"/>
        <c:varyColors val="0"/>
        <c:ser>
          <c:idx val="1"/>
          <c:order val="1"/>
          <c:tx>
            <c:v>Evap Rate</c:v>
          </c:tx>
          <c:xVal>
            <c:numRef>
              <c:f>'Fan Level 4'!$D$4:$D$10</c:f>
              <c:numCache>
                <c:formatCode>General</c:formatCode>
                <c:ptCount val="7"/>
                <c:pt idx="0">
                  <c:v>36</c:v>
                </c:pt>
                <c:pt idx="1">
                  <c:v>63</c:v>
                </c:pt>
                <c:pt idx="2">
                  <c:v>88.5</c:v>
                </c:pt>
                <c:pt idx="3">
                  <c:v>113</c:v>
                </c:pt>
                <c:pt idx="4">
                  <c:v>136.5</c:v>
                </c:pt>
                <c:pt idx="5">
                  <c:v>159</c:v>
                </c:pt>
                <c:pt idx="6">
                  <c:v>181</c:v>
                </c:pt>
              </c:numCache>
            </c:numRef>
          </c:xVal>
          <c:yVal>
            <c:numRef>
              <c:f>'Fan Level 4'!$I$4:$I$10</c:f>
              <c:numCache>
                <c:formatCode>General</c:formatCode>
                <c:ptCount val="7"/>
                <c:pt idx="0">
                  <c:v>9.7971428571428572</c:v>
                </c:pt>
                <c:pt idx="1">
                  <c:v>10.55076923076923</c:v>
                </c:pt>
                <c:pt idx="2">
                  <c:v>10.972799999999999</c:v>
                </c:pt>
                <c:pt idx="3">
                  <c:v>11.43</c:v>
                </c:pt>
                <c:pt idx="4">
                  <c:v>11.926956521739131</c:v>
                </c:pt>
                <c:pt idx="5">
                  <c:v>12.469090909090911</c:v>
                </c:pt>
                <c:pt idx="6">
                  <c:v>12.469090909090911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85696"/>
        <c:axId val="153285120"/>
      </c:scatterChart>
      <c:valAx>
        <c:axId val="1532833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3283968"/>
        <c:crosses val="autoZero"/>
        <c:crossBetween val="midCat"/>
      </c:valAx>
      <c:valAx>
        <c:axId val="153283968"/>
        <c:scaling>
          <c:orientation val="minMax"/>
          <c:max val="24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(0C)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3283392"/>
        <c:crosses val="autoZero"/>
        <c:crossBetween val="midCat"/>
      </c:valAx>
      <c:valAx>
        <c:axId val="153285120"/>
        <c:scaling>
          <c:orientation val="minMax"/>
          <c:max val="12.5"/>
          <c:min val="9.5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3285696"/>
        <c:crosses val="max"/>
        <c:crossBetween val="midCat"/>
      </c:valAx>
      <c:valAx>
        <c:axId val="153285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3285120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638175</xdr:colOff>
      <xdr:row>12</xdr:row>
      <xdr:rowOff>176212</xdr:rowOff>
    </xdr:from>
    <xdr:to>
      <xdr:col>10</xdr:col>
      <xdr:colOff>342900</xdr:colOff>
      <xdr:row>27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Normal="100"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0.85546875" style="1" customWidth="1"/>
    <col min="5" max="5" width="16.7109375" style="1" bestFit="1" customWidth="1"/>
    <col min="6" max="6" width="8.85546875" style="1" bestFit="1" customWidth="1"/>
    <col min="7" max="7" width="15.42578125" style="1" bestFit="1" customWidth="1"/>
    <col min="8" max="8" width="8.28515625" style="1" bestFit="1" customWidth="1"/>
    <col min="9" max="9" width="12" style="1" bestFit="1" customWidth="1"/>
    <col min="10" max="11" width="11.7109375" style="1" bestFit="1" customWidth="1"/>
    <col min="12" max="12" width="11" style="1" bestFit="1" customWidth="1"/>
    <col min="13" max="13" width="10.85546875" style="1" bestFit="1" customWidth="1"/>
    <col min="14" max="14" width="11.7109375" style="1" bestFit="1" customWidth="1"/>
    <col min="15" max="15" width="7.7109375" style="1" bestFit="1" customWidth="1"/>
    <col min="16" max="16" width="15.7109375" style="1" bestFit="1" customWidth="1"/>
    <col min="17" max="16384" width="9.140625" style="1"/>
  </cols>
  <sheetData>
    <row r="1" spans="1:16" customFormat="1" x14ac:dyDescent="0.25">
      <c r="A1" s="1" t="s">
        <v>19</v>
      </c>
      <c r="B1" s="1" t="s">
        <v>7</v>
      </c>
      <c r="C1" s="1" t="s">
        <v>0</v>
      </c>
      <c r="D1" s="1"/>
      <c r="E1" s="1" t="s">
        <v>1</v>
      </c>
      <c r="F1" s="1" t="s">
        <v>20</v>
      </c>
      <c r="G1" s="1" t="s">
        <v>2</v>
      </c>
      <c r="H1" s="1" t="s">
        <v>21</v>
      </c>
      <c r="I1" s="1" t="s">
        <v>22</v>
      </c>
      <c r="J1" s="1" t="s">
        <v>26</v>
      </c>
      <c r="K1" s="1" t="s">
        <v>26</v>
      </c>
      <c r="L1" s="1" t="s">
        <v>23</v>
      </c>
      <c r="M1" s="1" t="s">
        <v>24</v>
      </c>
      <c r="N1" s="1" t="s">
        <v>15</v>
      </c>
      <c r="O1" s="1" t="s">
        <v>25</v>
      </c>
      <c r="P1" s="1" t="s">
        <v>29</v>
      </c>
    </row>
    <row r="2" spans="1:16" customFormat="1" x14ac:dyDescent="0.25">
      <c r="A2" s="1"/>
      <c r="B2" s="1"/>
      <c r="C2" s="1" t="s">
        <v>3</v>
      </c>
      <c r="D2" s="1"/>
      <c r="E2" s="1" t="s">
        <v>3</v>
      </c>
      <c r="F2" s="1" t="s">
        <v>4</v>
      </c>
      <c r="G2" s="1" t="s">
        <v>5</v>
      </c>
      <c r="H2" s="1" t="s">
        <v>4</v>
      </c>
      <c r="I2" s="1" t="s">
        <v>6</v>
      </c>
      <c r="J2" s="1" t="s">
        <v>27</v>
      </c>
      <c r="K2" s="1" t="s">
        <v>28</v>
      </c>
      <c r="L2" s="1" t="s">
        <v>16</v>
      </c>
      <c r="M2" s="1" t="s">
        <v>16</v>
      </c>
      <c r="N2" s="1" t="s">
        <v>16</v>
      </c>
      <c r="O2" s="1" t="s">
        <v>17</v>
      </c>
      <c r="P2" s="1" t="s">
        <v>6</v>
      </c>
    </row>
    <row r="3" spans="1:16" x14ac:dyDescent="0.25">
      <c r="A3" s="1">
        <v>0</v>
      </c>
      <c r="B3" s="1" t="s">
        <v>8</v>
      </c>
      <c r="C3" s="1">
        <v>22</v>
      </c>
      <c r="F3" s="1">
        <v>0.254</v>
      </c>
      <c r="H3" s="1">
        <v>400</v>
      </c>
    </row>
    <row r="4" spans="1:16" x14ac:dyDescent="0.25">
      <c r="A4" s="1">
        <v>1</v>
      </c>
      <c r="B4" s="1" t="s">
        <v>9</v>
      </c>
      <c r="C4" s="1">
        <v>50</v>
      </c>
      <c r="D4" s="1">
        <f>0.5*(C3+C4)</f>
        <v>36</v>
      </c>
      <c r="E4" s="1">
        <f t="shared" ref="E4:E5" si="0">C4-C3</f>
        <v>28</v>
      </c>
      <c r="F4" s="1">
        <v>0.254</v>
      </c>
      <c r="G4" s="1">
        <f t="shared" ref="G4:G5" si="1">5/E4</f>
        <v>0.17857142857142858</v>
      </c>
      <c r="H4" s="1">
        <v>400</v>
      </c>
      <c r="I4" s="1">
        <f t="shared" ref="I4:I5" si="2">G4*86400*F4/H4</f>
        <v>9.7971428571428572</v>
      </c>
      <c r="L4" s="1" t="s">
        <v>32</v>
      </c>
      <c r="M4" s="1">
        <v>24.14</v>
      </c>
      <c r="P4" s="1">
        <f>I4*400/(400+4*0.18*20+PI()*0.25*(5.6^2-5.44^2))</f>
        <v>9.4251481115499303</v>
      </c>
    </row>
    <row r="5" spans="1:16" x14ac:dyDescent="0.25">
      <c r="A5" s="1">
        <v>2</v>
      </c>
      <c r="B5" s="1" t="s">
        <v>10</v>
      </c>
      <c r="C5" s="1">
        <v>76</v>
      </c>
      <c r="D5" s="1">
        <f t="shared" ref="D5:D10" si="3">0.5*(C4+C5)</f>
        <v>63</v>
      </c>
      <c r="E5" s="1">
        <f t="shared" si="0"/>
        <v>26</v>
      </c>
      <c r="F5" s="1">
        <v>0.254</v>
      </c>
      <c r="G5" s="1">
        <f t="shared" si="1"/>
        <v>0.19230769230769232</v>
      </c>
      <c r="H5" s="1">
        <v>400</v>
      </c>
      <c r="I5" s="1">
        <f t="shared" si="2"/>
        <v>10.55076923076923</v>
      </c>
      <c r="L5" s="1" t="s">
        <v>33</v>
      </c>
      <c r="M5" s="1">
        <v>23.49</v>
      </c>
      <c r="P5" s="1">
        <f t="shared" ref="P5:P9" si="4">I5*400/(400+4*0.18*20+PI()*0.25*(5.6^2-5.44^2))</f>
        <v>10.150159504746078</v>
      </c>
    </row>
    <row r="6" spans="1:16" x14ac:dyDescent="0.25">
      <c r="A6" s="1">
        <v>3</v>
      </c>
      <c r="B6" s="1" t="s">
        <v>11</v>
      </c>
      <c r="C6" s="1">
        <v>101</v>
      </c>
      <c r="D6" s="1">
        <f t="shared" si="3"/>
        <v>88.5</v>
      </c>
      <c r="E6" s="1">
        <f t="shared" ref="E6:E9" si="5">C6-C5</f>
        <v>25</v>
      </c>
      <c r="F6" s="1">
        <v>0.254</v>
      </c>
      <c r="G6" s="1">
        <f t="shared" ref="G6:G9" si="6">5/E6</f>
        <v>0.2</v>
      </c>
      <c r="H6" s="1">
        <v>400</v>
      </c>
      <c r="I6" s="1">
        <f t="shared" ref="I6:I9" si="7">G6*86400*F6/H6</f>
        <v>10.972799999999999</v>
      </c>
      <c r="L6" s="1" t="s">
        <v>34</v>
      </c>
      <c r="M6" s="1">
        <v>23.3</v>
      </c>
      <c r="O6" s="1">
        <v>80</v>
      </c>
      <c r="P6" s="1">
        <f t="shared" si="4"/>
        <v>10.556165884935922</v>
      </c>
    </row>
    <row r="7" spans="1:16" x14ac:dyDescent="0.25">
      <c r="A7" s="1">
        <v>4</v>
      </c>
      <c r="B7" s="1" t="s">
        <v>12</v>
      </c>
      <c r="C7" s="1">
        <v>125</v>
      </c>
      <c r="D7" s="1">
        <f t="shared" si="3"/>
        <v>113</v>
      </c>
      <c r="E7" s="1">
        <f t="shared" si="5"/>
        <v>24</v>
      </c>
      <c r="F7" s="1">
        <v>0.254</v>
      </c>
      <c r="G7" s="1">
        <f t="shared" si="6"/>
        <v>0.20833333333333334</v>
      </c>
      <c r="H7" s="1">
        <v>400</v>
      </c>
      <c r="I7" s="1">
        <f t="shared" si="7"/>
        <v>11.43</v>
      </c>
      <c r="L7" s="1" t="s">
        <v>35</v>
      </c>
      <c r="M7" s="1">
        <v>23.04</v>
      </c>
      <c r="P7" s="1">
        <f t="shared" si="4"/>
        <v>10.996006130141586</v>
      </c>
    </row>
    <row r="8" spans="1:16" x14ac:dyDescent="0.25">
      <c r="A8" s="1">
        <v>5</v>
      </c>
      <c r="B8" s="1" t="s">
        <v>13</v>
      </c>
      <c r="C8" s="1">
        <v>148</v>
      </c>
      <c r="D8" s="1">
        <f t="shared" si="3"/>
        <v>136.5</v>
      </c>
      <c r="E8" s="1">
        <f t="shared" si="5"/>
        <v>23</v>
      </c>
      <c r="F8" s="1">
        <v>0.254</v>
      </c>
      <c r="G8" s="1">
        <f t="shared" si="6"/>
        <v>0.21739130434782608</v>
      </c>
      <c r="H8" s="1">
        <v>400</v>
      </c>
      <c r="I8" s="1">
        <f t="shared" si="7"/>
        <v>11.926956521739131</v>
      </c>
      <c r="L8" s="1" t="s">
        <v>37</v>
      </c>
      <c r="M8" s="1">
        <v>23.02</v>
      </c>
      <c r="P8" s="1">
        <f t="shared" si="4"/>
        <v>11.474093353191218</v>
      </c>
    </row>
    <row r="9" spans="1:16" x14ac:dyDescent="0.25">
      <c r="A9" s="1">
        <v>6</v>
      </c>
      <c r="B9" s="1" t="s">
        <v>14</v>
      </c>
      <c r="C9" s="1">
        <v>170</v>
      </c>
      <c r="D9" s="1">
        <f t="shared" si="3"/>
        <v>159</v>
      </c>
      <c r="E9" s="1">
        <f t="shared" si="5"/>
        <v>22</v>
      </c>
      <c r="F9" s="1">
        <v>0.254</v>
      </c>
      <c r="G9" s="1">
        <f t="shared" si="6"/>
        <v>0.22727272727272727</v>
      </c>
      <c r="H9" s="1">
        <v>400</v>
      </c>
      <c r="I9" s="1">
        <f t="shared" si="7"/>
        <v>12.469090909090911</v>
      </c>
      <c r="L9" s="1" t="s">
        <v>38</v>
      </c>
      <c r="M9" s="1">
        <v>23.01</v>
      </c>
      <c r="P9" s="1">
        <f t="shared" si="4"/>
        <v>11.995643051063549</v>
      </c>
    </row>
    <row r="10" spans="1:16" x14ac:dyDescent="0.25">
      <c r="A10" s="1">
        <v>7</v>
      </c>
      <c r="B10" s="1" t="s">
        <v>30</v>
      </c>
      <c r="C10" s="1">
        <v>192</v>
      </c>
      <c r="D10" s="1">
        <f t="shared" si="3"/>
        <v>181</v>
      </c>
      <c r="E10" s="1">
        <f t="shared" ref="E10" si="8">C10-C9</f>
        <v>22</v>
      </c>
      <c r="F10" s="1">
        <v>0.254</v>
      </c>
      <c r="G10" s="1">
        <f t="shared" ref="G10" si="9">5/E10</f>
        <v>0.22727272727272727</v>
      </c>
      <c r="H10" s="1">
        <v>400</v>
      </c>
      <c r="I10" s="1">
        <f t="shared" ref="I10" si="10">G10*86400*F10/H10</f>
        <v>12.469090909090911</v>
      </c>
      <c r="L10" s="1" t="s">
        <v>36</v>
      </c>
      <c r="M10" s="1">
        <v>23</v>
      </c>
      <c r="P10" s="1">
        <f t="shared" ref="P10" si="11">I10*400/(400+4*0.18*20+PI()*0.25*(5.6^2-5.44^2))</f>
        <v>11.995643051063549</v>
      </c>
    </row>
    <row r="12" spans="1:16" x14ac:dyDescent="0.25">
      <c r="C12" s="1" t="s">
        <v>18</v>
      </c>
      <c r="E12" s="1">
        <f>AVERAGE(E4:E9)</f>
        <v>24.666666666666668</v>
      </c>
      <c r="L12" s="1" t="s">
        <v>18</v>
      </c>
      <c r="M12" s="1">
        <f>AVERAGE(M5:M6)</f>
        <v>23.395</v>
      </c>
      <c r="P12" s="1">
        <f>AVERAGE(P4:P9)</f>
        <v>10.766202672604715</v>
      </c>
    </row>
    <row r="13" spans="1:16" x14ac:dyDescent="0.25">
      <c r="M13" s="1" t="s">
        <v>31</v>
      </c>
    </row>
    <row r="14" spans="1:16" x14ac:dyDescent="0.25">
      <c r="H14" s="1" t="s">
        <v>18</v>
      </c>
      <c r="I14" s="1">
        <f>AVERAGE(I9:I10)</f>
        <v>12.469090909090911</v>
      </c>
      <c r="M14" s="1">
        <f>AVERAGE(M9:M10)</f>
        <v>23.005000000000003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Fan Level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2020-03-04T22:40:17Z</dcterms:modified>
</cp:coreProperties>
</file>