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E:\Local Disk\Chemical Hazard Control Projects\Heavy Metals\Vegetables_Mauryn\Statistical analysis on vegetables\Figshare files\"/>
    </mc:Choice>
  </mc:AlternateContent>
  <xr:revisionPtr revIDLastSave="0" documentId="13_ncr:1_{32E0F8D4-4F11-4885-8609-D9BFA3092F6C}" xr6:coauthVersionLast="45" xr6:coauthVersionMax="45" xr10:uidLastSave="{00000000-0000-0000-0000-000000000000}"/>
  <bookViews>
    <workbookView xWindow="-120" yWindow="-120" windowWidth="20730" windowHeight="11160" firstSheet="3" activeTab="5" xr2:uid="{00000000-000D-0000-FFFF-FFFF00000000}"/>
  </bookViews>
  <sheets>
    <sheet name="Sheet1" sheetId="1" r:id="rId1"/>
    <sheet name="heavy metals" sheetId="2" r:id="rId2"/>
    <sheet name="heavy metal_graph" sheetId="7" r:id="rId3"/>
    <sheet name="WHO heavy" sheetId="8" r:id="rId4"/>
    <sheet name="clean" sheetId="9" r:id="rId5"/>
    <sheet name="EDI" sheetId="3" r:id="rId6"/>
    <sheet name="EDI_STANDARDIZED" sheetId="5" r:id="rId7"/>
    <sheet name="EDI multiple comparisons" sheetId="4" r:id="rId8"/>
    <sheet name="THQ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7" i="5" l="1"/>
  <c r="Y7" i="5"/>
  <c r="AC7" i="5"/>
  <c r="AH7" i="5"/>
  <c r="AL7" i="5"/>
  <c r="V8" i="5"/>
  <c r="Y8" i="5"/>
  <c r="AC8" i="5"/>
  <c r="AH8" i="5"/>
  <c r="AL8" i="5"/>
  <c r="V9" i="5"/>
  <c r="Y9" i="5"/>
  <c r="AC9" i="5"/>
  <c r="AH9" i="5"/>
  <c r="AL9" i="5"/>
  <c r="V10" i="5"/>
  <c r="Y10" i="5"/>
  <c r="AC10" i="5"/>
  <c r="AH10" i="5"/>
  <c r="AL10" i="5"/>
  <c r="V11" i="5"/>
  <c r="Y11" i="5"/>
  <c r="AC11" i="5"/>
  <c r="AH11" i="5"/>
  <c r="AL11" i="5"/>
  <c r="V12" i="5"/>
  <c r="Y12" i="5"/>
  <c r="AC12" i="5"/>
  <c r="AH12" i="5"/>
  <c r="AL12" i="5"/>
  <c r="V13" i="5"/>
  <c r="Y13" i="5"/>
  <c r="AC13" i="5"/>
  <c r="AH13" i="5"/>
  <c r="AL13" i="5"/>
  <c r="V14" i="5"/>
  <c r="Y14" i="5"/>
  <c r="AC14" i="5"/>
  <c r="AH14" i="5"/>
  <c r="AL14" i="5"/>
  <c r="V15" i="5"/>
  <c r="Y15" i="5"/>
  <c r="AC15" i="5"/>
  <c r="AH15" i="5"/>
  <c r="AL15" i="5"/>
  <c r="V16" i="5"/>
  <c r="Y16" i="5"/>
  <c r="AC16" i="5"/>
  <c r="AH16" i="5"/>
  <c r="AL16" i="5"/>
  <c r="V17" i="5"/>
  <c r="Y17" i="5"/>
  <c r="AC17" i="5"/>
  <c r="AH17" i="5"/>
  <c r="AL17" i="5"/>
  <c r="V18" i="5"/>
  <c r="Y18" i="5"/>
  <c r="AC18" i="5"/>
  <c r="AH18" i="5"/>
  <c r="AL18" i="5"/>
  <c r="V19" i="5"/>
  <c r="Y19" i="5"/>
  <c r="AC19" i="5"/>
  <c r="AH19" i="5"/>
  <c r="AL19" i="5"/>
  <c r="V20" i="5"/>
  <c r="Y20" i="5"/>
  <c r="AC20" i="5"/>
  <c r="AH20" i="5"/>
  <c r="AL20" i="5"/>
  <c r="V21" i="5"/>
  <c r="Y21" i="5"/>
  <c r="AC21" i="5"/>
  <c r="AH21" i="5"/>
  <c r="AL21" i="5"/>
  <c r="V22" i="5"/>
  <c r="Y22" i="5"/>
  <c r="AC22" i="5"/>
  <c r="AH22" i="5"/>
  <c r="AL22" i="5"/>
  <c r="V23" i="5"/>
  <c r="Y23" i="5"/>
  <c r="AC23" i="5"/>
  <c r="AH23" i="5"/>
  <c r="AL23" i="5"/>
  <c r="V24" i="5"/>
  <c r="Y24" i="5"/>
  <c r="AC24" i="5"/>
  <c r="AH24" i="5"/>
  <c r="AL24" i="5"/>
  <c r="V25" i="5"/>
  <c r="Y25" i="5"/>
  <c r="AC25" i="5"/>
  <c r="AH25" i="5"/>
  <c r="AL25" i="5"/>
  <c r="V6" i="5"/>
  <c r="C27" i="5"/>
  <c r="W7" i="5" s="1"/>
  <c r="D27" i="5"/>
  <c r="X6" i="5" s="1"/>
  <c r="E27" i="5"/>
  <c r="Y6" i="5" s="1"/>
  <c r="F27" i="5"/>
  <c r="Z7" i="5" s="1"/>
  <c r="G27" i="5"/>
  <c r="AA7" i="5" s="1"/>
  <c r="H27" i="5"/>
  <c r="AB6" i="5" s="1"/>
  <c r="I27" i="5"/>
  <c r="AC6" i="5" s="1"/>
  <c r="K27" i="5"/>
  <c r="AE7" i="5" s="1"/>
  <c r="L27" i="5"/>
  <c r="AF7" i="5" s="1"/>
  <c r="M27" i="5"/>
  <c r="AG6" i="5" s="1"/>
  <c r="N27" i="5"/>
  <c r="AH6" i="5" s="1"/>
  <c r="O27" i="5"/>
  <c r="AI7" i="5" s="1"/>
  <c r="P27" i="5"/>
  <c r="AJ7" i="5" s="1"/>
  <c r="Q27" i="5"/>
  <c r="AK6" i="5" s="1"/>
  <c r="R27" i="5"/>
  <c r="AL6" i="5" s="1"/>
  <c r="C28" i="5"/>
  <c r="W25" i="5" s="1"/>
  <c r="D28" i="5"/>
  <c r="E28" i="5"/>
  <c r="F28" i="5"/>
  <c r="G28" i="5"/>
  <c r="AA25" i="5" s="1"/>
  <c r="H28" i="5"/>
  <c r="I28" i="5"/>
  <c r="K28" i="5"/>
  <c r="L28" i="5"/>
  <c r="AF25" i="5" s="1"/>
  <c r="M28" i="5"/>
  <c r="N28" i="5"/>
  <c r="O28" i="5"/>
  <c r="P28" i="5"/>
  <c r="Q28" i="5"/>
  <c r="R28" i="5"/>
  <c r="B28" i="5"/>
  <c r="B27" i="5"/>
  <c r="AK4" i="4"/>
  <c r="AL4" i="4"/>
  <c r="AM4" i="4"/>
  <c r="AN4" i="4"/>
  <c r="AK5" i="4"/>
  <c r="AL5" i="4"/>
  <c r="AM5" i="4"/>
  <c r="AN5" i="4"/>
  <c r="AJ5" i="4"/>
  <c r="AJ4" i="4"/>
  <c r="AF4" i="4"/>
  <c r="AG4" i="4"/>
  <c r="AH4" i="4"/>
  <c r="AI4" i="4"/>
  <c r="AF5" i="4"/>
  <c r="AG5" i="4"/>
  <c r="AH5" i="4"/>
  <c r="AI5" i="4"/>
  <c r="AE5" i="4"/>
  <c r="AE4" i="4"/>
  <c r="AD5" i="4"/>
  <c r="AA5" i="4"/>
  <c r="AB5" i="4"/>
  <c r="AC5" i="4"/>
  <c r="Z5" i="4"/>
  <c r="AA4" i="4"/>
  <c r="AB4" i="4"/>
  <c r="AC4" i="4"/>
  <c r="AD4" i="4"/>
  <c r="Z4" i="4"/>
  <c r="C9" i="4"/>
  <c r="H9" i="4"/>
  <c r="M9" i="4"/>
  <c r="R9" i="4"/>
  <c r="R8" i="4"/>
  <c r="M8" i="4"/>
  <c r="H8" i="4"/>
  <c r="C8" i="4"/>
  <c r="R7" i="4"/>
  <c r="AQ5" i="4" s="1"/>
  <c r="C7" i="4"/>
  <c r="H7" i="4"/>
  <c r="M7" i="4"/>
  <c r="R6" i="4"/>
  <c r="AQ4" i="4" s="1"/>
  <c r="M6" i="4"/>
  <c r="H6" i="4"/>
  <c r="C6" i="4"/>
  <c r="AE6" i="5" l="1"/>
  <c r="W6" i="5"/>
  <c r="AA6" i="5"/>
  <c r="AF6" i="5"/>
  <c r="AJ6" i="5"/>
  <c r="AK25" i="5"/>
  <c r="AG25" i="5"/>
  <c r="AB25" i="5"/>
  <c r="X25" i="5"/>
  <c r="AK24" i="5"/>
  <c r="AG24" i="5"/>
  <c r="AB24" i="5"/>
  <c r="X24" i="5"/>
  <c r="AK23" i="5"/>
  <c r="AG23" i="5"/>
  <c r="AB23" i="5"/>
  <c r="X23" i="5"/>
  <c r="AK22" i="5"/>
  <c r="AG22" i="5"/>
  <c r="AB22" i="5"/>
  <c r="X22" i="5"/>
  <c r="AK21" i="5"/>
  <c r="AG21" i="5"/>
  <c r="AB21" i="5"/>
  <c r="X21" i="5"/>
  <c r="AK20" i="5"/>
  <c r="AG20" i="5"/>
  <c r="AB20" i="5"/>
  <c r="X20" i="5"/>
  <c r="AK19" i="5"/>
  <c r="AG19" i="5"/>
  <c r="AB19" i="5"/>
  <c r="X19" i="5"/>
  <c r="AK18" i="5"/>
  <c r="AG18" i="5"/>
  <c r="AB18" i="5"/>
  <c r="X18" i="5"/>
  <c r="AK17" i="5"/>
  <c r="AG17" i="5"/>
  <c r="AB17" i="5"/>
  <c r="X17" i="5"/>
  <c r="AK16" i="5"/>
  <c r="AG16" i="5"/>
  <c r="AB16" i="5"/>
  <c r="X16" i="5"/>
  <c r="AK15" i="5"/>
  <c r="AG15" i="5"/>
  <c r="AB15" i="5"/>
  <c r="X15" i="5"/>
  <c r="AK14" i="5"/>
  <c r="AG14" i="5"/>
  <c r="AB14" i="5"/>
  <c r="X14" i="5"/>
  <c r="AK13" i="5"/>
  <c r="AG13" i="5"/>
  <c r="AB13" i="5"/>
  <c r="X13" i="5"/>
  <c r="AK12" i="5"/>
  <c r="AG12" i="5"/>
  <c r="AB12" i="5"/>
  <c r="X12" i="5"/>
  <c r="AK11" i="5"/>
  <c r="AG11" i="5"/>
  <c r="AB11" i="5"/>
  <c r="X11" i="5"/>
  <c r="AK10" i="5"/>
  <c r="AG10" i="5"/>
  <c r="AB10" i="5"/>
  <c r="X10" i="5"/>
  <c r="AK9" i="5"/>
  <c r="AG9" i="5"/>
  <c r="AB9" i="5"/>
  <c r="X9" i="5"/>
  <c r="AK8" i="5"/>
  <c r="AG8" i="5"/>
  <c r="AB8" i="5"/>
  <c r="X8" i="5"/>
  <c r="AK7" i="5"/>
  <c r="AG7" i="5"/>
  <c r="AB7" i="5"/>
  <c r="X7" i="5"/>
  <c r="Z6" i="5"/>
  <c r="AJ25" i="5"/>
  <c r="AJ24" i="5"/>
  <c r="AF24" i="5"/>
  <c r="AA24" i="5"/>
  <c r="W24" i="5"/>
  <c r="AJ23" i="5"/>
  <c r="AF23" i="5"/>
  <c r="AA23" i="5"/>
  <c r="W23" i="5"/>
  <c r="AJ22" i="5"/>
  <c r="AF22" i="5"/>
  <c r="AA22" i="5"/>
  <c r="W22" i="5"/>
  <c r="AJ21" i="5"/>
  <c r="AF21" i="5"/>
  <c r="AA21" i="5"/>
  <c r="W21" i="5"/>
  <c r="AJ20" i="5"/>
  <c r="AF20" i="5"/>
  <c r="AA20" i="5"/>
  <c r="W20" i="5"/>
  <c r="AJ19" i="5"/>
  <c r="AF19" i="5"/>
  <c r="AA19" i="5"/>
  <c r="W19" i="5"/>
  <c r="AJ18" i="5"/>
  <c r="AF18" i="5"/>
  <c r="AA18" i="5"/>
  <c r="W18" i="5"/>
  <c r="AJ17" i="5"/>
  <c r="AF17" i="5"/>
  <c r="AA17" i="5"/>
  <c r="W17" i="5"/>
  <c r="AJ16" i="5"/>
  <c r="AF16" i="5"/>
  <c r="AA16" i="5"/>
  <c r="W16" i="5"/>
  <c r="AJ15" i="5"/>
  <c r="AF15" i="5"/>
  <c r="AA15" i="5"/>
  <c r="W15" i="5"/>
  <c r="AJ14" i="5"/>
  <c r="AF14" i="5"/>
  <c r="AA14" i="5"/>
  <c r="W14" i="5"/>
  <c r="AJ13" i="5"/>
  <c r="AF13" i="5"/>
  <c r="AA13" i="5"/>
  <c r="W13" i="5"/>
  <c r="AJ12" i="5"/>
  <c r="AF12" i="5"/>
  <c r="AA12" i="5"/>
  <c r="W12" i="5"/>
  <c r="AJ11" i="5"/>
  <c r="AF11" i="5"/>
  <c r="AA11" i="5"/>
  <c r="W11" i="5"/>
  <c r="AJ10" i="5"/>
  <c r="AF10" i="5"/>
  <c r="AA10" i="5"/>
  <c r="W10" i="5"/>
  <c r="AJ9" i="5"/>
  <c r="AF9" i="5"/>
  <c r="AA9" i="5"/>
  <c r="W9" i="5"/>
  <c r="AJ8" i="5"/>
  <c r="AF8" i="5"/>
  <c r="AA8" i="5"/>
  <c r="W8" i="5"/>
  <c r="AI6" i="5"/>
  <c r="AI25" i="5"/>
  <c r="AE25" i="5"/>
  <c r="Z25" i="5"/>
  <c r="AI24" i="5"/>
  <c r="AE24" i="5"/>
  <c r="Z24" i="5"/>
  <c r="AI23" i="5"/>
  <c r="AE23" i="5"/>
  <c r="Z23" i="5"/>
  <c r="AI22" i="5"/>
  <c r="AE22" i="5"/>
  <c r="Z22" i="5"/>
  <c r="AI21" i="5"/>
  <c r="AE21" i="5"/>
  <c r="Z21" i="5"/>
  <c r="AI20" i="5"/>
  <c r="AE20" i="5"/>
  <c r="Z20" i="5"/>
  <c r="AI19" i="5"/>
  <c r="AE19" i="5"/>
  <c r="Z19" i="5"/>
  <c r="AI18" i="5"/>
  <c r="AE18" i="5"/>
  <c r="Z18" i="5"/>
  <c r="AI17" i="5"/>
  <c r="AE17" i="5"/>
  <c r="Z17" i="5"/>
  <c r="AI16" i="5"/>
  <c r="AE16" i="5"/>
  <c r="Z16" i="5"/>
  <c r="AI15" i="5"/>
  <c r="AE15" i="5"/>
  <c r="Z15" i="5"/>
  <c r="AI14" i="5"/>
  <c r="AE14" i="5"/>
  <c r="Z14" i="5"/>
  <c r="AI13" i="5"/>
  <c r="AE13" i="5"/>
  <c r="Z13" i="5"/>
  <c r="AI12" i="5"/>
  <c r="AE12" i="5"/>
  <c r="Z12" i="5"/>
  <c r="AI11" i="5"/>
  <c r="AE11" i="5"/>
  <c r="Z11" i="5"/>
  <c r="AI10" i="5"/>
  <c r="AE10" i="5"/>
  <c r="Z10" i="5"/>
  <c r="AI9" i="5"/>
  <c r="AE9" i="5"/>
  <c r="Z9" i="5"/>
  <c r="AI8" i="5"/>
  <c r="AE8" i="5"/>
  <c r="Z8" i="5"/>
  <c r="AO5" i="4"/>
  <c r="AP5" i="4"/>
  <c r="AS5" i="4"/>
  <c r="AR5" i="4"/>
  <c r="AP4" i="4"/>
  <c r="AS4" i="4"/>
  <c r="AR4" i="4"/>
  <c r="AO4" i="4"/>
  <c r="W7" i="3"/>
  <c r="X7" i="3"/>
  <c r="Y7" i="3"/>
  <c r="Z7" i="3"/>
  <c r="AA7" i="3"/>
  <c r="AB7" i="3"/>
  <c r="AC7" i="3"/>
  <c r="AD7" i="3"/>
  <c r="W8" i="3"/>
  <c r="X8" i="3"/>
  <c r="Y8" i="3"/>
  <c r="Z8" i="3"/>
  <c r="AA8" i="3"/>
  <c r="AB8" i="3"/>
  <c r="AC8" i="3"/>
  <c r="AD8" i="3"/>
  <c r="W9" i="3"/>
  <c r="X9" i="3"/>
  <c r="Y9" i="3"/>
  <c r="Z9" i="3"/>
  <c r="AA9" i="3"/>
  <c r="AB9" i="3"/>
  <c r="AC9" i="3"/>
  <c r="AD9" i="3"/>
  <c r="W10" i="3"/>
  <c r="X10" i="3"/>
  <c r="Y10" i="3"/>
  <c r="Z10" i="3"/>
  <c r="AA10" i="3"/>
  <c r="AB10" i="3"/>
  <c r="AC10" i="3"/>
  <c r="AD10" i="3"/>
  <c r="W11" i="3"/>
  <c r="X11" i="3"/>
  <c r="Y11" i="3"/>
  <c r="Z11" i="3"/>
  <c r="AA11" i="3"/>
  <c r="AB11" i="3"/>
  <c r="AC11" i="3"/>
  <c r="AD11" i="3"/>
  <c r="W12" i="3"/>
  <c r="X12" i="3"/>
  <c r="Y12" i="3"/>
  <c r="Z12" i="3"/>
  <c r="AA12" i="3"/>
  <c r="AB12" i="3"/>
  <c r="AC12" i="3"/>
  <c r="AD12" i="3"/>
  <c r="W13" i="3"/>
  <c r="X13" i="3"/>
  <c r="Y13" i="3"/>
  <c r="Z13" i="3"/>
  <c r="AA13" i="3"/>
  <c r="AB13" i="3"/>
  <c r="AC13" i="3"/>
  <c r="AD13" i="3"/>
  <c r="W14" i="3"/>
  <c r="X14" i="3"/>
  <c r="Y14" i="3"/>
  <c r="Z14" i="3"/>
  <c r="AA14" i="3"/>
  <c r="AB14" i="3"/>
  <c r="AC14" i="3"/>
  <c r="AD14" i="3"/>
  <c r="W15" i="3"/>
  <c r="X15" i="3"/>
  <c r="Y15" i="3"/>
  <c r="Z15" i="3"/>
  <c r="AA15" i="3"/>
  <c r="AB15" i="3"/>
  <c r="AC15" i="3"/>
  <c r="AD15" i="3"/>
  <c r="W16" i="3"/>
  <c r="X16" i="3"/>
  <c r="Y16" i="3"/>
  <c r="Z16" i="3"/>
  <c r="AA16" i="3"/>
  <c r="AB16" i="3"/>
  <c r="AC16" i="3"/>
  <c r="AD16" i="3"/>
  <c r="W17" i="3"/>
  <c r="X17" i="3"/>
  <c r="Y17" i="3"/>
  <c r="Z17" i="3"/>
  <c r="AA17" i="3"/>
  <c r="AB17" i="3"/>
  <c r="AC17" i="3"/>
  <c r="AD17" i="3"/>
  <c r="W18" i="3"/>
  <c r="X18" i="3"/>
  <c r="Y18" i="3"/>
  <c r="Z18" i="3"/>
  <c r="AA18" i="3"/>
  <c r="AB18" i="3"/>
  <c r="AC18" i="3"/>
  <c r="AD18" i="3"/>
  <c r="W19" i="3"/>
  <c r="X19" i="3"/>
  <c r="Y19" i="3"/>
  <c r="Z19" i="3"/>
  <c r="AA19" i="3"/>
  <c r="AB19" i="3"/>
  <c r="AC19" i="3"/>
  <c r="AD19" i="3"/>
  <c r="W20" i="3"/>
  <c r="X20" i="3"/>
  <c r="Y20" i="3"/>
  <c r="Z20" i="3"/>
  <c r="AA20" i="3"/>
  <c r="AB20" i="3"/>
  <c r="AC20" i="3"/>
  <c r="AD20" i="3"/>
  <c r="W21" i="3"/>
  <c r="X21" i="3"/>
  <c r="Y21" i="3"/>
  <c r="Z21" i="3"/>
  <c r="AA21" i="3"/>
  <c r="AB21" i="3"/>
  <c r="AC21" i="3"/>
  <c r="AD21" i="3"/>
  <c r="W22" i="3"/>
  <c r="X22" i="3"/>
  <c r="Y22" i="3"/>
  <c r="Z22" i="3"/>
  <c r="AA22" i="3"/>
  <c r="AB22" i="3"/>
  <c r="AC22" i="3"/>
  <c r="AD22" i="3"/>
  <c r="W23" i="3"/>
  <c r="X23" i="3"/>
  <c r="Y23" i="3"/>
  <c r="Z23" i="3"/>
  <c r="AA23" i="3"/>
  <c r="AB23" i="3"/>
  <c r="AC23" i="3"/>
  <c r="AD23" i="3"/>
  <c r="W24" i="3"/>
  <c r="X24" i="3"/>
  <c r="Y24" i="3"/>
  <c r="Z24" i="3"/>
  <c r="AA24" i="3"/>
  <c r="AB24" i="3"/>
  <c r="AC24" i="3"/>
  <c r="AD24" i="3"/>
  <c r="W25" i="3"/>
  <c r="X25" i="3"/>
  <c r="Y25" i="3"/>
  <c r="Z25" i="3"/>
  <c r="AA25" i="3"/>
  <c r="AB25" i="3"/>
  <c r="AC25" i="3"/>
  <c r="AD25" i="3"/>
  <c r="X6" i="3"/>
  <c r="Y6" i="3"/>
  <c r="Z6" i="3"/>
  <c r="AA6" i="3"/>
  <c r="AB6" i="3"/>
  <c r="AC6" i="3"/>
  <c r="AD6" i="3"/>
  <c r="W6" i="3"/>
  <c r="U25" i="3"/>
  <c r="N12" i="3"/>
  <c r="O12" i="3"/>
  <c r="P12" i="3"/>
  <c r="Q12" i="3"/>
  <c r="R12" i="3"/>
  <c r="S12" i="3"/>
  <c r="T12" i="3"/>
  <c r="U12" i="3"/>
  <c r="N13" i="3"/>
  <c r="O13" i="3"/>
  <c r="P13" i="3"/>
  <c r="Q13" i="3"/>
  <c r="R13" i="3"/>
  <c r="S13" i="3"/>
  <c r="T13" i="3"/>
  <c r="U13" i="3"/>
  <c r="N14" i="3"/>
  <c r="O14" i="3"/>
  <c r="P14" i="3"/>
  <c r="Q14" i="3"/>
  <c r="R14" i="3"/>
  <c r="S14" i="3"/>
  <c r="T14" i="3"/>
  <c r="U14" i="3"/>
  <c r="N15" i="3"/>
  <c r="O15" i="3"/>
  <c r="P15" i="3"/>
  <c r="Q15" i="3"/>
  <c r="R15" i="3"/>
  <c r="S15" i="3"/>
  <c r="T15" i="3"/>
  <c r="U15" i="3"/>
  <c r="N16" i="3"/>
  <c r="O16" i="3"/>
  <c r="P16" i="3"/>
  <c r="Q16" i="3"/>
  <c r="R16" i="3"/>
  <c r="S16" i="3"/>
  <c r="T16" i="3"/>
  <c r="U16" i="3"/>
  <c r="N17" i="3"/>
  <c r="O17" i="3"/>
  <c r="P17" i="3"/>
  <c r="Q17" i="3"/>
  <c r="R17" i="3"/>
  <c r="S17" i="3"/>
  <c r="T17" i="3"/>
  <c r="U17" i="3"/>
  <c r="N18" i="3"/>
  <c r="O18" i="3"/>
  <c r="P18" i="3"/>
  <c r="Q18" i="3"/>
  <c r="R18" i="3"/>
  <c r="S18" i="3"/>
  <c r="T18" i="3"/>
  <c r="U18" i="3"/>
  <c r="N19" i="3"/>
  <c r="O19" i="3"/>
  <c r="P19" i="3"/>
  <c r="Q19" i="3"/>
  <c r="R19" i="3"/>
  <c r="S19" i="3"/>
  <c r="T19" i="3"/>
  <c r="U19" i="3"/>
  <c r="N20" i="3"/>
  <c r="O20" i="3"/>
  <c r="P20" i="3"/>
  <c r="Q20" i="3"/>
  <c r="R20" i="3"/>
  <c r="S20" i="3"/>
  <c r="T20" i="3"/>
  <c r="U20" i="3"/>
  <c r="N21" i="3"/>
  <c r="O21" i="3"/>
  <c r="P21" i="3"/>
  <c r="Q21" i="3"/>
  <c r="R21" i="3"/>
  <c r="S21" i="3"/>
  <c r="T21" i="3"/>
  <c r="U21" i="3"/>
  <c r="N22" i="3"/>
  <c r="O22" i="3"/>
  <c r="P22" i="3"/>
  <c r="Q22" i="3"/>
  <c r="R22" i="3"/>
  <c r="S22" i="3"/>
  <c r="T22" i="3"/>
  <c r="U22" i="3"/>
  <c r="N23" i="3"/>
  <c r="O23" i="3"/>
  <c r="P23" i="3"/>
  <c r="Q23" i="3"/>
  <c r="R23" i="3"/>
  <c r="S23" i="3"/>
  <c r="T23" i="3"/>
  <c r="U23" i="3"/>
  <c r="N24" i="3"/>
  <c r="O24" i="3"/>
  <c r="P24" i="3"/>
  <c r="Q24" i="3"/>
  <c r="R24" i="3"/>
  <c r="S24" i="3"/>
  <c r="T24" i="3"/>
  <c r="U24" i="3"/>
  <c r="N25" i="3"/>
  <c r="O25" i="3"/>
  <c r="P25" i="3"/>
  <c r="Q25" i="3"/>
  <c r="R25" i="3"/>
  <c r="S25" i="3"/>
  <c r="T25" i="3"/>
  <c r="S11" i="3"/>
  <c r="U11" i="3"/>
  <c r="O11" i="3"/>
  <c r="P11" i="3"/>
  <c r="Q11" i="3"/>
  <c r="R11" i="3"/>
  <c r="T11" i="3"/>
  <c r="N11" i="3"/>
  <c r="U10" i="3"/>
  <c r="O7" i="3"/>
  <c r="P7" i="3"/>
  <c r="Q7" i="3"/>
  <c r="R7" i="3"/>
  <c r="S7" i="3"/>
  <c r="T7" i="3"/>
  <c r="U7" i="3"/>
  <c r="O8" i="3"/>
  <c r="P8" i="3"/>
  <c r="Q8" i="3"/>
  <c r="R8" i="3"/>
  <c r="S8" i="3"/>
  <c r="T8" i="3"/>
  <c r="U8" i="3"/>
  <c r="O9" i="3"/>
  <c r="P9" i="3"/>
  <c r="Q9" i="3"/>
  <c r="R9" i="3"/>
  <c r="S9" i="3"/>
  <c r="T9" i="3"/>
  <c r="U9" i="3"/>
  <c r="O10" i="3"/>
  <c r="P10" i="3"/>
  <c r="Q10" i="3"/>
  <c r="R10" i="3"/>
  <c r="S10" i="3"/>
  <c r="T10" i="3"/>
  <c r="U6" i="3"/>
  <c r="P6" i="3"/>
  <c r="Q6" i="3"/>
  <c r="R6" i="3"/>
  <c r="S6" i="3"/>
  <c r="T6" i="3"/>
  <c r="O6" i="3"/>
  <c r="N10" i="3"/>
  <c r="N7" i="3"/>
  <c r="N8" i="3"/>
  <c r="N9" i="3"/>
  <c r="N6" i="3"/>
  <c r="T5" i="1" l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4" i="1"/>
  <c r="F23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4" i="1"/>
</calcChain>
</file>

<file path=xl/sharedStrings.xml><?xml version="1.0" encoding="utf-8"?>
<sst xmlns="http://schemas.openxmlformats.org/spreadsheetml/2006/main" count="774" uniqueCount="159">
  <si>
    <t>KENNETH VEGETABLE SAMPLES</t>
  </si>
  <si>
    <t>LAB No.</t>
  </si>
  <si>
    <t>SAMPLE NAME</t>
  </si>
  <si>
    <t>WEIGHT</t>
  </si>
  <si>
    <t>Cu</t>
  </si>
  <si>
    <t>Cu(ppm)</t>
  </si>
  <si>
    <t>Zn</t>
  </si>
  <si>
    <t>Zn(ppm)</t>
  </si>
  <si>
    <t>Cd</t>
  </si>
  <si>
    <t>Cd(ppm)</t>
  </si>
  <si>
    <t>Cr</t>
  </si>
  <si>
    <t>Cr(ppm)</t>
  </si>
  <si>
    <t>Ni</t>
  </si>
  <si>
    <t>Ni(ppm)</t>
  </si>
  <si>
    <t>Co</t>
  </si>
  <si>
    <t>Co(ppm)</t>
  </si>
  <si>
    <t>Pb</t>
  </si>
  <si>
    <t>Pb(ppm)</t>
  </si>
  <si>
    <t>Fe</t>
  </si>
  <si>
    <t>Fe(ppm)</t>
  </si>
  <si>
    <t>KASHENYI MARKET DOODO</t>
  </si>
  <si>
    <t>ISHAKA MARKET DOODO</t>
  </si>
  <si>
    <t>NYAKABIRIZI MARKET DOODO</t>
  </si>
  <si>
    <t>BUSHENYI MARKET DOODO</t>
  </si>
  <si>
    <t>KIZINDA MARKET DOODO</t>
  </si>
  <si>
    <t>ISHAKA MARKET TOMATOES</t>
  </si>
  <si>
    <t>KIZINDA MARKET TOMATOES</t>
  </si>
  <si>
    <t>KASHENYI MARKET TOMATOES</t>
  </si>
  <si>
    <t>BUSHENYI MARKET TOMATOES</t>
  </si>
  <si>
    <t>NYAKABIRIZI MARKET TOMATOES</t>
  </si>
  <si>
    <t>ISHAKA MARKET CABBAGE</t>
  </si>
  <si>
    <t>KASHENYI MARKET CABBAGE</t>
  </si>
  <si>
    <t>BUSHENYI MARKET CABBAGE</t>
  </si>
  <si>
    <t>NYAKABIRIZI MARKET CABBAGE</t>
  </si>
  <si>
    <t>KIZINDA MARKET CABBAGE</t>
  </si>
  <si>
    <t>KASHENYI MARKET SCARLET EGGPLANT</t>
  </si>
  <si>
    <t>NYAKABIRIZI MARKET SCARLET EGGPLANT</t>
  </si>
  <si>
    <t>KIZINDA MARKET SCARLET EGGPLANT</t>
  </si>
  <si>
    <t>BUSHENYI MARKET SCARLET EGGPLANT</t>
  </si>
  <si>
    <t>ISHAKA MARKET SCARLET EGGPLANT</t>
  </si>
  <si>
    <t>WESTERN 2020</t>
  </si>
  <si>
    <t>VOLUME (MLS)</t>
  </si>
  <si>
    <t>Vegetables</t>
  </si>
  <si>
    <t>Amaranthus</t>
  </si>
  <si>
    <t>Tomatoes</t>
  </si>
  <si>
    <t>Cabbage</t>
  </si>
  <si>
    <t>Eggplant</t>
  </si>
  <si>
    <t>Scarlet eggplant</t>
  </si>
  <si>
    <t>Market</t>
  </si>
  <si>
    <t>Kashenyi</t>
  </si>
  <si>
    <t>Ishaka</t>
  </si>
  <si>
    <t>Nyakabirizi</t>
  </si>
  <si>
    <t>Bushenyi</t>
  </si>
  <si>
    <t>Kizinda</t>
  </si>
  <si>
    <t>IR</t>
  </si>
  <si>
    <t>BW child (kg)</t>
  </si>
  <si>
    <t>BW Adult (kg)</t>
  </si>
  <si>
    <t>Adults</t>
  </si>
  <si>
    <t>EDI=CXBW/IR (mg/kg x kg)/g/day</t>
  </si>
  <si>
    <t>EDI (mg/g/day=ppmx10-3/day)</t>
  </si>
  <si>
    <t>Children</t>
  </si>
  <si>
    <t>Amaranth</t>
  </si>
  <si>
    <t>Adukts</t>
  </si>
  <si>
    <t>Adult</t>
  </si>
  <si>
    <t>Mean</t>
  </si>
  <si>
    <t>SD</t>
  </si>
  <si>
    <t>Mean Adults</t>
  </si>
  <si>
    <t>SD Adults</t>
  </si>
  <si>
    <t>Mean Children</t>
  </si>
  <si>
    <t>SD children</t>
  </si>
  <si>
    <t>STANDARDIZED EDIs</t>
  </si>
  <si>
    <t>Children-standardized</t>
  </si>
  <si>
    <t>Adults-standardized</t>
  </si>
  <si>
    <t>Number of values</t>
  </si>
  <si>
    <t>Minimum</t>
  </si>
  <si>
    <t>25% Percentile</t>
  </si>
  <si>
    <t>Median</t>
  </si>
  <si>
    <t>75% Percentile</t>
  </si>
  <si>
    <t>Maximum</t>
  </si>
  <si>
    <t>Std. Deviation</t>
  </si>
  <si>
    <t>Std. Error of Mean</t>
  </si>
  <si>
    <t>Lower 95% CI of mean</t>
  </si>
  <si>
    <t>Upper 95% CI of mean</t>
  </si>
  <si>
    <t>One sample t test</t>
  </si>
  <si>
    <t>Theoretical mean</t>
  </si>
  <si>
    <t>Actual mean</t>
  </si>
  <si>
    <t>Discrepancy</t>
  </si>
  <si>
    <t>95% CI of discrepancy</t>
  </si>
  <si>
    <t>-33.52 to -30.39</t>
  </si>
  <si>
    <t>-37.65 to -32.72</t>
  </si>
  <si>
    <t>-39.63 to -38.53</t>
  </si>
  <si>
    <t>-39.43 to -25.53</t>
  </si>
  <si>
    <t>t, df</t>
  </si>
  <si>
    <t>t=56.74 df=4</t>
  </si>
  <si>
    <t>t=39.63 df=4</t>
  </si>
  <si>
    <t>t=196.9 df=4</t>
  </si>
  <si>
    <t>t=14.88 df=3</t>
  </si>
  <si>
    <t>P value (two tailed)</t>
  </si>
  <si>
    <t>&lt; 0.0001</t>
  </si>
  <si>
    <t>Significant (alpha=0.05)?</t>
  </si>
  <si>
    <t>Yes</t>
  </si>
  <si>
    <t>-338.4 to -91.72</t>
  </si>
  <si>
    <t>-367.4 to -343.8</t>
  </si>
  <si>
    <t>-393.3 to -374.3</t>
  </si>
  <si>
    <t>-405.6 to -318.0</t>
  </si>
  <si>
    <t>t=4.840 df=4</t>
  </si>
  <si>
    <t>t=83.89 df=4</t>
  </si>
  <si>
    <t>t=112.1 df=4</t>
  </si>
  <si>
    <t>t=26.30 df=3</t>
  </si>
  <si>
    <t>-20.48 to 24.33</t>
  </si>
  <si>
    <t>-41.37 to -29.27</t>
  </si>
  <si>
    <t>-44.30 to -39.94</t>
  </si>
  <si>
    <t>-46.89 to -19.10</t>
  </si>
  <si>
    <t>t=0.2387 df=4</t>
  </si>
  <si>
    <t>t=16.20 df=4</t>
  </si>
  <si>
    <t>t=53.61 df=4</t>
  </si>
  <si>
    <t>t=7.555 df=3</t>
  </si>
  <si>
    <t>No</t>
  </si>
  <si>
    <t>-47.51 to -45.21</t>
  </si>
  <si>
    <t>-49.22 to -48.04</t>
  </si>
  <si>
    <t>-49.67 to -49.09</t>
  </si>
  <si>
    <t>-49.77 to -48.17</t>
  </si>
  <si>
    <t>t=111.9 df=4</t>
  </si>
  <si>
    <t>t=227.5 df=4</t>
  </si>
  <si>
    <t>t=471.3 df=4</t>
  </si>
  <si>
    <t>t=194.8 df=3</t>
  </si>
  <si>
    <t>2.068 to 5.947</t>
  </si>
  <si>
    <t>-0.9229 to 8.024</t>
  </si>
  <si>
    <t>9.874 to 15.27</t>
  </si>
  <si>
    <t>9.108 to 14.31</t>
  </si>
  <si>
    <t>t=5.737 df=4</t>
  </si>
  <si>
    <t>t=2.525 df=3</t>
  </si>
  <si>
    <t>t=12.94 df=4</t>
  </si>
  <si>
    <t>t=14.33 df=3</t>
  </si>
  <si>
    <t>1.027 to 1.710</t>
  </si>
  <si>
    <t>1.604 to 2.074</t>
  </si>
  <si>
    <t>1.793 to 2.100</t>
  </si>
  <si>
    <t>-0.1611 to 0.9708</t>
  </si>
  <si>
    <t>t=11.13 df=4</t>
  </si>
  <si>
    <t>t=21.73 df=4</t>
  </si>
  <si>
    <t>t=35.17 df=4</t>
  </si>
  <si>
    <t>t=2.276 df=3</t>
  </si>
  <si>
    <t>-1.051 to 2.184</t>
  </si>
  <si>
    <t>-1.086 to -0.4801</t>
  </si>
  <si>
    <t>-0.7547 to 0.3082</t>
  </si>
  <si>
    <t>-0.5160 to 11.72</t>
  </si>
  <si>
    <t>t=0.9726 df=4</t>
  </si>
  <si>
    <t>t=8.225 df=3</t>
  </si>
  <si>
    <t>t=1.166 df=4</t>
  </si>
  <si>
    <t>t=2.914 df=3</t>
  </si>
  <si>
    <t>3.565 to 5.311</t>
  </si>
  <si>
    <t>0.5237 to 1.698</t>
  </si>
  <si>
    <t>-0.2488 to 7.494</t>
  </si>
  <si>
    <t>-0.1242 to 1.612</t>
  </si>
  <si>
    <t>t=14.11 df=4</t>
  </si>
  <si>
    <t>t=5.252 df=4</t>
  </si>
  <si>
    <t>t=2.598 df=4</t>
  </si>
  <si>
    <t>t=2.727 df=3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</si>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</sst>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 Black"/>
      <family val="2"/>
    </font>
    <font>
      <sz val="11"/>
      <color rgb="FFFF0000"/>
      <name val="Arial Black"/>
      <family val="2"/>
    </font>
    <font>
      <sz val="11"/>
      <name val="Arial Black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2" borderId="0" xfId="0" applyFill="1"/>
    <xf numFmtId="0" fontId="2" fillId="0" borderId="0" xfId="0" applyFont="1"/>
    <xf numFmtId="0" fontId="2" fillId="2" borderId="0" xfId="0" applyFont="1" applyFill="1"/>
    <xf numFmtId="2" fontId="1" fillId="0" borderId="0" xfId="0" applyNumberFormat="1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0" fillId="0" borderId="1" xfId="0" applyBorder="1"/>
    <xf numFmtId="0" fontId="2" fillId="0" borderId="1" xfId="0" applyFont="1" applyBorder="1"/>
    <xf numFmtId="0" fontId="4" fillId="0" borderId="1" xfId="0" applyFont="1" applyBorder="1"/>
    <xf numFmtId="0" fontId="0" fillId="3" borderId="1" xfId="0" applyFill="1" applyBorder="1"/>
    <xf numFmtId="0" fontId="2" fillId="3" borderId="1" xfId="0" applyFont="1" applyFill="1" applyBorder="1"/>
    <xf numFmtId="2" fontId="5" fillId="3" borderId="1" xfId="0" applyNumberFormat="1" applyFont="1" applyFill="1" applyBorder="1"/>
    <xf numFmtId="0" fontId="0" fillId="4" borderId="1" xfId="0" applyFill="1" applyBorder="1"/>
    <xf numFmtId="0" fontId="2" fillId="4" borderId="1" xfId="0" applyFont="1" applyFill="1" applyBorder="1"/>
    <xf numFmtId="2" fontId="5" fillId="4" borderId="1" xfId="0" applyNumberFormat="1" applyFont="1" applyFill="1" applyBorder="1"/>
    <xf numFmtId="0" fontId="0" fillId="5" borderId="1" xfId="0" applyFill="1" applyBorder="1"/>
    <xf numFmtId="0" fontId="2" fillId="5" borderId="1" xfId="0" applyFont="1" applyFill="1" applyBorder="1"/>
    <xf numFmtId="2" fontId="5" fillId="5" borderId="1" xfId="0" applyNumberFormat="1" applyFont="1" applyFill="1" applyBorder="1"/>
    <xf numFmtId="0" fontId="0" fillId="6" borderId="1" xfId="0" applyFill="1" applyBorder="1"/>
    <xf numFmtId="0" fontId="2" fillId="6" borderId="1" xfId="0" applyFont="1" applyFill="1" applyBorder="1"/>
    <xf numFmtId="2" fontId="5" fillId="6" borderId="1" xfId="0" applyNumberFormat="1" applyFont="1" applyFill="1" applyBorder="1"/>
    <xf numFmtId="0" fontId="0" fillId="6" borderId="2" xfId="0" applyFill="1" applyBorder="1"/>
    <xf numFmtId="0" fontId="2" fillId="6" borderId="2" xfId="0" applyFont="1" applyFill="1" applyBorder="1"/>
    <xf numFmtId="2" fontId="5" fillId="6" borderId="2" xfId="0" applyNumberFormat="1" applyFont="1" applyFill="1" applyBorder="1"/>
    <xf numFmtId="0" fontId="4" fillId="7" borderId="1" xfId="0" applyFont="1" applyFill="1" applyBorder="1"/>
    <xf numFmtId="0" fontId="0" fillId="7" borderId="0" xfId="0" applyFill="1"/>
    <xf numFmtId="0" fontId="4" fillId="8" borderId="1" xfId="0" applyFont="1" applyFill="1" applyBorder="1"/>
    <xf numFmtId="0" fontId="0" fillId="8" borderId="0" xfId="0" applyFill="1"/>
    <xf numFmtId="0" fontId="4" fillId="9" borderId="1" xfId="0" applyFont="1" applyFill="1" applyBorder="1"/>
    <xf numFmtId="0" fontId="0" fillId="9" borderId="0" xfId="0" applyFill="1"/>
    <xf numFmtId="0" fontId="4" fillId="9" borderId="3" xfId="0" applyFont="1" applyFill="1" applyBorder="1"/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9" borderId="9" xfId="0" applyFill="1" applyBorder="1"/>
    <xf numFmtId="0" fontId="0" fillId="9" borderId="10" xfId="0" applyFill="1" applyBorder="1"/>
    <xf numFmtId="0" fontId="0" fillId="9" borderId="11" xfId="0" applyFill="1" applyBorder="1"/>
    <xf numFmtId="0" fontId="0" fillId="9" borderId="12" xfId="0" applyFill="1" applyBorder="1"/>
    <xf numFmtId="0" fontId="0" fillId="9" borderId="13" xfId="0" applyFill="1" applyBorder="1"/>
    <xf numFmtId="0" fontId="0" fillId="9" borderId="14" xfId="0" applyFill="1" applyBorder="1"/>
    <xf numFmtId="0" fontId="0" fillId="9" borderId="15" xfId="0" applyFill="1" applyBorder="1"/>
    <xf numFmtId="0" fontId="0" fillId="9" borderId="16" xfId="0" applyFill="1" applyBorder="1"/>
    <xf numFmtId="0" fontId="0" fillId="9" borderId="17" xfId="0" applyFill="1" applyBorder="1"/>
    <xf numFmtId="0" fontId="0" fillId="6" borderId="0" xfId="0" applyFill="1"/>
    <xf numFmtId="0" fontId="0" fillId="6" borderId="12" xfId="0" applyFill="1" applyBorder="1"/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4" fillId="6" borderId="1" xfId="0" applyFont="1" applyFill="1" applyBorder="1"/>
    <xf numFmtId="0" fontId="0" fillId="10" borderId="0" xfId="0" applyFill="1"/>
    <xf numFmtId="0" fontId="4" fillId="10" borderId="1" xfId="0" applyFont="1" applyFill="1" applyBorder="1"/>
    <xf numFmtId="0" fontId="4" fillId="11" borderId="1" xfId="0" applyFont="1" applyFill="1" applyBorder="1"/>
    <xf numFmtId="0" fontId="0" fillId="11" borderId="0" xfId="0" applyFill="1"/>
    <xf numFmtId="0" fontId="4" fillId="12" borderId="1" xfId="0" applyFont="1" applyFill="1" applyBorder="1"/>
    <xf numFmtId="0" fontId="0" fillId="12" borderId="0" xfId="0" applyFill="1"/>
    <xf numFmtId="0" fontId="4" fillId="2" borderId="1" xfId="0" applyFont="1" applyFill="1" applyBorder="1"/>
    <xf numFmtId="0" fontId="4" fillId="13" borderId="1" xfId="0" applyFont="1" applyFill="1" applyBorder="1"/>
    <xf numFmtId="0" fontId="0" fillId="13" borderId="0" xfId="0" applyFill="1"/>
    <xf numFmtId="0" fontId="0" fillId="0" borderId="0" xfId="0" applyBorder="1"/>
    <xf numFmtId="0" fontId="0" fillId="0" borderId="0" xfId="0" applyFill="1" applyBorder="1"/>
    <xf numFmtId="0" fontId="0" fillId="12" borderId="1" xfId="0" applyFill="1" applyBorder="1"/>
    <xf numFmtId="0" fontId="7" fillId="12" borderId="20" xfId="0" applyFont="1" applyFill="1" applyBorder="1" applyAlignment="1"/>
    <xf numFmtId="0" fontId="7" fillId="12" borderId="23" xfId="0" applyFont="1" applyFill="1" applyBorder="1" applyAlignment="1"/>
    <xf numFmtId="0" fontId="0" fillId="0" borderId="24" xfId="0" applyFill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/>
    <xf numFmtId="164" fontId="8" fillId="0" borderId="1" xfId="0" applyNumberFormat="1" applyFont="1" applyBorder="1"/>
    <xf numFmtId="164" fontId="0" fillId="0" borderId="1" xfId="0" applyNumberFormat="1" applyBorder="1"/>
    <xf numFmtId="0" fontId="0" fillId="0" borderId="1" xfId="0" applyBorder="1" applyAlignment="1">
      <alignment horizontal="lef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8" fillId="2" borderId="0" xfId="0" applyFont="1" applyFill="1"/>
    <xf numFmtId="164" fontId="8" fillId="2" borderId="0" xfId="0" applyNumberFormat="1" applyFont="1" applyFill="1"/>
    <xf numFmtId="164" fontId="0" fillId="2" borderId="0" xfId="0" applyNumberFormat="1" applyFill="1"/>
    <xf numFmtId="164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12" borderId="18" xfId="0" applyFont="1" applyFill="1" applyBorder="1" applyAlignment="1">
      <alignment horizontal="center"/>
    </xf>
    <xf numFmtId="0" fontId="7" fillId="12" borderId="19" xfId="0" applyFont="1" applyFill="1" applyBorder="1" applyAlignment="1">
      <alignment horizontal="center"/>
    </xf>
    <xf numFmtId="0" fontId="7" fillId="12" borderId="20" xfId="0" applyFont="1" applyFill="1" applyBorder="1" applyAlignment="1">
      <alignment horizontal="center"/>
    </xf>
    <xf numFmtId="0" fontId="7" fillId="12" borderId="21" xfId="0" applyFont="1" applyFill="1" applyBorder="1" applyAlignment="1">
      <alignment horizontal="center"/>
    </xf>
    <xf numFmtId="0" fontId="7" fillId="12" borderId="22" xfId="0" applyFont="1" applyFill="1" applyBorder="1" applyAlignment="1">
      <alignment horizontal="center"/>
    </xf>
    <xf numFmtId="0" fontId="7" fillId="12" borderId="2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opLeftCell="E1" workbookViewId="0">
      <selection activeCell="J13" sqref="J13"/>
    </sheetView>
  </sheetViews>
  <sheetFormatPr defaultRowHeight="15" x14ac:dyDescent="0.25"/>
  <cols>
    <col min="2" max="2" width="55.42578125" customWidth="1"/>
    <col min="3" max="3" width="12.85546875" customWidth="1"/>
    <col min="4" max="4" width="20.140625" customWidth="1"/>
    <col min="5" max="5" width="14.42578125" customWidth="1"/>
    <col min="6" max="6" width="15.28515625" style="5" customWidth="1"/>
    <col min="7" max="7" width="11.28515625" customWidth="1"/>
    <col min="8" max="8" width="13.5703125" style="5" customWidth="1"/>
    <col min="9" max="9" width="11.140625" customWidth="1"/>
    <col min="10" max="10" width="12.85546875" style="5" customWidth="1"/>
    <col min="11" max="11" width="11.42578125" customWidth="1"/>
    <col min="12" max="12" width="11.28515625" style="5" customWidth="1"/>
    <col min="13" max="13" width="11" customWidth="1"/>
    <col min="14" max="14" width="12.42578125" style="5" customWidth="1"/>
    <col min="15" max="15" width="11.7109375" customWidth="1"/>
    <col min="16" max="16" width="12.85546875" style="5" customWidth="1"/>
    <col min="17" max="17" width="11.28515625" customWidth="1"/>
    <col min="18" max="18" width="11.7109375" style="5" customWidth="1"/>
    <col min="19" max="19" width="11.28515625" customWidth="1"/>
    <col min="20" max="20" width="11.140625" style="5" customWidth="1"/>
  </cols>
  <sheetData>
    <row r="1" spans="1:20" ht="18.75" x14ac:dyDescent="0.4">
      <c r="C1" s="2" t="s">
        <v>0</v>
      </c>
      <c r="D1" s="2"/>
      <c r="E1" s="2"/>
      <c r="F1" s="7" t="s">
        <v>40</v>
      </c>
    </row>
    <row r="3" spans="1:20" ht="18.75" x14ac:dyDescent="0.4">
      <c r="A3" t="s">
        <v>1</v>
      </c>
      <c r="B3" s="2" t="s">
        <v>2</v>
      </c>
      <c r="C3" s="2" t="s">
        <v>3</v>
      </c>
      <c r="D3" s="2" t="s">
        <v>41</v>
      </c>
      <c r="E3" s="2" t="s">
        <v>4</v>
      </c>
      <c r="F3" s="6" t="s">
        <v>5</v>
      </c>
      <c r="G3" s="2" t="s">
        <v>6</v>
      </c>
      <c r="H3" s="6" t="s">
        <v>7</v>
      </c>
      <c r="I3" s="2" t="s">
        <v>8</v>
      </c>
      <c r="J3" s="6" t="s">
        <v>9</v>
      </c>
      <c r="K3" s="2" t="s">
        <v>10</v>
      </c>
      <c r="L3" s="6" t="s">
        <v>11</v>
      </c>
      <c r="M3" s="2" t="s">
        <v>12</v>
      </c>
      <c r="N3" s="6" t="s">
        <v>13</v>
      </c>
      <c r="O3" s="2" t="s">
        <v>14</v>
      </c>
      <c r="P3" s="6" t="s">
        <v>15</v>
      </c>
      <c r="Q3" s="2" t="s">
        <v>16</v>
      </c>
      <c r="R3" s="6" t="s">
        <v>17</v>
      </c>
      <c r="S3" s="2" t="s">
        <v>18</v>
      </c>
      <c r="T3" s="6" t="s">
        <v>19</v>
      </c>
    </row>
    <row r="4" spans="1:20" ht="18.75" x14ac:dyDescent="0.4">
      <c r="A4">
        <v>1</v>
      </c>
      <c r="B4" s="2" t="s">
        <v>20</v>
      </c>
      <c r="C4">
        <v>0.42</v>
      </c>
      <c r="D4">
        <v>40</v>
      </c>
      <c r="E4">
        <v>0.108</v>
      </c>
      <c r="F4" s="4">
        <f>D4*E4/C4</f>
        <v>10.285714285714286</v>
      </c>
      <c r="G4">
        <v>0.88190000000000002</v>
      </c>
      <c r="H4" s="4">
        <f>D4*G4/C4</f>
        <v>83.990476190476201</v>
      </c>
      <c r="I4">
        <v>0.02</v>
      </c>
      <c r="J4" s="4">
        <f>D4*I4/C4</f>
        <v>1.9047619047619049</v>
      </c>
      <c r="K4">
        <v>4.3999999999999997E-2</v>
      </c>
      <c r="L4" s="4">
        <f>D4*K4/C4</f>
        <v>4.1904761904761898</v>
      </c>
      <c r="M4">
        <v>5.8999999999999997E-2</v>
      </c>
      <c r="N4" s="4">
        <f>D4*M4/C4</f>
        <v>5.6190476190476186</v>
      </c>
      <c r="O4">
        <v>5.3999999999999999E-2</v>
      </c>
      <c r="P4" s="4">
        <f>D4*O4/C4</f>
        <v>5.1428571428571432</v>
      </c>
      <c r="Q4">
        <v>0.04</v>
      </c>
      <c r="R4" s="4">
        <f>D4*Q4/C4</f>
        <v>3.8095238095238098</v>
      </c>
      <c r="S4">
        <v>3.9790000000000001</v>
      </c>
      <c r="T4" s="4">
        <f>D4*S4/C4</f>
        <v>378.95238095238096</v>
      </c>
    </row>
    <row r="5" spans="1:20" ht="18.75" x14ac:dyDescent="0.4">
      <c r="A5">
        <v>2</v>
      </c>
      <c r="B5" s="2" t="s">
        <v>21</v>
      </c>
      <c r="C5">
        <v>0.46</v>
      </c>
      <c r="D5">
        <v>40</v>
      </c>
      <c r="E5">
        <v>8.7999999999999995E-2</v>
      </c>
      <c r="F5" s="4">
        <f t="shared" ref="F5:F22" si="0">D5*E5/C5</f>
        <v>7.6521739130434767</v>
      </c>
      <c r="G5">
        <v>0.44590000000000002</v>
      </c>
      <c r="H5" s="4">
        <f t="shared" ref="H5:H23" si="1">D5*G5/C5</f>
        <v>38.773913043478267</v>
      </c>
      <c r="I5">
        <v>1.6E-2</v>
      </c>
      <c r="J5" s="4">
        <f t="shared" ref="J5:J23" si="2">D5*I5/C5</f>
        <v>1.3913043478260869</v>
      </c>
      <c r="K5">
        <v>1.4E-2</v>
      </c>
      <c r="L5" s="4">
        <f t="shared" ref="L5:L23" si="3">D5*K5/C5</f>
        <v>1.2173913043478262</v>
      </c>
      <c r="M5">
        <v>4.4999999999999998E-2</v>
      </c>
      <c r="N5" s="4">
        <f t="shared" ref="N5:N23" si="4">D5*M5/C5</f>
        <v>3.9130434782608692</v>
      </c>
      <c r="O5">
        <v>3.7999999999999999E-2</v>
      </c>
      <c r="P5" s="4">
        <f t="shared" ref="P5:P23" si="5">D5*O5/C5</f>
        <v>3.3043478260869565</v>
      </c>
      <c r="Q5">
        <v>0.05</v>
      </c>
      <c r="R5" s="4">
        <f t="shared" ref="R5:R23" si="6">D5*Q5/C5</f>
        <v>4.3478260869565215</v>
      </c>
      <c r="S5">
        <v>1.7450000000000001</v>
      </c>
      <c r="T5" s="4">
        <f t="shared" ref="T5:T23" si="7">D5*S5/C5</f>
        <v>151.73913043478262</v>
      </c>
    </row>
    <row r="6" spans="1:20" ht="18.75" x14ac:dyDescent="0.4">
      <c r="A6">
        <v>3</v>
      </c>
      <c r="B6" s="2" t="s">
        <v>22</v>
      </c>
      <c r="C6">
        <v>0.42</v>
      </c>
      <c r="D6">
        <v>40</v>
      </c>
      <c r="E6">
        <v>7.6999999999999999E-2</v>
      </c>
      <c r="F6" s="4">
        <f t="shared" si="0"/>
        <v>7.3333333333333339</v>
      </c>
      <c r="G6">
        <v>0.79559999999999997</v>
      </c>
      <c r="H6" s="4">
        <f t="shared" si="1"/>
        <v>75.771428571428572</v>
      </c>
      <c r="I6">
        <v>1.9E-2</v>
      </c>
      <c r="J6" s="4">
        <f t="shared" si="2"/>
        <v>1.8095238095238095</v>
      </c>
      <c r="K6">
        <v>1.2999999999999999E-2</v>
      </c>
      <c r="L6" s="4">
        <f t="shared" si="3"/>
        <v>1.2380952380952381</v>
      </c>
      <c r="M6">
        <v>0.05</v>
      </c>
      <c r="N6" s="4">
        <f t="shared" si="4"/>
        <v>4.7619047619047619</v>
      </c>
      <c r="O6">
        <v>3.9E-2</v>
      </c>
      <c r="P6" s="4">
        <f t="shared" si="5"/>
        <v>3.7142857142857144</v>
      </c>
      <c r="Q6">
        <v>0.06</v>
      </c>
      <c r="R6" s="4">
        <f t="shared" si="6"/>
        <v>5.7142857142857144</v>
      </c>
      <c r="S6">
        <v>1.5649999999999999</v>
      </c>
      <c r="T6" s="4">
        <f t="shared" si="7"/>
        <v>149.04761904761904</v>
      </c>
    </row>
    <row r="7" spans="1:20" ht="18.75" x14ac:dyDescent="0.4">
      <c r="A7">
        <v>4</v>
      </c>
      <c r="B7" s="2" t="s">
        <v>23</v>
      </c>
      <c r="C7">
        <v>0.49</v>
      </c>
      <c r="D7">
        <v>40</v>
      </c>
      <c r="E7">
        <v>9.0999999999999998E-2</v>
      </c>
      <c r="F7" s="4">
        <f t="shared" si="0"/>
        <v>7.4285714285714279</v>
      </c>
      <c r="G7">
        <v>0.65749999999999997</v>
      </c>
      <c r="H7" s="4">
        <f t="shared" si="1"/>
        <v>53.673469387755098</v>
      </c>
      <c r="I7">
        <v>1.7999999999999999E-2</v>
      </c>
      <c r="J7" s="4">
        <f t="shared" si="2"/>
        <v>1.4693877551020409</v>
      </c>
      <c r="K7">
        <v>1.4999999999999999E-2</v>
      </c>
      <c r="L7" s="4">
        <f t="shared" si="3"/>
        <v>1.2244897959183674</v>
      </c>
      <c r="M7">
        <v>0.06</v>
      </c>
      <c r="N7" s="4">
        <f t="shared" si="4"/>
        <v>4.8979591836734695</v>
      </c>
      <c r="O7">
        <v>4.2000000000000003E-2</v>
      </c>
      <c r="P7" s="4">
        <f t="shared" si="5"/>
        <v>3.4285714285714288</v>
      </c>
      <c r="Q7">
        <v>7.0000000000000007E-2</v>
      </c>
      <c r="R7" s="4">
        <f t="shared" si="6"/>
        <v>5.7142857142857153</v>
      </c>
      <c r="S7">
        <v>1.8260000000000001</v>
      </c>
      <c r="T7" s="4">
        <f t="shared" si="7"/>
        <v>149.06122448979593</v>
      </c>
    </row>
    <row r="8" spans="1:20" ht="18.75" x14ac:dyDescent="0.4">
      <c r="A8">
        <v>5</v>
      </c>
      <c r="B8" s="2" t="s">
        <v>24</v>
      </c>
      <c r="C8">
        <v>0.41</v>
      </c>
      <c r="D8">
        <v>40</v>
      </c>
      <c r="E8">
        <v>7.6999999999999999E-2</v>
      </c>
      <c r="F8" s="4">
        <f t="shared" si="0"/>
        <v>7.51219512195122</v>
      </c>
      <c r="G8">
        <v>0.58860000000000001</v>
      </c>
      <c r="H8" s="4">
        <f t="shared" si="1"/>
        <v>57.424390243902444</v>
      </c>
      <c r="I8">
        <v>1.2999999999999999E-2</v>
      </c>
      <c r="J8" s="4">
        <f t="shared" si="2"/>
        <v>1.2682926829268293</v>
      </c>
      <c r="K8">
        <v>1.4999999999999999E-2</v>
      </c>
      <c r="L8" s="4">
        <f t="shared" si="3"/>
        <v>1.4634146341463414</v>
      </c>
      <c r="M8">
        <v>4.1000000000000002E-2</v>
      </c>
      <c r="N8" s="4">
        <f t="shared" si="4"/>
        <v>4.0000000000000009</v>
      </c>
      <c r="O8">
        <v>2.7E-2</v>
      </c>
      <c r="P8" s="4">
        <f t="shared" si="5"/>
        <v>2.6341463414634148</v>
      </c>
      <c r="Q8">
        <v>0.02</v>
      </c>
      <c r="R8" s="4">
        <f t="shared" si="6"/>
        <v>1.9512195121951221</v>
      </c>
      <c r="S8">
        <v>2.2639999999999998</v>
      </c>
      <c r="T8" s="4">
        <f t="shared" si="7"/>
        <v>220.8780487804878</v>
      </c>
    </row>
    <row r="9" spans="1:20" ht="18.75" x14ac:dyDescent="0.4">
      <c r="A9">
        <v>6</v>
      </c>
      <c r="B9" s="2" t="s">
        <v>25</v>
      </c>
      <c r="C9">
        <v>0.42</v>
      </c>
      <c r="D9">
        <v>40</v>
      </c>
      <c r="E9">
        <v>4.9000000000000002E-2</v>
      </c>
      <c r="F9" s="4">
        <f t="shared" si="0"/>
        <v>4.666666666666667</v>
      </c>
      <c r="G9">
        <v>0.23530000000000001</v>
      </c>
      <c r="H9" s="4">
        <f t="shared" si="1"/>
        <v>22.409523809523812</v>
      </c>
      <c r="I9">
        <v>2.1000000000000001E-2</v>
      </c>
      <c r="J9" s="4">
        <f t="shared" si="2"/>
        <v>2.0000000000000004</v>
      </c>
      <c r="K9">
        <v>0</v>
      </c>
      <c r="L9" s="4">
        <f t="shared" si="3"/>
        <v>0</v>
      </c>
      <c r="M9">
        <v>1.4999999999999999E-2</v>
      </c>
      <c r="N9" s="4">
        <f t="shared" si="4"/>
        <v>1.4285714285714286</v>
      </c>
      <c r="O9">
        <v>1.7999999999999999E-2</v>
      </c>
      <c r="P9" s="4">
        <f t="shared" si="5"/>
        <v>1.7142857142857142</v>
      </c>
      <c r="Q9">
        <v>0.03</v>
      </c>
      <c r="R9" s="4">
        <f t="shared" si="6"/>
        <v>2.8571428571428572</v>
      </c>
      <c r="S9">
        <v>0.69</v>
      </c>
      <c r="T9" s="4">
        <f t="shared" si="7"/>
        <v>65.714285714285708</v>
      </c>
    </row>
    <row r="10" spans="1:20" ht="18.75" x14ac:dyDescent="0.4">
      <c r="A10">
        <v>7</v>
      </c>
      <c r="B10" s="2" t="s">
        <v>26</v>
      </c>
      <c r="C10">
        <v>0.46</v>
      </c>
      <c r="D10">
        <v>40</v>
      </c>
      <c r="E10">
        <v>8.4000000000000005E-2</v>
      </c>
      <c r="F10" s="4">
        <f t="shared" si="0"/>
        <v>7.304347826086957</v>
      </c>
      <c r="G10">
        <v>0.35449999999999998</v>
      </c>
      <c r="H10" s="4">
        <f t="shared" si="1"/>
        <v>30.826086956521738</v>
      </c>
      <c r="I10">
        <v>2.4E-2</v>
      </c>
      <c r="J10" s="4">
        <f t="shared" si="2"/>
        <v>2.0869565217391304</v>
      </c>
      <c r="K10">
        <v>4.0000000000000001E-3</v>
      </c>
      <c r="L10" s="4">
        <f t="shared" si="3"/>
        <v>0.34782608695652173</v>
      </c>
      <c r="M10">
        <v>2.3E-2</v>
      </c>
      <c r="N10" s="4">
        <f t="shared" si="4"/>
        <v>1.9999999999999998</v>
      </c>
      <c r="O10">
        <v>2.1000000000000001E-2</v>
      </c>
      <c r="P10" s="4">
        <f t="shared" si="5"/>
        <v>1.8260869565217392</v>
      </c>
      <c r="Q10">
        <v>0.05</v>
      </c>
      <c r="R10" s="4">
        <f t="shared" si="6"/>
        <v>4.3478260869565215</v>
      </c>
      <c r="S10">
        <v>0.78</v>
      </c>
      <c r="T10" s="4">
        <f t="shared" si="7"/>
        <v>67.826086956521749</v>
      </c>
    </row>
    <row r="11" spans="1:20" ht="18.75" x14ac:dyDescent="0.4">
      <c r="A11">
        <v>8</v>
      </c>
      <c r="B11" s="2" t="s">
        <v>27</v>
      </c>
      <c r="C11">
        <v>0.43</v>
      </c>
      <c r="D11">
        <v>40</v>
      </c>
      <c r="E11">
        <v>1.9E-2</v>
      </c>
      <c r="F11" s="4">
        <f t="shared" si="0"/>
        <v>1.7674418604651163</v>
      </c>
      <c r="G11">
        <v>0.19739999999999999</v>
      </c>
      <c r="H11" s="4">
        <f t="shared" si="1"/>
        <v>18.36279069767442</v>
      </c>
      <c r="I11">
        <v>2.3E-2</v>
      </c>
      <c r="J11" s="4">
        <f t="shared" si="2"/>
        <v>2.13953488372093</v>
      </c>
      <c r="K11">
        <v>4.0000000000000001E-3</v>
      </c>
      <c r="L11" s="4">
        <f t="shared" si="3"/>
        <v>0.37209302325581395</v>
      </c>
      <c r="M11">
        <v>8.0000000000000002E-3</v>
      </c>
      <c r="N11" s="4">
        <f t="shared" si="4"/>
        <v>0.7441860465116279</v>
      </c>
      <c r="O11">
        <v>8.0000000000000002E-3</v>
      </c>
      <c r="P11" s="4">
        <f t="shared" si="5"/>
        <v>0.7441860465116279</v>
      </c>
      <c r="Q11">
        <v>0</v>
      </c>
      <c r="R11" s="4">
        <f t="shared" si="6"/>
        <v>0</v>
      </c>
      <c r="S11">
        <v>0.82599999999999996</v>
      </c>
      <c r="T11" s="4">
        <f t="shared" si="7"/>
        <v>76.837209302325576</v>
      </c>
    </row>
    <row r="12" spans="1:20" ht="18.75" x14ac:dyDescent="0.4">
      <c r="A12">
        <v>9</v>
      </c>
      <c r="B12" s="2" t="s">
        <v>28</v>
      </c>
      <c r="C12">
        <v>0.53</v>
      </c>
      <c r="D12">
        <v>40</v>
      </c>
      <c r="E12">
        <v>6.8000000000000005E-2</v>
      </c>
      <c r="F12" s="4">
        <f t="shared" si="0"/>
        <v>5.132075471698113</v>
      </c>
      <c r="G12">
        <v>0.31469999999999998</v>
      </c>
      <c r="H12" s="4">
        <f t="shared" si="1"/>
        <v>23.750943396226411</v>
      </c>
      <c r="I12">
        <v>2.3E-2</v>
      </c>
      <c r="J12" s="4">
        <f t="shared" si="2"/>
        <v>1.7358490566037734</v>
      </c>
      <c r="K12">
        <v>8.0000000000000002E-3</v>
      </c>
      <c r="L12" s="4">
        <f t="shared" si="3"/>
        <v>0.60377358490566035</v>
      </c>
      <c r="M12">
        <v>1.7999999999999999E-2</v>
      </c>
      <c r="N12" s="4">
        <f t="shared" si="4"/>
        <v>1.3584905660377358</v>
      </c>
      <c r="O12">
        <v>1.2999999999999999E-2</v>
      </c>
      <c r="P12" s="4">
        <f t="shared" si="5"/>
        <v>0.98113207547169812</v>
      </c>
      <c r="Q12">
        <v>0.01</v>
      </c>
      <c r="R12" s="4">
        <f t="shared" si="6"/>
        <v>0.75471698113207553</v>
      </c>
      <c r="S12">
        <v>0.747</v>
      </c>
      <c r="T12" s="4">
        <f t="shared" si="7"/>
        <v>56.377358490566031</v>
      </c>
    </row>
    <row r="13" spans="1:20" ht="18.75" x14ac:dyDescent="0.4">
      <c r="A13">
        <v>10</v>
      </c>
      <c r="B13" s="2" t="s">
        <v>29</v>
      </c>
      <c r="C13">
        <v>0.43</v>
      </c>
      <c r="D13">
        <v>40</v>
      </c>
      <c r="E13">
        <v>5.6000000000000001E-2</v>
      </c>
      <c r="F13" s="4">
        <f t="shared" si="0"/>
        <v>5.2093023255813957</v>
      </c>
      <c r="G13">
        <v>0.30159999999999998</v>
      </c>
      <c r="H13" s="4">
        <f t="shared" si="1"/>
        <v>28.055813953488371</v>
      </c>
      <c r="I13">
        <v>2.4E-2</v>
      </c>
      <c r="J13" s="4">
        <f t="shared" si="2"/>
        <v>2.2325581395348837</v>
      </c>
      <c r="K13">
        <v>8.0000000000000002E-3</v>
      </c>
      <c r="L13" s="4">
        <f t="shared" si="3"/>
        <v>0.7441860465116279</v>
      </c>
      <c r="M13">
        <v>1.0999999999999999E-2</v>
      </c>
      <c r="N13" s="4">
        <f t="shared" si="4"/>
        <v>1.0232558139534882</v>
      </c>
      <c r="O13">
        <v>1.7000000000000001E-2</v>
      </c>
      <c r="P13" s="4">
        <f t="shared" si="5"/>
        <v>1.5813953488372094</v>
      </c>
      <c r="Q13">
        <v>0.08</v>
      </c>
      <c r="R13" s="4">
        <f t="shared" si="6"/>
        <v>7.4418604651162799</v>
      </c>
      <c r="S13">
        <v>0.86299999999999999</v>
      </c>
      <c r="T13" s="4">
        <f t="shared" si="7"/>
        <v>80.279069767441854</v>
      </c>
    </row>
    <row r="14" spans="1:20" ht="18.75" x14ac:dyDescent="0.4">
      <c r="A14">
        <v>11</v>
      </c>
      <c r="B14" s="2" t="s">
        <v>30</v>
      </c>
      <c r="C14">
        <v>0.47</v>
      </c>
      <c r="D14">
        <v>40</v>
      </c>
      <c r="E14">
        <v>1.6E-2</v>
      </c>
      <c r="F14" s="4">
        <f t="shared" si="0"/>
        <v>1.3617021276595747</v>
      </c>
      <c r="G14">
        <v>0.21890000000000001</v>
      </c>
      <c r="H14" s="4">
        <f t="shared" si="1"/>
        <v>18.629787234042556</v>
      </c>
      <c r="I14">
        <v>2.3E-2</v>
      </c>
      <c r="J14" s="4">
        <f t="shared" si="2"/>
        <v>1.9574468085106382</v>
      </c>
      <c r="K14">
        <v>8.9999999999999993E-3</v>
      </c>
      <c r="L14" s="4">
        <f t="shared" si="3"/>
        <v>0.76595744680851063</v>
      </c>
      <c r="M14">
        <v>0.05</v>
      </c>
      <c r="N14" s="4">
        <f t="shared" si="4"/>
        <v>4.2553191489361701</v>
      </c>
      <c r="O14">
        <v>7.0000000000000001E-3</v>
      </c>
      <c r="P14" s="4">
        <f t="shared" si="5"/>
        <v>0.59574468085106391</v>
      </c>
      <c r="Q14">
        <v>0.11</v>
      </c>
      <c r="R14" s="4">
        <f t="shared" si="6"/>
        <v>9.3617021276595764</v>
      </c>
      <c r="S14">
        <v>0.50900000000000001</v>
      </c>
      <c r="T14" s="4">
        <f t="shared" si="7"/>
        <v>43.319148936170215</v>
      </c>
    </row>
    <row r="15" spans="1:20" ht="18.75" x14ac:dyDescent="0.4">
      <c r="A15">
        <v>12</v>
      </c>
      <c r="B15" s="2" t="s">
        <v>31</v>
      </c>
      <c r="C15">
        <v>0.43</v>
      </c>
      <c r="D15">
        <v>40</v>
      </c>
      <c r="E15">
        <v>1.4999999999999999E-2</v>
      </c>
      <c r="F15" s="4">
        <f t="shared" si="0"/>
        <v>1.3953488372093024</v>
      </c>
      <c r="G15">
        <v>0.21659999999999999</v>
      </c>
      <c r="H15" s="4">
        <f t="shared" si="1"/>
        <v>20.148837209302325</v>
      </c>
      <c r="I15">
        <v>2.3E-2</v>
      </c>
      <c r="J15" s="4">
        <f t="shared" si="2"/>
        <v>2.13953488372093</v>
      </c>
      <c r="K15">
        <v>1.2999999999999999E-2</v>
      </c>
      <c r="L15" s="4">
        <f t="shared" si="3"/>
        <v>1.2093023255813955</v>
      </c>
      <c r="M15">
        <v>9.2999999999999999E-2</v>
      </c>
      <c r="N15" s="4">
        <f t="shared" si="4"/>
        <v>8.6511627906976738</v>
      </c>
      <c r="O15">
        <v>7.0000000000000001E-3</v>
      </c>
      <c r="P15" s="4">
        <f t="shared" si="5"/>
        <v>0.65116279069767447</v>
      </c>
      <c r="Q15">
        <v>0.15</v>
      </c>
      <c r="R15" s="4">
        <f t="shared" si="6"/>
        <v>13.953488372093023</v>
      </c>
      <c r="S15">
        <v>0.32800000000000001</v>
      </c>
      <c r="T15" s="4">
        <f t="shared" si="7"/>
        <v>30.511627906976749</v>
      </c>
    </row>
    <row r="16" spans="1:20" ht="18.75" x14ac:dyDescent="0.4">
      <c r="A16">
        <v>13</v>
      </c>
      <c r="B16" s="2" t="s">
        <v>32</v>
      </c>
      <c r="C16">
        <v>0.4</v>
      </c>
      <c r="D16">
        <v>40</v>
      </c>
      <c r="E16">
        <v>5.0000000000000001E-3</v>
      </c>
      <c r="F16" s="4">
        <f t="shared" si="0"/>
        <v>0.5</v>
      </c>
      <c r="G16">
        <v>0.1789</v>
      </c>
      <c r="H16" s="4">
        <f t="shared" si="1"/>
        <v>17.89</v>
      </c>
      <c r="I16">
        <v>2.3E-2</v>
      </c>
      <c r="J16" s="4">
        <f t="shared" si="2"/>
        <v>2.2999999999999998</v>
      </c>
      <c r="K16">
        <v>7.0000000000000001E-3</v>
      </c>
      <c r="L16" s="4">
        <f t="shared" si="3"/>
        <v>0.70000000000000007</v>
      </c>
      <c r="M16">
        <v>4.0000000000000001E-3</v>
      </c>
      <c r="N16" s="4">
        <f t="shared" si="4"/>
        <v>0.39999999999999997</v>
      </c>
      <c r="O16">
        <v>6.0000000000000001E-3</v>
      </c>
      <c r="P16" s="4">
        <f t="shared" si="5"/>
        <v>0.6</v>
      </c>
      <c r="Q16">
        <v>0.15</v>
      </c>
      <c r="R16" s="4">
        <f t="shared" si="6"/>
        <v>15</v>
      </c>
      <c r="S16">
        <v>0.40699999999999997</v>
      </c>
      <c r="T16" s="4">
        <f t="shared" si="7"/>
        <v>40.699999999999989</v>
      </c>
    </row>
    <row r="17" spans="1:20" ht="18.75" x14ac:dyDescent="0.4">
      <c r="A17">
        <v>14</v>
      </c>
      <c r="B17" s="2" t="s">
        <v>33</v>
      </c>
      <c r="C17">
        <v>0.41</v>
      </c>
      <c r="D17">
        <v>40</v>
      </c>
      <c r="E17">
        <v>5.0000000000000001E-3</v>
      </c>
      <c r="F17" s="4">
        <f t="shared" si="0"/>
        <v>0.48780487804878053</v>
      </c>
      <c r="G17">
        <v>0.15740000000000001</v>
      </c>
      <c r="H17" s="4">
        <f t="shared" si="1"/>
        <v>15.356097560975611</v>
      </c>
      <c r="I17">
        <v>2.1999999999999999E-2</v>
      </c>
      <c r="J17" s="4">
        <f t="shared" si="2"/>
        <v>2.1463414634146338</v>
      </c>
      <c r="K17">
        <v>1.7999999999999999E-2</v>
      </c>
      <c r="L17" s="4">
        <f t="shared" si="3"/>
        <v>1.7560975609756098</v>
      </c>
      <c r="M17">
        <v>0.04</v>
      </c>
      <c r="N17" s="4">
        <f t="shared" si="4"/>
        <v>3.9024390243902443</v>
      </c>
      <c r="O17">
        <v>3.0000000000000001E-3</v>
      </c>
      <c r="P17" s="4">
        <f t="shared" si="5"/>
        <v>0.29268292682926828</v>
      </c>
      <c r="Q17">
        <v>0.14000000000000001</v>
      </c>
      <c r="R17" s="4">
        <f t="shared" si="6"/>
        <v>13.658536585365855</v>
      </c>
      <c r="S17">
        <v>0.40500000000000003</v>
      </c>
      <c r="T17" s="4">
        <f t="shared" si="7"/>
        <v>39.51219512195123</v>
      </c>
    </row>
    <row r="18" spans="1:20" ht="18.75" x14ac:dyDescent="0.4">
      <c r="A18">
        <v>15</v>
      </c>
      <c r="B18" s="2" t="s">
        <v>34</v>
      </c>
      <c r="C18">
        <v>0.42</v>
      </c>
      <c r="D18">
        <v>40</v>
      </c>
      <c r="E18">
        <v>8.9999999999999993E-3</v>
      </c>
      <c r="F18" s="4">
        <f t="shared" si="0"/>
        <v>0.8571428571428571</v>
      </c>
      <c r="G18">
        <v>0.18229999999999999</v>
      </c>
      <c r="H18" s="4">
        <f t="shared" si="1"/>
        <v>17.361904761904761</v>
      </c>
      <c r="I18">
        <v>2.3E-2</v>
      </c>
      <c r="J18" s="4">
        <f t="shared" si="2"/>
        <v>2.1904761904761902</v>
      </c>
      <c r="K18">
        <v>0.01</v>
      </c>
      <c r="L18" s="4">
        <f t="shared" si="3"/>
        <v>0.95238095238095244</v>
      </c>
      <c r="M18">
        <v>0.02</v>
      </c>
      <c r="N18" s="4">
        <f t="shared" si="4"/>
        <v>1.9047619047619049</v>
      </c>
      <c r="O18">
        <v>0.01</v>
      </c>
      <c r="P18" s="4">
        <f t="shared" si="5"/>
        <v>0.95238095238095244</v>
      </c>
      <c r="Q18">
        <v>0.13</v>
      </c>
      <c r="R18" s="4">
        <f t="shared" si="6"/>
        <v>12.380952380952381</v>
      </c>
      <c r="S18">
        <v>0.54400000000000004</v>
      </c>
      <c r="T18" s="4">
        <f t="shared" si="7"/>
        <v>51.809523809523817</v>
      </c>
    </row>
    <row r="19" spans="1:20" s="1" customFormat="1" ht="18.75" x14ac:dyDescent="0.4">
      <c r="A19" s="1">
        <v>16</v>
      </c>
      <c r="B19" s="3" t="s">
        <v>35</v>
      </c>
      <c r="C19" s="1">
        <v>0.49</v>
      </c>
      <c r="D19">
        <v>40</v>
      </c>
      <c r="E19" s="1">
        <v>9.8000000000000004E-2</v>
      </c>
      <c r="F19" s="4">
        <f t="shared" si="0"/>
        <v>8</v>
      </c>
      <c r="G19" s="1">
        <v>0.25130000000000002</v>
      </c>
      <c r="H19" s="4">
        <f t="shared" si="1"/>
        <v>20.514285714285716</v>
      </c>
      <c r="I19" s="1">
        <v>3.0000000000000001E-3</v>
      </c>
      <c r="J19" s="4">
        <f t="shared" si="2"/>
        <v>0.24489795918367346</v>
      </c>
      <c r="K19" s="1">
        <v>1.4999999999999999E-2</v>
      </c>
      <c r="L19" s="4">
        <f t="shared" si="3"/>
        <v>1.2244897959183674</v>
      </c>
      <c r="M19" s="1">
        <v>6.0000000000000001E-3</v>
      </c>
      <c r="N19" s="4">
        <f t="shared" si="4"/>
        <v>0.48979591836734693</v>
      </c>
      <c r="O19" s="1">
        <v>7.0000000000000001E-3</v>
      </c>
      <c r="P19" s="4">
        <f t="shared" si="5"/>
        <v>0.57142857142857151</v>
      </c>
      <c r="Q19" s="1">
        <v>0.12</v>
      </c>
      <c r="R19" s="4">
        <f t="shared" si="6"/>
        <v>9.795918367346939</v>
      </c>
      <c r="S19" s="1">
        <v>0.45500000000000002</v>
      </c>
      <c r="T19" s="4">
        <f t="shared" si="7"/>
        <v>37.142857142857139</v>
      </c>
    </row>
    <row r="20" spans="1:20" ht="18.75" x14ac:dyDescent="0.4">
      <c r="A20">
        <v>17</v>
      </c>
      <c r="B20" s="2" t="s">
        <v>36</v>
      </c>
      <c r="C20">
        <v>0.47</v>
      </c>
      <c r="D20">
        <v>40</v>
      </c>
      <c r="E20">
        <v>1.7999999999999999E-2</v>
      </c>
      <c r="F20" s="4">
        <f t="shared" si="0"/>
        <v>1.5319148936170213</v>
      </c>
      <c r="G20">
        <v>0.2445</v>
      </c>
      <c r="H20" s="4">
        <f t="shared" si="1"/>
        <v>20.808510638297872</v>
      </c>
      <c r="I20">
        <v>7.0000000000000001E-3</v>
      </c>
      <c r="J20" s="4">
        <f t="shared" si="2"/>
        <v>0.59574468085106391</v>
      </c>
      <c r="K20">
        <v>9.4E-2</v>
      </c>
      <c r="L20" s="4">
        <f t="shared" si="3"/>
        <v>8</v>
      </c>
      <c r="M20">
        <v>8.0000000000000002E-3</v>
      </c>
      <c r="N20" s="4">
        <f t="shared" si="4"/>
        <v>0.68085106382978733</v>
      </c>
      <c r="O20">
        <v>1.2E-2</v>
      </c>
      <c r="P20" s="4">
        <f t="shared" si="5"/>
        <v>1.0212765957446808</v>
      </c>
      <c r="Q20">
        <v>0.14000000000000001</v>
      </c>
      <c r="R20" s="4">
        <f t="shared" si="6"/>
        <v>11.914893617021278</v>
      </c>
      <c r="S20">
        <v>1.173</v>
      </c>
      <c r="T20" s="4">
        <f t="shared" si="7"/>
        <v>99.829787234042556</v>
      </c>
    </row>
    <row r="21" spans="1:20" ht="18.75" x14ac:dyDescent="0.4">
      <c r="A21">
        <v>18</v>
      </c>
      <c r="B21" s="2" t="s">
        <v>37</v>
      </c>
      <c r="C21">
        <v>0.41</v>
      </c>
      <c r="D21">
        <v>40</v>
      </c>
      <c r="E21">
        <v>0.123</v>
      </c>
      <c r="F21" s="4">
        <f t="shared" si="0"/>
        <v>12</v>
      </c>
      <c r="G21">
        <v>0.40150000000000002</v>
      </c>
      <c r="H21" s="4">
        <f t="shared" si="1"/>
        <v>39.170731707317081</v>
      </c>
      <c r="I21">
        <v>5.0000000000000001E-3</v>
      </c>
      <c r="J21" s="4">
        <f t="shared" si="2"/>
        <v>0.48780487804878053</v>
      </c>
      <c r="K21">
        <v>9.9000000000000005E-2</v>
      </c>
      <c r="L21" s="4">
        <f t="shared" si="3"/>
        <v>9.6585365853658534</v>
      </c>
      <c r="M21">
        <v>8.9999999999999993E-3</v>
      </c>
      <c r="N21" s="4">
        <f t="shared" si="4"/>
        <v>0.87804878048780488</v>
      </c>
      <c r="O21">
        <v>8.0000000000000002E-3</v>
      </c>
      <c r="P21" s="4">
        <f t="shared" si="5"/>
        <v>0.78048780487804881</v>
      </c>
      <c r="Q21">
        <v>0.13</v>
      </c>
      <c r="R21" s="4">
        <f t="shared" si="6"/>
        <v>12.682926829268293</v>
      </c>
      <c r="S21">
        <v>0.69399999999999995</v>
      </c>
      <c r="T21" s="4">
        <f t="shared" si="7"/>
        <v>67.707317073170728</v>
      </c>
    </row>
    <row r="22" spans="1:20" s="1" customFormat="1" ht="18.75" x14ac:dyDescent="0.4">
      <c r="A22" s="1">
        <v>19</v>
      </c>
      <c r="B22" s="3" t="s">
        <v>38</v>
      </c>
      <c r="C22" s="1">
        <v>0.45</v>
      </c>
      <c r="D22">
        <v>40</v>
      </c>
      <c r="F22" s="4">
        <f t="shared" si="0"/>
        <v>0</v>
      </c>
      <c r="H22" s="4">
        <f t="shared" si="1"/>
        <v>0</v>
      </c>
      <c r="J22" s="4">
        <f t="shared" si="2"/>
        <v>0</v>
      </c>
      <c r="L22" s="4">
        <f t="shared" si="3"/>
        <v>0</v>
      </c>
      <c r="N22" s="4">
        <f t="shared" si="4"/>
        <v>0</v>
      </c>
      <c r="P22" s="4">
        <f t="shared" si="5"/>
        <v>0</v>
      </c>
      <c r="R22" s="4">
        <f t="shared" si="6"/>
        <v>0</v>
      </c>
      <c r="T22" s="4">
        <f t="shared" si="7"/>
        <v>0</v>
      </c>
    </row>
    <row r="23" spans="1:20" ht="18.75" x14ac:dyDescent="0.4">
      <c r="A23">
        <v>20</v>
      </c>
      <c r="B23" s="2" t="s">
        <v>39</v>
      </c>
      <c r="C23">
        <v>0.44</v>
      </c>
      <c r="D23">
        <v>40</v>
      </c>
      <c r="E23">
        <v>9.4E-2</v>
      </c>
      <c r="F23" s="4">
        <f>D23*E23/C23</f>
        <v>8.545454545454545</v>
      </c>
      <c r="G23">
        <v>0.30299999999999999</v>
      </c>
      <c r="H23" s="4">
        <f t="shared" si="1"/>
        <v>27.545454545454543</v>
      </c>
      <c r="I23">
        <v>1.2E-2</v>
      </c>
      <c r="J23" s="4">
        <f t="shared" si="2"/>
        <v>1.0909090909090908</v>
      </c>
      <c r="K23">
        <v>9.6000000000000002E-2</v>
      </c>
      <c r="L23" s="4">
        <f t="shared" si="3"/>
        <v>8.7272727272727266</v>
      </c>
      <c r="M23">
        <v>1.9E-2</v>
      </c>
      <c r="N23" s="4">
        <f t="shared" si="4"/>
        <v>1.7272727272727273</v>
      </c>
      <c r="O23">
        <v>1.9E-2</v>
      </c>
      <c r="P23" s="4">
        <f t="shared" si="5"/>
        <v>1.7272727272727273</v>
      </c>
      <c r="Q23">
        <v>0.15</v>
      </c>
      <c r="R23" s="4">
        <f t="shared" si="6"/>
        <v>13.636363636363637</v>
      </c>
      <c r="S23">
        <v>0.52800000000000002</v>
      </c>
      <c r="T23" s="4">
        <f t="shared" si="7"/>
        <v>48</v>
      </c>
    </row>
    <row r="24" spans="1:20" x14ac:dyDescent="0.25">
      <c r="M24">
        <v>3.4000000000000002E-2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5BAA2-144C-4B56-A1D9-D1CA70C8A79A}">
  <dimension ref="A1:K21"/>
  <sheetViews>
    <sheetView topLeftCell="A6" workbookViewId="0">
      <selection activeCell="C1" sqref="C1:K21"/>
    </sheetView>
  </sheetViews>
  <sheetFormatPr defaultRowHeight="15" x14ac:dyDescent="0.25"/>
  <cols>
    <col min="2" max="2" width="31.42578125" style="8" customWidth="1"/>
    <col min="3" max="3" width="36.85546875" style="8" customWidth="1"/>
    <col min="4" max="4" width="15.28515625" style="9" customWidth="1"/>
    <col min="5" max="5" width="13.5703125" style="9" customWidth="1"/>
    <col min="6" max="6" width="11.140625" style="9" customWidth="1"/>
    <col min="7" max="7" width="12.85546875" style="9" customWidth="1"/>
    <col min="8" max="8" width="11.7109375" style="9" customWidth="1"/>
    <col min="9" max="9" width="11.28515625" style="9" customWidth="1"/>
    <col min="10" max="10" width="12.85546875" style="9" customWidth="1"/>
    <col min="11" max="11" width="12.42578125" style="9" customWidth="1"/>
  </cols>
  <sheetData>
    <row r="1" spans="1:11" ht="18.75" x14ac:dyDescent="0.4">
      <c r="A1" s="10" t="s">
        <v>1</v>
      </c>
      <c r="B1" s="11" t="s">
        <v>48</v>
      </c>
      <c r="C1" s="11" t="s">
        <v>42</v>
      </c>
      <c r="D1" s="12" t="s">
        <v>5</v>
      </c>
      <c r="E1" s="12" t="s">
        <v>7</v>
      </c>
      <c r="F1" s="12" t="s">
        <v>19</v>
      </c>
      <c r="G1" s="12" t="s">
        <v>15</v>
      </c>
      <c r="H1" s="12" t="s">
        <v>17</v>
      </c>
      <c r="I1" s="12" t="s">
        <v>11</v>
      </c>
      <c r="J1" s="12" t="s">
        <v>9</v>
      </c>
      <c r="K1" s="12" t="s">
        <v>13</v>
      </c>
    </row>
    <row r="2" spans="1:11" ht="18.75" x14ac:dyDescent="0.4">
      <c r="A2" s="16">
        <v>1</v>
      </c>
      <c r="B2" s="17" t="s">
        <v>49</v>
      </c>
      <c r="C2" s="17" t="s">
        <v>43</v>
      </c>
      <c r="D2" s="18">
        <v>10.285714285714286</v>
      </c>
      <c r="E2" s="18">
        <v>83.990476190476201</v>
      </c>
      <c r="F2" s="18">
        <v>378.95238095238096</v>
      </c>
      <c r="G2" s="18">
        <v>5.1428571428571432</v>
      </c>
      <c r="H2" s="18">
        <v>3.8095238095238098</v>
      </c>
      <c r="I2" s="18">
        <v>4.1904761904761898</v>
      </c>
      <c r="J2" s="18">
        <v>1.9047619047619049</v>
      </c>
      <c r="K2" s="18">
        <v>5.6190476190476186</v>
      </c>
    </row>
    <row r="3" spans="1:11" ht="18.75" x14ac:dyDescent="0.4">
      <c r="A3" s="16">
        <v>2</v>
      </c>
      <c r="B3" s="17" t="s">
        <v>50</v>
      </c>
      <c r="C3" s="17" t="s">
        <v>43</v>
      </c>
      <c r="D3" s="18">
        <v>7.6521739130434767</v>
      </c>
      <c r="E3" s="18">
        <v>38.773913043478267</v>
      </c>
      <c r="F3" s="18">
        <v>151.73913043478262</v>
      </c>
      <c r="G3" s="18">
        <v>3.3043478260869565</v>
      </c>
      <c r="H3" s="18">
        <v>4.3478260869565215</v>
      </c>
      <c r="I3" s="18">
        <v>1.2173913043478262</v>
      </c>
      <c r="J3" s="18">
        <v>1.3913043478260869</v>
      </c>
      <c r="K3" s="18">
        <v>3.9130434782608692</v>
      </c>
    </row>
    <row r="4" spans="1:11" ht="18.75" x14ac:dyDescent="0.4">
      <c r="A4" s="16">
        <v>3</v>
      </c>
      <c r="B4" s="17" t="s">
        <v>51</v>
      </c>
      <c r="C4" s="17" t="s">
        <v>43</v>
      </c>
      <c r="D4" s="18">
        <v>7.3333333333333339</v>
      </c>
      <c r="E4" s="18">
        <v>75.771428571428572</v>
      </c>
      <c r="F4" s="18">
        <v>149.04761904761904</v>
      </c>
      <c r="G4" s="18">
        <v>3.7142857142857144</v>
      </c>
      <c r="H4" s="18">
        <v>5.7142857142857144</v>
      </c>
      <c r="I4" s="18">
        <v>1.2380952380952381</v>
      </c>
      <c r="J4" s="18">
        <v>1.8095238095238095</v>
      </c>
      <c r="K4" s="18">
        <v>4.7619047619047619</v>
      </c>
    </row>
    <row r="5" spans="1:11" ht="18.75" x14ac:dyDescent="0.4">
      <c r="A5" s="16">
        <v>4</v>
      </c>
      <c r="B5" s="17" t="s">
        <v>52</v>
      </c>
      <c r="C5" s="17" t="s">
        <v>43</v>
      </c>
      <c r="D5" s="18">
        <v>7.4285714285714279</v>
      </c>
      <c r="E5" s="18">
        <v>53.673469387755098</v>
      </c>
      <c r="F5" s="18">
        <v>149.06122448979593</v>
      </c>
      <c r="G5" s="18">
        <v>3.4285714285714288</v>
      </c>
      <c r="H5" s="18">
        <v>5.7142857142857153</v>
      </c>
      <c r="I5" s="18">
        <v>1.2244897959183674</v>
      </c>
      <c r="J5" s="18">
        <v>1.4693877551020409</v>
      </c>
      <c r="K5" s="18">
        <v>4.8979591836734695</v>
      </c>
    </row>
    <row r="6" spans="1:11" ht="18.75" x14ac:dyDescent="0.4">
      <c r="A6" s="16">
        <v>5</v>
      </c>
      <c r="B6" s="17" t="s">
        <v>53</v>
      </c>
      <c r="C6" s="17" t="s">
        <v>43</v>
      </c>
      <c r="D6" s="18">
        <v>7.51219512195122</v>
      </c>
      <c r="E6" s="18">
        <v>57.424390243902444</v>
      </c>
      <c r="F6" s="18">
        <v>220.8780487804878</v>
      </c>
      <c r="G6" s="18">
        <v>2.6341463414634148</v>
      </c>
      <c r="H6" s="18">
        <v>1.9512195121951221</v>
      </c>
      <c r="I6" s="18">
        <v>1.4634146341463414</v>
      </c>
      <c r="J6" s="18">
        <v>1.2682926829268293</v>
      </c>
      <c r="K6" s="18">
        <v>4.0000000000000009</v>
      </c>
    </row>
    <row r="7" spans="1:11" ht="18.75" x14ac:dyDescent="0.4">
      <c r="A7" s="19">
        <v>6</v>
      </c>
      <c r="B7" s="20" t="s">
        <v>50</v>
      </c>
      <c r="C7" s="20" t="s">
        <v>44</v>
      </c>
      <c r="D7" s="21">
        <v>4.666666666666667</v>
      </c>
      <c r="E7" s="21">
        <v>22.409523809523812</v>
      </c>
      <c r="F7" s="21">
        <v>65.714285714285708</v>
      </c>
      <c r="G7" s="21">
        <v>1.7142857142857142</v>
      </c>
      <c r="H7" s="21">
        <v>2.8571428571428572</v>
      </c>
      <c r="I7" s="21">
        <v>0</v>
      </c>
      <c r="J7" s="21">
        <v>2.0000000000000004</v>
      </c>
      <c r="K7" s="21">
        <v>1.4285714285714286</v>
      </c>
    </row>
    <row r="8" spans="1:11" ht="18.75" x14ac:dyDescent="0.4">
      <c r="A8" s="19">
        <v>7</v>
      </c>
      <c r="B8" s="20" t="s">
        <v>53</v>
      </c>
      <c r="C8" s="20" t="s">
        <v>44</v>
      </c>
      <c r="D8" s="21">
        <v>7.304347826086957</v>
      </c>
      <c r="E8" s="21">
        <v>30.826086956521738</v>
      </c>
      <c r="F8" s="21">
        <v>67.826086956521749</v>
      </c>
      <c r="G8" s="21">
        <v>1.8260869565217392</v>
      </c>
      <c r="H8" s="21">
        <v>4.3478260869565215</v>
      </c>
      <c r="I8" s="21">
        <v>0.34782608695652173</v>
      </c>
      <c r="J8" s="21">
        <v>2.0869565217391304</v>
      </c>
      <c r="K8" s="21">
        <v>1.9999999999999998</v>
      </c>
    </row>
    <row r="9" spans="1:11" ht="18.75" x14ac:dyDescent="0.4">
      <c r="A9" s="19">
        <v>8</v>
      </c>
      <c r="B9" s="20" t="s">
        <v>49</v>
      </c>
      <c r="C9" s="20" t="s">
        <v>44</v>
      </c>
      <c r="D9" s="21">
        <v>1.7674418604651163</v>
      </c>
      <c r="E9" s="21">
        <v>18.36279069767442</v>
      </c>
      <c r="F9" s="21">
        <v>76.837209302325576</v>
      </c>
      <c r="G9" s="21">
        <v>0.7441860465116279</v>
      </c>
      <c r="H9" s="21">
        <v>0</v>
      </c>
      <c r="I9" s="21">
        <v>0.37209302325581395</v>
      </c>
      <c r="J9" s="21">
        <v>2.13953488372093</v>
      </c>
      <c r="K9" s="21">
        <v>0.7441860465116279</v>
      </c>
    </row>
    <row r="10" spans="1:11" ht="18.75" x14ac:dyDescent="0.4">
      <c r="A10" s="19">
        <v>9</v>
      </c>
      <c r="B10" s="20" t="s">
        <v>52</v>
      </c>
      <c r="C10" s="20" t="s">
        <v>44</v>
      </c>
      <c r="D10" s="21">
        <v>5.132075471698113</v>
      </c>
      <c r="E10" s="21">
        <v>23.750943396226411</v>
      </c>
      <c r="F10" s="21">
        <v>56.377358490566031</v>
      </c>
      <c r="G10" s="21">
        <v>0.98113207547169812</v>
      </c>
      <c r="H10" s="21">
        <v>0.75471698113207553</v>
      </c>
      <c r="I10" s="21">
        <v>0.60377358490566035</v>
      </c>
      <c r="J10" s="21">
        <v>1.7358490566037734</v>
      </c>
      <c r="K10" s="21">
        <v>1.3584905660377358</v>
      </c>
    </row>
    <row r="11" spans="1:11" ht="18.75" x14ac:dyDescent="0.4">
      <c r="A11" s="19">
        <v>10</v>
      </c>
      <c r="B11" s="20" t="s">
        <v>51</v>
      </c>
      <c r="C11" s="20" t="s">
        <v>44</v>
      </c>
      <c r="D11" s="21">
        <v>5.2093023255813957</v>
      </c>
      <c r="E11" s="21">
        <v>28.055813953488371</v>
      </c>
      <c r="F11" s="21">
        <v>80.279069767441854</v>
      </c>
      <c r="G11" s="21">
        <v>1.5813953488372094</v>
      </c>
      <c r="H11" s="21">
        <v>7.4418604651162799</v>
      </c>
      <c r="I11" s="21">
        <v>0.7441860465116279</v>
      </c>
      <c r="J11" s="21">
        <v>2.2325581395348837</v>
      </c>
      <c r="K11" s="21">
        <v>1.0232558139534882</v>
      </c>
    </row>
    <row r="12" spans="1:11" ht="18.75" x14ac:dyDescent="0.4">
      <c r="A12" s="22">
        <v>11</v>
      </c>
      <c r="B12" s="23" t="s">
        <v>50</v>
      </c>
      <c r="C12" s="23" t="s">
        <v>45</v>
      </c>
      <c r="D12" s="24">
        <v>1.3617021276595747</v>
      </c>
      <c r="E12" s="24">
        <v>18.629787234042556</v>
      </c>
      <c r="F12" s="24">
        <v>43.319148936170215</v>
      </c>
      <c r="G12" s="24">
        <v>0.59574468085106391</v>
      </c>
      <c r="H12" s="24">
        <v>9.3617021276595764</v>
      </c>
      <c r="I12" s="24">
        <v>0.76595744680851063</v>
      </c>
      <c r="J12" s="24">
        <v>1.9574468085106382</v>
      </c>
      <c r="K12" s="24">
        <v>4.2553191489361701</v>
      </c>
    </row>
    <row r="13" spans="1:11" ht="18.75" x14ac:dyDescent="0.4">
      <c r="A13" s="22">
        <v>12</v>
      </c>
      <c r="B13" s="23" t="s">
        <v>49</v>
      </c>
      <c r="C13" s="23" t="s">
        <v>45</v>
      </c>
      <c r="D13" s="24">
        <v>1.3953488372093024</v>
      </c>
      <c r="E13" s="24">
        <v>20.148837209302325</v>
      </c>
      <c r="F13" s="24">
        <v>30.511627906976749</v>
      </c>
      <c r="G13" s="24">
        <v>0.65116279069767447</v>
      </c>
      <c r="H13" s="24">
        <v>13.953488372093023</v>
      </c>
      <c r="I13" s="24">
        <v>1.2093023255813955</v>
      </c>
      <c r="J13" s="24">
        <v>2.13953488372093</v>
      </c>
      <c r="K13" s="24">
        <v>8.6511627906976738</v>
      </c>
    </row>
    <row r="14" spans="1:11" ht="18.75" x14ac:dyDescent="0.4">
      <c r="A14" s="22">
        <v>13</v>
      </c>
      <c r="B14" s="23" t="s">
        <v>52</v>
      </c>
      <c r="C14" s="23" t="s">
        <v>45</v>
      </c>
      <c r="D14" s="24">
        <v>0.5</v>
      </c>
      <c r="E14" s="24">
        <v>17.89</v>
      </c>
      <c r="F14" s="24">
        <v>40.699999999999989</v>
      </c>
      <c r="G14" s="24">
        <v>0.6</v>
      </c>
      <c r="H14" s="24">
        <v>15</v>
      </c>
      <c r="I14" s="24">
        <v>0.70000000000000007</v>
      </c>
      <c r="J14" s="24">
        <v>2.2999999999999998</v>
      </c>
      <c r="K14" s="24">
        <v>0.39999999999999997</v>
      </c>
    </row>
    <row r="15" spans="1:11" ht="18.75" x14ac:dyDescent="0.4">
      <c r="A15" s="22">
        <v>14</v>
      </c>
      <c r="B15" s="23" t="s">
        <v>51</v>
      </c>
      <c r="C15" s="23" t="s">
        <v>45</v>
      </c>
      <c r="D15" s="24">
        <v>0.48780487804878053</v>
      </c>
      <c r="E15" s="24">
        <v>15.356097560975611</v>
      </c>
      <c r="F15" s="24">
        <v>39.51219512195123</v>
      </c>
      <c r="G15" s="24">
        <v>0.29268292682926828</v>
      </c>
      <c r="H15" s="24">
        <v>13.658536585365855</v>
      </c>
      <c r="I15" s="24">
        <v>1.7560975609756098</v>
      </c>
      <c r="J15" s="24">
        <v>2.1463414634146338</v>
      </c>
      <c r="K15" s="24">
        <v>3.9024390243902443</v>
      </c>
    </row>
    <row r="16" spans="1:11" ht="18.75" x14ac:dyDescent="0.4">
      <c r="A16" s="25">
        <v>15</v>
      </c>
      <c r="B16" s="26" t="s">
        <v>53</v>
      </c>
      <c r="C16" s="23" t="s">
        <v>45</v>
      </c>
      <c r="D16" s="27">
        <v>0.8571428571428571</v>
      </c>
      <c r="E16" s="27">
        <v>17.361904761904761</v>
      </c>
      <c r="F16" s="27">
        <v>51.809523809523817</v>
      </c>
      <c r="G16" s="27">
        <v>0.95238095238095244</v>
      </c>
      <c r="H16" s="27">
        <v>12.380952380952381</v>
      </c>
      <c r="I16" s="27">
        <v>0.95238095238095244</v>
      </c>
      <c r="J16" s="27">
        <v>2.1904761904761902</v>
      </c>
      <c r="K16" s="27">
        <v>1.9047619047619049</v>
      </c>
    </row>
    <row r="17" spans="1:11" s="13" customFormat="1" ht="18.75" x14ac:dyDescent="0.4">
      <c r="A17" s="13">
        <v>16</v>
      </c>
      <c r="B17" s="14" t="s">
        <v>49</v>
      </c>
      <c r="C17" s="14" t="s">
        <v>47</v>
      </c>
      <c r="D17" s="15">
        <v>8</v>
      </c>
      <c r="E17" s="15">
        <v>20.514285714285716</v>
      </c>
      <c r="F17" s="15">
        <v>37.142857142857139</v>
      </c>
      <c r="G17" s="15">
        <v>0.57142857142857151</v>
      </c>
      <c r="H17" s="15">
        <v>9.795918367346939</v>
      </c>
      <c r="I17" s="15">
        <v>1.2244897959183674</v>
      </c>
      <c r="J17" s="15">
        <v>0.24489795918367346</v>
      </c>
      <c r="K17" s="15">
        <v>0.48979591836734693</v>
      </c>
    </row>
    <row r="18" spans="1:11" s="13" customFormat="1" ht="18.75" x14ac:dyDescent="0.4">
      <c r="A18" s="13">
        <v>17</v>
      </c>
      <c r="B18" s="14" t="s">
        <v>51</v>
      </c>
      <c r="C18" s="14" t="s">
        <v>47</v>
      </c>
      <c r="D18" s="15">
        <v>1.5319148936170213</v>
      </c>
      <c r="E18" s="15">
        <v>20.808510638297872</v>
      </c>
      <c r="F18" s="15">
        <v>99.829787234042556</v>
      </c>
      <c r="G18" s="15">
        <v>1.0212765957446808</v>
      </c>
      <c r="H18" s="15">
        <v>11.914893617021278</v>
      </c>
      <c r="I18" s="15">
        <v>8</v>
      </c>
      <c r="J18" s="15">
        <v>0.59574468085106391</v>
      </c>
      <c r="K18" s="15">
        <v>0.68085106382978733</v>
      </c>
    </row>
    <row r="19" spans="1:11" s="13" customFormat="1" ht="18.75" x14ac:dyDescent="0.4">
      <c r="A19" s="13">
        <v>18</v>
      </c>
      <c r="B19" s="14" t="s">
        <v>53</v>
      </c>
      <c r="C19" s="14" t="s">
        <v>47</v>
      </c>
      <c r="D19" s="15">
        <v>12</v>
      </c>
      <c r="E19" s="15">
        <v>39.170731707317081</v>
      </c>
      <c r="F19" s="15">
        <v>67.707317073170728</v>
      </c>
      <c r="G19" s="15">
        <v>0.78048780487804881</v>
      </c>
      <c r="H19" s="15">
        <v>12.682926829268293</v>
      </c>
      <c r="I19" s="15">
        <v>9.6585365853658534</v>
      </c>
      <c r="J19" s="15">
        <v>0.48780487804878053</v>
      </c>
      <c r="K19" s="15">
        <v>0.87804878048780488</v>
      </c>
    </row>
    <row r="20" spans="1:11" s="13" customFormat="1" ht="18.75" x14ac:dyDescent="0.4">
      <c r="A20" s="13">
        <v>19</v>
      </c>
      <c r="B20" s="14" t="s">
        <v>52</v>
      </c>
      <c r="C20" s="14" t="s">
        <v>47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</row>
    <row r="21" spans="1:11" s="13" customFormat="1" ht="18.75" x14ac:dyDescent="0.4">
      <c r="A21" s="13">
        <v>20</v>
      </c>
      <c r="B21" s="14" t="s">
        <v>50</v>
      </c>
      <c r="C21" s="14" t="s">
        <v>47</v>
      </c>
      <c r="D21" s="15">
        <v>8.545454545454545</v>
      </c>
      <c r="E21" s="15">
        <v>27.545454545454543</v>
      </c>
      <c r="F21" s="15">
        <v>48</v>
      </c>
      <c r="G21" s="15">
        <v>1.7272727272727273</v>
      </c>
      <c r="H21" s="15">
        <v>13.636363636363637</v>
      </c>
      <c r="I21" s="15">
        <v>8.7272727272727266</v>
      </c>
      <c r="J21" s="15">
        <v>1.0909090909090908</v>
      </c>
      <c r="K21" s="15">
        <v>1.7272727272727273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6FCA0-2F86-469A-B7B1-01A3D4F90459}">
  <dimension ref="B2:K29"/>
  <sheetViews>
    <sheetView workbookViewId="0">
      <selection activeCell="N22" sqref="N22"/>
    </sheetView>
  </sheetViews>
  <sheetFormatPr defaultRowHeight="15" x14ac:dyDescent="0.25"/>
  <cols>
    <col min="3" max="3" width="12" bestFit="1" customWidth="1"/>
    <col min="6" max="6" width="15.28515625" bestFit="1" customWidth="1"/>
    <col min="11" max="11" width="15.28515625" bestFit="1" customWidth="1"/>
  </cols>
  <sheetData>
    <row r="2" spans="2:11" x14ac:dyDescent="0.25">
      <c r="B2" t="s">
        <v>4</v>
      </c>
      <c r="C2" s="10" t="s">
        <v>43</v>
      </c>
      <c r="D2" s="10" t="s">
        <v>44</v>
      </c>
      <c r="E2" s="10" t="s">
        <v>45</v>
      </c>
      <c r="F2" s="10" t="s">
        <v>47</v>
      </c>
      <c r="G2" s="69" t="s">
        <v>16</v>
      </c>
      <c r="H2" s="10" t="s">
        <v>43</v>
      </c>
      <c r="I2" s="10" t="s">
        <v>44</v>
      </c>
      <c r="J2" s="10" t="s">
        <v>45</v>
      </c>
      <c r="K2" s="10" t="s">
        <v>47</v>
      </c>
    </row>
    <row r="3" spans="2:11" x14ac:dyDescent="0.25">
      <c r="C3" s="10">
        <v>10.285714285714286</v>
      </c>
      <c r="D3" s="10">
        <v>4.666666666666667</v>
      </c>
      <c r="E3" s="10">
        <v>1.3617021276595747</v>
      </c>
      <c r="F3" s="10">
        <v>8</v>
      </c>
      <c r="H3" s="10">
        <v>3.8095238095238098</v>
      </c>
      <c r="I3" s="10">
        <v>2.8571428571428572</v>
      </c>
      <c r="J3" s="10">
        <v>9.3617021276595764</v>
      </c>
      <c r="K3" s="10">
        <v>9.795918367346939</v>
      </c>
    </row>
    <row r="4" spans="2:11" x14ac:dyDescent="0.25">
      <c r="C4" s="10">
        <v>7.6521739130434767</v>
      </c>
      <c r="D4" s="10">
        <v>7.304347826086957</v>
      </c>
      <c r="E4" s="10">
        <v>1.3953488372093024</v>
      </c>
      <c r="F4" s="10">
        <v>1.5319148936170213</v>
      </c>
      <c r="H4" s="10">
        <v>4.3478260869565215</v>
      </c>
      <c r="I4" s="10">
        <v>4.3478260869565215</v>
      </c>
      <c r="J4" s="10">
        <v>13.953488372093023</v>
      </c>
      <c r="K4" s="10">
        <v>11.914893617021278</v>
      </c>
    </row>
    <row r="5" spans="2:11" x14ac:dyDescent="0.25">
      <c r="C5" s="10">
        <v>7.3333333333333339</v>
      </c>
      <c r="D5" s="10">
        <v>1.7674418604651163</v>
      </c>
      <c r="E5" s="10">
        <v>0.5</v>
      </c>
      <c r="F5" s="10">
        <v>12</v>
      </c>
      <c r="H5" s="10">
        <v>5.7142857142857144</v>
      </c>
      <c r="I5" s="10"/>
      <c r="J5" s="10">
        <v>15</v>
      </c>
      <c r="K5" s="10">
        <v>12.682926829268293</v>
      </c>
    </row>
    <row r="6" spans="2:11" x14ac:dyDescent="0.25">
      <c r="C6" s="10">
        <v>7.4285714285714279</v>
      </c>
      <c r="D6" s="10">
        <v>5.132075471698113</v>
      </c>
      <c r="E6" s="10">
        <v>0.48780487804878053</v>
      </c>
      <c r="F6" s="10"/>
      <c r="H6" s="10">
        <v>5.7142857142857153</v>
      </c>
      <c r="I6" s="10">
        <v>0.75471698113207553</v>
      </c>
      <c r="J6" s="10">
        <v>13.658536585365855</v>
      </c>
      <c r="K6" s="10"/>
    </row>
    <row r="7" spans="2:11" x14ac:dyDescent="0.25">
      <c r="C7" s="10">
        <v>7.51219512195122</v>
      </c>
      <c r="D7" s="10">
        <v>5.2093023255813957</v>
      </c>
      <c r="E7" s="10">
        <v>0.8571428571428571</v>
      </c>
      <c r="F7" s="10">
        <v>8.545454545454545</v>
      </c>
      <c r="H7" s="10">
        <v>1.9512195121951221</v>
      </c>
      <c r="I7" s="10">
        <v>7.4418604651162799</v>
      </c>
      <c r="J7" s="10">
        <v>12.380952380952381</v>
      </c>
      <c r="K7" s="10">
        <v>13.636363636363637</v>
      </c>
    </row>
    <row r="10" spans="2:11" x14ac:dyDescent="0.25">
      <c r="B10" t="s">
        <v>6</v>
      </c>
      <c r="C10" s="10" t="s">
        <v>43</v>
      </c>
      <c r="D10" s="10" t="s">
        <v>44</v>
      </c>
      <c r="E10" s="10" t="s">
        <v>45</v>
      </c>
      <c r="F10" s="10" t="s">
        <v>47</v>
      </c>
      <c r="G10" s="69" t="s">
        <v>10</v>
      </c>
      <c r="H10" s="10" t="s">
        <v>43</v>
      </c>
      <c r="I10" s="10" t="s">
        <v>44</v>
      </c>
      <c r="J10" s="10" t="s">
        <v>45</v>
      </c>
      <c r="K10" s="10" t="s">
        <v>47</v>
      </c>
    </row>
    <row r="11" spans="2:11" x14ac:dyDescent="0.25">
      <c r="C11" s="10">
        <v>83.990476190476201</v>
      </c>
      <c r="D11" s="10">
        <v>22.409523809523812</v>
      </c>
      <c r="E11" s="10">
        <v>18.629787234042556</v>
      </c>
      <c r="F11" s="10">
        <v>20.514285714285716</v>
      </c>
      <c r="H11" s="10">
        <v>4.1904761904761898</v>
      </c>
      <c r="I11" s="10"/>
      <c r="J11" s="10">
        <v>0.76595744680851063</v>
      </c>
      <c r="K11" s="10">
        <v>1.2244897959183674</v>
      </c>
    </row>
    <row r="12" spans="2:11" x14ac:dyDescent="0.25">
      <c r="C12" s="10">
        <v>38.773913043478267</v>
      </c>
      <c r="D12" s="10">
        <v>30.826086956521738</v>
      </c>
      <c r="E12" s="10">
        <v>20.148837209302325</v>
      </c>
      <c r="F12" s="10">
        <v>20.808510638297872</v>
      </c>
      <c r="H12" s="10">
        <v>1.2173913043478262</v>
      </c>
      <c r="I12" s="10">
        <v>0.34782608695652173</v>
      </c>
      <c r="J12" s="10">
        <v>1.2093023255813955</v>
      </c>
      <c r="K12" s="10">
        <v>8</v>
      </c>
    </row>
    <row r="13" spans="2:11" x14ac:dyDescent="0.25">
      <c r="C13" s="10">
        <v>75.771428571428572</v>
      </c>
      <c r="D13" s="10">
        <v>18.36279069767442</v>
      </c>
      <c r="E13" s="10">
        <v>17.89</v>
      </c>
      <c r="F13" s="10">
        <v>39.170731707317081</v>
      </c>
      <c r="H13" s="10">
        <v>1.2380952380952381</v>
      </c>
      <c r="I13" s="10">
        <v>0.37209302325581395</v>
      </c>
      <c r="J13" s="10">
        <v>0.70000000000000007</v>
      </c>
      <c r="K13" s="10">
        <v>9.6585365853658534</v>
      </c>
    </row>
    <row r="14" spans="2:11" x14ac:dyDescent="0.25">
      <c r="C14" s="10">
        <v>53.673469387755098</v>
      </c>
      <c r="D14" s="10">
        <v>23.750943396226411</v>
      </c>
      <c r="E14" s="10">
        <v>15.356097560975611</v>
      </c>
      <c r="F14" s="10"/>
      <c r="H14" s="10">
        <v>1.2244897959183674</v>
      </c>
      <c r="I14" s="10">
        <v>0.60377358490566035</v>
      </c>
      <c r="J14" s="10">
        <v>1.7560975609756098</v>
      </c>
      <c r="K14" s="10"/>
    </row>
    <row r="15" spans="2:11" x14ac:dyDescent="0.25">
      <c r="C15" s="10">
        <v>57.424390243902444</v>
      </c>
      <c r="D15" s="10">
        <v>28.055813953488371</v>
      </c>
      <c r="E15" s="10">
        <v>17.361904761904761</v>
      </c>
      <c r="F15" s="10">
        <v>27.545454545454543</v>
      </c>
      <c r="H15" s="10">
        <v>1.4634146341463414</v>
      </c>
      <c r="I15" s="10">
        <v>0.7441860465116279</v>
      </c>
      <c r="J15" s="10">
        <v>0.95238095238095244</v>
      </c>
      <c r="K15" s="10">
        <v>8.7272727272727266</v>
      </c>
    </row>
    <row r="17" spans="2:11" x14ac:dyDescent="0.25">
      <c r="B17" t="s">
        <v>18</v>
      </c>
      <c r="C17" s="10" t="s">
        <v>43</v>
      </c>
      <c r="D17" s="10" t="s">
        <v>44</v>
      </c>
      <c r="E17" s="10" t="s">
        <v>45</v>
      </c>
      <c r="F17" s="10" t="s">
        <v>47</v>
      </c>
      <c r="G17" s="69" t="s">
        <v>8</v>
      </c>
      <c r="H17" s="10" t="s">
        <v>43</v>
      </c>
      <c r="I17" s="10" t="s">
        <v>44</v>
      </c>
      <c r="J17" s="10" t="s">
        <v>45</v>
      </c>
      <c r="K17" s="10" t="s">
        <v>47</v>
      </c>
    </row>
    <row r="18" spans="2:11" x14ac:dyDescent="0.25">
      <c r="C18" s="10">
        <v>378.95238095238096</v>
      </c>
      <c r="D18" s="10">
        <v>65.714285714285708</v>
      </c>
      <c r="E18" s="10">
        <v>43.319148936170215</v>
      </c>
      <c r="F18" s="10">
        <v>37.142857142857139</v>
      </c>
      <c r="H18" s="10">
        <v>1.9047619047619049</v>
      </c>
      <c r="I18" s="10">
        <v>2.0000000000000004</v>
      </c>
      <c r="J18" s="10">
        <v>1.9574468085106382</v>
      </c>
      <c r="K18" s="10">
        <v>0.24489795918367346</v>
      </c>
    </row>
    <row r="19" spans="2:11" x14ac:dyDescent="0.25">
      <c r="C19" s="10">
        <v>151.73913043478262</v>
      </c>
      <c r="D19" s="10">
        <v>67.826086956521749</v>
      </c>
      <c r="E19" s="10">
        <v>30.511627906976749</v>
      </c>
      <c r="F19" s="10">
        <v>99.829787234042556</v>
      </c>
      <c r="H19" s="10">
        <v>1.3913043478260869</v>
      </c>
      <c r="I19" s="10">
        <v>2.0869565217391304</v>
      </c>
      <c r="J19" s="10">
        <v>2.13953488372093</v>
      </c>
      <c r="K19" s="10">
        <v>0.59574468085106391</v>
      </c>
    </row>
    <row r="20" spans="2:11" x14ac:dyDescent="0.25">
      <c r="C20" s="10">
        <v>149.04761904761904</v>
      </c>
      <c r="D20" s="10">
        <v>76.837209302325576</v>
      </c>
      <c r="E20" s="10">
        <v>40.699999999999989</v>
      </c>
      <c r="F20" s="10">
        <v>67.707317073170728</v>
      </c>
      <c r="H20" s="10">
        <v>1.8095238095238095</v>
      </c>
      <c r="I20" s="10">
        <v>2.13953488372093</v>
      </c>
      <c r="J20" s="10">
        <v>2.2999999999999998</v>
      </c>
      <c r="K20" s="10">
        <v>0.48780487804878053</v>
      </c>
    </row>
    <row r="21" spans="2:11" x14ac:dyDescent="0.25">
      <c r="C21" s="10">
        <v>149.06122448979593</v>
      </c>
      <c r="D21" s="10">
        <v>56.377358490566031</v>
      </c>
      <c r="E21" s="10">
        <v>39.51219512195123</v>
      </c>
      <c r="F21" s="10"/>
      <c r="H21" s="10">
        <v>1.4693877551020409</v>
      </c>
      <c r="I21" s="10">
        <v>1.7358490566037734</v>
      </c>
      <c r="J21" s="10">
        <v>2.1463414634146338</v>
      </c>
      <c r="K21" s="10"/>
    </row>
    <row r="22" spans="2:11" x14ac:dyDescent="0.25">
      <c r="C22" s="10">
        <v>220.8780487804878</v>
      </c>
      <c r="D22" s="10">
        <v>80.279069767441854</v>
      </c>
      <c r="E22" s="10">
        <v>51.809523809523817</v>
      </c>
      <c r="F22" s="10">
        <v>48</v>
      </c>
      <c r="H22" s="10">
        <v>1.2682926829268293</v>
      </c>
      <c r="I22" s="10">
        <v>2.2325581395348837</v>
      </c>
      <c r="J22" s="10">
        <v>2.1904761904761902</v>
      </c>
      <c r="K22" s="10">
        <v>1.0909090909090908</v>
      </c>
    </row>
    <row r="24" spans="2:11" x14ac:dyDescent="0.25">
      <c r="B24" t="s">
        <v>14</v>
      </c>
      <c r="C24" s="10" t="s">
        <v>43</v>
      </c>
      <c r="D24" s="10" t="s">
        <v>44</v>
      </c>
      <c r="E24" s="10" t="s">
        <v>45</v>
      </c>
      <c r="F24" s="10" t="s">
        <v>47</v>
      </c>
      <c r="G24" s="69" t="s">
        <v>12</v>
      </c>
      <c r="H24" s="10" t="s">
        <v>43</v>
      </c>
      <c r="I24" s="10" t="s">
        <v>44</v>
      </c>
      <c r="J24" s="10" t="s">
        <v>45</v>
      </c>
      <c r="K24" s="10" t="s">
        <v>47</v>
      </c>
    </row>
    <row r="25" spans="2:11" x14ac:dyDescent="0.25">
      <c r="C25" s="10">
        <v>5.1428571428571432</v>
      </c>
      <c r="D25" s="10">
        <v>1.7142857142857142</v>
      </c>
      <c r="E25" s="10">
        <v>0.59574468085106391</v>
      </c>
      <c r="F25" s="10">
        <v>0.57142857142857151</v>
      </c>
      <c r="H25" s="10">
        <v>5.6190476190476186</v>
      </c>
      <c r="I25" s="10">
        <v>1.4285714285714286</v>
      </c>
      <c r="J25" s="10">
        <v>4.2553191489361701</v>
      </c>
      <c r="K25" s="10">
        <v>0.48979591836734693</v>
      </c>
    </row>
    <row r="26" spans="2:11" x14ac:dyDescent="0.25">
      <c r="C26" s="10">
        <v>3.3043478260869565</v>
      </c>
      <c r="D26" s="10">
        <v>1.8260869565217392</v>
      </c>
      <c r="E26" s="10">
        <v>0.65116279069767447</v>
      </c>
      <c r="F26" s="10">
        <v>1.0212765957446808</v>
      </c>
      <c r="H26" s="10">
        <v>3.9130434782608692</v>
      </c>
      <c r="I26" s="10">
        <v>1.9999999999999998</v>
      </c>
      <c r="J26" s="10">
        <v>8.6511627906976738</v>
      </c>
      <c r="K26" s="10">
        <v>0.68085106382978733</v>
      </c>
    </row>
    <row r="27" spans="2:11" x14ac:dyDescent="0.25">
      <c r="C27" s="10">
        <v>3.7142857142857144</v>
      </c>
      <c r="D27" s="10">
        <v>0.7441860465116279</v>
      </c>
      <c r="E27" s="10">
        <v>0.6</v>
      </c>
      <c r="F27" s="10">
        <v>0.78048780487804881</v>
      </c>
      <c r="H27" s="10">
        <v>4.7619047619047619</v>
      </c>
      <c r="I27" s="10">
        <v>0.7441860465116279</v>
      </c>
      <c r="J27" s="10">
        <v>0.39999999999999997</v>
      </c>
      <c r="K27" s="10">
        <v>0.87804878048780488</v>
      </c>
    </row>
    <row r="28" spans="2:11" x14ac:dyDescent="0.25">
      <c r="C28" s="10">
        <v>3.4285714285714288</v>
      </c>
      <c r="D28" s="10">
        <v>0.98113207547169812</v>
      </c>
      <c r="E28" s="10">
        <v>0.29268292682926828</v>
      </c>
      <c r="F28" s="10"/>
      <c r="H28" s="10">
        <v>4.8979591836734695</v>
      </c>
      <c r="I28" s="10">
        <v>1.3584905660377358</v>
      </c>
      <c r="J28" s="10">
        <v>3.9024390243902443</v>
      </c>
      <c r="K28" s="10"/>
    </row>
    <row r="29" spans="2:11" x14ac:dyDescent="0.25">
      <c r="C29" s="10">
        <v>2.6341463414634148</v>
      </c>
      <c r="D29" s="10">
        <v>1.5813953488372094</v>
      </c>
      <c r="E29" s="10">
        <v>0.95238095238095244</v>
      </c>
      <c r="F29" s="10">
        <v>1.7272727272727273</v>
      </c>
      <c r="H29" s="10">
        <v>4.0000000000000009</v>
      </c>
      <c r="I29" s="10">
        <v>1.0232558139534882</v>
      </c>
      <c r="J29" s="10">
        <v>1.9047619047619049</v>
      </c>
      <c r="K29" s="10">
        <v>1.7272727272727273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CA04C-61DE-4DE0-8D6C-AB4B8551B999}">
  <dimension ref="A1:AV24"/>
  <sheetViews>
    <sheetView topLeftCell="AE4" workbookViewId="0">
      <selection activeCell="AR1" sqref="AR1:AV24"/>
    </sheetView>
  </sheetViews>
  <sheetFormatPr defaultRowHeight="15" x14ac:dyDescent="0.25"/>
  <cols>
    <col min="1" max="1" width="21.85546875" style="1" bestFit="1" customWidth="1"/>
    <col min="2" max="4" width="9.140625" style="1"/>
    <col min="5" max="5" width="14.5703125" style="1" bestFit="1" customWidth="1"/>
    <col min="6" max="11" width="9.140625" style="1"/>
  </cols>
  <sheetData>
    <row r="1" spans="1:48" x14ac:dyDescent="0.25">
      <c r="A1" s="79" t="s">
        <v>4</v>
      </c>
      <c r="B1" s="79" t="s">
        <v>43</v>
      </c>
      <c r="C1" s="79" t="s">
        <v>44</v>
      </c>
      <c r="D1" s="79" t="s">
        <v>45</v>
      </c>
      <c r="E1" s="79" t="s">
        <v>47</v>
      </c>
      <c r="G1" s="79" t="s">
        <v>18</v>
      </c>
      <c r="H1" s="1" t="s">
        <v>43</v>
      </c>
      <c r="I1" s="1" t="s">
        <v>44</v>
      </c>
      <c r="J1" s="1" t="s">
        <v>45</v>
      </c>
      <c r="K1" s="1" t="s">
        <v>47</v>
      </c>
      <c r="N1" s="79" t="s">
        <v>6</v>
      </c>
      <c r="O1" s="79" t="s">
        <v>43</v>
      </c>
      <c r="P1" s="79" t="s">
        <v>44</v>
      </c>
      <c r="Q1" s="79" t="s">
        <v>45</v>
      </c>
      <c r="R1" s="79" t="s">
        <v>47</v>
      </c>
      <c r="T1" s="79" t="s">
        <v>14</v>
      </c>
      <c r="U1" s="79" t="s">
        <v>43</v>
      </c>
      <c r="V1" s="79" t="s">
        <v>44</v>
      </c>
      <c r="W1" s="79" t="s">
        <v>45</v>
      </c>
      <c r="X1" s="79" t="s">
        <v>47</v>
      </c>
      <c r="Z1" s="79" t="s">
        <v>16</v>
      </c>
      <c r="AA1" s="79" t="s">
        <v>43</v>
      </c>
      <c r="AB1" s="79" t="s">
        <v>44</v>
      </c>
      <c r="AC1" s="79" t="s">
        <v>45</v>
      </c>
      <c r="AD1" s="79" t="s">
        <v>47</v>
      </c>
      <c r="AF1" s="79" t="s">
        <v>8</v>
      </c>
      <c r="AG1" s="79" t="s">
        <v>43</v>
      </c>
      <c r="AH1" s="79" t="s">
        <v>44</v>
      </c>
      <c r="AI1" s="79" t="s">
        <v>45</v>
      </c>
      <c r="AJ1" s="79" t="s">
        <v>47</v>
      </c>
      <c r="AL1" s="79" t="s">
        <v>10</v>
      </c>
      <c r="AM1" s="79" t="s">
        <v>43</v>
      </c>
      <c r="AN1" s="79" t="s">
        <v>44</v>
      </c>
      <c r="AO1" s="79" t="s">
        <v>45</v>
      </c>
      <c r="AP1" s="79" t="s">
        <v>47</v>
      </c>
      <c r="AR1" s="71" t="s">
        <v>12</v>
      </c>
      <c r="AS1" s="71" t="s">
        <v>43</v>
      </c>
      <c r="AT1" s="71" t="s">
        <v>44</v>
      </c>
      <c r="AU1" s="71" t="s">
        <v>45</v>
      </c>
      <c r="AV1" s="71" t="s">
        <v>47</v>
      </c>
    </row>
    <row r="2" spans="1:48" x14ac:dyDescent="0.25">
      <c r="A2" s="80" t="s">
        <v>73</v>
      </c>
      <c r="B2" s="81">
        <v>5</v>
      </c>
      <c r="C2" s="81">
        <v>5</v>
      </c>
      <c r="D2" s="81">
        <v>5</v>
      </c>
      <c r="E2" s="81">
        <v>4</v>
      </c>
      <c r="G2" s="1" t="s">
        <v>73</v>
      </c>
      <c r="H2" s="1">
        <v>5</v>
      </c>
      <c r="I2" s="1">
        <v>5</v>
      </c>
      <c r="J2" s="1">
        <v>5</v>
      </c>
      <c r="K2" s="1">
        <v>4</v>
      </c>
      <c r="N2" s="80" t="s">
        <v>73</v>
      </c>
      <c r="O2" s="81">
        <v>5</v>
      </c>
      <c r="P2" s="81">
        <v>5</v>
      </c>
      <c r="Q2" s="81">
        <v>5</v>
      </c>
      <c r="R2" s="81">
        <v>4</v>
      </c>
      <c r="T2" s="80" t="s">
        <v>73</v>
      </c>
      <c r="U2" s="81">
        <v>5</v>
      </c>
      <c r="V2" s="81">
        <v>5</v>
      </c>
      <c r="W2" s="81">
        <v>5</v>
      </c>
      <c r="X2" s="81">
        <v>4</v>
      </c>
      <c r="Z2" s="80" t="s">
        <v>73</v>
      </c>
      <c r="AA2" s="81">
        <v>5</v>
      </c>
      <c r="AB2" s="81">
        <v>4</v>
      </c>
      <c r="AC2" s="81">
        <v>5</v>
      </c>
      <c r="AD2" s="81">
        <v>4</v>
      </c>
      <c r="AF2" s="80" t="s">
        <v>73</v>
      </c>
      <c r="AG2" s="81">
        <v>5</v>
      </c>
      <c r="AH2" s="81">
        <v>5</v>
      </c>
      <c r="AI2" s="81">
        <v>5</v>
      </c>
      <c r="AJ2" s="81">
        <v>4</v>
      </c>
      <c r="AL2" s="80" t="s">
        <v>73</v>
      </c>
      <c r="AM2" s="81">
        <v>5</v>
      </c>
      <c r="AN2" s="81">
        <v>4</v>
      </c>
      <c r="AO2" s="81">
        <v>5</v>
      </c>
      <c r="AP2" s="81">
        <v>4</v>
      </c>
      <c r="AR2" s="72" t="s">
        <v>73</v>
      </c>
      <c r="AS2" s="70">
        <v>5</v>
      </c>
      <c r="AT2" s="70">
        <v>5</v>
      </c>
      <c r="AU2" s="70">
        <v>5</v>
      </c>
      <c r="AV2" s="70">
        <v>4</v>
      </c>
    </row>
    <row r="3" spans="1:48" x14ac:dyDescent="0.25">
      <c r="A3" s="80"/>
      <c r="B3" s="81"/>
      <c r="C3" s="81"/>
      <c r="D3" s="81"/>
      <c r="E3" s="81"/>
      <c r="N3" s="80"/>
      <c r="O3" s="81"/>
      <c r="P3" s="81"/>
      <c r="Q3" s="81"/>
      <c r="R3" s="81"/>
      <c r="T3" s="80"/>
      <c r="U3" s="81"/>
      <c r="V3" s="81"/>
      <c r="W3" s="81"/>
      <c r="X3" s="81"/>
      <c r="Z3" s="80"/>
      <c r="AA3" s="81"/>
      <c r="AB3" s="81"/>
      <c r="AC3" s="81"/>
      <c r="AD3" s="81"/>
      <c r="AF3" s="80"/>
      <c r="AG3" s="81"/>
      <c r="AH3" s="81"/>
      <c r="AI3" s="81"/>
      <c r="AJ3" s="81"/>
      <c r="AL3" s="80"/>
      <c r="AM3" s="81"/>
      <c r="AN3" s="81"/>
      <c r="AO3" s="81"/>
      <c r="AP3" s="81"/>
      <c r="AR3" s="72"/>
      <c r="AS3" s="70"/>
      <c r="AT3" s="70"/>
      <c r="AU3" s="70"/>
      <c r="AV3" s="70"/>
    </row>
    <row r="4" spans="1:48" x14ac:dyDescent="0.25">
      <c r="A4" s="80" t="s">
        <v>74</v>
      </c>
      <c r="B4" s="82">
        <v>7.3330000000000002</v>
      </c>
      <c r="C4" s="82">
        <v>1.7669999999999999</v>
      </c>
      <c r="D4" s="82">
        <v>0.48780000000000001</v>
      </c>
      <c r="E4" s="82">
        <v>1.532</v>
      </c>
      <c r="G4" s="1" t="s">
        <v>74</v>
      </c>
      <c r="H4" s="83">
        <v>149</v>
      </c>
      <c r="I4" s="83">
        <v>56.38</v>
      </c>
      <c r="J4" s="83">
        <v>30.51</v>
      </c>
      <c r="K4" s="83">
        <v>37.14</v>
      </c>
      <c r="N4" s="80" t="s">
        <v>74</v>
      </c>
      <c r="O4" s="81">
        <v>38.770000000000003</v>
      </c>
      <c r="P4" s="81">
        <v>18.36</v>
      </c>
      <c r="Q4" s="81">
        <v>15.36</v>
      </c>
      <c r="R4" s="81">
        <v>20.51</v>
      </c>
      <c r="T4" s="80" t="s">
        <v>74</v>
      </c>
      <c r="U4" s="81">
        <v>2.6339999999999999</v>
      </c>
      <c r="V4" s="81">
        <v>0.74419999999999997</v>
      </c>
      <c r="W4" s="81">
        <v>0.29270000000000002</v>
      </c>
      <c r="X4" s="81">
        <v>0.57140000000000002</v>
      </c>
      <c r="Z4" s="80" t="s">
        <v>74</v>
      </c>
      <c r="AA4" s="81">
        <v>1.9510000000000001</v>
      </c>
      <c r="AB4" s="81">
        <v>0.75470000000000004</v>
      </c>
      <c r="AC4" s="81">
        <v>9.3620000000000001</v>
      </c>
      <c r="AD4" s="81">
        <v>9.7959999999999994</v>
      </c>
      <c r="AF4" s="80" t="s">
        <v>74</v>
      </c>
      <c r="AG4" s="81">
        <v>1.268</v>
      </c>
      <c r="AH4" s="81">
        <v>1.736</v>
      </c>
      <c r="AI4" s="81">
        <v>1.9570000000000001</v>
      </c>
      <c r="AJ4" s="81">
        <v>0.24490000000000001</v>
      </c>
      <c r="AL4" s="80" t="s">
        <v>74</v>
      </c>
      <c r="AM4" s="81">
        <v>1.2170000000000001</v>
      </c>
      <c r="AN4" s="81">
        <v>0.3478</v>
      </c>
      <c r="AO4" s="81">
        <v>0.7</v>
      </c>
      <c r="AP4" s="81">
        <v>1.224</v>
      </c>
      <c r="AR4" s="72" t="s">
        <v>74</v>
      </c>
      <c r="AS4" s="70">
        <v>3.9129999999999998</v>
      </c>
      <c r="AT4" s="70">
        <v>0.74419999999999997</v>
      </c>
      <c r="AU4" s="70">
        <v>0.4</v>
      </c>
      <c r="AV4" s="70">
        <v>0.48980000000000001</v>
      </c>
    </row>
    <row r="5" spans="1:48" x14ac:dyDescent="0.25">
      <c r="A5" s="80" t="s">
        <v>75</v>
      </c>
      <c r="B5" s="82">
        <v>7.3810000000000002</v>
      </c>
      <c r="C5" s="82">
        <v>3.2170000000000001</v>
      </c>
      <c r="D5" s="82">
        <v>0.49390000000000001</v>
      </c>
      <c r="E5" s="82">
        <v>3.149</v>
      </c>
      <c r="G5" s="1" t="s">
        <v>75</v>
      </c>
      <c r="H5" s="83">
        <v>149.1</v>
      </c>
      <c r="I5" s="83">
        <v>61.05</v>
      </c>
      <c r="J5" s="83">
        <v>35.01</v>
      </c>
      <c r="K5" s="83">
        <v>39.86</v>
      </c>
      <c r="N5" s="80" t="s">
        <v>75</v>
      </c>
      <c r="O5" s="81">
        <v>46.22</v>
      </c>
      <c r="P5" s="81">
        <v>20.39</v>
      </c>
      <c r="Q5" s="81">
        <v>16.36</v>
      </c>
      <c r="R5" s="81">
        <v>20.59</v>
      </c>
      <c r="T5" s="80" t="s">
        <v>75</v>
      </c>
      <c r="U5" s="81">
        <v>2.9689999999999999</v>
      </c>
      <c r="V5" s="81">
        <v>0.86270000000000002</v>
      </c>
      <c r="W5" s="81">
        <v>0.44419999999999998</v>
      </c>
      <c r="X5" s="81">
        <v>0.62370000000000003</v>
      </c>
      <c r="Z5" s="80" t="s">
        <v>75</v>
      </c>
      <c r="AA5" s="81">
        <v>2.88</v>
      </c>
      <c r="AB5" s="81">
        <v>1.28</v>
      </c>
      <c r="AC5" s="81">
        <v>10.87</v>
      </c>
      <c r="AD5" s="81">
        <v>10.33</v>
      </c>
      <c r="AF5" s="80" t="s">
        <v>75</v>
      </c>
      <c r="AG5" s="81">
        <v>1.33</v>
      </c>
      <c r="AH5" s="81">
        <v>1.8680000000000001</v>
      </c>
      <c r="AI5" s="81">
        <v>2.048</v>
      </c>
      <c r="AJ5" s="81">
        <v>0.30559999999999998</v>
      </c>
      <c r="AL5" s="80" t="s">
        <v>75</v>
      </c>
      <c r="AM5" s="81">
        <v>1.2210000000000001</v>
      </c>
      <c r="AN5" s="81">
        <v>0.35389999999999999</v>
      </c>
      <c r="AO5" s="81">
        <v>0.73299999999999998</v>
      </c>
      <c r="AP5" s="81">
        <v>2.9180000000000001</v>
      </c>
      <c r="AR5" s="72" t="s">
        <v>75</v>
      </c>
      <c r="AS5" s="70">
        <v>3.9569999999999999</v>
      </c>
      <c r="AT5" s="70">
        <v>0.88370000000000004</v>
      </c>
      <c r="AU5" s="70">
        <v>1.1519999999999999</v>
      </c>
      <c r="AV5" s="70">
        <v>0.53759999999999997</v>
      </c>
    </row>
    <row r="6" spans="1:48" x14ac:dyDescent="0.25">
      <c r="A6" s="80" t="s">
        <v>76</v>
      </c>
      <c r="B6" s="82">
        <v>7.5119999999999996</v>
      </c>
      <c r="C6" s="82">
        <v>5.1319999999999997</v>
      </c>
      <c r="D6" s="82">
        <v>0.85709999999999997</v>
      </c>
      <c r="E6" s="82">
        <v>8.2729999999999997</v>
      </c>
      <c r="G6" s="1" t="s">
        <v>76</v>
      </c>
      <c r="H6" s="83">
        <v>151.69999999999999</v>
      </c>
      <c r="I6" s="83">
        <v>67.83</v>
      </c>
      <c r="J6" s="83">
        <v>40.700000000000003</v>
      </c>
      <c r="K6" s="83">
        <v>57.85</v>
      </c>
      <c r="N6" s="80" t="s">
        <v>76</v>
      </c>
      <c r="O6" s="81">
        <v>57.42</v>
      </c>
      <c r="P6" s="81">
        <v>23.75</v>
      </c>
      <c r="Q6" s="81">
        <v>17.89</v>
      </c>
      <c r="R6" s="81">
        <v>24.18</v>
      </c>
      <c r="T6" s="80" t="s">
        <v>76</v>
      </c>
      <c r="U6" s="81">
        <v>3.4289999999999998</v>
      </c>
      <c r="V6" s="81">
        <v>1.581</v>
      </c>
      <c r="W6" s="81">
        <v>0.6</v>
      </c>
      <c r="X6" s="81">
        <v>0.90090000000000003</v>
      </c>
      <c r="Z6" s="80" t="s">
        <v>76</v>
      </c>
      <c r="AA6" s="81">
        <v>4.3479999999999999</v>
      </c>
      <c r="AB6" s="81">
        <v>3.6019999999999999</v>
      </c>
      <c r="AC6" s="81">
        <v>13.66</v>
      </c>
      <c r="AD6" s="81">
        <v>12.3</v>
      </c>
      <c r="AF6" s="80" t="s">
        <v>76</v>
      </c>
      <c r="AG6" s="81">
        <v>1.4690000000000001</v>
      </c>
      <c r="AH6" s="81">
        <v>2.0870000000000002</v>
      </c>
      <c r="AI6" s="81">
        <v>2.1459999999999999</v>
      </c>
      <c r="AJ6" s="81">
        <v>0.54179999999999995</v>
      </c>
      <c r="AL6" s="80" t="s">
        <v>76</v>
      </c>
      <c r="AM6" s="81">
        <v>1.238</v>
      </c>
      <c r="AN6" s="81">
        <v>0.4879</v>
      </c>
      <c r="AO6" s="81">
        <v>0.95240000000000002</v>
      </c>
      <c r="AP6" s="81">
        <v>8.3640000000000008</v>
      </c>
      <c r="AR6" s="72" t="s">
        <v>76</v>
      </c>
      <c r="AS6" s="70">
        <v>4.7619999999999996</v>
      </c>
      <c r="AT6" s="70">
        <v>1.3580000000000001</v>
      </c>
      <c r="AU6" s="70">
        <v>3.9020000000000001</v>
      </c>
      <c r="AV6" s="70">
        <v>0.77939999999999998</v>
      </c>
    </row>
    <row r="7" spans="1:48" x14ac:dyDescent="0.25">
      <c r="A7" s="80" t="s">
        <v>77</v>
      </c>
      <c r="B7" s="82">
        <v>8.9689999999999994</v>
      </c>
      <c r="C7" s="82">
        <v>6.2569999999999997</v>
      </c>
      <c r="D7" s="82">
        <v>1.379</v>
      </c>
      <c r="E7" s="82">
        <v>11.14</v>
      </c>
      <c r="G7" s="1" t="s">
        <v>77</v>
      </c>
      <c r="H7" s="83">
        <v>299.89999999999998</v>
      </c>
      <c r="I7" s="83">
        <v>78.56</v>
      </c>
      <c r="J7" s="83">
        <v>47.56</v>
      </c>
      <c r="K7" s="83">
        <v>91.8</v>
      </c>
      <c r="N7" s="80" t="s">
        <v>77</v>
      </c>
      <c r="O7" s="81">
        <v>79.88</v>
      </c>
      <c r="P7" s="81">
        <v>29.44</v>
      </c>
      <c r="Q7" s="81">
        <v>19.39</v>
      </c>
      <c r="R7" s="81">
        <v>36.26</v>
      </c>
      <c r="T7" s="80" t="s">
        <v>77</v>
      </c>
      <c r="U7" s="81">
        <v>4.4290000000000003</v>
      </c>
      <c r="V7" s="81">
        <v>1.77</v>
      </c>
      <c r="W7" s="81">
        <v>0.80179999999999996</v>
      </c>
      <c r="X7" s="81">
        <v>1.5509999999999999</v>
      </c>
      <c r="Z7" s="80" t="s">
        <v>77</v>
      </c>
      <c r="AA7" s="81">
        <v>5.7140000000000004</v>
      </c>
      <c r="AB7" s="81">
        <v>6.6680000000000001</v>
      </c>
      <c r="AC7" s="81">
        <v>14.48</v>
      </c>
      <c r="AD7" s="81">
        <v>13.4</v>
      </c>
      <c r="AF7" s="80" t="s">
        <v>77</v>
      </c>
      <c r="AG7" s="81">
        <v>1.857</v>
      </c>
      <c r="AH7" s="81">
        <v>2.1859999999999999</v>
      </c>
      <c r="AI7" s="81">
        <v>2.2450000000000001</v>
      </c>
      <c r="AJ7" s="81">
        <v>0.96709999999999996</v>
      </c>
      <c r="AL7" s="80" t="s">
        <v>77</v>
      </c>
      <c r="AM7" s="81">
        <v>2.827</v>
      </c>
      <c r="AN7" s="81">
        <v>0.70909999999999995</v>
      </c>
      <c r="AO7" s="81">
        <v>1.4830000000000001</v>
      </c>
      <c r="AP7" s="81">
        <v>9.4260000000000002</v>
      </c>
      <c r="AR7" s="72" t="s">
        <v>77</v>
      </c>
      <c r="AS7" s="70">
        <v>5.2590000000000003</v>
      </c>
      <c r="AT7" s="70">
        <v>1.714</v>
      </c>
      <c r="AU7" s="70">
        <v>6.4530000000000003</v>
      </c>
      <c r="AV7" s="70">
        <v>1.5149999999999999</v>
      </c>
    </row>
    <row r="8" spans="1:48" x14ac:dyDescent="0.25">
      <c r="A8" s="80" t="s">
        <v>78</v>
      </c>
      <c r="B8" s="82">
        <v>10.29</v>
      </c>
      <c r="C8" s="82">
        <v>7.3040000000000003</v>
      </c>
      <c r="D8" s="82">
        <v>1.395</v>
      </c>
      <c r="E8" s="82">
        <v>12</v>
      </c>
      <c r="G8" s="1" t="s">
        <v>78</v>
      </c>
      <c r="H8" s="83">
        <v>379</v>
      </c>
      <c r="I8" s="83">
        <v>80.28</v>
      </c>
      <c r="J8" s="83">
        <v>51.81</v>
      </c>
      <c r="K8" s="83">
        <v>99.83</v>
      </c>
      <c r="N8" s="80" t="s">
        <v>78</v>
      </c>
      <c r="O8" s="81">
        <v>83.99</v>
      </c>
      <c r="P8" s="81">
        <v>30.83</v>
      </c>
      <c r="Q8" s="81">
        <v>20.149999999999999</v>
      </c>
      <c r="R8" s="81">
        <v>39.17</v>
      </c>
      <c r="T8" s="80" t="s">
        <v>78</v>
      </c>
      <c r="U8" s="81">
        <v>5.1429999999999998</v>
      </c>
      <c r="V8" s="81">
        <v>1.8260000000000001</v>
      </c>
      <c r="W8" s="81">
        <v>0.95240000000000002</v>
      </c>
      <c r="X8" s="81">
        <v>1.7270000000000001</v>
      </c>
      <c r="Z8" s="80" t="s">
        <v>78</v>
      </c>
      <c r="AA8" s="81">
        <v>5.7140000000000004</v>
      </c>
      <c r="AB8" s="81">
        <v>7.4420000000000002</v>
      </c>
      <c r="AC8" s="81">
        <v>15</v>
      </c>
      <c r="AD8" s="81">
        <v>13.64</v>
      </c>
      <c r="AF8" s="80" t="s">
        <v>78</v>
      </c>
      <c r="AG8" s="81">
        <v>1.905</v>
      </c>
      <c r="AH8" s="81">
        <v>2.2330000000000001</v>
      </c>
      <c r="AI8" s="81">
        <v>2.2999999999999998</v>
      </c>
      <c r="AJ8" s="81">
        <v>1.091</v>
      </c>
      <c r="AL8" s="80" t="s">
        <v>78</v>
      </c>
      <c r="AM8" s="81">
        <v>4.1900000000000004</v>
      </c>
      <c r="AN8" s="81">
        <v>0.74419999999999997</v>
      </c>
      <c r="AO8" s="81">
        <v>1.756</v>
      </c>
      <c r="AP8" s="81">
        <v>9.6590000000000007</v>
      </c>
      <c r="AR8" s="72" t="s">
        <v>78</v>
      </c>
      <c r="AS8" s="70">
        <v>5.6189999999999998</v>
      </c>
      <c r="AT8" s="70">
        <v>2</v>
      </c>
      <c r="AU8" s="70">
        <v>8.6509999999999998</v>
      </c>
      <c r="AV8" s="70">
        <v>1.7270000000000001</v>
      </c>
    </row>
    <row r="9" spans="1:48" x14ac:dyDescent="0.25">
      <c r="A9" s="80"/>
      <c r="B9" s="82"/>
      <c r="C9" s="82"/>
      <c r="D9" s="82"/>
      <c r="E9" s="82"/>
      <c r="H9" s="83"/>
      <c r="I9" s="83"/>
      <c r="J9" s="83"/>
      <c r="K9" s="83"/>
      <c r="N9" s="80"/>
      <c r="O9" s="81"/>
      <c r="P9" s="81"/>
      <c r="Q9" s="81"/>
      <c r="R9" s="81"/>
      <c r="T9" s="80"/>
      <c r="U9" s="81"/>
      <c r="V9" s="81"/>
      <c r="W9" s="81"/>
      <c r="X9" s="81"/>
      <c r="Z9" s="80"/>
      <c r="AA9" s="81"/>
      <c r="AB9" s="81"/>
      <c r="AC9" s="81"/>
      <c r="AD9" s="81"/>
      <c r="AF9" s="80"/>
      <c r="AG9" s="81"/>
      <c r="AH9" s="81"/>
      <c r="AI9" s="81"/>
      <c r="AJ9" s="81"/>
      <c r="AL9" s="80"/>
      <c r="AM9" s="81"/>
      <c r="AN9" s="81"/>
      <c r="AO9" s="81"/>
      <c r="AP9" s="81"/>
      <c r="AR9" s="72"/>
      <c r="AS9" s="70"/>
      <c r="AT9" s="70"/>
      <c r="AU9" s="70"/>
      <c r="AV9" s="70"/>
    </row>
    <row r="10" spans="1:48" x14ac:dyDescent="0.25">
      <c r="A10" s="80" t="s">
        <v>64</v>
      </c>
      <c r="B10" s="82">
        <v>8.0419999999999998</v>
      </c>
      <c r="C10" s="82">
        <v>4.8159999999999998</v>
      </c>
      <c r="D10" s="82">
        <v>0.9204</v>
      </c>
      <c r="E10" s="82">
        <v>7.5190000000000001</v>
      </c>
      <c r="G10" s="1" t="s">
        <v>64</v>
      </c>
      <c r="H10" s="83">
        <v>209.9</v>
      </c>
      <c r="I10" s="83">
        <v>69.41</v>
      </c>
      <c r="J10" s="83">
        <v>41.17</v>
      </c>
      <c r="K10" s="83">
        <v>63.17</v>
      </c>
      <c r="N10" s="80" t="s">
        <v>64</v>
      </c>
      <c r="O10" s="81">
        <v>61.93</v>
      </c>
      <c r="P10" s="81">
        <v>24.68</v>
      </c>
      <c r="Q10" s="81">
        <v>17.88</v>
      </c>
      <c r="R10" s="81">
        <v>27.01</v>
      </c>
      <c r="T10" s="80" t="s">
        <v>64</v>
      </c>
      <c r="U10" s="81">
        <v>3.645</v>
      </c>
      <c r="V10" s="81">
        <v>1.369</v>
      </c>
      <c r="W10" s="81">
        <v>0.61839999999999995</v>
      </c>
      <c r="X10" s="81">
        <v>1.0249999999999999</v>
      </c>
      <c r="Z10" s="80" t="s">
        <v>64</v>
      </c>
      <c r="AA10" s="81">
        <v>4.3070000000000004</v>
      </c>
      <c r="AB10" s="81">
        <v>3.85</v>
      </c>
      <c r="AC10" s="81">
        <v>12.87</v>
      </c>
      <c r="AD10" s="81">
        <v>12.01</v>
      </c>
      <c r="AF10" s="80" t="s">
        <v>64</v>
      </c>
      <c r="AG10" s="81">
        <v>1.569</v>
      </c>
      <c r="AH10" s="81">
        <v>2.0390000000000001</v>
      </c>
      <c r="AI10" s="81">
        <v>2.1469999999999998</v>
      </c>
      <c r="AJ10" s="81">
        <v>0.6048</v>
      </c>
      <c r="AL10" s="80" t="s">
        <v>64</v>
      </c>
      <c r="AM10" s="81">
        <v>1.867</v>
      </c>
      <c r="AN10" s="81">
        <v>0.51700000000000002</v>
      </c>
      <c r="AO10" s="81">
        <v>1.077</v>
      </c>
      <c r="AP10" s="81">
        <v>6.9029999999999996</v>
      </c>
      <c r="AR10" s="72" t="s">
        <v>64</v>
      </c>
      <c r="AS10" s="70">
        <v>4.6379999999999999</v>
      </c>
      <c r="AT10" s="70">
        <v>1.3109999999999999</v>
      </c>
      <c r="AU10" s="70">
        <v>3.823</v>
      </c>
      <c r="AV10" s="70">
        <v>0.94399999999999995</v>
      </c>
    </row>
    <row r="11" spans="1:48" x14ac:dyDescent="0.25">
      <c r="A11" s="80" t="s">
        <v>79</v>
      </c>
      <c r="B11" s="82">
        <v>1.26</v>
      </c>
      <c r="C11" s="82">
        <v>1.9850000000000001</v>
      </c>
      <c r="D11" s="82">
        <v>0.44390000000000002</v>
      </c>
      <c r="E11" s="82">
        <v>4.367</v>
      </c>
      <c r="G11" s="1" t="s">
        <v>79</v>
      </c>
      <c r="H11" s="83">
        <v>99.36</v>
      </c>
      <c r="I11" s="83">
        <v>9.4779999999999998</v>
      </c>
      <c r="J11" s="83">
        <v>7.6550000000000002</v>
      </c>
      <c r="K11" s="83">
        <v>27.52</v>
      </c>
      <c r="N11" s="80" t="s">
        <v>79</v>
      </c>
      <c r="O11" s="81">
        <v>18.05</v>
      </c>
      <c r="P11" s="81">
        <v>4.8760000000000003</v>
      </c>
      <c r="Q11" s="81">
        <v>1.7569999999999999</v>
      </c>
      <c r="R11" s="81">
        <v>8.734</v>
      </c>
      <c r="T11" s="80" t="s">
        <v>79</v>
      </c>
      <c r="U11" s="81">
        <v>0.9264</v>
      </c>
      <c r="V11" s="81">
        <v>0.47799999999999998</v>
      </c>
      <c r="W11" s="81">
        <v>0.23430000000000001</v>
      </c>
      <c r="X11" s="81">
        <v>0.50290000000000001</v>
      </c>
      <c r="Z11" s="80" t="s">
        <v>79</v>
      </c>
      <c r="AA11" s="81">
        <v>1.5620000000000001</v>
      </c>
      <c r="AB11" s="81">
        <v>2.8119999999999998</v>
      </c>
      <c r="AC11" s="81">
        <v>2.173</v>
      </c>
      <c r="AD11" s="81">
        <v>1.6339999999999999</v>
      </c>
      <c r="AF11" s="80" t="s">
        <v>79</v>
      </c>
      <c r="AG11" s="81">
        <v>0.27500000000000002</v>
      </c>
      <c r="AH11" s="81">
        <v>0.1893</v>
      </c>
      <c r="AI11" s="81">
        <v>0.12379999999999999</v>
      </c>
      <c r="AJ11" s="81">
        <v>0.35570000000000002</v>
      </c>
      <c r="AL11" s="80" t="s">
        <v>79</v>
      </c>
      <c r="AM11" s="81">
        <v>1.3029999999999999</v>
      </c>
      <c r="AN11" s="81">
        <v>0.19040000000000001</v>
      </c>
      <c r="AO11" s="81">
        <v>0.42809999999999998</v>
      </c>
      <c r="AP11" s="81">
        <v>3.8460000000000001</v>
      </c>
      <c r="AR11" s="72" t="s">
        <v>79</v>
      </c>
      <c r="AS11" s="70">
        <v>0.70320000000000005</v>
      </c>
      <c r="AT11" s="70">
        <v>0.47299999999999998</v>
      </c>
      <c r="AU11" s="70">
        <v>3.1190000000000002</v>
      </c>
      <c r="AV11" s="70">
        <v>0.54569999999999996</v>
      </c>
    </row>
    <row r="12" spans="1:48" x14ac:dyDescent="0.25">
      <c r="A12" s="80" t="s">
        <v>80</v>
      </c>
      <c r="B12" s="82">
        <v>0.56330000000000002</v>
      </c>
      <c r="C12" s="82">
        <v>0.88780000000000003</v>
      </c>
      <c r="D12" s="82">
        <v>0.19850000000000001</v>
      </c>
      <c r="E12" s="82">
        <v>2.1829999999999998</v>
      </c>
      <c r="G12" s="1" t="s">
        <v>80</v>
      </c>
      <c r="H12" s="83">
        <v>44.43</v>
      </c>
      <c r="I12" s="83">
        <v>4.2389999999999999</v>
      </c>
      <c r="J12" s="83">
        <v>3.423</v>
      </c>
      <c r="K12" s="83">
        <v>13.76</v>
      </c>
      <c r="N12" s="80" t="s">
        <v>80</v>
      </c>
      <c r="O12" s="81">
        <v>8.0709999999999997</v>
      </c>
      <c r="P12" s="81">
        <v>2.181</v>
      </c>
      <c r="Q12" s="81">
        <v>0.78580000000000005</v>
      </c>
      <c r="R12" s="81">
        <v>4.367</v>
      </c>
      <c r="T12" s="80" t="s">
        <v>80</v>
      </c>
      <c r="U12" s="81">
        <v>0.4143</v>
      </c>
      <c r="V12" s="81">
        <v>0.21379999999999999</v>
      </c>
      <c r="W12" s="81">
        <v>0.1048</v>
      </c>
      <c r="X12" s="81">
        <v>0.25140000000000001</v>
      </c>
      <c r="Z12" s="80" t="s">
        <v>80</v>
      </c>
      <c r="AA12" s="81">
        <v>0.6986</v>
      </c>
      <c r="AB12" s="81">
        <v>1.4059999999999999</v>
      </c>
      <c r="AC12" s="81">
        <v>0.97160000000000002</v>
      </c>
      <c r="AD12" s="81">
        <v>0.81699999999999995</v>
      </c>
      <c r="AF12" s="80" t="s">
        <v>80</v>
      </c>
      <c r="AG12" s="81">
        <v>0.123</v>
      </c>
      <c r="AH12" s="81">
        <v>8.4640000000000007E-2</v>
      </c>
      <c r="AI12" s="81">
        <v>5.5359999999999999E-2</v>
      </c>
      <c r="AJ12" s="81">
        <v>0.1779</v>
      </c>
      <c r="AL12" s="80" t="s">
        <v>80</v>
      </c>
      <c r="AM12" s="81">
        <v>0.5827</v>
      </c>
      <c r="AN12" s="81">
        <v>9.5200000000000007E-2</v>
      </c>
      <c r="AO12" s="81">
        <v>0.1915</v>
      </c>
      <c r="AP12" s="81">
        <v>1.923</v>
      </c>
      <c r="AR12" s="72" t="s">
        <v>80</v>
      </c>
      <c r="AS12" s="70">
        <v>0.3145</v>
      </c>
      <c r="AT12" s="70">
        <v>0.21149999999999999</v>
      </c>
      <c r="AU12" s="70">
        <v>1.395</v>
      </c>
      <c r="AV12" s="70">
        <v>0.27289999999999998</v>
      </c>
    </row>
    <row r="13" spans="1:48" x14ac:dyDescent="0.25">
      <c r="A13" s="80"/>
      <c r="B13" s="82"/>
      <c r="C13" s="82"/>
      <c r="D13" s="82"/>
      <c r="E13" s="82"/>
      <c r="H13" s="83"/>
      <c r="I13" s="83"/>
      <c r="J13" s="83"/>
      <c r="K13" s="83"/>
      <c r="N13" s="80"/>
      <c r="O13" s="81"/>
      <c r="P13" s="81"/>
      <c r="Q13" s="81"/>
      <c r="R13" s="81"/>
      <c r="T13" s="80"/>
      <c r="U13" s="81"/>
      <c r="V13" s="81"/>
      <c r="W13" s="81"/>
      <c r="X13" s="81"/>
      <c r="Z13" s="80"/>
      <c r="AA13" s="81"/>
      <c r="AB13" s="81"/>
      <c r="AC13" s="81"/>
      <c r="AD13" s="81"/>
      <c r="AF13" s="80"/>
      <c r="AG13" s="81"/>
      <c r="AH13" s="81"/>
      <c r="AI13" s="81"/>
      <c r="AJ13" s="81"/>
      <c r="AL13" s="80"/>
      <c r="AM13" s="81"/>
      <c r="AN13" s="81"/>
      <c r="AO13" s="81"/>
      <c r="AP13" s="81"/>
      <c r="AR13" s="72"/>
      <c r="AS13" s="70"/>
      <c r="AT13" s="70"/>
      <c r="AU13" s="70"/>
      <c r="AV13" s="70"/>
    </row>
    <row r="14" spans="1:48" x14ac:dyDescent="0.25">
      <c r="A14" s="80" t="s">
        <v>81</v>
      </c>
      <c r="B14" s="82">
        <v>6.4790000000000001</v>
      </c>
      <c r="C14" s="82">
        <v>2.351</v>
      </c>
      <c r="D14" s="82">
        <v>0.36919999999999997</v>
      </c>
      <c r="E14" s="82">
        <v>0.5706</v>
      </c>
      <c r="G14" s="1" t="s">
        <v>81</v>
      </c>
      <c r="H14" s="83">
        <v>86.57</v>
      </c>
      <c r="I14" s="83">
        <v>57.64</v>
      </c>
      <c r="J14" s="83">
        <v>31.67</v>
      </c>
      <c r="K14" s="83">
        <v>19.38</v>
      </c>
      <c r="N14" s="80" t="s">
        <v>81</v>
      </c>
      <c r="O14" s="81">
        <v>39.520000000000003</v>
      </c>
      <c r="P14" s="81">
        <v>18.63</v>
      </c>
      <c r="Q14" s="81">
        <v>15.7</v>
      </c>
      <c r="R14" s="81">
        <v>13.11</v>
      </c>
      <c r="T14" s="80" t="s">
        <v>81</v>
      </c>
      <c r="U14" s="81">
        <v>2.4950000000000001</v>
      </c>
      <c r="V14" s="81">
        <v>0.77580000000000005</v>
      </c>
      <c r="W14" s="81">
        <v>0.32750000000000001</v>
      </c>
      <c r="X14" s="81">
        <v>0.22489999999999999</v>
      </c>
      <c r="Z14" s="80" t="s">
        <v>81</v>
      </c>
      <c r="AA14" s="81">
        <v>2.3679999999999999</v>
      </c>
      <c r="AB14" s="81">
        <v>-0.62360000000000004</v>
      </c>
      <c r="AC14" s="81">
        <v>10.17</v>
      </c>
      <c r="AD14" s="81">
        <v>9.4079999999999995</v>
      </c>
      <c r="AF14" s="80" t="s">
        <v>81</v>
      </c>
      <c r="AG14" s="81">
        <v>1.2270000000000001</v>
      </c>
      <c r="AH14" s="81">
        <v>1.804</v>
      </c>
      <c r="AI14" s="81">
        <v>1.9930000000000001</v>
      </c>
      <c r="AJ14" s="81">
        <v>3.8809999999999997E-2</v>
      </c>
      <c r="AL14" s="80" t="s">
        <v>81</v>
      </c>
      <c r="AM14" s="81">
        <v>0.24879999999999999</v>
      </c>
      <c r="AN14" s="81">
        <v>0.214</v>
      </c>
      <c r="AO14" s="81">
        <v>0.54520000000000002</v>
      </c>
      <c r="AP14" s="81">
        <v>0.78310000000000002</v>
      </c>
      <c r="AR14" s="72" t="s">
        <v>81</v>
      </c>
      <c r="AS14" s="70">
        <v>3.7650000000000001</v>
      </c>
      <c r="AT14" s="70">
        <v>0.72360000000000002</v>
      </c>
      <c r="AU14" s="70">
        <v>-4.9450000000000001E-2</v>
      </c>
      <c r="AV14" s="70">
        <v>7.5630000000000003E-2</v>
      </c>
    </row>
    <row r="15" spans="1:48" x14ac:dyDescent="0.25">
      <c r="A15" s="80" t="s">
        <v>82</v>
      </c>
      <c r="B15" s="82">
        <v>9.6059999999999999</v>
      </c>
      <c r="C15" s="82">
        <v>7.2809999999999997</v>
      </c>
      <c r="D15" s="82">
        <v>1.472</v>
      </c>
      <c r="E15" s="82">
        <v>14.47</v>
      </c>
      <c r="G15" s="1" t="s">
        <v>82</v>
      </c>
      <c r="H15" s="83">
        <v>333.3</v>
      </c>
      <c r="I15" s="83">
        <v>81.180000000000007</v>
      </c>
      <c r="J15" s="83">
        <v>50.68</v>
      </c>
      <c r="K15" s="83">
        <v>107</v>
      </c>
      <c r="N15" s="80" t="s">
        <v>82</v>
      </c>
      <c r="O15" s="81">
        <v>84.34</v>
      </c>
      <c r="P15" s="81">
        <v>30.74</v>
      </c>
      <c r="Q15" s="81">
        <v>20.059999999999999</v>
      </c>
      <c r="R15" s="81">
        <v>40.909999999999997</v>
      </c>
      <c r="T15" s="80" t="s">
        <v>82</v>
      </c>
      <c r="U15" s="81">
        <v>4.7949999999999999</v>
      </c>
      <c r="V15" s="81">
        <v>1.9630000000000001</v>
      </c>
      <c r="W15" s="81">
        <v>0.9093</v>
      </c>
      <c r="X15" s="81">
        <v>1.825</v>
      </c>
      <c r="Z15" s="80" t="s">
        <v>82</v>
      </c>
      <c r="AA15" s="81">
        <v>6.2469999999999999</v>
      </c>
      <c r="AB15" s="81">
        <v>8.3239999999999998</v>
      </c>
      <c r="AC15" s="81">
        <v>15.57</v>
      </c>
      <c r="AD15" s="81">
        <v>14.61</v>
      </c>
      <c r="AF15" s="80" t="s">
        <v>82</v>
      </c>
      <c r="AG15" s="81">
        <v>1.91</v>
      </c>
      <c r="AH15" s="81">
        <v>2.274</v>
      </c>
      <c r="AI15" s="81">
        <v>2.2999999999999998</v>
      </c>
      <c r="AJ15" s="81">
        <v>1.171</v>
      </c>
      <c r="AL15" s="80" t="s">
        <v>82</v>
      </c>
      <c r="AM15" s="81">
        <v>3.4849999999999999</v>
      </c>
      <c r="AN15" s="81">
        <v>0.81989999999999996</v>
      </c>
      <c r="AO15" s="81">
        <v>1.6080000000000001</v>
      </c>
      <c r="AP15" s="81">
        <v>13.02</v>
      </c>
      <c r="AR15" s="72" t="s">
        <v>82</v>
      </c>
      <c r="AS15" s="70">
        <v>5.5119999999999996</v>
      </c>
      <c r="AT15" s="70">
        <v>1.8979999999999999</v>
      </c>
      <c r="AU15" s="70">
        <v>7.6950000000000003</v>
      </c>
      <c r="AV15" s="70">
        <v>1.8120000000000001</v>
      </c>
    </row>
    <row r="16" spans="1:48" x14ac:dyDescent="0.25">
      <c r="A16" s="80"/>
      <c r="B16" s="81"/>
      <c r="C16" s="81"/>
      <c r="D16" s="81"/>
      <c r="E16" s="81"/>
      <c r="N16" s="80"/>
      <c r="O16" s="81"/>
      <c r="P16" s="81"/>
      <c r="Q16" s="81"/>
      <c r="R16" s="81"/>
      <c r="T16" s="80"/>
      <c r="U16" s="81"/>
      <c r="V16" s="81"/>
      <c r="W16" s="81"/>
      <c r="X16" s="81"/>
      <c r="Z16" s="80"/>
      <c r="AA16" s="81"/>
      <c r="AB16" s="81"/>
      <c r="AC16" s="81"/>
      <c r="AD16" s="81"/>
      <c r="AF16" s="80"/>
      <c r="AG16" s="81"/>
      <c r="AH16" s="81"/>
      <c r="AI16" s="81"/>
      <c r="AJ16" s="81"/>
      <c r="AL16" s="80"/>
      <c r="AM16" s="81"/>
      <c r="AN16" s="81"/>
      <c r="AO16" s="81"/>
      <c r="AP16" s="81"/>
      <c r="AR16" s="72"/>
      <c r="AS16" s="70"/>
      <c r="AT16" s="70"/>
      <c r="AU16" s="70"/>
      <c r="AV16" s="70"/>
    </row>
    <row r="17" spans="1:48" x14ac:dyDescent="0.25">
      <c r="A17" s="80" t="s">
        <v>83</v>
      </c>
      <c r="B17" s="81"/>
      <c r="C17" s="81"/>
      <c r="D17" s="81"/>
      <c r="E17" s="81"/>
      <c r="G17" s="1" t="s">
        <v>83</v>
      </c>
      <c r="N17" s="80" t="s">
        <v>83</v>
      </c>
      <c r="O17" s="81"/>
      <c r="P17" s="81"/>
      <c r="Q17" s="81"/>
      <c r="R17" s="81"/>
      <c r="T17" s="80" t="s">
        <v>83</v>
      </c>
      <c r="U17" s="81"/>
      <c r="V17" s="81"/>
      <c r="W17" s="81"/>
      <c r="X17" s="81"/>
      <c r="Z17" s="80" t="s">
        <v>83</v>
      </c>
      <c r="AA17" s="81"/>
      <c r="AB17" s="81"/>
      <c r="AC17" s="81"/>
      <c r="AD17" s="81"/>
      <c r="AF17" s="80" t="s">
        <v>83</v>
      </c>
      <c r="AG17" s="81"/>
      <c r="AH17" s="81"/>
      <c r="AI17" s="81"/>
      <c r="AJ17" s="81"/>
      <c r="AL17" s="80" t="s">
        <v>83</v>
      </c>
      <c r="AM17" s="81"/>
      <c r="AN17" s="81"/>
      <c r="AO17" s="81"/>
      <c r="AP17" s="81"/>
      <c r="AR17" s="72" t="s">
        <v>83</v>
      </c>
      <c r="AS17" s="70"/>
      <c r="AT17" s="70"/>
      <c r="AU17" s="70"/>
      <c r="AV17" s="70"/>
    </row>
    <row r="18" spans="1:48" x14ac:dyDescent="0.25">
      <c r="A18" s="80" t="s">
        <v>84</v>
      </c>
      <c r="B18" s="81">
        <v>40</v>
      </c>
      <c r="C18" s="81">
        <v>40</v>
      </c>
      <c r="D18" s="81">
        <v>40</v>
      </c>
      <c r="E18" s="81">
        <v>40</v>
      </c>
      <c r="G18" s="1" t="s">
        <v>84</v>
      </c>
      <c r="H18" s="1">
        <v>425</v>
      </c>
      <c r="I18" s="1">
        <v>425</v>
      </c>
      <c r="J18" s="1">
        <v>425</v>
      </c>
      <c r="K18" s="1">
        <v>425</v>
      </c>
      <c r="N18" s="80" t="s">
        <v>84</v>
      </c>
      <c r="O18" s="81">
        <v>60</v>
      </c>
      <c r="P18" s="81">
        <v>60</v>
      </c>
      <c r="Q18" s="81">
        <v>60</v>
      </c>
      <c r="R18" s="81">
        <v>60</v>
      </c>
      <c r="T18" s="80" t="s">
        <v>84</v>
      </c>
      <c r="U18" s="81">
        <v>50</v>
      </c>
      <c r="V18" s="81">
        <v>50</v>
      </c>
      <c r="W18" s="81">
        <v>50</v>
      </c>
      <c r="X18" s="81">
        <v>50</v>
      </c>
      <c r="Z18" s="80" t="s">
        <v>84</v>
      </c>
      <c r="AA18" s="81">
        <v>0.3</v>
      </c>
      <c r="AB18" s="81">
        <v>0.3</v>
      </c>
      <c r="AC18" s="81">
        <v>0.3</v>
      </c>
      <c r="AD18" s="81">
        <v>0.3</v>
      </c>
      <c r="AF18" s="80" t="s">
        <v>84</v>
      </c>
      <c r="AG18" s="81">
        <v>0.2</v>
      </c>
      <c r="AH18" s="81">
        <v>0.2</v>
      </c>
      <c r="AI18" s="81">
        <v>0.2</v>
      </c>
      <c r="AJ18" s="81">
        <v>0.2</v>
      </c>
      <c r="AL18" s="80" t="s">
        <v>84</v>
      </c>
      <c r="AM18" s="81">
        <v>1.3</v>
      </c>
      <c r="AN18" s="81">
        <v>1.3</v>
      </c>
      <c r="AO18" s="81">
        <v>1.3</v>
      </c>
      <c r="AP18" s="81">
        <v>1.3</v>
      </c>
      <c r="AR18" s="72" t="s">
        <v>84</v>
      </c>
      <c r="AS18" s="70">
        <v>0.2</v>
      </c>
      <c r="AT18" s="70">
        <v>0.2</v>
      </c>
      <c r="AU18" s="70">
        <v>0.2</v>
      </c>
      <c r="AV18" s="70">
        <v>0.2</v>
      </c>
    </row>
    <row r="19" spans="1:48" x14ac:dyDescent="0.25">
      <c r="A19" s="80" t="s">
        <v>85</v>
      </c>
      <c r="B19" s="81">
        <v>8.0419999999999998</v>
      </c>
      <c r="C19" s="81">
        <v>4.8159999999999998</v>
      </c>
      <c r="D19" s="81">
        <v>0.9204</v>
      </c>
      <c r="E19" s="81">
        <v>7.5190000000000001</v>
      </c>
      <c r="G19" s="1" t="s">
        <v>85</v>
      </c>
      <c r="H19" s="1">
        <v>209.9</v>
      </c>
      <c r="I19" s="1">
        <v>69.41</v>
      </c>
      <c r="J19" s="1">
        <v>41.17</v>
      </c>
      <c r="K19" s="1">
        <v>63.17</v>
      </c>
      <c r="N19" s="80" t="s">
        <v>85</v>
      </c>
      <c r="O19" s="81">
        <v>61.93</v>
      </c>
      <c r="P19" s="81">
        <v>24.68</v>
      </c>
      <c r="Q19" s="81">
        <v>17.88</v>
      </c>
      <c r="R19" s="81">
        <v>27.01</v>
      </c>
      <c r="T19" s="80" t="s">
        <v>85</v>
      </c>
      <c r="U19" s="81">
        <v>3.645</v>
      </c>
      <c r="V19" s="81">
        <v>1.369</v>
      </c>
      <c r="W19" s="81">
        <v>0.61839999999999995</v>
      </c>
      <c r="X19" s="81">
        <v>1.0249999999999999</v>
      </c>
      <c r="Z19" s="80" t="s">
        <v>85</v>
      </c>
      <c r="AA19" s="81">
        <v>4.3070000000000004</v>
      </c>
      <c r="AB19" s="81">
        <v>3.85</v>
      </c>
      <c r="AC19" s="81">
        <v>12.87</v>
      </c>
      <c r="AD19" s="81">
        <v>12.01</v>
      </c>
      <c r="AF19" s="80" t="s">
        <v>85</v>
      </c>
      <c r="AG19" s="81">
        <v>1.569</v>
      </c>
      <c r="AH19" s="81">
        <v>2.0390000000000001</v>
      </c>
      <c r="AI19" s="81">
        <v>2.1469999999999998</v>
      </c>
      <c r="AJ19" s="81">
        <v>0.6048</v>
      </c>
      <c r="AL19" s="80" t="s">
        <v>85</v>
      </c>
      <c r="AM19" s="81">
        <v>1.867</v>
      </c>
      <c r="AN19" s="81">
        <v>0.51700000000000002</v>
      </c>
      <c r="AO19" s="81">
        <v>1.077</v>
      </c>
      <c r="AP19" s="81">
        <v>6.9029999999999996</v>
      </c>
      <c r="AR19" s="72" t="s">
        <v>85</v>
      </c>
      <c r="AS19" s="70">
        <v>4.6379999999999999</v>
      </c>
      <c r="AT19" s="70">
        <v>1.3109999999999999</v>
      </c>
      <c r="AU19" s="70">
        <v>3.823</v>
      </c>
      <c r="AV19" s="70">
        <v>0.94399999999999995</v>
      </c>
    </row>
    <row r="20" spans="1:48" x14ac:dyDescent="0.25">
      <c r="A20" s="80" t="s">
        <v>86</v>
      </c>
      <c r="B20" s="81">
        <v>31.96</v>
      </c>
      <c r="C20" s="81">
        <v>35.18</v>
      </c>
      <c r="D20" s="81">
        <v>39.08</v>
      </c>
      <c r="E20" s="81">
        <v>32.479999999999997</v>
      </c>
      <c r="G20" s="1" t="s">
        <v>86</v>
      </c>
      <c r="H20" s="1">
        <v>215.1</v>
      </c>
      <c r="I20" s="1">
        <v>355.6</v>
      </c>
      <c r="J20" s="1">
        <v>383.8</v>
      </c>
      <c r="K20" s="1">
        <v>361.8</v>
      </c>
      <c r="N20" s="80" t="s">
        <v>86</v>
      </c>
      <c r="O20" s="81">
        <v>-1.927</v>
      </c>
      <c r="P20" s="81">
        <v>35.32</v>
      </c>
      <c r="Q20" s="81">
        <v>42.12</v>
      </c>
      <c r="R20" s="81">
        <v>32.99</v>
      </c>
      <c r="T20" s="80" t="s">
        <v>86</v>
      </c>
      <c r="U20" s="81">
        <v>46.36</v>
      </c>
      <c r="V20" s="81">
        <v>48.63</v>
      </c>
      <c r="W20" s="81">
        <v>49.38</v>
      </c>
      <c r="X20" s="81">
        <v>48.97</v>
      </c>
      <c r="Z20" s="80" t="s">
        <v>86</v>
      </c>
      <c r="AA20" s="81">
        <v>-4.0069999999999997</v>
      </c>
      <c r="AB20" s="81">
        <v>-3.55</v>
      </c>
      <c r="AC20" s="81">
        <v>-12.57</v>
      </c>
      <c r="AD20" s="81">
        <v>-11.71</v>
      </c>
      <c r="AF20" s="80" t="s">
        <v>86</v>
      </c>
      <c r="AG20" s="81">
        <v>-1.369</v>
      </c>
      <c r="AH20" s="81">
        <v>-1.839</v>
      </c>
      <c r="AI20" s="81">
        <v>-1.9470000000000001</v>
      </c>
      <c r="AJ20" s="81">
        <v>-0.40479999999999999</v>
      </c>
      <c r="AL20" s="80" t="s">
        <v>86</v>
      </c>
      <c r="AM20" s="81">
        <v>-0.56679999999999997</v>
      </c>
      <c r="AN20" s="81">
        <v>0.78300000000000003</v>
      </c>
      <c r="AO20" s="81">
        <v>0.2233</v>
      </c>
      <c r="AP20" s="81">
        <v>-5.6029999999999998</v>
      </c>
      <c r="AR20" s="72" t="s">
        <v>86</v>
      </c>
      <c r="AS20" s="70">
        <v>-4.4379999999999997</v>
      </c>
      <c r="AT20" s="70">
        <v>-1.111</v>
      </c>
      <c r="AU20" s="70">
        <v>-3.6230000000000002</v>
      </c>
      <c r="AV20" s="70">
        <v>-0.74399999999999999</v>
      </c>
    </row>
    <row r="21" spans="1:48" x14ac:dyDescent="0.25">
      <c r="A21" s="80" t="s">
        <v>87</v>
      </c>
      <c r="B21" s="81" t="s">
        <v>88</v>
      </c>
      <c r="C21" s="81" t="s">
        <v>89</v>
      </c>
      <c r="D21" s="81" t="s">
        <v>90</v>
      </c>
      <c r="E21" s="81" t="s">
        <v>91</v>
      </c>
      <c r="G21" s="1" t="s">
        <v>87</v>
      </c>
      <c r="H21" s="1" t="s">
        <v>101</v>
      </c>
      <c r="I21" s="1" t="s">
        <v>102</v>
      </c>
      <c r="J21" s="1" t="s">
        <v>103</v>
      </c>
      <c r="K21" s="1" t="s">
        <v>104</v>
      </c>
      <c r="N21" s="80" t="s">
        <v>87</v>
      </c>
      <c r="O21" s="81" t="s">
        <v>109</v>
      </c>
      <c r="P21" s="81" t="s">
        <v>110</v>
      </c>
      <c r="Q21" s="81" t="s">
        <v>111</v>
      </c>
      <c r="R21" s="81" t="s">
        <v>112</v>
      </c>
      <c r="T21" s="80" t="s">
        <v>87</v>
      </c>
      <c r="U21" s="81" t="s">
        <v>118</v>
      </c>
      <c r="V21" s="81" t="s">
        <v>119</v>
      </c>
      <c r="W21" s="81" t="s">
        <v>120</v>
      </c>
      <c r="X21" s="81" t="s">
        <v>121</v>
      </c>
      <c r="Z21" s="80" t="s">
        <v>87</v>
      </c>
      <c r="AA21" s="81" t="s">
        <v>126</v>
      </c>
      <c r="AB21" s="81" t="s">
        <v>127</v>
      </c>
      <c r="AC21" s="81" t="s">
        <v>128</v>
      </c>
      <c r="AD21" s="81" t="s">
        <v>129</v>
      </c>
      <c r="AF21" s="80" t="s">
        <v>87</v>
      </c>
      <c r="AG21" s="81" t="s">
        <v>134</v>
      </c>
      <c r="AH21" s="81" t="s">
        <v>135</v>
      </c>
      <c r="AI21" s="81" t="s">
        <v>136</v>
      </c>
      <c r="AJ21" s="81" t="s">
        <v>137</v>
      </c>
      <c r="AL21" s="80" t="s">
        <v>87</v>
      </c>
      <c r="AM21" s="81" t="s">
        <v>142</v>
      </c>
      <c r="AN21" s="81" t="s">
        <v>143</v>
      </c>
      <c r="AO21" s="81" t="s">
        <v>144</v>
      </c>
      <c r="AP21" s="81" t="s">
        <v>145</v>
      </c>
      <c r="AR21" s="72" t="s">
        <v>87</v>
      </c>
      <c r="AS21" s="70" t="s">
        <v>150</v>
      </c>
      <c r="AT21" s="70" t="s">
        <v>151</v>
      </c>
      <c r="AU21" s="70" t="s">
        <v>152</v>
      </c>
      <c r="AV21" s="70" t="s">
        <v>153</v>
      </c>
    </row>
    <row r="22" spans="1:48" x14ac:dyDescent="0.25">
      <c r="A22" s="80" t="s">
        <v>92</v>
      </c>
      <c r="B22" s="81" t="s">
        <v>93</v>
      </c>
      <c r="C22" s="81" t="s">
        <v>94</v>
      </c>
      <c r="D22" s="81" t="s">
        <v>95</v>
      </c>
      <c r="E22" s="81" t="s">
        <v>96</v>
      </c>
      <c r="G22" s="1" t="s">
        <v>92</v>
      </c>
      <c r="H22" s="1" t="s">
        <v>105</v>
      </c>
      <c r="I22" s="1" t="s">
        <v>106</v>
      </c>
      <c r="J22" s="1" t="s">
        <v>107</v>
      </c>
      <c r="K22" s="1" t="s">
        <v>108</v>
      </c>
      <c r="N22" s="80" t="s">
        <v>92</v>
      </c>
      <c r="O22" s="81" t="s">
        <v>113</v>
      </c>
      <c r="P22" s="81" t="s">
        <v>114</v>
      </c>
      <c r="Q22" s="81" t="s">
        <v>115</v>
      </c>
      <c r="R22" s="81" t="s">
        <v>116</v>
      </c>
      <c r="T22" s="80" t="s">
        <v>92</v>
      </c>
      <c r="U22" s="81" t="s">
        <v>122</v>
      </c>
      <c r="V22" s="81" t="s">
        <v>123</v>
      </c>
      <c r="W22" s="81" t="s">
        <v>124</v>
      </c>
      <c r="X22" s="81" t="s">
        <v>125</v>
      </c>
      <c r="Z22" s="80" t="s">
        <v>92</v>
      </c>
      <c r="AA22" s="81" t="s">
        <v>130</v>
      </c>
      <c r="AB22" s="81" t="s">
        <v>131</v>
      </c>
      <c r="AC22" s="81" t="s">
        <v>132</v>
      </c>
      <c r="AD22" s="81" t="s">
        <v>133</v>
      </c>
      <c r="AF22" s="80" t="s">
        <v>92</v>
      </c>
      <c r="AG22" s="81" t="s">
        <v>138</v>
      </c>
      <c r="AH22" s="81" t="s">
        <v>139</v>
      </c>
      <c r="AI22" s="81" t="s">
        <v>140</v>
      </c>
      <c r="AJ22" s="81" t="s">
        <v>141</v>
      </c>
      <c r="AL22" s="80" t="s">
        <v>92</v>
      </c>
      <c r="AM22" s="81" t="s">
        <v>146</v>
      </c>
      <c r="AN22" s="81" t="s">
        <v>147</v>
      </c>
      <c r="AO22" s="81" t="s">
        <v>148</v>
      </c>
      <c r="AP22" s="81" t="s">
        <v>149</v>
      </c>
      <c r="AR22" s="72" t="s">
        <v>92</v>
      </c>
      <c r="AS22" s="70" t="s">
        <v>154</v>
      </c>
      <c r="AT22" s="70" t="s">
        <v>155</v>
      </c>
      <c r="AU22" s="70" t="s">
        <v>156</v>
      </c>
      <c r="AV22" s="70" t="s">
        <v>157</v>
      </c>
    </row>
    <row r="23" spans="1:48" x14ac:dyDescent="0.25">
      <c r="A23" s="80" t="s">
        <v>97</v>
      </c>
      <c r="B23" s="81" t="s">
        <v>98</v>
      </c>
      <c r="C23" s="81" t="s">
        <v>98</v>
      </c>
      <c r="D23" s="81" t="s">
        <v>98</v>
      </c>
      <c r="E23" s="81">
        <v>6.9999999999999999E-4</v>
      </c>
      <c r="G23" s="1" t="s">
        <v>97</v>
      </c>
      <c r="H23" s="1">
        <v>8.3999999999999995E-3</v>
      </c>
      <c r="I23" s="1" t="s">
        <v>98</v>
      </c>
      <c r="J23" s="1" t="s">
        <v>98</v>
      </c>
      <c r="K23" s="1">
        <v>1E-4</v>
      </c>
      <c r="N23" s="80" t="s">
        <v>97</v>
      </c>
      <c r="O23" s="81">
        <v>0.82310000000000005</v>
      </c>
      <c r="P23" s="81" t="s">
        <v>98</v>
      </c>
      <c r="Q23" s="81" t="s">
        <v>98</v>
      </c>
      <c r="R23" s="81">
        <v>4.7999999999999996E-3</v>
      </c>
      <c r="T23" s="80" t="s">
        <v>97</v>
      </c>
      <c r="U23" s="81" t="s">
        <v>98</v>
      </c>
      <c r="V23" s="81" t="s">
        <v>98</v>
      </c>
      <c r="W23" s="81" t="s">
        <v>98</v>
      </c>
      <c r="X23" s="81" t="s">
        <v>98</v>
      </c>
      <c r="Z23" s="80" t="s">
        <v>97</v>
      </c>
      <c r="AA23" s="81">
        <v>4.5999999999999999E-3</v>
      </c>
      <c r="AB23" s="81">
        <v>8.5800000000000001E-2</v>
      </c>
      <c r="AC23" s="81">
        <v>2.0000000000000001E-4</v>
      </c>
      <c r="AD23" s="81">
        <v>6.9999999999999999E-4</v>
      </c>
      <c r="AF23" s="80" t="s">
        <v>97</v>
      </c>
      <c r="AG23" s="81">
        <v>4.0000000000000002E-4</v>
      </c>
      <c r="AH23" s="81" t="s">
        <v>98</v>
      </c>
      <c r="AI23" s="81" t="s">
        <v>98</v>
      </c>
      <c r="AJ23" s="81">
        <v>0.10730000000000001</v>
      </c>
      <c r="AL23" s="80" t="s">
        <v>97</v>
      </c>
      <c r="AM23" s="81">
        <v>0.38579999999999998</v>
      </c>
      <c r="AN23" s="81">
        <v>3.8E-3</v>
      </c>
      <c r="AO23" s="81">
        <v>0.30840000000000001</v>
      </c>
      <c r="AP23" s="81">
        <v>6.1800000000000001E-2</v>
      </c>
      <c r="AR23" s="72" t="s">
        <v>97</v>
      </c>
      <c r="AS23" s="70">
        <v>1E-4</v>
      </c>
      <c r="AT23" s="70">
        <v>6.3E-3</v>
      </c>
      <c r="AU23" s="70">
        <v>6.0199999999999997E-2</v>
      </c>
      <c r="AV23" s="70">
        <v>7.2099999999999997E-2</v>
      </c>
    </row>
    <row r="24" spans="1:48" x14ac:dyDescent="0.25">
      <c r="A24" s="80" t="s">
        <v>99</v>
      </c>
      <c r="B24" s="81" t="s">
        <v>100</v>
      </c>
      <c r="C24" s="81" t="s">
        <v>100</v>
      </c>
      <c r="D24" s="81" t="s">
        <v>100</v>
      </c>
      <c r="E24" s="81" t="s">
        <v>100</v>
      </c>
      <c r="G24" s="1" t="s">
        <v>99</v>
      </c>
      <c r="H24" s="1" t="s">
        <v>100</v>
      </c>
      <c r="I24" s="1" t="s">
        <v>100</v>
      </c>
      <c r="J24" s="1" t="s">
        <v>100</v>
      </c>
      <c r="K24" s="1" t="s">
        <v>100</v>
      </c>
      <c r="N24" s="80" t="s">
        <v>99</v>
      </c>
      <c r="O24" s="81" t="s">
        <v>117</v>
      </c>
      <c r="P24" s="81" t="s">
        <v>100</v>
      </c>
      <c r="Q24" s="81" t="s">
        <v>100</v>
      </c>
      <c r="R24" s="81" t="s">
        <v>100</v>
      </c>
      <c r="T24" s="80" t="s">
        <v>99</v>
      </c>
      <c r="U24" s="81" t="s">
        <v>100</v>
      </c>
      <c r="V24" s="81" t="s">
        <v>100</v>
      </c>
      <c r="W24" s="81" t="s">
        <v>100</v>
      </c>
      <c r="X24" s="81" t="s">
        <v>100</v>
      </c>
      <c r="Z24" s="80" t="s">
        <v>99</v>
      </c>
      <c r="AA24" s="81" t="s">
        <v>100</v>
      </c>
      <c r="AB24" s="81" t="s">
        <v>117</v>
      </c>
      <c r="AC24" s="81" t="s">
        <v>100</v>
      </c>
      <c r="AD24" s="81" t="s">
        <v>100</v>
      </c>
      <c r="AF24" s="80" t="s">
        <v>99</v>
      </c>
      <c r="AG24" s="81" t="s">
        <v>100</v>
      </c>
      <c r="AH24" s="81" t="s">
        <v>100</v>
      </c>
      <c r="AI24" s="81" t="s">
        <v>100</v>
      </c>
      <c r="AJ24" s="81" t="s">
        <v>117</v>
      </c>
      <c r="AL24" s="80" t="s">
        <v>99</v>
      </c>
      <c r="AM24" s="81" t="s">
        <v>117</v>
      </c>
      <c r="AN24" s="81" t="s">
        <v>100</v>
      </c>
      <c r="AO24" s="81" t="s">
        <v>117</v>
      </c>
      <c r="AP24" s="81" t="s">
        <v>117</v>
      </c>
      <c r="AR24" s="72" t="s">
        <v>99</v>
      </c>
      <c r="AS24" s="70" t="s">
        <v>100</v>
      </c>
      <c r="AT24" s="70" t="s">
        <v>100</v>
      </c>
      <c r="AU24" s="70" t="s">
        <v>117</v>
      </c>
      <c r="AV24" s="70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8D963-A776-4E8D-BC6A-D58A72D3F4F2}">
  <dimension ref="A1:T49"/>
  <sheetViews>
    <sheetView workbookViewId="0">
      <selection activeCell="N9" sqref="N9"/>
    </sheetView>
  </sheetViews>
  <sheetFormatPr defaultRowHeight="15" x14ac:dyDescent="0.25"/>
  <cols>
    <col min="4" max="4" width="14.5703125" bestFit="1" customWidth="1"/>
    <col min="12" max="12" width="16.7109375" bestFit="1" customWidth="1"/>
  </cols>
  <sheetData>
    <row r="1" spans="1:20" x14ac:dyDescent="0.25">
      <c r="O1" s="71"/>
    </row>
    <row r="2" spans="1:20" x14ac:dyDescent="0.25">
      <c r="A2" s="73" t="s">
        <v>4</v>
      </c>
      <c r="B2" s="74" t="s">
        <v>73</v>
      </c>
      <c r="C2" s="74" t="s">
        <v>74</v>
      </c>
      <c r="D2" s="74" t="s">
        <v>75</v>
      </c>
      <c r="E2" s="74" t="s">
        <v>76</v>
      </c>
      <c r="F2" s="74" t="s">
        <v>77</v>
      </c>
      <c r="G2" s="74" t="s">
        <v>78</v>
      </c>
      <c r="H2" s="74" t="s">
        <v>64</v>
      </c>
      <c r="I2" s="74" t="s">
        <v>158</v>
      </c>
      <c r="J2" s="74" t="s">
        <v>84</v>
      </c>
      <c r="K2" s="74" t="s">
        <v>86</v>
      </c>
      <c r="L2" s="74" t="s">
        <v>97</v>
      </c>
      <c r="N2" s="71"/>
      <c r="O2" s="71"/>
      <c r="P2" s="71"/>
      <c r="Q2" s="72"/>
      <c r="R2" s="72"/>
      <c r="S2" s="72"/>
      <c r="T2" s="72"/>
    </row>
    <row r="3" spans="1:20" x14ac:dyDescent="0.25">
      <c r="A3" s="73" t="s">
        <v>43</v>
      </c>
      <c r="B3" s="75">
        <v>5</v>
      </c>
      <c r="C3" s="76">
        <v>7.3330000000000002</v>
      </c>
      <c r="D3" s="76">
        <v>7.3810000000000002</v>
      </c>
      <c r="E3" s="76">
        <v>7.5119999999999996</v>
      </c>
      <c r="F3" s="76">
        <v>8.9689999999999994</v>
      </c>
      <c r="G3" s="76">
        <v>10.29</v>
      </c>
      <c r="H3" s="76">
        <v>8.0419999999999998</v>
      </c>
      <c r="I3" s="76">
        <v>0.56330000000000002</v>
      </c>
      <c r="J3" s="76">
        <v>40</v>
      </c>
      <c r="K3" s="76">
        <v>31.96</v>
      </c>
      <c r="L3" s="74" t="s">
        <v>98</v>
      </c>
      <c r="N3" s="72"/>
      <c r="O3" s="70"/>
      <c r="P3" s="70"/>
      <c r="Q3" s="70"/>
      <c r="R3" s="70"/>
      <c r="S3" s="70"/>
      <c r="T3" s="70"/>
    </row>
    <row r="4" spans="1:20" x14ac:dyDescent="0.25">
      <c r="A4" s="73" t="s">
        <v>44</v>
      </c>
      <c r="B4" s="75">
        <v>5</v>
      </c>
      <c r="C4" s="76">
        <v>1.7669999999999999</v>
      </c>
      <c r="D4" s="76">
        <v>3.2170000000000001</v>
      </c>
      <c r="E4" s="76">
        <v>5.1319999999999997</v>
      </c>
      <c r="F4" s="76">
        <v>6.2569999999999997</v>
      </c>
      <c r="G4" s="76">
        <v>7.3040000000000003</v>
      </c>
      <c r="H4" s="76">
        <v>4.8159999999999998</v>
      </c>
      <c r="I4" s="76">
        <v>0.88780000000000003</v>
      </c>
      <c r="J4" s="76">
        <v>40</v>
      </c>
      <c r="K4" s="76">
        <v>35.18</v>
      </c>
      <c r="L4" s="74" t="s">
        <v>98</v>
      </c>
      <c r="N4" s="72"/>
      <c r="O4" s="70"/>
      <c r="P4" s="70"/>
      <c r="Q4" s="70"/>
      <c r="R4" s="70"/>
      <c r="S4" s="70"/>
      <c r="T4" s="70"/>
    </row>
    <row r="5" spans="1:20" x14ac:dyDescent="0.25">
      <c r="A5" s="73" t="s">
        <v>45</v>
      </c>
      <c r="B5" s="75">
        <v>5</v>
      </c>
      <c r="C5" s="76">
        <v>0.48780000000000001</v>
      </c>
      <c r="D5" s="76">
        <v>0.49390000000000001</v>
      </c>
      <c r="E5" s="76">
        <v>0.85709999999999997</v>
      </c>
      <c r="F5" s="76">
        <v>1.379</v>
      </c>
      <c r="G5" s="76">
        <v>1.395</v>
      </c>
      <c r="H5" s="76">
        <v>0.9204</v>
      </c>
      <c r="I5" s="76">
        <v>0.19850000000000001</v>
      </c>
      <c r="J5" s="76">
        <v>40</v>
      </c>
      <c r="K5" s="76">
        <v>39.08</v>
      </c>
      <c r="L5" s="74" t="s">
        <v>98</v>
      </c>
      <c r="N5" s="72"/>
      <c r="O5" s="70"/>
      <c r="P5" s="70"/>
      <c r="Q5" s="70"/>
      <c r="R5" s="70"/>
      <c r="S5" s="70"/>
      <c r="T5" s="70"/>
    </row>
    <row r="6" spans="1:20" x14ac:dyDescent="0.25">
      <c r="A6" s="73" t="s">
        <v>47</v>
      </c>
      <c r="B6" s="75">
        <v>4</v>
      </c>
      <c r="C6" s="76">
        <v>1.532</v>
      </c>
      <c r="D6" s="76">
        <v>3.149</v>
      </c>
      <c r="E6" s="76">
        <v>8.2729999999999997</v>
      </c>
      <c r="F6" s="76">
        <v>11.14</v>
      </c>
      <c r="G6" s="76">
        <v>12</v>
      </c>
      <c r="H6" s="76">
        <v>7.5190000000000001</v>
      </c>
      <c r="I6" s="76">
        <v>2.1829999999999998</v>
      </c>
      <c r="J6" s="76">
        <v>40</v>
      </c>
      <c r="K6" s="76">
        <v>32.479999999999997</v>
      </c>
      <c r="L6" s="74">
        <v>6.9999999999999999E-4</v>
      </c>
      <c r="N6" s="72"/>
      <c r="O6" s="70"/>
      <c r="P6" s="70"/>
      <c r="Q6" s="70"/>
      <c r="R6" s="70"/>
      <c r="S6" s="70"/>
      <c r="T6" s="70"/>
    </row>
    <row r="7" spans="1:20" x14ac:dyDescent="0.25">
      <c r="A7" s="10"/>
      <c r="B7" s="10"/>
      <c r="C7" s="77"/>
      <c r="D7" s="77"/>
      <c r="E7" s="77"/>
      <c r="F7" s="77"/>
      <c r="G7" s="77"/>
      <c r="H7" s="77"/>
      <c r="I7" s="77"/>
      <c r="J7" s="77"/>
      <c r="K7" s="77"/>
      <c r="L7" s="10"/>
      <c r="N7" s="72"/>
      <c r="O7" s="70"/>
      <c r="P7" s="70"/>
    </row>
    <row r="8" spans="1:20" x14ac:dyDescent="0.25">
      <c r="A8" s="73" t="s">
        <v>18</v>
      </c>
      <c r="B8" s="10" t="s">
        <v>73</v>
      </c>
      <c r="C8" s="77" t="s">
        <v>74</v>
      </c>
      <c r="D8" s="77" t="s">
        <v>75</v>
      </c>
      <c r="E8" s="77" t="s">
        <v>76</v>
      </c>
      <c r="F8" s="77" t="s">
        <v>77</v>
      </c>
      <c r="G8" s="77" t="s">
        <v>78</v>
      </c>
      <c r="H8" s="77" t="s">
        <v>64</v>
      </c>
      <c r="I8" s="77" t="s">
        <v>158</v>
      </c>
      <c r="J8" s="77" t="s">
        <v>84</v>
      </c>
      <c r="K8" s="77" t="s">
        <v>86</v>
      </c>
      <c r="L8" s="10" t="s">
        <v>97</v>
      </c>
      <c r="N8" s="72"/>
      <c r="O8" s="70"/>
      <c r="P8" s="70"/>
    </row>
    <row r="9" spans="1:20" x14ac:dyDescent="0.25">
      <c r="A9" s="10" t="s">
        <v>43</v>
      </c>
      <c r="B9" s="10">
        <v>5</v>
      </c>
      <c r="C9" s="77">
        <v>149</v>
      </c>
      <c r="D9" s="77">
        <v>149.1</v>
      </c>
      <c r="E9" s="77">
        <v>151.69999999999999</v>
      </c>
      <c r="F9" s="77">
        <v>299.89999999999998</v>
      </c>
      <c r="G9" s="77">
        <v>379</v>
      </c>
      <c r="H9" s="77">
        <v>209.9</v>
      </c>
      <c r="I9" s="77">
        <v>44.43</v>
      </c>
      <c r="J9" s="77">
        <v>425</v>
      </c>
      <c r="K9" s="77">
        <v>215.1</v>
      </c>
      <c r="L9" s="78">
        <v>8.3999999999999995E-3</v>
      </c>
      <c r="N9" s="72"/>
      <c r="O9" s="70"/>
      <c r="P9" s="70"/>
    </row>
    <row r="10" spans="1:20" x14ac:dyDescent="0.25">
      <c r="A10" s="10" t="s">
        <v>44</v>
      </c>
      <c r="B10" s="10">
        <v>5</v>
      </c>
      <c r="C10" s="77">
        <v>56.38</v>
      </c>
      <c r="D10" s="77">
        <v>61.05</v>
      </c>
      <c r="E10" s="77">
        <v>67.83</v>
      </c>
      <c r="F10" s="77">
        <v>78.56</v>
      </c>
      <c r="G10" s="77">
        <v>80.28</v>
      </c>
      <c r="H10" s="77">
        <v>69.41</v>
      </c>
      <c r="I10" s="77">
        <v>4.2389999999999999</v>
      </c>
      <c r="J10" s="77">
        <v>425</v>
      </c>
      <c r="K10" s="77">
        <v>355.6</v>
      </c>
      <c r="L10" s="78" t="s">
        <v>98</v>
      </c>
      <c r="N10" s="72"/>
      <c r="O10" s="70"/>
      <c r="P10" s="70"/>
    </row>
    <row r="11" spans="1:20" x14ac:dyDescent="0.25">
      <c r="A11" s="10" t="s">
        <v>45</v>
      </c>
      <c r="B11" s="10">
        <v>5</v>
      </c>
      <c r="C11" s="77">
        <v>30.51</v>
      </c>
      <c r="D11" s="77">
        <v>35.01</v>
      </c>
      <c r="E11" s="77">
        <v>40.700000000000003</v>
      </c>
      <c r="F11" s="77">
        <v>47.56</v>
      </c>
      <c r="G11" s="77">
        <v>51.81</v>
      </c>
      <c r="H11" s="77">
        <v>41.17</v>
      </c>
      <c r="I11" s="77">
        <v>3.423</v>
      </c>
      <c r="J11" s="77">
        <v>425</v>
      </c>
      <c r="K11" s="77">
        <v>383.8</v>
      </c>
      <c r="L11" s="78" t="s">
        <v>98</v>
      </c>
      <c r="N11" s="72"/>
      <c r="O11" s="70"/>
      <c r="P11" s="70"/>
    </row>
    <row r="12" spans="1:20" x14ac:dyDescent="0.25">
      <c r="A12" s="10" t="s">
        <v>47</v>
      </c>
      <c r="B12" s="10">
        <v>4</v>
      </c>
      <c r="C12" s="77">
        <v>37.14</v>
      </c>
      <c r="D12" s="77">
        <v>39.86</v>
      </c>
      <c r="E12" s="77">
        <v>57.85</v>
      </c>
      <c r="F12" s="77">
        <v>91.8</v>
      </c>
      <c r="G12" s="77">
        <v>99.83</v>
      </c>
      <c r="H12" s="77">
        <v>63.17</v>
      </c>
      <c r="I12" s="77">
        <v>13.76</v>
      </c>
      <c r="J12" s="77">
        <v>425</v>
      </c>
      <c r="K12" s="77">
        <v>361.8</v>
      </c>
      <c r="L12" s="78">
        <v>1E-4</v>
      </c>
      <c r="N12" s="72"/>
      <c r="O12" s="70"/>
      <c r="P12" s="70"/>
    </row>
    <row r="13" spans="1:20" x14ac:dyDescent="0.25">
      <c r="A13" s="10"/>
      <c r="B13" s="10"/>
      <c r="C13" s="77"/>
      <c r="D13" s="77"/>
      <c r="E13" s="77"/>
      <c r="F13" s="77"/>
      <c r="G13" s="77"/>
      <c r="H13" s="77"/>
      <c r="I13" s="77"/>
      <c r="J13" s="77"/>
      <c r="K13" s="77"/>
      <c r="L13" s="10"/>
      <c r="N13" s="72"/>
      <c r="O13" s="70"/>
      <c r="P13" s="70"/>
    </row>
    <row r="14" spans="1:20" x14ac:dyDescent="0.25">
      <c r="A14" s="73" t="s">
        <v>6</v>
      </c>
      <c r="B14" s="74" t="s">
        <v>73</v>
      </c>
      <c r="C14" s="84" t="s">
        <v>74</v>
      </c>
      <c r="D14" s="84" t="s">
        <v>75</v>
      </c>
      <c r="E14" s="84" t="s">
        <v>76</v>
      </c>
      <c r="F14" s="84" t="s">
        <v>77</v>
      </c>
      <c r="G14" s="84" t="s">
        <v>78</v>
      </c>
      <c r="H14" s="84" t="s">
        <v>64</v>
      </c>
      <c r="I14" s="84" t="s">
        <v>80</v>
      </c>
      <c r="J14" s="84" t="s">
        <v>84</v>
      </c>
      <c r="K14" s="84" t="s">
        <v>86</v>
      </c>
      <c r="L14" s="74" t="s">
        <v>97</v>
      </c>
      <c r="N14" s="72"/>
      <c r="O14" s="70"/>
      <c r="P14" s="70"/>
    </row>
    <row r="15" spans="1:20" x14ac:dyDescent="0.25">
      <c r="A15" s="73" t="s">
        <v>43</v>
      </c>
      <c r="B15" s="75">
        <v>5</v>
      </c>
      <c r="C15" s="76">
        <v>38.770000000000003</v>
      </c>
      <c r="D15" s="76">
        <v>46.22</v>
      </c>
      <c r="E15" s="76">
        <v>57.42</v>
      </c>
      <c r="F15" s="76">
        <v>79.88</v>
      </c>
      <c r="G15" s="76">
        <v>83.99</v>
      </c>
      <c r="H15" s="76">
        <v>61.93</v>
      </c>
      <c r="I15" s="76">
        <v>8.0709999999999997</v>
      </c>
      <c r="J15" s="76">
        <v>60</v>
      </c>
      <c r="K15" s="76">
        <v>-1.927</v>
      </c>
      <c r="L15" s="74">
        <v>0.82310000000000005</v>
      </c>
      <c r="N15" s="72"/>
      <c r="O15" s="70"/>
      <c r="P15" s="70"/>
    </row>
    <row r="16" spans="1:20" x14ac:dyDescent="0.25">
      <c r="A16" s="73" t="s">
        <v>44</v>
      </c>
      <c r="B16" s="75">
        <v>5</v>
      </c>
      <c r="C16" s="76">
        <v>18.36</v>
      </c>
      <c r="D16" s="76">
        <v>20.39</v>
      </c>
      <c r="E16" s="76">
        <v>23.75</v>
      </c>
      <c r="F16" s="76">
        <v>29.44</v>
      </c>
      <c r="G16" s="76">
        <v>30.83</v>
      </c>
      <c r="H16" s="76">
        <v>24.68</v>
      </c>
      <c r="I16" s="76">
        <v>2.181</v>
      </c>
      <c r="J16" s="76">
        <v>60</v>
      </c>
      <c r="K16" s="76">
        <v>35.32</v>
      </c>
      <c r="L16" s="74" t="s">
        <v>98</v>
      </c>
      <c r="N16" s="72"/>
      <c r="O16" s="70"/>
      <c r="P16" s="70"/>
    </row>
    <row r="17" spans="1:17" x14ac:dyDescent="0.25">
      <c r="A17" s="73" t="s">
        <v>45</v>
      </c>
      <c r="B17" s="75">
        <v>5</v>
      </c>
      <c r="C17" s="76">
        <v>15.36</v>
      </c>
      <c r="D17" s="76">
        <v>16.36</v>
      </c>
      <c r="E17" s="76">
        <v>17.89</v>
      </c>
      <c r="F17" s="76">
        <v>19.39</v>
      </c>
      <c r="G17" s="76">
        <v>20.149999999999999</v>
      </c>
      <c r="H17" s="76">
        <v>17.88</v>
      </c>
      <c r="I17" s="76">
        <v>0.78580000000000005</v>
      </c>
      <c r="J17" s="76">
        <v>60</v>
      </c>
      <c r="K17" s="76">
        <v>42.12</v>
      </c>
      <c r="L17" s="74" t="s">
        <v>98</v>
      </c>
      <c r="N17" s="72"/>
      <c r="O17" s="70"/>
      <c r="P17" s="70"/>
    </row>
    <row r="18" spans="1:17" x14ac:dyDescent="0.25">
      <c r="A18" s="73" t="s">
        <v>47</v>
      </c>
      <c r="B18" s="75">
        <v>4</v>
      </c>
      <c r="C18" s="76">
        <v>20.51</v>
      </c>
      <c r="D18" s="76">
        <v>20.59</v>
      </c>
      <c r="E18" s="76">
        <v>24.18</v>
      </c>
      <c r="F18" s="76">
        <v>36.26</v>
      </c>
      <c r="G18" s="76">
        <v>39.17</v>
      </c>
      <c r="H18" s="76">
        <v>27.01</v>
      </c>
      <c r="I18" s="76">
        <v>4.367</v>
      </c>
      <c r="J18" s="76">
        <v>60</v>
      </c>
      <c r="K18" s="76">
        <v>32.99</v>
      </c>
      <c r="L18" s="74">
        <v>4.7999999999999996E-3</v>
      </c>
      <c r="N18" s="72"/>
      <c r="O18" s="70"/>
      <c r="P18" s="70"/>
    </row>
    <row r="19" spans="1:17" x14ac:dyDescent="0.25">
      <c r="A19" s="10"/>
      <c r="B19" s="10"/>
      <c r="C19" s="77"/>
      <c r="D19" s="77"/>
      <c r="E19" s="77"/>
      <c r="F19" s="77"/>
      <c r="G19" s="77"/>
      <c r="H19" s="77"/>
      <c r="I19" s="77"/>
      <c r="J19" s="77"/>
      <c r="K19" s="77"/>
      <c r="L19" s="10"/>
      <c r="N19" s="71"/>
      <c r="O19" s="71"/>
      <c r="P19" s="71"/>
      <c r="Q19" s="71"/>
    </row>
    <row r="20" spans="1:17" x14ac:dyDescent="0.25">
      <c r="A20" s="73" t="s">
        <v>14</v>
      </c>
      <c r="B20" s="74" t="s">
        <v>73</v>
      </c>
      <c r="C20" s="84" t="s">
        <v>74</v>
      </c>
      <c r="D20" s="84" t="s">
        <v>75</v>
      </c>
      <c r="E20" s="84" t="s">
        <v>76</v>
      </c>
      <c r="F20" s="84" t="s">
        <v>77</v>
      </c>
      <c r="G20" s="84" t="s">
        <v>78</v>
      </c>
      <c r="H20" s="84" t="s">
        <v>64</v>
      </c>
      <c r="I20" s="84" t="s">
        <v>80</v>
      </c>
      <c r="J20" s="84" t="s">
        <v>84</v>
      </c>
      <c r="K20" s="84" t="s">
        <v>86</v>
      </c>
      <c r="L20" s="74" t="s">
        <v>97</v>
      </c>
      <c r="N20" s="72"/>
      <c r="O20" s="70"/>
      <c r="P20" s="70"/>
      <c r="Q20" s="70"/>
    </row>
    <row r="21" spans="1:17" x14ac:dyDescent="0.25">
      <c r="A21" s="73" t="s">
        <v>43</v>
      </c>
      <c r="B21" s="75">
        <v>5</v>
      </c>
      <c r="C21" s="76">
        <v>2.6339999999999999</v>
      </c>
      <c r="D21" s="76">
        <v>2.9689999999999999</v>
      </c>
      <c r="E21" s="76">
        <v>3.4289999999999998</v>
      </c>
      <c r="F21" s="76">
        <v>4.4290000000000003</v>
      </c>
      <c r="G21" s="76">
        <v>5.1429999999999998</v>
      </c>
      <c r="H21" s="76">
        <v>3.645</v>
      </c>
      <c r="I21" s="76">
        <v>0.4143</v>
      </c>
      <c r="J21" s="76">
        <v>50</v>
      </c>
      <c r="K21" s="76">
        <v>46.36</v>
      </c>
      <c r="L21" s="75" t="s">
        <v>98</v>
      </c>
      <c r="N21" s="72"/>
      <c r="O21" s="70"/>
      <c r="P21" s="70"/>
      <c r="Q21" s="70"/>
    </row>
    <row r="22" spans="1:17" x14ac:dyDescent="0.25">
      <c r="A22" s="73" t="s">
        <v>44</v>
      </c>
      <c r="B22" s="75">
        <v>5</v>
      </c>
      <c r="C22" s="76">
        <v>0.74419999999999997</v>
      </c>
      <c r="D22" s="76">
        <v>0.86270000000000002</v>
      </c>
      <c r="E22" s="76">
        <v>1.581</v>
      </c>
      <c r="F22" s="76">
        <v>1.77</v>
      </c>
      <c r="G22" s="76">
        <v>1.8260000000000001</v>
      </c>
      <c r="H22" s="76">
        <v>1.369</v>
      </c>
      <c r="I22" s="76">
        <v>0.21379999999999999</v>
      </c>
      <c r="J22" s="76">
        <v>50</v>
      </c>
      <c r="K22" s="76">
        <v>48.63</v>
      </c>
      <c r="L22" s="75" t="s">
        <v>98</v>
      </c>
      <c r="N22" s="72"/>
      <c r="O22" s="70"/>
      <c r="P22" s="70"/>
      <c r="Q22" s="70"/>
    </row>
    <row r="23" spans="1:17" x14ac:dyDescent="0.25">
      <c r="A23" s="73" t="s">
        <v>45</v>
      </c>
      <c r="B23" s="75">
        <v>5</v>
      </c>
      <c r="C23" s="76">
        <v>0.29270000000000002</v>
      </c>
      <c r="D23" s="76">
        <v>0.44419999999999998</v>
      </c>
      <c r="E23" s="76">
        <v>0.6</v>
      </c>
      <c r="F23" s="76">
        <v>0.80179999999999996</v>
      </c>
      <c r="G23" s="76">
        <v>0.95240000000000002</v>
      </c>
      <c r="H23" s="76">
        <v>0.61839999999999995</v>
      </c>
      <c r="I23" s="76">
        <v>0.1048</v>
      </c>
      <c r="J23" s="76">
        <v>50</v>
      </c>
      <c r="K23" s="76">
        <v>49.38</v>
      </c>
      <c r="L23" s="75" t="s">
        <v>98</v>
      </c>
      <c r="N23" s="72"/>
      <c r="O23" s="70"/>
      <c r="P23" s="70"/>
      <c r="Q23" s="70"/>
    </row>
    <row r="24" spans="1:17" x14ac:dyDescent="0.25">
      <c r="A24" s="73" t="s">
        <v>47</v>
      </c>
      <c r="B24" s="75">
        <v>4</v>
      </c>
      <c r="C24" s="76">
        <v>0.57140000000000002</v>
      </c>
      <c r="D24" s="76">
        <v>0.62370000000000003</v>
      </c>
      <c r="E24" s="76">
        <v>0.90090000000000003</v>
      </c>
      <c r="F24" s="76">
        <v>1.5509999999999999</v>
      </c>
      <c r="G24" s="76">
        <v>1.7270000000000001</v>
      </c>
      <c r="H24" s="76">
        <v>1.0249999999999999</v>
      </c>
      <c r="I24" s="76">
        <v>0.25140000000000001</v>
      </c>
      <c r="J24" s="76">
        <v>50</v>
      </c>
      <c r="K24" s="76">
        <v>48.97</v>
      </c>
      <c r="L24" s="75" t="s">
        <v>98</v>
      </c>
      <c r="N24" s="72"/>
      <c r="O24" s="70"/>
      <c r="P24" s="70"/>
      <c r="Q24" s="70"/>
    </row>
    <row r="25" spans="1:17" x14ac:dyDescent="0.25">
      <c r="A25" s="10"/>
      <c r="B25" s="10"/>
      <c r="C25" s="77"/>
      <c r="D25" s="77"/>
      <c r="E25" s="77"/>
      <c r="F25" s="77"/>
      <c r="G25" s="77"/>
      <c r="H25" s="77"/>
      <c r="I25" s="77"/>
      <c r="J25" s="77"/>
      <c r="K25" s="77"/>
      <c r="L25" s="10"/>
      <c r="N25" s="72"/>
      <c r="O25" s="70"/>
      <c r="P25" s="70"/>
      <c r="Q25" s="70"/>
    </row>
    <row r="26" spans="1:17" x14ac:dyDescent="0.25">
      <c r="A26" s="10"/>
      <c r="B26" s="10"/>
      <c r="C26" s="77"/>
      <c r="D26" s="77"/>
      <c r="E26" s="77"/>
      <c r="F26" s="77"/>
      <c r="G26" s="77"/>
      <c r="H26" s="77"/>
      <c r="I26" s="77"/>
      <c r="J26" s="77"/>
      <c r="K26" s="77"/>
      <c r="L26" s="10"/>
      <c r="N26" s="72"/>
      <c r="O26" s="70"/>
      <c r="P26" s="70"/>
      <c r="Q26" s="70"/>
    </row>
    <row r="27" spans="1:17" x14ac:dyDescent="0.25">
      <c r="A27" s="73" t="s">
        <v>16</v>
      </c>
      <c r="B27" s="74" t="s">
        <v>73</v>
      </c>
      <c r="C27" s="84" t="s">
        <v>74</v>
      </c>
      <c r="D27" s="84" t="s">
        <v>75</v>
      </c>
      <c r="E27" s="84" t="s">
        <v>76</v>
      </c>
      <c r="F27" s="84" t="s">
        <v>77</v>
      </c>
      <c r="G27" s="84" t="s">
        <v>78</v>
      </c>
      <c r="H27" s="84" t="s">
        <v>64</v>
      </c>
      <c r="I27" s="84" t="s">
        <v>80</v>
      </c>
      <c r="J27" s="84" t="s">
        <v>84</v>
      </c>
      <c r="K27" s="84" t="s">
        <v>86</v>
      </c>
      <c r="L27" s="74" t="s">
        <v>97</v>
      </c>
      <c r="N27" s="72"/>
      <c r="O27" s="70"/>
      <c r="P27" s="70"/>
      <c r="Q27" s="70"/>
    </row>
    <row r="28" spans="1:17" x14ac:dyDescent="0.25">
      <c r="A28" s="73" t="s">
        <v>43</v>
      </c>
      <c r="B28" s="75">
        <v>5</v>
      </c>
      <c r="C28" s="76">
        <v>1.9510000000000001</v>
      </c>
      <c r="D28" s="76">
        <v>2.88</v>
      </c>
      <c r="E28" s="76">
        <v>4.3479999999999999</v>
      </c>
      <c r="F28" s="76">
        <v>5.7140000000000004</v>
      </c>
      <c r="G28" s="76">
        <v>5.7140000000000004</v>
      </c>
      <c r="H28" s="76">
        <v>4.3070000000000004</v>
      </c>
      <c r="I28" s="76">
        <v>0.6986</v>
      </c>
      <c r="J28" s="76">
        <v>0.3</v>
      </c>
      <c r="K28" s="76">
        <v>-4.0069999999999997</v>
      </c>
      <c r="L28" s="75">
        <v>4.5999999999999999E-3</v>
      </c>
      <c r="N28" s="72"/>
      <c r="O28" s="70"/>
      <c r="P28" s="70"/>
      <c r="Q28" s="70"/>
    </row>
    <row r="29" spans="1:17" x14ac:dyDescent="0.25">
      <c r="A29" s="73" t="s">
        <v>44</v>
      </c>
      <c r="B29" s="75">
        <v>4</v>
      </c>
      <c r="C29" s="76">
        <v>0.75470000000000004</v>
      </c>
      <c r="D29" s="76">
        <v>1.28</v>
      </c>
      <c r="E29" s="76">
        <v>3.6019999999999999</v>
      </c>
      <c r="F29" s="76">
        <v>6.6680000000000001</v>
      </c>
      <c r="G29" s="76">
        <v>7.4420000000000002</v>
      </c>
      <c r="H29" s="76">
        <v>3.85</v>
      </c>
      <c r="I29" s="76">
        <v>1.4059999999999999</v>
      </c>
      <c r="J29" s="76">
        <v>0.3</v>
      </c>
      <c r="K29" s="76">
        <v>-3.55</v>
      </c>
      <c r="L29" s="75">
        <v>8.5800000000000001E-2</v>
      </c>
      <c r="N29" s="72"/>
      <c r="O29" s="70"/>
      <c r="P29" s="70"/>
      <c r="Q29" s="70"/>
    </row>
    <row r="30" spans="1:17" x14ac:dyDescent="0.25">
      <c r="A30" s="73" t="s">
        <v>45</v>
      </c>
      <c r="B30" s="75">
        <v>5</v>
      </c>
      <c r="C30" s="76">
        <v>9.3620000000000001</v>
      </c>
      <c r="D30" s="76">
        <v>10.87</v>
      </c>
      <c r="E30" s="76">
        <v>13.66</v>
      </c>
      <c r="F30" s="76">
        <v>14.48</v>
      </c>
      <c r="G30" s="76">
        <v>15</v>
      </c>
      <c r="H30" s="76">
        <v>12.87</v>
      </c>
      <c r="I30" s="76">
        <v>0.97160000000000002</v>
      </c>
      <c r="J30" s="76">
        <v>0.3</v>
      </c>
      <c r="K30" s="76">
        <v>-12.57</v>
      </c>
      <c r="L30" s="75">
        <v>2.0000000000000001E-4</v>
      </c>
      <c r="N30" s="72"/>
      <c r="O30" s="70"/>
      <c r="P30" s="70"/>
      <c r="Q30" s="70"/>
    </row>
    <row r="31" spans="1:17" x14ac:dyDescent="0.25">
      <c r="A31" s="73" t="s">
        <v>47</v>
      </c>
      <c r="B31" s="75">
        <v>4</v>
      </c>
      <c r="C31" s="76">
        <v>9.7959999999999994</v>
      </c>
      <c r="D31" s="76">
        <v>10.33</v>
      </c>
      <c r="E31" s="76">
        <v>12.3</v>
      </c>
      <c r="F31" s="76">
        <v>13.4</v>
      </c>
      <c r="G31" s="76">
        <v>13.64</v>
      </c>
      <c r="H31" s="76">
        <v>12.01</v>
      </c>
      <c r="I31" s="76">
        <v>0.81699999999999995</v>
      </c>
      <c r="J31" s="76">
        <v>0.3</v>
      </c>
      <c r="K31" s="76">
        <v>-11.71</v>
      </c>
      <c r="L31" s="75">
        <v>6.9999999999999999E-4</v>
      </c>
      <c r="N31" s="72"/>
      <c r="O31" s="70"/>
      <c r="P31" s="70"/>
      <c r="Q31" s="70"/>
    </row>
    <row r="32" spans="1:17" x14ac:dyDescent="0.25">
      <c r="A32" s="10"/>
      <c r="B32" s="10"/>
      <c r="C32" s="77"/>
      <c r="D32" s="77"/>
      <c r="E32" s="77"/>
      <c r="F32" s="77"/>
      <c r="G32" s="77"/>
      <c r="H32" s="77"/>
      <c r="I32" s="77"/>
      <c r="J32" s="77"/>
      <c r="K32" s="77"/>
      <c r="L32" s="10"/>
      <c r="N32" s="72"/>
      <c r="O32" s="70"/>
      <c r="P32" s="70"/>
      <c r="Q32" s="70"/>
    </row>
    <row r="33" spans="1:17" x14ac:dyDescent="0.25">
      <c r="A33" s="73" t="s">
        <v>10</v>
      </c>
      <c r="B33" s="74" t="s">
        <v>73</v>
      </c>
      <c r="C33" s="84" t="s">
        <v>74</v>
      </c>
      <c r="D33" s="84" t="s">
        <v>75</v>
      </c>
      <c r="E33" s="84" t="s">
        <v>76</v>
      </c>
      <c r="F33" s="84" t="s">
        <v>77</v>
      </c>
      <c r="G33" s="84" t="s">
        <v>78</v>
      </c>
      <c r="H33" s="84" t="s">
        <v>64</v>
      </c>
      <c r="I33" s="84" t="s">
        <v>80</v>
      </c>
      <c r="J33" s="84" t="s">
        <v>84</v>
      </c>
      <c r="K33" s="84" t="s">
        <v>86</v>
      </c>
      <c r="L33" s="74" t="s">
        <v>97</v>
      </c>
      <c r="N33" s="72"/>
      <c r="O33" s="70"/>
      <c r="P33" s="70"/>
      <c r="Q33" s="70"/>
    </row>
    <row r="34" spans="1:17" x14ac:dyDescent="0.25">
      <c r="A34" s="73" t="s">
        <v>43</v>
      </c>
      <c r="B34" s="75">
        <v>5</v>
      </c>
      <c r="C34" s="76">
        <v>1.2170000000000001</v>
      </c>
      <c r="D34" s="76">
        <v>1.2210000000000001</v>
      </c>
      <c r="E34" s="76">
        <v>1.238</v>
      </c>
      <c r="F34" s="76">
        <v>2.827</v>
      </c>
      <c r="G34" s="76">
        <v>4.1900000000000004</v>
      </c>
      <c r="H34" s="76">
        <v>1.867</v>
      </c>
      <c r="I34" s="76">
        <v>0.5827</v>
      </c>
      <c r="J34" s="76">
        <v>1.3</v>
      </c>
      <c r="K34" s="76">
        <v>-0.56679999999999997</v>
      </c>
      <c r="L34" s="75">
        <v>0.38579999999999998</v>
      </c>
      <c r="N34" s="72"/>
      <c r="O34" s="70"/>
      <c r="P34" s="70"/>
      <c r="Q34" s="70"/>
    </row>
    <row r="35" spans="1:17" x14ac:dyDescent="0.25">
      <c r="A35" s="73" t="s">
        <v>44</v>
      </c>
      <c r="B35" s="75">
        <v>4</v>
      </c>
      <c r="C35" s="76">
        <v>0.3478</v>
      </c>
      <c r="D35" s="76">
        <v>0.35389999999999999</v>
      </c>
      <c r="E35" s="76">
        <v>0.4879</v>
      </c>
      <c r="F35" s="76">
        <v>0.70909999999999995</v>
      </c>
      <c r="G35" s="76">
        <v>0.74419999999999997</v>
      </c>
      <c r="H35" s="76">
        <v>0.51700000000000002</v>
      </c>
      <c r="I35" s="76">
        <v>9.5200000000000007E-2</v>
      </c>
      <c r="J35" s="76">
        <v>1.3</v>
      </c>
      <c r="K35" s="76">
        <v>0.78300000000000003</v>
      </c>
      <c r="L35" s="75">
        <v>3.8E-3</v>
      </c>
      <c r="N35" s="72"/>
      <c r="O35" s="70"/>
      <c r="P35" s="70"/>
      <c r="Q35" s="70"/>
    </row>
    <row r="36" spans="1:17" x14ac:dyDescent="0.25">
      <c r="A36" s="73" t="s">
        <v>45</v>
      </c>
      <c r="B36" s="75">
        <v>5</v>
      </c>
      <c r="C36" s="76">
        <v>0.7</v>
      </c>
      <c r="D36" s="76">
        <v>0.73299999999999998</v>
      </c>
      <c r="E36" s="76">
        <v>0.95240000000000002</v>
      </c>
      <c r="F36" s="76">
        <v>1.4830000000000001</v>
      </c>
      <c r="G36" s="76">
        <v>1.756</v>
      </c>
      <c r="H36" s="76">
        <v>1.077</v>
      </c>
      <c r="I36" s="76">
        <v>0.1915</v>
      </c>
      <c r="J36" s="76">
        <v>1.3</v>
      </c>
      <c r="K36" s="76">
        <v>0.2233</v>
      </c>
      <c r="L36" s="75">
        <v>0.30840000000000001</v>
      </c>
      <c r="N36" s="72"/>
      <c r="O36" s="70"/>
      <c r="P36" s="70"/>
      <c r="Q36" s="70"/>
    </row>
    <row r="37" spans="1:17" x14ac:dyDescent="0.25">
      <c r="A37" s="73" t="s">
        <v>47</v>
      </c>
      <c r="B37" s="75">
        <v>4</v>
      </c>
      <c r="C37" s="76">
        <v>1.224</v>
      </c>
      <c r="D37" s="76">
        <v>2.9180000000000001</v>
      </c>
      <c r="E37" s="76">
        <v>8.3640000000000008</v>
      </c>
      <c r="F37" s="76">
        <v>9.4260000000000002</v>
      </c>
      <c r="G37" s="76">
        <v>9.6590000000000007</v>
      </c>
      <c r="H37" s="76">
        <v>6.9029999999999996</v>
      </c>
      <c r="I37" s="76">
        <v>1.923</v>
      </c>
      <c r="J37" s="76">
        <v>1.3</v>
      </c>
      <c r="K37" s="76">
        <v>-5.6029999999999998</v>
      </c>
      <c r="L37" s="75">
        <v>6.1800000000000001E-2</v>
      </c>
      <c r="N37" s="72"/>
      <c r="O37" s="70"/>
      <c r="P37" s="70"/>
      <c r="Q37" s="70"/>
    </row>
    <row r="38" spans="1:17" x14ac:dyDescent="0.25">
      <c r="A38" s="10"/>
      <c r="B38" s="10"/>
      <c r="C38" s="77"/>
      <c r="D38" s="77"/>
      <c r="E38" s="77"/>
      <c r="F38" s="77"/>
      <c r="G38" s="77"/>
      <c r="H38" s="77"/>
      <c r="I38" s="77"/>
      <c r="J38" s="77"/>
      <c r="K38" s="77"/>
      <c r="L38" s="10"/>
      <c r="N38" s="72"/>
      <c r="O38" s="70"/>
      <c r="P38" s="70"/>
      <c r="Q38" s="70"/>
    </row>
    <row r="39" spans="1:17" x14ac:dyDescent="0.25">
      <c r="A39" s="73" t="s">
        <v>8</v>
      </c>
      <c r="B39" s="74" t="s">
        <v>73</v>
      </c>
      <c r="C39" s="84" t="s">
        <v>74</v>
      </c>
      <c r="D39" s="84" t="s">
        <v>75</v>
      </c>
      <c r="E39" s="84" t="s">
        <v>76</v>
      </c>
      <c r="F39" s="84" t="s">
        <v>77</v>
      </c>
      <c r="G39" s="84" t="s">
        <v>78</v>
      </c>
      <c r="H39" s="84" t="s">
        <v>64</v>
      </c>
      <c r="I39" s="84" t="s">
        <v>80</v>
      </c>
      <c r="J39" s="84" t="s">
        <v>84</v>
      </c>
      <c r="K39" s="84" t="s">
        <v>86</v>
      </c>
      <c r="L39" s="74" t="s">
        <v>97</v>
      </c>
      <c r="N39" s="72"/>
      <c r="O39" s="70"/>
      <c r="P39" s="70"/>
      <c r="Q39" s="70"/>
    </row>
    <row r="40" spans="1:17" x14ac:dyDescent="0.25">
      <c r="A40" s="73" t="s">
        <v>43</v>
      </c>
      <c r="B40" s="75">
        <v>5</v>
      </c>
      <c r="C40" s="76">
        <v>1.268</v>
      </c>
      <c r="D40" s="76">
        <v>1.33</v>
      </c>
      <c r="E40" s="76">
        <v>1.4690000000000001</v>
      </c>
      <c r="F40" s="76">
        <v>1.857</v>
      </c>
      <c r="G40" s="76">
        <v>1.905</v>
      </c>
      <c r="H40" s="76">
        <v>1.569</v>
      </c>
      <c r="I40" s="76">
        <v>0.123</v>
      </c>
      <c r="J40" s="76">
        <v>0.2</v>
      </c>
      <c r="K40" s="76">
        <v>-1.369</v>
      </c>
      <c r="L40" s="85">
        <v>4.0000000000000002E-4</v>
      </c>
      <c r="N40" s="72"/>
      <c r="O40" s="70"/>
      <c r="P40" s="70"/>
      <c r="Q40" s="70"/>
    </row>
    <row r="41" spans="1:17" x14ac:dyDescent="0.25">
      <c r="A41" s="73" t="s">
        <v>44</v>
      </c>
      <c r="B41" s="75">
        <v>5</v>
      </c>
      <c r="C41" s="76">
        <v>1.736</v>
      </c>
      <c r="D41" s="76">
        <v>1.8680000000000001</v>
      </c>
      <c r="E41" s="76">
        <v>2.0870000000000002</v>
      </c>
      <c r="F41" s="76">
        <v>2.1859999999999999</v>
      </c>
      <c r="G41" s="76">
        <v>2.2330000000000001</v>
      </c>
      <c r="H41" s="76">
        <v>2.0390000000000001</v>
      </c>
      <c r="I41" s="76">
        <v>8.4640000000000007E-2</v>
      </c>
      <c r="J41" s="76">
        <v>0.2</v>
      </c>
      <c r="K41" s="76">
        <v>-1.839</v>
      </c>
      <c r="L41" s="85" t="s">
        <v>98</v>
      </c>
      <c r="N41" s="72"/>
      <c r="O41" s="70"/>
      <c r="P41" s="70"/>
      <c r="Q41" s="70"/>
    </row>
    <row r="42" spans="1:17" x14ac:dyDescent="0.25">
      <c r="A42" s="73" t="s">
        <v>45</v>
      </c>
      <c r="B42" s="75">
        <v>5</v>
      </c>
      <c r="C42" s="76">
        <v>1.9570000000000001</v>
      </c>
      <c r="D42" s="76">
        <v>2.048</v>
      </c>
      <c r="E42" s="76">
        <v>2.1459999999999999</v>
      </c>
      <c r="F42" s="76">
        <v>2.2450000000000001</v>
      </c>
      <c r="G42" s="76">
        <v>2.2999999999999998</v>
      </c>
      <c r="H42" s="76">
        <v>2.1469999999999998</v>
      </c>
      <c r="I42" s="76">
        <v>5.5359999999999999E-2</v>
      </c>
      <c r="J42" s="76">
        <v>0.2</v>
      </c>
      <c r="K42" s="76">
        <v>-1.9470000000000001</v>
      </c>
      <c r="L42" s="85" t="s">
        <v>98</v>
      </c>
      <c r="N42" s="72"/>
      <c r="O42" s="70"/>
      <c r="P42" s="70"/>
      <c r="Q42" s="70"/>
    </row>
    <row r="43" spans="1:17" x14ac:dyDescent="0.25">
      <c r="A43" s="73" t="s">
        <v>47</v>
      </c>
      <c r="B43" s="75">
        <v>4</v>
      </c>
      <c r="C43" s="76">
        <v>0.24490000000000001</v>
      </c>
      <c r="D43" s="76">
        <v>0.30559999999999998</v>
      </c>
      <c r="E43" s="76">
        <v>0.54179999999999995</v>
      </c>
      <c r="F43" s="76">
        <v>0.96709999999999996</v>
      </c>
      <c r="G43" s="76">
        <v>1.091</v>
      </c>
      <c r="H43" s="76">
        <v>0.6048</v>
      </c>
      <c r="I43" s="76">
        <v>0.1779</v>
      </c>
      <c r="J43" s="76">
        <v>0.2</v>
      </c>
      <c r="K43" s="76">
        <v>-0.40479999999999999</v>
      </c>
      <c r="L43" s="85">
        <v>0.10730000000000001</v>
      </c>
    </row>
    <row r="44" spans="1:17" x14ac:dyDescent="0.25">
      <c r="A44" s="10"/>
      <c r="B44" s="10"/>
      <c r="C44" s="77"/>
      <c r="D44" s="77"/>
      <c r="E44" s="77"/>
      <c r="F44" s="77"/>
      <c r="G44" s="77"/>
      <c r="H44" s="77"/>
      <c r="I44" s="77"/>
      <c r="J44" s="77"/>
      <c r="K44" s="77"/>
      <c r="L44" s="10"/>
    </row>
    <row r="45" spans="1:17" x14ac:dyDescent="0.25">
      <c r="A45" s="73" t="s">
        <v>12</v>
      </c>
      <c r="B45" s="74" t="s">
        <v>73</v>
      </c>
      <c r="C45" s="84" t="s">
        <v>74</v>
      </c>
      <c r="D45" s="84" t="s">
        <v>75</v>
      </c>
      <c r="E45" s="84" t="s">
        <v>76</v>
      </c>
      <c r="F45" s="84" t="s">
        <v>77</v>
      </c>
      <c r="G45" s="84" t="s">
        <v>78</v>
      </c>
      <c r="H45" s="84" t="s">
        <v>64</v>
      </c>
      <c r="I45" s="84" t="s">
        <v>80</v>
      </c>
      <c r="J45" s="84" t="s">
        <v>84</v>
      </c>
      <c r="K45" s="84" t="s">
        <v>86</v>
      </c>
      <c r="L45" s="74" t="s">
        <v>97</v>
      </c>
    </row>
    <row r="46" spans="1:17" x14ac:dyDescent="0.25">
      <c r="A46" s="73" t="s">
        <v>43</v>
      </c>
      <c r="B46" s="75">
        <v>5</v>
      </c>
      <c r="C46" s="76">
        <v>3.9129999999999998</v>
      </c>
      <c r="D46" s="76">
        <v>3.9569999999999999</v>
      </c>
      <c r="E46" s="76">
        <v>4.7619999999999996</v>
      </c>
      <c r="F46" s="76">
        <v>5.2590000000000003</v>
      </c>
      <c r="G46" s="76">
        <v>5.6189999999999998</v>
      </c>
      <c r="H46" s="76">
        <v>4.6379999999999999</v>
      </c>
      <c r="I46" s="76">
        <v>0.3145</v>
      </c>
      <c r="J46" s="76">
        <v>0.2</v>
      </c>
      <c r="K46" s="76">
        <v>-4.4379999999999997</v>
      </c>
      <c r="L46" s="75">
        <v>1E-4</v>
      </c>
    </row>
    <row r="47" spans="1:17" x14ac:dyDescent="0.25">
      <c r="A47" s="73" t="s">
        <v>44</v>
      </c>
      <c r="B47" s="75">
        <v>5</v>
      </c>
      <c r="C47" s="76">
        <v>0.74419999999999997</v>
      </c>
      <c r="D47" s="76">
        <v>0.88370000000000004</v>
      </c>
      <c r="E47" s="76">
        <v>1.3580000000000001</v>
      </c>
      <c r="F47" s="76">
        <v>1.714</v>
      </c>
      <c r="G47" s="76">
        <v>2</v>
      </c>
      <c r="H47" s="76">
        <v>1.3109999999999999</v>
      </c>
      <c r="I47" s="76">
        <v>0.21149999999999999</v>
      </c>
      <c r="J47" s="76">
        <v>0.2</v>
      </c>
      <c r="K47" s="76">
        <v>-1.111</v>
      </c>
      <c r="L47" s="75">
        <v>6.3E-3</v>
      </c>
    </row>
    <row r="48" spans="1:17" x14ac:dyDescent="0.25">
      <c r="A48" s="73" t="s">
        <v>45</v>
      </c>
      <c r="B48" s="75">
        <v>5</v>
      </c>
      <c r="C48" s="76">
        <v>0.4</v>
      </c>
      <c r="D48" s="76">
        <v>1.1519999999999999</v>
      </c>
      <c r="E48" s="76">
        <v>3.9020000000000001</v>
      </c>
      <c r="F48" s="76">
        <v>6.4530000000000003</v>
      </c>
      <c r="G48" s="76">
        <v>8.6509999999999998</v>
      </c>
      <c r="H48" s="76">
        <v>3.823</v>
      </c>
      <c r="I48" s="76">
        <v>1.395</v>
      </c>
      <c r="J48" s="76">
        <v>0.2</v>
      </c>
      <c r="K48" s="76">
        <v>-3.6230000000000002</v>
      </c>
      <c r="L48" s="75">
        <v>6.0199999999999997E-2</v>
      </c>
    </row>
    <row r="49" spans="1:12" x14ac:dyDescent="0.25">
      <c r="A49" s="73" t="s">
        <v>47</v>
      </c>
      <c r="B49" s="75">
        <v>4</v>
      </c>
      <c r="C49" s="76">
        <v>0.48980000000000001</v>
      </c>
      <c r="D49" s="76">
        <v>0.53759999999999997</v>
      </c>
      <c r="E49" s="76">
        <v>0.77939999999999998</v>
      </c>
      <c r="F49" s="76">
        <v>1.5149999999999999</v>
      </c>
      <c r="G49" s="76">
        <v>1.7270000000000001</v>
      </c>
      <c r="H49" s="76">
        <v>0.94399999999999995</v>
      </c>
      <c r="I49" s="76">
        <v>0.27289999999999998</v>
      </c>
      <c r="J49" s="76">
        <v>0.2</v>
      </c>
      <c r="K49" s="76">
        <v>-0.74399999999999999</v>
      </c>
      <c r="L49" s="75">
        <v>7.2099999999999997E-2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0D521-A6D3-430C-8CCA-AF4725DBB5D9}">
  <dimension ref="A1:AD25"/>
  <sheetViews>
    <sheetView tabSelected="1" topLeftCell="N10" workbookViewId="0">
      <selection activeCell="P19" sqref="P19"/>
    </sheetView>
  </sheetViews>
  <sheetFormatPr defaultRowHeight="15" x14ac:dyDescent="0.25"/>
  <cols>
    <col min="1" max="1" width="12.5703125" bestFit="1" customWidth="1"/>
    <col min="2" max="2" width="14.5703125" bestFit="1" customWidth="1"/>
    <col min="3" max="3" width="15.7109375" bestFit="1" customWidth="1"/>
    <col min="16" max="16" width="9.140625" style="47"/>
    <col min="17" max="17" width="9.140625" style="55"/>
    <col min="25" max="25" width="9.140625" style="47"/>
    <col min="26" max="26" width="9.140625" style="55"/>
  </cols>
  <sheetData>
    <row r="1" spans="1:30" x14ac:dyDescent="0.25">
      <c r="A1" t="s">
        <v>54</v>
      </c>
      <c r="B1">
        <v>254.3</v>
      </c>
      <c r="G1" t="s">
        <v>58</v>
      </c>
    </row>
    <row r="2" spans="1:30" ht="21" x14ac:dyDescent="0.35">
      <c r="A2" t="s">
        <v>56</v>
      </c>
      <c r="B2">
        <v>70</v>
      </c>
      <c r="N2" s="86" t="s">
        <v>57</v>
      </c>
      <c r="O2" s="86"/>
      <c r="P2" s="86"/>
      <c r="Q2" s="86"/>
      <c r="R2" s="86"/>
      <c r="S2" s="86"/>
      <c r="T2" s="86"/>
      <c r="U2" s="86"/>
      <c r="W2" s="86" t="s">
        <v>60</v>
      </c>
      <c r="X2" s="86"/>
      <c r="Y2" s="86"/>
      <c r="Z2" s="86"/>
      <c r="AA2" s="86"/>
      <c r="AB2" s="86"/>
      <c r="AC2" s="86"/>
      <c r="AD2" s="86"/>
    </row>
    <row r="3" spans="1:30" x14ac:dyDescent="0.25">
      <c r="A3" t="s">
        <v>55</v>
      </c>
      <c r="B3">
        <v>15</v>
      </c>
      <c r="O3" t="s">
        <v>59</v>
      </c>
      <c r="X3" t="s">
        <v>59</v>
      </c>
    </row>
    <row r="5" spans="1:30" ht="18.75" x14ac:dyDescent="0.4">
      <c r="A5" s="10" t="s">
        <v>1</v>
      </c>
      <c r="B5" s="11" t="s">
        <v>48</v>
      </c>
      <c r="C5" s="11" t="s">
        <v>42</v>
      </c>
      <c r="D5" s="12" t="s">
        <v>5</v>
      </c>
      <c r="E5" s="12" t="s">
        <v>7</v>
      </c>
      <c r="F5" s="12" t="s">
        <v>19</v>
      </c>
      <c r="G5" s="12" t="s">
        <v>15</v>
      </c>
      <c r="H5" s="12" t="s">
        <v>17</v>
      </c>
      <c r="I5" s="12" t="s">
        <v>11</v>
      </c>
      <c r="J5" s="12" t="s">
        <v>9</v>
      </c>
      <c r="K5" s="12" t="s">
        <v>13</v>
      </c>
      <c r="N5" s="30" t="s">
        <v>5</v>
      </c>
      <c r="O5" s="32" t="s">
        <v>7</v>
      </c>
      <c r="P5" s="54" t="s">
        <v>19</v>
      </c>
      <c r="Q5" s="56" t="s">
        <v>15</v>
      </c>
      <c r="R5" s="57" t="s">
        <v>17</v>
      </c>
      <c r="S5" s="59" t="s">
        <v>11</v>
      </c>
      <c r="T5" s="61" t="s">
        <v>9</v>
      </c>
      <c r="U5" s="62" t="s">
        <v>13</v>
      </c>
      <c r="W5" s="28" t="s">
        <v>5</v>
      </c>
      <c r="X5" s="32" t="s">
        <v>7</v>
      </c>
      <c r="Y5" s="54" t="s">
        <v>19</v>
      </c>
      <c r="Z5" s="56" t="s">
        <v>15</v>
      </c>
      <c r="AA5" s="57" t="s">
        <v>17</v>
      </c>
      <c r="AB5" s="12" t="s">
        <v>11</v>
      </c>
      <c r="AC5" s="61" t="s">
        <v>9</v>
      </c>
      <c r="AD5" s="12" t="s">
        <v>13</v>
      </c>
    </row>
    <row r="6" spans="1:30" ht="18.75" x14ac:dyDescent="0.4">
      <c r="A6" s="16">
        <v>1</v>
      </c>
      <c r="B6" s="17" t="s">
        <v>49</v>
      </c>
      <c r="C6" s="17" t="s">
        <v>43</v>
      </c>
      <c r="D6" s="18">
        <v>10.285714285714286</v>
      </c>
      <c r="E6" s="18">
        <v>83.990476190476201</v>
      </c>
      <c r="F6" s="18">
        <v>378.95238095238096</v>
      </c>
      <c r="G6" s="18">
        <v>5.1428571428571432</v>
      </c>
      <c r="H6" s="18">
        <v>3.8095238095238098</v>
      </c>
      <c r="I6" s="18">
        <v>4.1904761904761898</v>
      </c>
      <c r="J6" s="18">
        <v>1.9047619047619049</v>
      </c>
      <c r="K6" s="18">
        <v>5.6190476190476186</v>
      </c>
      <c r="N6" s="31">
        <f>D6*$B$2/$B$1</f>
        <v>2.8313016122689736</v>
      </c>
      <c r="O6" s="33">
        <f>E6*$B$2/$B$1</f>
        <v>23.119674924629702</v>
      </c>
      <c r="P6" s="47">
        <f t="shared" ref="P6:T6" si="0">F6*$B$2/$B$1</f>
        <v>104.31249180757635</v>
      </c>
      <c r="Q6" s="55">
        <f t="shared" si="0"/>
        <v>1.4156508061344868</v>
      </c>
      <c r="R6" s="58">
        <f t="shared" si="0"/>
        <v>1.0486302267662866</v>
      </c>
      <c r="S6" s="60">
        <f t="shared" si="0"/>
        <v>1.1534932494429149</v>
      </c>
      <c r="T6" s="1">
        <f t="shared" si="0"/>
        <v>0.52431511338314329</v>
      </c>
      <c r="U6" s="63">
        <f>K6*$B$2/$B$1</f>
        <v>1.5467295844802724</v>
      </c>
      <c r="W6" s="29">
        <f>D6*$B$3/$B$1</f>
        <v>0.60670748834335153</v>
      </c>
      <c r="X6" s="33">
        <f t="shared" ref="X6:AD6" si="1">E6*$B$3/$B$1</f>
        <v>4.9542160552777945</v>
      </c>
      <c r="Y6" s="47">
        <f t="shared" si="1"/>
        <v>22.35267681590922</v>
      </c>
      <c r="Z6" s="55">
        <f t="shared" si="1"/>
        <v>0.30335374417167577</v>
      </c>
      <c r="AA6" s="58">
        <f t="shared" si="1"/>
        <v>0.22470647716420425</v>
      </c>
      <c r="AB6">
        <f t="shared" si="1"/>
        <v>0.24717712488062463</v>
      </c>
      <c r="AC6" s="1">
        <f t="shared" si="1"/>
        <v>0.11235323858210212</v>
      </c>
      <c r="AD6">
        <f t="shared" si="1"/>
        <v>0.33144205381720121</v>
      </c>
    </row>
    <row r="7" spans="1:30" ht="18.75" x14ac:dyDescent="0.4">
      <c r="A7" s="16">
        <v>2</v>
      </c>
      <c r="B7" s="17" t="s">
        <v>50</v>
      </c>
      <c r="C7" s="17" t="s">
        <v>43</v>
      </c>
      <c r="D7" s="18">
        <v>7.6521739130434767</v>
      </c>
      <c r="E7" s="18">
        <v>38.773913043478267</v>
      </c>
      <c r="F7" s="18">
        <v>151.73913043478262</v>
      </c>
      <c r="G7" s="18">
        <v>3.3043478260869565</v>
      </c>
      <c r="H7" s="18">
        <v>4.3478260869565215</v>
      </c>
      <c r="I7" s="18">
        <v>1.2173913043478262</v>
      </c>
      <c r="J7" s="18">
        <v>1.3913043478260869</v>
      </c>
      <c r="K7" s="18">
        <v>3.9130434782608692</v>
      </c>
      <c r="N7" s="31">
        <f t="shared" ref="N7:N9" si="2">D7*$B$2/$B$1</f>
        <v>2.1063789772435837</v>
      </c>
      <c r="O7" s="33">
        <f t="shared" ref="O7:O10" si="3">E7*$B$2/$B$1</f>
        <v>10.673118022192208</v>
      </c>
      <c r="P7" s="47">
        <f t="shared" ref="P7:P10" si="4">F7*$B$2/$B$1</f>
        <v>41.768537673750622</v>
      </c>
      <c r="Q7" s="55">
        <f t="shared" ref="Q7:Q10" si="5">G7*$B$2/$B$1</f>
        <v>0.90957274017336598</v>
      </c>
      <c r="R7" s="58">
        <f t="shared" ref="R7:R10" si="6">H7*$B$2/$B$1</f>
        <v>1.1968062370702182</v>
      </c>
      <c r="S7" s="60">
        <f t="shared" ref="S7:S10" si="7">I7*$B$2/$B$1</f>
        <v>0.33510574637966112</v>
      </c>
      <c r="T7" s="1">
        <f t="shared" ref="T7:T10" si="8">J7*$B$2/$B$1</f>
        <v>0.38297799586246983</v>
      </c>
      <c r="U7" s="63">
        <f t="shared" ref="U7:U9" si="9">K7*$B$2/$B$1</f>
        <v>1.0771256133631963</v>
      </c>
      <c r="W7" s="29">
        <f t="shared" ref="W7:W25" si="10">D7*$B$3/$B$1</f>
        <v>0.45136692369505371</v>
      </c>
      <c r="X7" s="33">
        <f t="shared" ref="X7:X25" si="11">E7*$B$3/$B$1</f>
        <v>2.2870967190411875</v>
      </c>
      <c r="Y7" s="47">
        <f t="shared" ref="Y7:Y25" si="12">F7*$B$3/$B$1</f>
        <v>8.9504009300894189</v>
      </c>
      <c r="Z7" s="55">
        <f t="shared" ref="Z7:Z25" si="13">G7*$B$3/$B$1</f>
        <v>0.19490844432286414</v>
      </c>
      <c r="AA7" s="58">
        <f t="shared" ref="AA7:AA25" si="14">H7*$B$3/$B$1</f>
        <v>0.25645847937218963</v>
      </c>
      <c r="AB7">
        <f t="shared" ref="AB7:AB25" si="15">I7*$B$3/$B$1</f>
        <v>7.1808374224213101E-2</v>
      </c>
      <c r="AC7" s="1">
        <f t="shared" ref="AC7:AC25" si="16">J7*$B$3/$B$1</f>
        <v>8.2066713399100683E-2</v>
      </c>
      <c r="AD7">
        <f t="shared" ref="AD7:AD25" si="17">K7*$B$3/$B$1</f>
        <v>0.23081263143497066</v>
      </c>
    </row>
    <row r="8" spans="1:30" ht="18.75" x14ac:dyDescent="0.4">
      <c r="A8" s="16">
        <v>3</v>
      </c>
      <c r="B8" s="17" t="s">
        <v>51</v>
      </c>
      <c r="C8" s="17" t="s">
        <v>43</v>
      </c>
      <c r="D8" s="18">
        <v>7.3333333333333339</v>
      </c>
      <c r="E8" s="18">
        <v>75.771428571428572</v>
      </c>
      <c r="F8" s="18">
        <v>149.04761904761904</v>
      </c>
      <c r="G8" s="18">
        <v>3.7142857142857144</v>
      </c>
      <c r="H8" s="18">
        <v>5.7142857142857144</v>
      </c>
      <c r="I8" s="18">
        <v>1.2380952380952381</v>
      </c>
      <c r="J8" s="18">
        <v>1.8095238095238095</v>
      </c>
      <c r="K8" s="18">
        <v>4.7619047619047619</v>
      </c>
      <c r="N8" s="31">
        <f t="shared" si="2"/>
        <v>2.0186131865251018</v>
      </c>
      <c r="O8" s="33">
        <f t="shared" si="3"/>
        <v>20.857255210381439</v>
      </c>
      <c r="P8" s="47">
        <f t="shared" si="4"/>
        <v>41.027657622230954</v>
      </c>
      <c r="Q8" s="55">
        <f t="shared" si="5"/>
        <v>1.0224144710971292</v>
      </c>
      <c r="R8" s="58">
        <f t="shared" si="6"/>
        <v>1.5729453401494298</v>
      </c>
      <c r="S8" s="60">
        <f t="shared" si="7"/>
        <v>0.34080482369904314</v>
      </c>
      <c r="T8" s="1">
        <f t="shared" si="8"/>
        <v>0.49809935771398611</v>
      </c>
      <c r="U8" s="63">
        <f t="shared" si="9"/>
        <v>1.3107877834578581</v>
      </c>
      <c r="W8" s="29">
        <f t="shared" si="10"/>
        <v>0.43255996854109324</v>
      </c>
      <c r="X8" s="33">
        <f t="shared" si="11"/>
        <v>4.4694118307960231</v>
      </c>
      <c r="Y8" s="47">
        <f t="shared" si="12"/>
        <v>8.79164091904949</v>
      </c>
      <c r="Z8" s="55">
        <f t="shared" si="13"/>
        <v>0.21908881523509915</v>
      </c>
      <c r="AA8" s="58">
        <f t="shared" si="14"/>
        <v>0.33705971574630639</v>
      </c>
      <c r="AB8">
        <f t="shared" si="15"/>
        <v>7.302960507836638E-2</v>
      </c>
      <c r="AC8" s="1">
        <f t="shared" si="16"/>
        <v>0.10673557665299702</v>
      </c>
      <c r="AD8">
        <f t="shared" si="17"/>
        <v>0.28088309645525533</v>
      </c>
    </row>
    <row r="9" spans="1:30" ht="18.75" x14ac:dyDescent="0.4">
      <c r="A9" s="16">
        <v>4</v>
      </c>
      <c r="B9" s="17" t="s">
        <v>52</v>
      </c>
      <c r="C9" s="17" t="s">
        <v>43</v>
      </c>
      <c r="D9" s="18">
        <v>7.4285714285714279</v>
      </c>
      <c r="E9" s="18">
        <v>53.673469387755098</v>
      </c>
      <c r="F9" s="18">
        <v>149.06122448979593</v>
      </c>
      <c r="G9" s="18">
        <v>3.4285714285714288</v>
      </c>
      <c r="H9" s="18">
        <v>5.7142857142857153</v>
      </c>
      <c r="I9" s="18">
        <v>1.2244897959183674</v>
      </c>
      <c r="J9" s="18">
        <v>1.4693877551020409</v>
      </c>
      <c r="K9" s="18">
        <v>4.8979591836734695</v>
      </c>
      <c r="N9" s="31">
        <f t="shared" si="2"/>
        <v>2.0448289421942585</v>
      </c>
      <c r="O9" s="33">
        <f t="shared" si="3"/>
        <v>14.774450873546428</v>
      </c>
      <c r="P9" s="47">
        <f t="shared" si="4"/>
        <v>41.0314027301837</v>
      </c>
      <c r="Q9" s="55">
        <f t="shared" si="5"/>
        <v>0.94376720408965797</v>
      </c>
      <c r="R9" s="58">
        <f t="shared" si="6"/>
        <v>1.57294534014943</v>
      </c>
      <c r="S9" s="60">
        <f t="shared" si="7"/>
        <v>0.33705971574630639</v>
      </c>
      <c r="T9" s="1">
        <f t="shared" si="8"/>
        <v>0.40447165889556769</v>
      </c>
      <c r="U9" s="63">
        <f t="shared" si="9"/>
        <v>1.3482388629852256</v>
      </c>
      <c r="W9" s="29">
        <f t="shared" si="10"/>
        <v>0.43817763047019825</v>
      </c>
      <c r="X9" s="33">
        <f t="shared" si="11"/>
        <v>3.1659537586170918</v>
      </c>
      <c r="Y9" s="47">
        <f t="shared" si="12"/>
        <v>8.7924434421822202</v>
      </c>
      <c r="Z9" s="55">
        <f t="shared" si="13"/>
        <v>0.20223582944778384</v>
      </c>
      <c r="AA9" s="58">
        <f t="shared" si="14"/>
        <v>0.33705971574630639</v>
      </c>
      <c r="AB9">
        <f t="shared" si="15"/>
        <v>7.2227081945637081E-2</v>
      </c>
      <c r="AC9" s="1">
        <f t="shared" si="16"/>
        <v>8.6672498334764494E-2</v>
      </c>
      <c r="AD9">
        <f t="shared" si="17"/>
        <v>0.28890832778254832</v>
      </c>
    </row>
    <row r="10" spans="1:30" ht="18.75" x14ac:dyDescent="0.4">
      <c r="A10" s="16">
        <v>5</v>
      </c>
      <c r="B10" s="17" t="s">
        <v>53</v>
      </c>
      <c r="C10" s="17" t="s">
        <v>43</v>
      </c>
      <c r="D10" s="18">
        <v>7.51219512195122</v>
      </c>
      <c r="E10" s="18">
        <v>57.424390243902444</v>
      </c>
      <c r="F10" s="18">
        <v>220.8780487804878</v>
      </c>
      <c r="G10" s="18">
        <v>2.6341463414634148</v>
      </c>
      <c r="H10" s="18">
        <v>1.9512195121951221</v>
      </c>
      <c r="I10" s="18">
        <v>1.4634146341463414</v>
      </c>
      <c r="J10" s="18">
        <v>1.2682926829268293</v>
      </c>
      <c r="K10" s="18">
        <v>4.0000000000000009</v>
      </c>
      <c r="N10" s="31">
        <f>D10*$B$2/$B$1</f>
        <v>2.0678476544891282</v>
      </c>
      <c r="O10" s="33">
        <f t="shared" si="3"/>
        <v>15.806949732887027</v>
      </c>
      <c r="P10" s="47">
        <f t="shared" si="4"/>
        <v>60.800092074849182</v>
      </c>
      <c r="Q10" s="55">
        <f t="shared" si="5"/>
        <v>0.7250894372883957</v>
      </c>
      <c r="R10" s="58">
        <f t="shared" si="6"/>
        <v>0.53710328688029307</v>
      </c>
      <c r="S10" s="60">
        <f t="shared" si="7"/>
        <v>0.40282746516021978</v>
      </c>
      <c r="T10" s="1">
        <f t="shared" si="8"/>
        <v>0.3491171364721905</v>
      </c>
      <c r="U10" s="63">
        <f>K10*$B$2/$B$1</f>
        <v>1.1010617381046011</v>
      </c>
      <c r="W10" s="29">
        <f t="shared" si="10"/>
        <v>0.44311021167624182</v>
      </c>
      <c r="X10" s="33">
        <f t="shared" si="11"/>
        <v>3.3872035141900771</v>
      </c>
      <c r="Y10" s="47">
        <f t="shared" si="12"/>
        <v>13.028591158896251</v>
      </c>
      <c r="Z10" s="55">
        <f t="shared" si="13"/>
        <v>0.1553763079903705</v>
      </c>
      <c r="AA10" s="58">
        <f t="shared" si="14"/>
        <v>0.11509356147434852</v>
      </c>
      <c r="AB10">
        <f t="shared" si="15"/>
        <v>8.6320171105761387E-2</v>
      </c>
      <c r="AC10" s="1">
        <f t="shared" si="16"/>
        <v>7.4810814958326532E-2</v>
      </c>
      <c r="AD10">
        <f t="shared" si="17"/>
        <v>0.23594180102241452</v>
      </c>
    </row>
    <row r="11" spans="1:30" ht="18.75" x14ac:dyDescent="0.4">
      <c r="A11" s="19">
        <v>6</v>
      </c>
      <c r="B11" s="20" t="s">
        <v>50</v>
      </c>
      <c r="C11" s="20" t="s">
        <v>44</v>
      </c>
      <c r="D11" s="21">
        <v>4.666666666666667</v>
      </c>
      <c r="E11" s="21">
        <v>22.409523809523812</v>
      </c>
      <c r="F11" s="21">
        <v>65.714285714285708</v>
      </c>
      <c r="G11" s="21">
        <v>1.7142857142857142</v>
      </c>
      <c r="H11" s="21">
        <v>2.8571428571428572</v>
      </c>
      <c r="I11" s="21">
        <v>0</v>
      </c>
      <c r="J11" s="21">
        <v>2.0000000000000004</v>
      </c>
      <c r="K11" s="21">
        <v>1.4285714285714286</v>
      </c>
      <c r="N11" s="31">
        <f>D11*$B$2/$B$1</f>
        <v>1.2845720277887009</v>
      </c>
      <c r="O11" s="33">
        <f t="shared" ref="O11:T11" si="18">E11*$B$2/$B$1</f>
        <v>6.1685673089526807</v>
      </c>
      <c r="P11" s="47">
        <f t="shared" si="18"/>
        <v>18.088871411718443</v>
      </c>
      <c r="Q11" s="55">
        <f t="shared" si="18"/>
        <v>0.47188360204482893</v>
      </c>
      <c r="R11" s="58">
        <f t="shared" si="18"/>
        <v>0.78647267007471489</v>
      </c>
      <c r="S11" s="60">
        <f>I11*$B$2/$B$1</f>
        <v>0</v>
      </c>
      <c r="T11" s="1">
        <f t="shared" si="18"/>
        <v>0.55053086905230053</v>
      </c>
      <c r="U11" s="63">
        <f>K11*$B$2/$B$1</f>
        <v>0.39323633503735744</v>
      </c>
      <c r="W11">
        <f t="shared" si="10"/>
        <v>0.27526543452615021</v>
      </c>
      <c r="X11" s="33">
        <f t="shared" si="11"/>
        <v>1.3218358519184317</v>
      </c>
      <c r="Y11" s="47">
        <f t="shared" si="12"/>
        <v>3.8761867310825231</v>
      </c>
      <c r="Z11" s="55">
        <f t="shared" si="13"/>
        <v>0.10111791472389191</v>
      </c>
      <c r="AA11" s="58">
        <f t="shared" si="14"/>
        <v>0.16852985787315319</v>
      </c>
      <c r="AB11">
        <f t="shared" si="15"/>
        <v>0</v>
      </c>
      <c r="AC11" s="1">
        <f t="shared" si="16"/>
        <v>0.11797090051120726</v>
      </c>
      <c r="AD11">
        <f t="shared" si="17"/>
        <v>8.4264928936576597E-2</v>
      </c>
    </row>
    <row r="12" spans="1:30" ht="18.75" x14ac:dyDescent="0.4">
      <c r="A12" s="19">
        <v>7</v>
      </c>
      <c r="B12" s="20" t="s">
        <v>53</v>
      </c>
      <c r="C12" s="20" t="s">
        <v>44</v>
      </c>
      <c r="D12" s="21">
        <v>7.304347826086957</v>
      </c>
      <c r="E12" s="21">
        <v>30.826086956521738</v>
      </c>
      <c r="F12" s="21">
        <v>67.826086956521749</v>
      </c>
      <c r="G12" s="21">
        <v>1.8260869565217392</v>
      </c>
      <c r="H12" s="21">
        <v>4.3478260869565215</v>
      </c>
      <c r="I12" s="21">
        <v>0.34782608695652173</v>
      </c>
      <c r="J12" s="21">
        <v>2.0869565217391304</v>
      </c>
      <c r="K12" s="21">
        <v>1.9999999999999998</v>
      </c>
      <c r="N12" s="31">
        <f t="shared" ref="N12:N25" si="19">D12*$B$2/$B$1</f>
        <v>2.010634478277967</v>
      </c>
      <c r="O12" s="33">
        <f t="shared" ref="O12:O25" si="20">E12*$B$2/$B$1</f>
        <v>8.4853562208278461</v>
      </c>
      <c r="P12" s="47">
        <f t="shared" ref="P12:P25" si="21">F12*$B$2/$B$1</f>
        <v>18.670177298295407</v>
      </c>
      <c r="Q12" s="55">
        <f t="shared" ref="Q12:Q25" si="22">G12*$B$2/$B$1</f>
        <v>0.50265861956949176</v>
      </c>
      <c r="R12" s="58">
        <f t="shared" ref="R12:R25" si="23">H12*$B$2/$B$1</f>
        <v>1.1968062370702182</v>
      </c>
      <c r="S12" s="60">
        <f t="shared" ref="S12:S25" si="24">I12*$B$2/$B$1</f>
        <v>9.5744498965617458E-2</v>
      </c>
      <c r="T12" s="1">
        <f t="shared" ref="T12:T25" si="25">J12*$B$2/$B$1</f>
        <v>0.57446699379370481</v>
      </c>
      <c r="U12" s="63">
        <f t="shared" ref="U12:U24" si="26">K12*$B$2/$B$1</f>
        <v>0.55053086905230031</v>
      </c>
      <c r="W12">
        <f t="shared" si="10"/>
        <v>0.4308502453452786</v>
      </c>
      <c r="X12" s="33">
        <f t="shared" si="11"/>
        <v>1.8182906187488244</v>
      </c>
      <c r="Y12" s="47">
        <f t="shared" si="12"/>
        <v>4.0007522782061589</v>
      </c>
      <c r="Z12" s="55">
        <f t="shared" si="13"/>
        <v>0.10771256133631965</v>
      </c>
      <c r="AA12" s="58">
        <f t="shared" si="14"/>
        <v>0.25645847937218963</v>
      </c>
      <c r="AB12">
        <f t="shared" si="15"/>
        <v>2.0516678349775171E-2</v>
      </c>
      <c r="AC12" s="1">
        <f t="shared" si="16"/>
        <v>0.12310007009865102</v>
      </c>
      <c r="AD12">
        <f t="shared" si="17"/>
        <v>0.11797090051120722</v>
      </c>
    </row>
    <row r="13" spans="1:30" ht="18.75" x14ac:dyDescent="0.4">
      <c r="A13" s="19">
        <v>8</v>
      </c>
      <c r="B13" s="20" t="s">
        <v>49</v>
      </c>
      <c r="C13" s="20" t="s">
        <v>44</v>
      </c>
      <c r="D13" s="21">
        <v>1.7674418604651163</v>
      </c>
      <c r="E13" s="21">
        <v>18.36279069767442</v>
      </c>
      <c r="F13" s="21">
        <v>76.837209302325576</v>
      </c>
      <c r="G13" s="21">
        <v>0.7441860465116279</v>
      </c>
      <c r="H13" s="21">
        <v>0</v>
      </c>
      <c r="I13" s="21">
        <v>0.37209302325581395</v>
      </c>
      <c r="J13" s="21">
        <v>2.13953488372093</v>
      </c>
      <c r="K13" s="21">
        <v>0.7441860465116279</v>
      </c>
      <c r="N13" s="31">
        <f t="shared" si="19"/>
        <v>0.4865156517206376</v>
      </c>
      <c r="O13" s="33">
        <f t="shared" si="20"/>
        <v>5.0546415605080979</v>
      </c>
      <c r="P13" s="47">
        <f t="shared" si="21"/>
        <v>21.150627806381401</v>
      </c>
      <c r="Q13" s="55">
        <f t="shared" si="22"/>
        <v>0.20484869546132109</v>
      </c>
      <c r="R13" s="58">
        <f t="shared" si="23"/>
        <v>0</v>
      </c>
      <c r="S13" s="60">
        <f t="shared" si="24"/>
        <v>0.10242434773066054</v>
      </c>
      <c r="T13" s="1">
        <f t="shared" si="25"/>
        <v>0.58893999945129805</v>
      </c>
      <c r="U13" s="63">
        <f t="shared" si="26"/>
        <v>0.20484869546132109</v>
      </c>
      <c r="W13">
        <f t="shared" si="10"/>
        <v>0.10425335394013663</v>
      </c>
      <c r="X13" s="33">
        <f t="shared" si="11"/>
        <v>1.0831374772517353</v>
      </c>
      <c r="Y13" s="47">
        <f t="shared" si="12"/>
        <v>4.5322773870817281</v>
      </c>
      <c r="Z13" s="55">
        <f t="shared" si="13"/>
        <v>4.3896149027425946E-2</v>
      </c>
      <c r="AA13" s="58">
        <f t="shared" si="14"/>
        <v>0</v>
      </c>
      <c r="AB13">
        <f t="shared" si="15"/>
        <v>2.1948074513712973E-2</v>
      </c>
      <c r="AC13" s="1">
        <f t="shared" si="16"/>
        <v>0.1262014284538496</v>
      </c>
      <c r="AD13">
        <f t="shared" si="17"/>
        <v>4.3896149027425946E-2</v>
      </c>
    </row>
    <row r="14" spans="1:30" ht="18.75" x14ac:dyDescent="0.4">
      <c r="A14" s="19">
        <v>9</v>
      </c>
      <c r="B14" s="20" t="s">
        <v>52</v>
      </c>
      <c r="C14" s="20" t="s">
        <v>44</v>
      </c>
      <c r="D14" s="21">
        <v>5.132075471698113</v>
      </c>
      <c r="E14" s="21">
        <v>23.750943396226411</v>
      </c>
      <c r="F14" s="21">
        <v>56.377358490566031</v>
      </c>
      <c r="G14" s="21">
        <v>0.98113207547169812</v>
      </c>
      <c r="H14" s="21">
        <v>0.75471698113207553</v>
      </c>
      <c r="I14" s="21">
        <v>0.60377358490566035</v>
      </c>
      <c r="J14" s="21">
        <v>1.7358490566037734</v>
      </c>
      <c r="K14" s="21">
        <v>1.3584905660377358</v>
      </c>
      <c r="N14" s="31">
        <f t="shared" si="19"/>
        <v>1.4126829847379783</v>
      </c>
      <c r="O14" s="33">
        <f t="shared" si="20"/>
        <v>6.5378137543682611</v>
      </c>
      <c r="P14" s="47">
        <f t="shared" si="21"/>
        <v>15.518738082342201</v>
      </c>
      <c r="Q14" s="55">
        <f t="shared" si="22"/>
        <v>0.27007174708226062</v>
      </c>
      <c r="R14" s="58">
        <f t="shared" si="23"/>
        <v>0.20774749775558507</v>
      </c>
      <c r="S14" s="60">
        <f t="shared" si="24"/>
        <v>0.16619799820446804</v>
      </c>
      <c r="T14" s="1">
        <f t="shared" si="25"/>
        <v>0.4778192448378456</v>
      </c>
      <c r="U14" s="63">
        <f t="shared" si="26"/>
        <v>0.37394549596005305</v>
      </c>
      <c r="W14">
        <f t="shared" si="10"/>
        <v>0.3027177824438525</v>
      </c>
      <c r="X14" s="33">
        <f t="shared" si="11"/>
        <v>1.40096009022177</v>
      </c>
      <c r="Y14" s="47">
        <f t="shared" si="12"/>
        <v>3.3254438747876147</v>
      </c>
      <c r="Z14" s="55">
        <f t="shared" si="13"/>
        <v>5.787251723191298E-2</v>
      </c>
      <c r="AA14" s="58">
        <f t="shared" si="14"/>
        <v>4.4517320947625373E-2</v>
      </c>
      <c r="AB14">
        <f t="shared" si="15"/>
        <v>3.5613856758100297E-2</v>
      </c>
      <c r="AC14" s="1">
        <f t="shared" si="16"/>
        <v>0.10238983817953834</v>
      </c>
      <c r="AD14">
        <f t="shared" si="17"/>
        <v>8.0131177705725656E-2</v>
      </c>
    </row>
    <row r="15" spans="1:30" ht="18.75" x14ac:dyDescent="0.4">
      <c r="A15" s="19">
        <v>10</v>
      </c>
      <c r="B15" s="20" t="s">
        <v>51</v>
      </c>
      <c r="C15" s="20" t="s">
        <v>44</v>
      </c>
      <c r="D15" s="21">
        <v>5.2093023255813957</v>
      </c>
      <c r="E15" s="21">
        <v>28.055813953488371</v>
      </c>
      <c r="F15" s="21">
        <v>80.279069767441854</v>
      </c>
      <c r="G15" s="21">
        <v>1.5813953488372094</v>
      </c>
      <c r="H15" s="21">
        <v>7.4418604651162799</v>
      </c>
      <c r="I15" s="21">
        <v>0.7441860465116279</v>
      </c>
      <c r="J15" s="21">
        <v>2.2325581395348837</v>
      </c>
      <c r="K15" s="21">
        <v>1.0232558139534882</v>
      </c>
      <c r="N15" s="31">
        <f t="shared" si="19"/>
        <v>1.4339408682292476</v>
      </c>
      <c r="O15" s="33">
        <f t="shared" si="20"/>
        <v>7.7227958188918047</v>
      </c>
      <c r="P15" s="47">
        <f t="shared" si="21"/>
        <v>22.09805302289001</v>
      </c>
      <c r="Q15" s="55">
        <f t="shared" si="22"/>
        <v>0.43530347785530732</v>
      </c>
      <c r="R15" s="58">
        <f t="shared" si="23"/>
        <v>2.0484869546132107</v>
      </c>
      <c r="S15" s="60">
        <f t="shared" si="24"/>
        <v>0.20484869546132109</v>
      </c>
      <c r="T15" s="1">
        <f t="shared" si="25"/>
        <v>0.61454608638396324</v>
      </c>
      <c r="U15" s="63">
        <f t="shared" si="26"/>
        <v>0.28166695625931643</v>
      </c>
      <c r="W15">
        <f t="shared" si="10"/>
        <v>0.30727304319198168</v>
      </c>
      <c r="X15" s="33">
        <f t="shared" si="11"/>
        <v>1.6548848183339582</v>
      </c>
      <c r="Y15" s="47">
        <f t="shared" si="12"/>
        <v>4.7352970763335742</v>
      </c>
      <c r="Z15" s="55">
        <f t="shared" si="13"/>
        <v>9.3279316683280142E-2</v>
      </c>
      <c r="AA15" s="58">
        <f t="shared" si="14"/>
        <v>0.43896149027425951</v>
      </c>
      <c r="AB15">
        <f t="shared" si="15"/>
        <v>4.3896149027425946E-2</v>
      </c>
      <c r="AC15" s="1">
        <f t="shared" si="16"/>
        <v>0.13168844708227784</v>
      </c>
      <c r="AD15">
        <f t="shared" si="17"/>
        <v>6.0357204912710662E-2</v>
      </c>
    </row>
    <row r="16" spans="1:30" ht="18.75" x14ac:dyDescent="0.4">
      <c r="A16" s="22">
        <v>11</v>
      </c>
      <c r="B16" s="23" t="s">
        <v>50</v>
      </c>
      <c r="C16" s="23" t="s">
        <v>45</v>
      </c>
      <c r="D16" s="24">
        <v>1.3617021276595747</v>
      </c>
      <c r="E16" s="24">
        <v>18.629787234042556</v>
      </c>
      <c r="F16" s="24">
        <v>43.319148936170215</v>
      </c>
      <c r="G16" s="24">
        <v>0.59574468085106391</v>
      </c>
      <c r="H16" s="24">
        <v>9.3617021276595764</v>
      </c>
      <c r="I16" s="24">
        <v>0.76595744680851063</v>
      </c>
      <c r="J16" s="24">
        <v>1.9574468085106382</v>
      </c>
      <c r="K16" s="24">
        <v>4.2553191489361701</v>
      </c>
      <c r="N16" s="31">
        <f t="shared" si="19"/>
        <v>0.37482952786539608</v>
      </c>
      <c r="O16" s="33">
        <f t="shared" si="20"/>
        <v>5.1281364781084502</v>
      </c>
      <c r="P16" s="47">
        <f t="shared" si="21"/>
        <v>11.924264355217911</v>
      </c>
      <c r="Q16" s="55">
        <f t="shared" si="22"/>
        <v>0.16398791844111077</v>
      </c>
      <c r="R16" s="58">
        <f t="shared" si="23"/>
        <v>2.576953004074598</v>
      </c>
      <c r="S16" s="60">
        <f t="shared" si="24"/>
        <v>0.21084160942428526</v>
      </c>
      <c r="T16" s="1">
        <f t="shared" si="25"/>
        <v>0.53881744630650674</v>
      </c>
      <c r="U16" s="63">
        <f t="shared" si="26"/>
        <v>1.1713422745793625</v>
      </c>
      <c r="W16">
        <f t="shared" si="10"/>
        <v>8.0320613114013437E-2</v>
      </c>
      <c r="X16" s="33">
        <f t="shared" si="11"/>
        <v>1.0988863881660964</v>
      </c>
      <c r="Y16" s="47">
        <f t="shared" si="12"/>
        <v>2.5551995046895524</v>
      </c>
      <c r="Z16" s="55">
        <f t="shared" si="13"/>
        <v>3.5140268237380881E-2</v>
      </c>
      <c r="AA16" s="58">
        <f t="shared" si="14"/>
        <v>0.55220421515884244</v>
      </c>
      <c r="AB16">
        <f t="shared" si="15"/>
        <v>4.5180344876632555E-2</v>
      </c>
      <c r="AC16" s="1">
        <f t="shared" si="16"/>
        <v>0.1154608813513943</v>
      </c>
      <c r="AD16">
        <f t="shared" si="17"/>
        <v>0.25100191598129201</v>
      </c>
    </row>
    <row r="17" spans="1:30" ht="18.75" x14ac:dyDescent="0.4">
      <c r="A17" s="22">
        <v>12</v>
      </c>
      <c r="B17" s="23" t="s">
        <v>49</v>
      </c>
      <c r="C17" s="23" t="s">
        <v>45</v>
      </c>
      <c r="D17" s="24">
        <v>1.3953488372093024</v>
      </c>
      <c r="E17" s="24">
        <v>20.148837209302325</v>
      </c>
      <c r="F17" s="24">
        <v>30.511627906976749</v>
      </c>
      <c r="G17" s="24">
        <v>0.65116279069767447</v>
      </c>
      <c r="H17" s="24">
        <v>13.953488372093023</v>
      </c>
      <c r="I17" s="24">
        <v>1.2093023255813955</v>
      </c>
      <c r="J17" s="24">
        <v>2.13953488372093</v>
      </c>
      <c r="K17" s="24">
        <v>8.6511627906976738</v>
      </c>
      <c r="N17" s="31">
        <f t="shared" si="19"/>
        <v>0.38409130398997704</v>
      </c>
      <c r="O17" s="33">
        <f t="shared" si="20"/>
        <v>5.5462784296152678</v>
      </c>
      <c r="P17" s="47">
        <f t="shared" si="21"/>
        <v>8.3987965139141672</v>
      </c>
      <c r="Q17" s="55">
        <f t="shared" si="22"/>
        <v>0.17924260852865595</v>
      </c>
      <c r="R17" s="58">
        <f t="shared" si="23"/>
        <v>3.8409130398997702</v>
      </c>
      <c r="S17" s="60">
        <f t="shared" si="24"/>
        <v>0.33287913012464682</v>
      </c>
      <c r="T17" s="1">
        <f t="shared" si="25"/>
        <v>0.58893999945129805</v>
      </c>
      <c r="U17" s="63">
        <f t="shared" si="26"/>
        <v>2.3813660847378575</v>
      </c>
      <c r="W17">
        <f t="shared" si="10"/>
        <v>8.2305279426423655E-2</v>
      </c>
      <c r="X17" s="33">
        <f t="shared" si="11"/>
        <v>1.1884882349175576</v>
      </c>
      <c r="Y17" s="47">
        <f t="shared" si="12"/>
        <v>1.7997421101244642</v>
      </c>
      <c r="Z17" s="55">
        <f t="shared" si="13"/>
        <v>3.840913039899771E-2</v>
      </c>
      <c r="AA17" s="58">
        <f t="shared" si="14"/>
        <v>0.8230527942642365</v>
      </c>
      <c r="AB17">
        <f t="shared" si="15"/>
        <v>7.1331242169567183E-2</v>
      </c>
      <c r="AC17" s="1">
        <f t="shared" si="16"/>
        <v>0.1262014284538496</v>
      </c>
      <c r="AD17">
        <f t="shared" si="17"/>
        <v>0.51029273244382656</v>
      </c>
    </row>
    <row r="18" spans="1:30" ht="18.75" x14ac:dyDescent="0.4">
      <c r="A18" s="22">
        <v>13</v>
      </c>
      <c r="B18" s="23" t="s">
        <v>52</v>
      </c>
      <c r="C18" s="23" t="s">
        <v>45</v>
      </c>
      <c r="D18" s="24">
        <v>0.5</v>
      </c>
      <c r="E18" s="24">
        <v>17.89</v>
      </c>
      <c r="F18" s="24">
        <v>40.699999999999989</v>
      </c>
      <c r="G18" s="24">
        <v>0.6</v>
      </c>
      <c r="H18" s="24">
        <v>15</v>
      </c>
      <c r="I18" s="24">
        <v>0.70000000000000007</v>
      </c>
      <c r="J18" s="24">
        <v>2.2999999999999998</v>
      </c>
      <c r="K18" s="24">
        <v>0.39999999999999997</v>
      </c>
      <c r="N18" s="31">
        <f t="shared" si="19"/>
        <v>0.13763271726307511</v>
      </c>
      <c r="O18" s="33">
        <f t="shared" si="20"/>
        <v>4.924498623672827</v>
      </c>
      <c r="P18" s="47">
        <f t="shared" si="21"/>
        <v>11.20330318521431</v>
      </c>
      <c r="Q18" s="55">
        <f t="shared" si="22"/>
        <v>0.16515926071569012</v>
      </c>
      <c r="R18" s="58">
        <f t="shared" si="23"/>
        <v>4.1289815178922531</v>
      </c>
      <c r="S18" s="60">
        <f t="shared" si="24"/>
        <v>0.19268580416830516</v>
      </c>
      <c r="T18" s="1">
        <f t="shared" si="25"/>
        <v>0.63311049941014552</v>
      </c>
      <c r="U18" s="63">
        <f t="shared" si="26"/>
        <v>0.11010617381046006</v>
      </c>
      <c r="W18">
        <f t="shared" si="10"/>
        <v>2.9492725127801808E-2</v>
      </c>
      <c r="X18" s="33">
        <f t="shared" si="11"/>
        <v>1.0552497050727487</v>
      </c>
      <c r="Y18" s="47">
        <f t="shared" si="12"/>
        <v>2.400707825403066</v>
      </c>
      <c r="Z18" s="55">
        <f t="shared" si="13"/>
        <v>3.5391270153362166E-2</v>
      </c>
      <c r="AA18" s="58">
        <f t="shared" si="14"/>
        <v>0.88478175383405422</v>
      </c>
      <c r="AB18">
        <f t="shared" si="15"/>
        <v>4.1289815178922537E-2</v>
      </c>
      <c r="AC18" s="1">
        <f t="shared" si="16"/>
        <v>0.13566653558788833</v>
      </c>
      <c r="AD18">
        <f t="shared" si="17"/>
        <v>2.3594180102241444E-2</v>
      </c>
    </row>
    <row r="19" spans="1:30" ht="18.75" x14ac:dyDescent="0.4">
      <c r="A19" s="22">
        <v>14</v>
      </c>
      <c r="B19" s="23" t="s">
        <v>51</v>
      </c>
      <c r="C19" s="23" t="s">
        <v>45</v>
      </c>
      <c r="D19" s="24">
        <v>0.48780487804878053</v>
      </c>
      <c r="E19" s="24">
        <v>15.356097560975611</v>
      </c>
      <c r="F19" s="24">
        <v>39.51219512195123</v>
      </c>
      <c r="G19" s="24">
        <v>0.29268292682926828</v>
      </c>
      <c r="H19" s="24">
        <v>13.658536585365855</v>
      </c>
      <c r="I19" s="24">
        <v>1.7560975609756098</v>
      </c>
      <c r="J19" s="24">
        <v>2.1463414634146338</v>
      </c>
      <c r="K19" s="24">
        <v>3.9024390243902443</v>
      </c>
      <c r="N19" s="31">
        <f t="shared" si="19"/>
        <v>0.13427582172007327</v>
      </c>
      <c r="O19" s="33">
        <f t="shared" si="20"/>
        <v>4.227002867747907</v>
      </c>
      <c r="P19" s="47">
        <f t="shared" si="21"/>
        <v>10.876341559325937</v>
      </c>
      <c r="Q19" s="55">
        <f t="shared" si="22"/>
        <v>8.0565493032043967E-2</v>
      </c>
      <c r="R19" s="58">
        <f t="shared" si="23"/>
        <v>3.7597230081620521</v>
      </c>
      <c r="S19" s="60">
        <f t="shared" si="24"/>
        <v>0.48339295819226374</v>
      </c>
      <c r="T19" s="1">
        <f t="shared" si="25"/>
        <v>0.59081361556832235</v>
      </c>
      <c r="U19" s="63">
        <f t="shared" si="26"/>
        <v>1.0742065737605861</v>
      </c>
      <c r="W19">
        <f t="shared" si="10"/>
        <v>2.8773390368587129E-2</v>
      </c>
      <c r="X19" s="33">
        <f t="shared" si="11"/>
        <v>0.90578632880312293</v>
      </c>
      <c r="Y19" s="47">
        <f t="shared" si="12"/>
        <v>2.3306446198555584</v>
      </c>
      <c r="Z19" s="55">
        <f t="shared" si="13"/>
        <v>1.7264034221152275E-2</v>
      </c>
      <c r="AA19" s="58">
        <f t="shared" si="14"/>
        <v>0.80565493032043978</v>
      </c>
      <c r="AB19">
        <f t="shared" si="15"/>
        <v>0.10358420532691366</v>
      </c>
      <c r="AC19" s="1">
        <f t="shared" si="16"/>
        <v>0.12660291762178333</v>
      </c>
      <c r="AD19">
        <f t="shared" si="17"/>
        <v>0.23018712294869703</v>
      </c>
    </row>
    <row r="20" spans="1:30" ht="18.75" x14ac:dyDescent="0.4">
      <c r="A20" s="25">
        <v>15</v>
      </c>
      <c r="B20" s="26" t="s">
        <v>53</v>
      </c>
      <c r="C20" s="23" t="s">
        <v>45</v>
      </c>
      <c r="D20" s="27">
        <v>0.8571428571428571</v>
      </c>
      <c r="E20" s="27">
        <v>17.361904761904761</v>
      </c>
      <c r="F20" s="27">
        <v>51.809523809523817</v>
      </c>
      <c r="G20" s="27">
        <v>0.95238095238095244</v>
      </c>
      <c r="H20" s="27">
        <v>12.380952380952381</v>
      </c>
      <c r="I20" s="27">
        <v>0.95238095238095244</v>
      </c>
      <c r="J20" s="27">
        <v>2.1904761904761902</v>
      </c>
      <c r="K20" s="27">
        <v>1.9047619047619049</v>
      </c>
      <c r="N20" s="31">
        <f t="shared" si="19"/>
        <v>0.23594180102241447</v>
      </c>
      <c r="O20" s="33">
        <f t="shared" si="20"/>
        <v>4.7791322584873503</v>
      </c>
      <c r="P20" s="47">
        <f t="shared" si="21"/>
        <v>14.2613710840215</v>
      </c>
      <c r="Q20" s="55">
        <f t="shared" si="22"/>
        <v>0.26215755669157165</v>
      </c>
      <c r="R20" s="58">
        <f t="shared" si="23"/>
        <v>3.4080482369904312</v>
      </c>
      <c r="S20" s="60">
        <f t="shared" si="24"/>
        <v>0.26215755669157165</v>
      </c>
      <c r="T20" s="1">
        <f t="shared" si="25"/>
        <v>0.60296238039061467</v>
      </c>
      <c r="U20" s="63">
        <f t="shared" si="26"/>
        <v>0.52431511338314329</v>
      </c>
      <c r="W20">
        <f t="shared" si="10"/>
        <v>5.0558957361945954E-2</v>
      </c>
      <c r="X20" s="33">
        <f t="shared" si="11"/>
        <v>1.0240997696758607</v>
      </c>
      <c r="Y20" s="47">
        <f t="shared" si="12"/>
        <v>3.056008089433178</v>
      </c>
      <c r="Z20" s="55">
        <f t="shared" si="13"/>
        <v>5.6176619291051062E-2</v>
      </c>
      <c r="AA20" s="58">
        <f t="shared" si="14"/>
        <v>0.73029605078366389</v>
      </c>
      <c r="AB20">
        <f t="shared" si="15"/>
        <v>5.6176619291051062E-2</v>
      </c>
      <c r="AC20" s="1">
        <f t="shared" si="16"/>
        <v>0.12920622436941742</v>
      </c>
      <c r="AD20">
        <f t="shared" si="17"/>
        <v>0.11235323858210212</v>
      </c>
    </row>
    <row r="21" spans="1:30" ht="18.75" x14ac:dyDescent="0.4">
      <c r="A21" s="13">
        <v>16</v>
      </c>
      <c r="B21" s="14" t="s">
        <v>49</v>
      </c>
      <c r="C21" s="14" t="s">
        <v>47</v>
      </c>
      <c r="D21" s="15">
        <v>8</v>
      </c>
      <c r="E21" s="15">
        <v>20.514285714285716</v>
      </c>
      <c r="F21" s="15">
        <v>37.142857142857139</v>
      </c>
      <c r="G21" s="15">
        <v>0.57142857142857151</v>
      </c>
      <c r="H21" s="15">
        <v>9.795918367346939</v>
      </c>
      <c r="I21" s="15">
        <v>1.2244897959183674</v>
      </c>
      <c r="J21" s="15">
        <v>0.24489795918367346</v>
      </c>
      <c r="K21" s="15">
        <v>0.48979591836734693</v>
      </c>
      <c r="N21" s="31">
        <f t="shared" si="19"/>
        <v>2.2021234762092017</v>
      </c>
      <c r="O21" s="33">
        <f t="shared" si="20"/>
        <v>5.6468737711364536</v>
      </c>
      <c r="P21" s="47">
        <f t="shared" si="21"/>
        <v>10.224144710971292</v>
      </c>
      <c r="Q21" s="55">
        <f t="shared" si="22"/>
        <v>0.157294534014943</v>
      </c>
      <c r="R21" s="58">
        <f t="shared" si="23"/>
        <v>2.6964777259704511</v>
      </c>
      <c r="S21" s="60">
        <f t="shared" si="24"/>
        <v>0.33705971574630639</v>
      </c>
      <c r="T21" s="1">
        <f t="shared" si="25"/>
        <v>6.7411943149261272E-2</v>
      </c>
      <c r="U21" s="63">
        <f t="shared" si="26"/>
        <v>0.13482388629852254</v>
      </c>
      <c r="W21">
        <f t="shared" si="10"/>
        <v>0.47188360204482893</v>
      </c>
      <c r="X21" s="33">
        <f t="shared" si="11"/>
        <v>1.2100443795292399</v>
      </c>
      <c r="Y21" s="47">
        <f t="shared" si="12"/>
        <v>2.1908881523509911</v>
      </c>
      <c r="Z21" s="55">
        <f t="shared" si="13"/>
        <v>3.3705971574630643E-2</v>
      </c>
      <c r="AA21" s="58">
        <f t="shared" si="14"/>
        <v>0.57781665556509665</v>
      </c>
      <c r="AB21">
        <f t="shared" si="15"/>
        <v>7.2227081945637081E-2</v>
      </c>
      <c r="AC21" s="1">
        <f t="shared" si="16"/>
        <v>1.4445416389127417E-2</v>
      </c>
      <c r="AD21">
        <f t="shared" si="17"/>
        <v>2.8890832778254834E-2</v>
      </c>
    </row>
    <row r="22" spans="1:30" ht="18.75" x14ac:dyDescent="0.4">
      <c r="A22" s="13">
        <v>17</v>
      </c>
      <c r="B22" s="14" t="s">
        <v>51</v>
      </c>
      <c r="C22" s="14" t="s">
        <v>47</v>
      </c>
      <c r="D22" s="15">
        <v>1.5319148936170213</v>
      </c>
      <c r="E22" s="15">
        <v>20.808510638297872</v>
      </c>
      <c r="F22" s="15">
        <v>99.829787234042556</v>
      </c>
      <c r="G22" s="15">
        <v>1.0212765957446808</v>
      </c>
      <c r="H22" s="15">
        <v>11.914893617021278</v>
      </c>
      <c r="I22" s="15">
        <v>8</v>
      </c>
      <c r="J22" s="15">
        <v>0.59574468085106391</v>
      </c>
      <c r="K22" s="15">
        <v>0.68085106382978733</v>
      </c>
      <c r="N22" s="31">
        <f t="shared" si="19"/>
        <v>0.42168321884857052</v>
      </c>
      <c r="O22" s="33">
        <f t="shared" si="20"/>
        <v>5.7278637226930833</v>
      </c>
      <c r="P22" s="47">
        <f t="shared" si="21"/>
        <v>27.479689761631846</v>
      </c>
      <c r="Q22" s="55">
        <f t="shared" si="22"/>
        <v>0.28112214589904699</v>
      </c>
      <c r="R22" s="58">
        <f t="shared" si="23"/>
        <v>3.2797583688222156</v>
      </c>
      <c r="S22" s="60">
        <f t="shared" si="24"/>
        <v>2.2021234762092017</v>
      </c>
      <c r="T22" s="1">
        <f t="shared" si="25"/>
        <v>0.16398791844111077</v>
      </c>
      <c r="U22" s="63">
        <f t="shared" si="26"/>
        <v>0.18741476393269804</v>
      </c>
      <c r="W22">
        <f t="shared" si="10"/>
        <v>9.0360689753265111E-2</v>
      </c>
      <c r="X22" s="33">
        <f t="shared" si="11"/>
        <v>1.2273993691485177</v>
      </c>
      <c r="Y22" s="47">
        <f t="shared" si="12"/>
        <v>5.8885049489211099</v>
      </c>
      <c r="Z22" s="55">
        <f t="shared" si="13"/>
        <v>6.0240459835510074E-2</v>
      </c>
      <c r="AA22" s="58">
        <f t="shared" si="14"/>
        <v>0.70280536474761757</v>
      </c>
      <c r="AB22">
        <f t="shared" si="15"/>
        <v>0.47188360204482893</v>
      </c>
      <c r="AC22" s="1">
        <f t="shared" si="16"/>
        <v>3.5140268237380881E-2</v>
      </c>
      <c r="AD22">
        <f t="shared" si="17"/>
        <v>4.0160306557006718E-2</v>
      </c>
    </row>
    <row r="23" spans="1:30" ht="18.75" x14ac:dyDescent="0.4">
      <c r="A23" s="13">
        <v>18</v>
      </c>
      <c r="B23" s="14" t="s">
        <v>53</v>
      </c>
      <c r="C23" s="14" t="s">
        <v>47</v>
      </c>
      <c r="D23" s="15">
        <v>12</v>
      </c>
      <c r="E23" s="15">
        <v>39.170731707317081</v>
      </c>
      <c r="F23" s="15">
        <v>67.707317073170728</v>
      </c>
      <c r="G23" s="15">
        <v>0.78048780487804881</v>
      </c>
      <c r="H23" s="15">
        <v>12.682926829268293</v>
      </c>
      <c r="I23" s="15">
        <v>9.6585365853658534</v>
      </c>
      <c r="J23" s="15">
        <v>0.48780487804878053</v>
      </c>
      <c r="K23" s="15">
        <v>0.87804878048780488</v>
      </c>
      <c r="N23" s="31">
        <f t="shared" si="19"/>
        <v>3.3031852143138023</v>
      </c>
      <c r="O23" s="33">
        <f t="shared" si="20"/>
        <v>10.782348484121886</v>
      </c>
      <c r="P23" s="47">
        <f t="shared" si="21"/>
        <v>18.637484054746167</v>
      </c>
      <c r="Q23" s="55">
        <f t="shared" si="22"/>
        <v>0.21484131475211724</v>
      </c>
      <c r="R23" s="58">
        <f t="shared" si="23"/>
        <v>3.4911713647219051</v>
      </c>
      <c r="S23" s="60">
        <f t="shared" si="24"/>
        <v>2.658661270057451</v>
      </c>
      <c r="T23" s="1">
        <f t="shared" si="25"/>
        <v>0.13427582172007327</v>
      </c>
      <c r="U23" s="63">
        <f t="shared" si="26"/>
        <v>0.24169647909613187</v>
      </c>
      <c r="W23">
        <f t="shared" si="10"/>
        <v>0.7078254030672434</v>
      </c>
      <c r="X23" s="33">
        <f t="shared" si="11"/>
        <v>2.310503246597547</v>
      </c>
      <c r="Y23" s="47">
        <f t="shared" si="12"/>
        <v>3.9937465831598931</v>
      </c>
      <c r="Z23" s="55">
        <f t="shared" si="13"/>
        <v>4.6037424589739404E-2</v>
      </c>
      <c r="AA23" s="58">
        <f t="shared" si="14"/>
        <v>0.74810814958326544</v>
      </c>
      <c r="AB23">
        <f t="shared" si="15"/>
        <v>0.5697131292980252</v>
      </c>
      <c r="AC23" s="1">
        <f t="shared" si="16"/>
        <v>2.8773390368587129E-2</v>
      </c>
      <c r="AD23">
        <f t="shared" si="17"/>
        <v>5.1792102663456831E-2</v>
      </c>
    </row>
    <row r="24" spans="1:30" ht="18.75" x14ac:dyDescent="0.4">
      <c r="A24" s="13">
        <v>19</v>
      </c>
      <c r="B24" s="14" t="s">
        <v>52</v>
      </c>
      <c r="C24" s="14" t="s">
        <v>47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N24" s="31">
        <f t="shared" si="19"/>
        <v>0</v>
      </c>
      <c r="O24" s="33">
        <f t="shared" si="20"/>
        <v>0</v>
      </c>
      <c r="P24" s="47">
        <f t="shared" si="21"/>
        <v>0</v>
      </c>
      <c r="Q24" s="55">
        <f t="shared" si="22"/>
        <v>0</v>
      </c>
      <c r="R24" s="58">
        <f t="shared" si="23"/>
        <v>0</v>
      </c>
      <c r="S24" s="60">
        <f t="shared" si="24"/>
        <v>0</v>
      </c>
      <c r="T24" s="1">
        <f t="shared" si="25"/>
        <v>0</v>
      </c>
      <c r="U24" s="63">
        <f t="shared" si="26"/>
        <v>0</v>
      </c>
      <c r="W24">
        <f t="shared" si="10"/>
        <v>0</v>
      </c>
      <c r="X24" s="33">
        <f t="shared" si="11"/>
        <v>0</v>
      </c>
      <c r="Y24" s="47">
        <f t="shared" si="12"/>
        <v>0</v>
      </c>
      <c r="Z24" s="55">
        <f t="shared" si="13"/>
        <v>0</v>
      </c>
      <c r="AA24" s="58">
        <f t="shared" si="14"/>
        <v>0</v>
      </c>
      <c r="AB24">
        <f t="shared" si="15"/>
        <v>0</v>
      </c>
      <c r="AC24" s="1">
        <f t="shared" si="16"/>
        <v>0</v>
      </c>
      <c r="AD24">
        <f t="shared" si="17"/>
        <v>0</v>
      </c>
    </row>
    <row r="25" spans="1:30" ht="18.75" x14ac:dyDescent="0.4">
      <c r="A25" s="13">
        <v>20</v>
      </c>
      <c r="B25" s="14" t="s">
        <v>50</v>
      </c>
      <c r="C25" s="14" t="s">
        <v>47</v>
      </c>
      <c r="D25" s="15">
        <v>8.545454545454545</v>
      </c>
      <c r="E25" s="15">
        <v>27.545454545454543</v>
      </c>
      <c r="F25" s="15">
        <v>48</v>
      </c>
      <c r="G25" s="15">
        <v>1.7272727272727273</v>
      </c>
      <c r="H25" s="15">
        <v>13.636363636363637</v>
      </c>
      <c r="I25" s="15">
        <v>8.7272727272727266</v>
      </c>
      <c r="J25" s="15">
        <v>1.0909090909090908</v>
      </c>
      <c r="K25" s="15">
        <v>1.7272727272727273</v>
      </c>
      <c r="N25" s="31">
        <f t="shared" si="19"/>
        <v>2.3522682586780106</v>
      </c>
      <c r="O25" s="33">
        <f t="shared" si="20"/>
        <v>7.5823115146748643</v>
      </c>
      <c r="P25" s="47">
        <f t="shared" si="21"/>
        <v>13.212740857255209</v>
      </c>
      <c r="Q25" s="55">
        <f t="shared" si="22"/>
        <v>0.4754584778178958</v>
      </c>
      <c r="R25" s="58">
        <f t="shared" si="23"/>
        <v>3.7536195617202304</v>
      </c>
      <c r="S25" s="60">
        <f t="shared" si="24"/>
        <v>2.402316519500947</v>
      </c>
      <c r="T25" s="1">
        <f t="shared" si="25"/>
        <v>0.30028956493761838</v>
      </c>
      <c r="U25" s="63">
        <f>K25*$B$2/$B$1</f>
        <v>0.4754584778178958</v>
      </c>
      <c r="W25">
        <f t="shared" si="10"/>
        <v>0.50405748400243089</v>
      </c>
      <c r="X25" s="33">
        <f t="shared" si="11"/>
        <v>1.6247810388588995</v>
      </c>
      <c r="Y25" s="47">
        <f t="shared" si="12"/>
        <v>2.8313016122689736</v>
      </c>
      <c r="Z25" s="55">
        <f t="shared" si="13"/>
        <v>0.10188395953240625</v>
      </c>
      <c r="AA25" s="58">
        <f t="shared" si="14"/>
        <v>0.80434704894004938</v>
      </c>
      <c r="AB25">
        <f t="shared" si="15"/>
        <v>0.51478211132163154</v>
      </c>
      <c r="AC25" s="1">
        <f t="shared" si="16"/>
        <v>6.4347763915203943E-2</v>
      </c>
      <c r="AD25">
        <f t="shared" si="17"/>
        <v>0.10188395953240625</v>
      </c>
    </row>
  </sheetData>
  <mergeCells count="2">
    <mergeCell ref="N2:U2"/>
    <mergeCell ref="W2:A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071CD-CE2A-4CB0-A316-CEFC94A6E60F}">
  <dimension ref="A2:AM28"/>
  <sheetViews>
    <sheetView topLeftCell="U1" workbookViewId="0">
      <selection activeCell="AM14" sqref="AM14"/>
    </sheetView>
  </sheetViews>
  <sheetFormatPr defaultRowHeight="15" x14ac:dyDescent="0.25"/>
  <cols>
    <col min="1" max="1" width="15.28515625" bestFit="1" customWidth="1"/>
    <col min="21" max="21" width="15.28515625" bestFit="1" customWidth="1"/>
  </cols>
  <sheetData>
    <row r="2" spans="1:39" ht="15" customHeight="1" x14ac:dyDescent="0.35">
      <c r="B2" t="s">
        <v>57</v>
      </c>
      <c r="K2" t="s">
        <v>60</v>
      </c>
      <c r="U2" s="87" t="s">
        <v>72</v>
      </c>
      <c r="V2" s="88"/>
      <c r="W2" s="88"/>
      <c r="X2" s="88"/>
      <c r="Y2" s="88"/>
      <c r="Z2" s="88"/>
      <c r="AA2" s="88"/>
      <c r="AB2" s="88"/>
      <c r="AC2" s="89"/>
      <c r="AD2" s="66"/>
      <c r="AE2" s="87" t="s">
        <v>71</v>
      </c>
      <c r="AF2" s="88"/>
      <c r="AG2" s="88"/>
      <c r="AH2" s="88"/>
      <c r="AI2" s="88"/>
      <c r="AJ2" s="88"/>
      <c r="AK2" s="88"/>
      <c r="AL2" s="88"/>
      <c r="AM2" s="67"/>
    </row>
    <row r="3" spans="1:39" ht="15" customHeight="1" x14ac:dyDescent="0.35">
      <c r="C3" t="s">
        <v>59</v>
      </c>
      <c r="L3" t="s">
        <v>59</v>
      </c>
      <c r="U3" s="90"/>
      <c r="V3" s="91"/>
      <c r="W3" s="91"/>
      <c r="X3" s="91"/>
      <c r="Y3" s="91"/>
      <c r="Z3" s="91"/>
      <c r="AA3" s="91"/>
      <c r="AB3" s="91"/>
      <c r="AC3" s="92"/>
      <c r="AD3" s="66"/>
      <c r="AE3" s="90"/>
      <c r="AF3" s="91"/>
      <c r="AG3" s="91"/>
      <c r="AH3" s="91"/>
      <c r="AI3" s="91"/>
      <c r="AJ3" s="91"/>
      <c r="AK3" s="91"/>
      <c r="AL3" s="91"/>
      <c r="AM3" s="68"/>
    </row>
    <row r="4" spans="1:39" x14ac:dyDescent="0.25"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</row>
    <row r="5" spans="1:39" x14ac:dyDescent="0.25">
      <c r="A5" t="s">
        <v>42</v>
      </c>
      <c r="B5" s="10" t="s">
        <v>5</v>
      </c>
      <c r="C5" s="10" t="s">
        <v>7</v>
      </c>
      <c r="D5" s="10" t="s">
        <v>19</v>
      </c>
      <c r="E5" s="10" t="s">
        <v>15</v>
      </c>
      <c r="F5" s="10" t="s">
        <v>17</v>
      </c>
      <c r="G5" s="10" t="s">
        <v>11</v>
      </c>
      <c r="H5" s="10" t="s">
        <v>9</v>
      </c>
      <c r="I5" s="10" t="s">
        <v>13</v>
      </c>
      <c r="J5" s="10"/>
      <c r="K5" s="10" t="s">
        <v>5</v>
      </c>
      <c r="L5" s="10" t="s">
        <v>7</v>
      </c>
      <c r="M5" s="10" t="s">
        <v>19</v>
      </c>
      <c r="N5" s="10" t="s">
        <v>15</v>
      </c>
      <c r="O5" s="10" t="s">
        <v>17</v>
      </c>
      <c r="P5" s="10" t="s">
        <v>11</v>
      </c>
      <c r="Q5" s="10" t="s">
        <v>9</v>
      </c>
      <c r="R5" s="10" t="s">
        <v>13</v>
      </c>
      <c r="U5" s="66" t="s">
        <v>42</v>
      </c>
      <c r="V5" s="66" t="s">
        <v>5</v>
      </c>
      <c r="W5" s="66" t="s">
        <v>7</v>
      </c>
      <c r="X5" s="66" t="s">
        <v>19</v>
      </c>
      <c r="Y5" s="66" t="s">
        <v>15</v>
      </c>
      <c r="Z5" s="66" t="s">
        <v>17</v>
      </c>
      <c r="AA5" s="66" t="s">
        <v>11</v>
      </c>
      <c r="AB5" s="66" t="s">
        <v>9</v>
      </c>
      <c r="AC5" s="66" t="s">
        <v>13</v>
      </c>
      <c r="AD5" s="66"/>
      <c r="AE5" s="66" t="s">
        <v>5</v>
      </c>
      <c r="AF5" s="66" t="s">
        <v>7</v>
      </c>
      <c r="AG5" s="66" t="s">
        <v>19</v>
      </c>
      <c r="AH5" s="66" t="s">
        <v>15</v>
      </c>
      <c r="AI5" s="66" t="s">
        <v>17</v>
      </c>
      <c r="AJ5" s="66" t="s">
        <v>11</v>
      </c>
      <c r="AK5" s="66" t="s">
        <v>9</v>
      </c>
      <c r="AL5" s="66" t="s">
        <v>13</v>
      </c>
    </row>
    <row r="6" spans="1:39" x14ac:dyDescent="0.25">
      <c r="A6" t="s">
        <v>43</v>
      </c>
      <c r="B6" s="10">
        <v>2.8313016122689736</v>
      </c>
      <c r="C6" s="10">
        <v>23.119674924629702</v>
      </c>
      <c r="D6" s="10">
        <v>104.31249180757635</v>
      </c>
      <c r="E6" s="10">
        <v>1.4156508061344868</v>
      </c>
      <c r="F6" s="10">
        <v>1.0486302267662866</v>
      </c>
      <c r="G6" s="10">
        <v>1.1534932494429149</v>
      </c>
      <c r="H6" s="10">
        <v>0.52431511338314329</v>
      </c>
      <c r="I6" s="10">
        <v>1.5467295844802724</v>
      </c>
      <c r="J6" s="10"/>
      <c r="K6" s="10">
        <v>0.60670748834335153</v>
      </c>
      <c r="L6" s="10">
        <v>4.9542160552777945</v>
      </c>
      <c r="M6" s="10">
        <v>22.35267681590922</v>
      </c>
      <c r="N6" s="10">
        <v>0.30335374417167577</v>
      </c>
      <c r="O6" s="10">
        <v>0.22470647716420425</v>
      </c>
      <c r="P6" s="10">
        <v>0.24717712488062463</v>
      </c>
      <c r="Q6" s="10">
        <v>0.11235323858210212</v>
      </c>
      <c r="R6" s="10">
        <v>0.33144205381720121</v>
      </c>
      <c r="U6" s="66" t="s">
        <v>43</v>
      </c>
      <c r="V6" s="66">
        <f>(B6-$B$27)/$B$28</f>
        <v>1.407033001715831</v>
      </c>
      <c r="W6" s="66">
        <f>(C6-$C$27)/$C$28</f>
        <v>2.4965183293384579</v>
      </c>
      <c r="X6" s="66">
        <f>(D6-$D$27)/$D$28</f>
        <v>3.3090473694565881</v>
      </c>
      <c r="Y6" s="66">
        <f>(E6-$E$27)/$E$28</f>
        <v>2.5653971519684888</v>
      </c>
      <c r="Z6" s="66">
        <f>(F6-$F$27)/$F$28</f>
        <v>-0.95049496283794555</v>
      </c>
      <c r="AA6" s="66">
        <f>(G6-$G$27)/$G$28</f>
        <v>0.56663411438714362</v>
      </c>
      <c r="AB6" s="66">
        <f>(H6-$H$27)/$H$28</f>
        <v>0.41377544930360022</v>
      </c>
      <c r="AC6" s="66">
        <f>(I6-$I$27)/$I$28</f>
        <v>1.2765092132100304</v>
      </c>
      <c r="AD6" s="66"/>
      <c r="AE6" s="66">
        <f>(K6-$K$27)/$K$28</f>
        <v>1.4070330017158306</v>
      </c>
      <c r="AF6" s="66">
        <f>(L6-$L$27)/$L$28</f>
        <v>2.4965183293384583</v>
      </c>
      <c r="AG6" s="66">
        <f>(M6-$M$27)/$M$28</f>
        <v>3.3090473694565872</v>
      </c>
      <c r="AH6" s="66">
        <f>(N6-$N$27)/$N$28</f>
        <v>2.5653971519684893</v>
      </c>
      <c r="AI6" s="66">
        <f>(O6-$O$27)/$O$28</f>
        <v>-0.95049496283794654</v>
      </c>
      <c r="AJ6" s="66">
        <f>(P6-$P$27)/$P$28</f>
        <v>0.56663411438714362</v>
      </c>
      <c r="AK6" s="66">
        <f>(Q6-$Q$27)/$Q$28</f>
        <v>0.41377544930360022</v>
      </c>
      <c r="AL6" s="66">
        <f>(R6-$R$27)/$R$28</f>
        <v>1.2765092132100311</v>
      </c>
    </row>
    <row r="7" spans="1:39" x14ac:dyDescent="0.25">
      <c r="A7" t="s">
        <v>43</v>
      </c>
      <c r="B7" s="10">
        <v>2.1063789772435837</v>
      </c>
      <c r="C7" s="10">
        <v>10.673118022192208</v>
      </c>
      <c r="D7" s="10">
        <v>41.768537673750622</v>
      </c>
      <c r="E7" s="10">
        <v>0.90957274017336598</v>
      </c>
      <c r="F7" s="10">
        <v>1.1968062370702182</v>
      </c>
      <c r="G7" s="10">
        <v>0.33510574637966112</v>
      </c>
      <c r="H7" s="10">
        <v>0.38297799586246983</v>
      </c>
      <c r="I7" s="10">
        <v>1.0771256133631963</v>
      </c>
      <c r="J7" s="10"/>
      <c r="K7" s="10">
        <v>0.45136692369505371</v>
      </c>
      <c r="L7" s="10">
        <v>2.2870967190411875</v>
      </c>
      <c r="M7" s="10">
        <v>8.9504009300894189</v>
      </c>
      <c r="N7" s="10">
        <v>0.19490844432286414</v>
      </c>
      <c r="O7" s="10">
        <v>0.25645847937218963</v>
      </c>
      <c r="P7" s="10">
        <v>7.1808374224213101E-2</v>
      </c>
      <c r="Q7" s="10">
        <v>8.2066713399100683E-2</v>
      </c>
      <c r="R7" s="10">
        <v>0.23081263143497066</v>
      </c>
      <c r="U7" s="66" t="s">
        <v>43</v>
      </c>
      <c r="V7" s="66">
        <f t="shared" ref="V7:V25" si="0">(B7-$B$27)/$B$28</f>
        <v>0.67713462248070899</v>
      </c>
      <c r="W7" s="66">
        <f t="shared" ref="W7:W25" si="1">(C7-$C$27)/$C$28</f>
        <v>0.27474863911232023</v>
      </c>
      <c r="X7" s="66">
        <f t="shared" ref="X7:X25" si="2">(D7-$D$27)/$D$28</f>
        <v>0.63631983005467019</v>
      </c>
      <c r="Y7" s="66">
        <f t="shared" ref="Y7:Y25" si="3">(E7-$E$27)/$E$28</f>
        <v>1.1962166154341829</v>
      </c>
      <c r="Z7" s="66">
        <f t="shared" ref="Z7:Z25" si="4">(F7-$F$27)/$F$28</f>
        <v>-0.83644502933721709</v>
      </c>
      <c r="AA7" s="66">
        <f t="shared" ref="AA7:AA25" si="5">(G7-$G$27)/$G$28</f>
        <v>-0.410517009108196</v>
      </c>
      <c r="AB7" s="66">
        <f t="shared" ref="AB7:AB25" si="6">(H7-$H$27)/$H$28</f>
        <v>-0.39369493660269628</v>
      </c>
      <c r="AC7" s="66">
        <f t="shared" ref="AC7:AC25" si="7">(I7-$I$27)/$I$28</f>
        <v>0.51205170372606423</v>
      </c>
      <c r="AD7" s="66"/>
      <c r="AE7" s="66">
        <f t="shared" ref="AE7:AE25" si="8">(K7-$K$27)/$K$28</f>
        <v>0.67713462248070899</v>
      </c>
      <c r="AF7" s="66">
        <f t="shared" ref="AF7:AF25" si="9">(L7-$L$27)/$L$28</f>
        <v>0.27474863911232034</v>
      </c>
      <c r="AG7" s="66">
        <f t="shared" ref="AG7:AG25" si="10">(M7-$M$27)/$M$28</f>
        <v>0.63631983005467008</v>
      </c>
      <c r="AH7" s="66">
        <f t="shared" ref="AH7:AH25" si="11">(N7-$N$27)/$N$28</f>
        <v>1.1962166154341827</v>
      </c>
      <c r="AI7" s="66">
        <f t="shared" ref="AI7:AI25" si="12">(O7-$O$27)/$O$28</f>
        <v>-0.83644502933721776</v>
      </c>
      <c r="AJ7" s="66">
        <f t="shared" ref="AJ7:AJ25" si="13">(P7-$P$27)/$P$28</f>
        <v>-0.41051700910819588</v>
      </c>
      <c r="AK7" s="66">
        <f t="shared" ref="AK7:AK25" si="14">(Q7-$Q$27)/$Q$28</f>
        <v>-0.39369493660269561</v>
      </c>
      <c r="AL7" s="66">
        <f t="shared" ref="AL7:AL25" si="15">(R7-$R$27)/$R$28</f>
        <v>0.51205170372606479</v>
      </c>
    </row>
    <row r="8" spans="1:39" x14ac:dyDescent="0.25">
      <c r="A8" t="s">
        <v>43</v>
      </c>
      <c r="B8" s="10">
        <v>2.0186131865251018</v>
      </c>
      <c r="C8" s="10">
        <v>20.857255210381439</v>
      </c>
      <c r="D8" s="10">
        <v>41.027657622230954</v>
      </c>
      <c r="E8" s="10">
        <v>1.0224144710971292</v>
      </c>
      <c r="F8" s="10">
        <v>1.5729453401494298</v>
      </c>
      <c r="G8" s="10">
        <v>0.34080482369904314</v>
      </c>
      <c r="H8" s="10">
        <v>0.49809935771398611</v>
      </c>
      <c r="I8" s="10">
        <v>1.3107877834578581</v>
      </c>
      <c r="J8" s="10"/>
      <c r="K8" s="10">
        <v>0.43255996854109324</v>
      </c>
      <c r="L8" s="10">
        <v>4.4694118307960231</v>
      </c>
      <c r="M8" s="10">
        <v>8.79164091904949</v>
      </c>
      <c r="N8" s="10">
        <v>0.21908881523509915</v>
      </c>
      <c r="O8" s="10">
        <v>0.33705971574630639</v>
      </c>
      <c r="P8" s="10">
        <v>7.302960507836638E-2</v>
      </c>
      <c r="Q8" s="10">
        <v>0.10673557665299702</v>
      </c>
      <c r="R8" s="10">
        <v>0.28088309645525533</v>
      </c>
      <c r="U8" s="66" t="s">
        <v>43</v>
      </c>
      <c r="V8" s="66">
        <f t="shared" si="0"/>
        <v>0.58876642247897337</v>
      </c>
      <c r="W8" s="66">
        <f t="shared" si="1"/>
        <v>2.0926656344054129</v>
      </c>
      <c r="X8" s="66">
        <f t="shared" si="2"/>
        <v>0.60465936751254923</v>
      </c>
      <c r="Y8" s="66">
        <f t="shared" si="3"/>
        <v>1.5015068702019669</v>
      </c>
      <c r="Z8" s="66">
        <f t="shared" si="4"/>
        <v>-0.54693365968152119</v>
      </c>
      <c r="AA8" s="66">
        <f t="shared" si="5"/>
        <v>-0.40371233554625074</v>
      </c>
      <c r="AB8" s="66">
        <f t="shared" si="6"/>
        <v>0.2640027164338839</v>
      </c>
      <c r="AC8" s="66">
        <f t="shared" si="7"/>
        <v>0.89242497907609608</v>
      </c>
      <c r="AD8" s="66"/>
      <c r="AE8" s="66">
        <f t="shared" si="8"/>
        <v>0.58876642247897315</v>
      </c>
      <c r="AF8" s="66">
        <f t="shared" si="9"/>
        <v>2.0926656344054133</v>
      </c>
      <c r="AG8" s="66">
        <f t="shared" si="10"/>
        <v>0.60465936751254901</v>
      </c>
      <c r="AH8" s="66">
        <f t="shared" si="11"/>
        <v>1.5015068702019672</v>
      </c>
      <c r="AI8" s="66">
        <f t="shared" si="12"/>
        <v>-0.54693365968152174</v>
      </c>
      <c r="AJ8" s="66">
        <f t="shared" si="13"/>
        <v>-0.40371233554625069</v>
      </c>
      <c r="AK8" s="66">
        <f t="shared" si="14"/>
        <v>0.26400271643388401</v>
      </c>
      <c r="AL8" s="66">
        <f t="shared" si="15"/>
        <v>0.89242497907609697</v>
      </c>
    </row>
    <row r="9" spans="1:39" x14ac:dyDescent="0.25">
      <c r="A9" t="s">
        <v>43</v>
      </c>
      <c r="B9" s="10">
        <v>2.0448289421942585</v>
      </c>
      <c r="C9" s="10">
        <v>14.774450873546428</v>
      </c>
      <c r="D9" s="10">
        <v>41.0314027301837</v>
      </c>
      <c r="E9" s="10">
        <v>0.94376720408965797</v>
      </c>
      <c r="F9" s="10">
        <v>1.57294534014943</v>
      </c>
      <c r="G9" s="10">
        <v>0.33705971574630639</v>
      </c>
      <c r="H9" s="10">
        <v>0.40447165889556769</v>
      </c>
      <c r="I9" s="10">
        <v>1.3482388629852256</v>
      </c>
      <c r="J9" s="10"/>
      <c r="K9" s="10">
        <v>0.43817763047019825</v>
      </c>
      <c r="L9" s="10">
        <v>3.1659537586170918</v>
      </c>
      <c r="M9" s="10">
        <v>8.7924434421822202</v>
      </c>
      <c r="N9" s="10">
        <v>0.20223582944778384</v>
      </c>
      <c r="O9" s="10">
        <v>0.33705971574630639</v>
      </c>
      <c r="P9" s="10">
        <v>7.2227081945637081E-2</v>
      </c>
      <c r="Q9" s="10">
        <v>8.6672498334764494E-2</v>
      </c>
      <c r="R9" s="10">
        <v>0.28890832778254832</v>
      </c>
      <c r="U9" s="66" t="s">
        <v>43</v>
      </c>
      <c r="V9" s="66">
        <f t="shared" si="0"/>
        <v>0.61516211858338765</v>
      </c>
      <c r="W9" s="66">
        <f t="shared" si="1"/>
        <v>1.0068560877901982</v>
      </c>
      <c r="X9" s="66">
        <f t="shared" si="2"/>
        <v>0.60481940941111412</v>
      </c>
      <c r="Y9" s="66">
        <f t="shared" si="3"/>
        <v>1.2887288138486632</v>
      </c>
      <c r="Z9" s="66">
        <f t="shared" si="4"/>
        <v>-0.54693365968152097</v>
      </c>
      <c r="AA9" s="66">
        <f t="shared" si="5"/>
        <v>-0.40818397817267194</v>
      </c>
      <c r="AB9" s="66">
        <f t="shared" si="6"/>
        <v>-0.27089990095795968</v>
      </c>
      <c r="AC9" s="66">
        <f t="shared" si="7"/>
        <v>0.95339073052592715</v>
      </c>
      <c r="AD9" s="66"/>
      <c r="AE9" s="66">
        <f t="shared" si="8"/>
        <v>0.61516211858338743</v>
      </c>
      <c r="AF9" s="66">
        <f t="shared" si="9"/>
        <v>1.0068560877901982</v>
      </c>
      <c r="AG9" s="66">
        <f t="shared" si="10"/>
        <v>0.60481940941111378</v>
      </c>
      <c r="AH9" s="66">
        <f t="shared" si="11"/>
        <v>1.288728813848663</v>
      </c>
      <c r="AI9" s="66">
        <f t="shared" si="12"/>
        <v>-0.54693365968152174</v>
      </c>
      <c r="AJ9" s="66">
        <f t="shared" si="13"/>
        <v>-0.40818397817267182</v>
      </c>
      <c r="AK9" s="66">
        <f t="shared" si="14"/>
        <v>-0.27089990095795946</v>
      </c>
      <c r="AL9" s="66">
        <f t="shared" si="15"/>
        <v>0.95339073052592771</v>
      </c>
    </row>
    <row r="10" spans="1:39" x14ac:dyDescent="0.25">
      <c r="A10" t="s">
        <v>43</v>
      </c>
      <c r="B10" s="10">
        <v>2.0678476544891282</v>
      </c>
      <c r="C10" s="10">
        <v>15.806949732887027</v>
      </c>
      <c r="D10" s="10">
        <v>60.800092074849182</v>
      </c>
      <c r="E10" s="10">
        <v>0.7250894372883957</v>
      </c>
      <c r="F10" s="10">
        <v>0.53710328688029307</v>
      </c>
      <c r="G10" s="10">
        <v>0.40282746516021978</v>
      </c>
      <c r="H10" s="10">
        <v>0.3491171364721905</v>
      </c>
      <c r="I10" s="10">
        <v>1.1010617381046011</v>
      </c>
      <c r="J10" s="10"/>
      <c r="K10" s="10">
        <v>0.44311021167624182</v>
      </c>
      <c r="L10" s="10">
        <v>3.3872035141900771</v>
      </c>
      <c r="M10" s="10">
        <v>13.028591158896251</v>
      </c>
      <c r="N10" s="10">
        <v>0.1553763079903705</v>
      </c>
      <c r="O10" s="10">
        <v>0.11509356147434852</v>
      </c>
      <c r="P10" s="10">
        <v>8.6320171105761387E-2</v>
      </c>
      <c r="Q10" s="10">
        <v>7.4810814958326532E-2</v>
      </c>
      <c r="R10" s="10">
        <v>0.23594180102241452</v>
      </c>
      <c r="U10" s="66" t="s">
        <v>43</v>
      </c>
      <c r="V10" s="66">
        <f t="shared" si="0"/>
        <v>0.63833882735799585</v>
      </c>
      <c r="W10" s="66">
        <f t="shared" si="1"/>
        <v>1.1911620519903667</v>
      </c>
      <c r="X10" s="66">
        <f t="shared" si="2"/>
        <v>1.4496064261755872</v>
      </c>
      <c r="Y10" s="66">
        <f t="shared" si="3"/>
        <v>0.69710202301264601</v>
      </c>
      <c r="Z10" s="66">
        <f t="shared" si="4"/>
        <v>-1.3442133073807987</v>
      </c>
      <c r="AA10" s="66">
        <f t="shared" si="5"/>
        <v>-0.32965757107454402</v>
      </c>
      <c r="AB10" s="66">
        <f t="shared" si="6"/>
        <v>-0.58714476548425965</v>
      </c>
      <c r="AC10" s="66">
        <f t="shared" si="7"/>
        <v>0.55101677095704371</v>
      </c>
      <c r="AD10" s="66"/>
      <c r="AE10" s="66">
        <f t="shared" si="8"/>
        <v>0.63833882735799585</v>
      </c>
      <c r="AF10" s="66">
        <f t="shared" si="9"/>
        <v>1.1911620519903663</v>
      </c>
      <c r="AG10" s="66">
        <f t="shared" si="10"/>
        <v>1.4496064261755865</v>
      </c>
      <c r="AH10" s="66">
        <f t="shared" si="11"/>
        <v>0.69710202301264557</v>
      </c>
      <c r="AI10" s="66">
        <f t="shared" si="12"/>
        <v>-1.3442133073807998</v>
      </c>
      <c r="AJ10" s="66">
        <f t="shared" si="13"/>
        <v>-0.32965757107454391</v>
      </c>
      <c r="AK10" s="66">
        <f t="shared" si="14"/>
        <v>-0.58714476548425909</v>
      </c>
      <c r="AL10" s="66">
        <f t="shared" si="15"/>
        <v>0.55101677095704416</v>
      </c>
    </row>
    <row r="11" spans="1:39" x14ac:dyDescent="0.25">
      <c r="A11" t="s">
        <v>44</v>
      </c>
      <c r="B11" s="10">
        <v>1.2845720277887009</v>
      </c>
      <c r="C11" s="10">
        <v>6.1685673089526807</v>
      </c>
      <c r="D11" s="10">
        <v>18.088871411718443</v>
      </c>
      <c r="E11" s="10">
        <v>0.47188360204482893</v>
      </c>
      <c r="F11" s="10">
        <v>0.78647267007471489</v>
      </c>
      <c r="G11" s="10"/>
      <c r="H11" s="10">
        <v>0.55053086905230053</v>
      </c>
      <c r="I11" s="10">
        <v>0.39323633503735744</v>
      </c>
      <c r="J11" s="10"/>
      <c r="K11" s="10">
        <v>0.27526543452615021</v>
      </c>
      <c r="L11" s="10">
        <v>1.3218358519184317</v>
      </c>
      <c r="M11" s="10">
        <v>3.8761867310825231</v>
      </c>
      <c r="N11" s="10">
        <v>0.10111791472389191</v>
      </c>
      <c r="O11" s="10">
        <v>0.16852985787315319</v>
      </c>
      <c r="P11" s="10"/>
      <c r="Q11" s="10">
        <v>0.11797090051120726</v>
      </c>
      <c r="R11" s="10">
        <v>8.4264928936576597E-2</v>
      </c>
      <c r="U11" s="66" t="s">
        <v>44</v>
      </c>
      <c r="V11" s="66">
        <f t="shared" si="0"/>
        <v>-0.15031306844464049</v>
      </c>
      <c r="W11" s="66">
        <f t="shared" si="1"/>
        <v>-0.52933511844493331</v>
      </c>
      <c r="X11" s="66">
        <f t="shared" si="2"/>
        <v>-0.37559726119541809</v>
      </c>
      <c r="Y11" s="66">
        <f t="shared" si="3"/>
        <v>1.2060475728836909E-2</v>
      </c>
      <c r="Z11" s="66">
        <f t="shared" si="4"/>
        <v>-1.1522756144161577</v>
      </c>
      <c r="AA11" s="66">
        <f t="shared" si="5"/>
        <v>-0.81063181455057753</v>
      </c>
      <c r="AB11" s="66">
        <f t="shared" si="6"/>
        <v>0.56354818217331681</v>
      </c>
      <c r="AC11" s="66">
        <f t="shared" si="7"/>
        <v>-0.60123593144476017</v>
      </c>
      <c r="AD11" s="66"/>
      <c r="AE11" s="66">
        <f t="shared" si="8"/>
        <v>-0.15031306844464029</v>
      </c>
      <c r="AF11" s="66">
        <f t="shared" si="9"/>
        <v>-0.52933511844493297</v>
      </c>
      <c r="AG11" s="66">
        <f t="shared" si="10"/>
        <v>-0.37559726119541803</v>
      </c>
      <c r="AH11" s="66">
        <f t="shared" si="11"/>
        <v>1.2060475728836312E-2</v>
      </c>
      <c r="AI11" s="66">
        <f t="shared" si="12"/>
        <v>-1.1522756144161586</v>
      </c>
      <c r="AJ11" s="66">
        <f t="shared" si="13"/>
        <v>-0.81063181455057742</v>
      </c>
      <c r="AK11" s="66">
        <f t="shared" si="14"/>
        <v>0.56354818217331715</v>
      </c>
      <c r="AL11" s="66">
        <f t="shared" si="15"/>
        <v>-0.6012359314447604</v>
      </c>
    </row>
    <row r="12" spans="1:39" x14ac:dyDescent="0.25">
      <c r="A12" t="s">
        <v>44</v>
      </c>
      <c r="B12" s="10">
        <v>2.010634478277967</v>
      </c>
      <c r="C12" s="10">
        <v>8.4853562208278461</v>
      </c>
      <c r="D12" s="10">
        <v>18.670177298295407</v>
      </c>
      <c r="E12" s="10">
        <v>0.50265861956949176</v>
      </c>
      <c r="F12" s="10">
        <v>1.1968062370702182</v>
      </c>
      <c r="G12" s="10">
        <v>9.5744498965617458E-2</v>
      </c>
      <c r="H12" s="10">
        <v>0.57446699379370481</v>
      </c>
      <c r="I12" s="10">
        <v>0.55053086905230031</v>
      </c>
      <c r="J12" s="10"/>
      <c r="K12" s="10">
        <v>0.4308502453452786</v>
      </c>
      <c r="L12" s="10">
        <v>1.8182906187488244</v>
      </c>
      <c r="M12" s="10">
        <v>4.0007522782061589</v>
      </c>
      <c r="N12" s="10">
        <v>0.10771256133631965</v>
      </c>
      <c r="O12" s="10">
        <v>0.25645847937218963</v>
      </c>
      <c r="P12" s="10">
        <v>2.0516678349775171E-2</v>
      </c>
      <c r="Q12" s="10">
        <v>0.12310007009865102</v>
      </c>
      <c r="R12" s="10">
        <v>0.11797090051120722</v>
      </c>
      <c r="U12" s="66" t="s">
        <v>44</v>
      </c>
      <c r="V12" s="66">
        <f t="shared" si="0"/>
        <v>0.58073294975154288</v>
      </c>
      <c r="W12" s="66">
        <f t="shared" si="1"/>
        <v>-0.11577726277416614</v>
      </c>
      <c r="X12" s="66">
        <f t="shared" si="2"/>
        <v>-0.35075597520083107</v>
      </c>
      <c r="Y12" s="66">
        <f t="shared" si="3"/>
        <v>9.5321454301869224E-2</v>
      </c>
      <c r="Z12" s="66">
        <f t="shared" si="4"/>
        <v>-0.83644502933721709</v>
      </c>
      <c r="AA12" s="66">
        <f t="shared" si="5"/>
        <v>-0.69631329870989711</v>
      </c>
      <c r="AB12" s="66">
        <f t="shared" si="6"/>
        <v>0.70029719914131805</v>
      </c>
      <c r="AC12" s="66">
        <f t="shared" si="7"/>
        <v>-0.34517977535547073</v>
      </c>
      <c r="AD12" s="66"/>
      <c r="AE12" s="66">
        <f t="shared" si="8"/>
        <v>0.58073294975154244</v>
      </c>
      <c r="AF12" s="66">
        <f t="shared" si="9"/>
        <v>-0.11577726277416582</v>
      </c>
      <c r="AG12" s="66">
        <f t="shared" si="10"/>
        <v>-0.35075597520083091</v>
      </c>
      <c r="AH12" s="66">
        <f t="shared" si="11"/>
        <v>9.5321454301868586E-2</v>
      </c>
      <c r="AI12" s="66">
        <f t="shared" si="12"/>
        <v>-0.83644502933721776</v>
      </c>
      <c r="AJ12" s="66">
        <f t="shared" si="13"/>
        <v>-0.696313298709897</v>
      </c>
      <c r="AK12" s="66">
        <f t="shared" si="14"/>
        <v>0.70029719914131816</v>
      </c>
      <c r="AL12" s="66">
        <f t="shared" si="15"/>
        <v>-0.34517977535547073</v>
      </c>
    </row>
    <row r="13" spans="1:39" x14ac:dyDescent="0.25">
      <c r="A13" t="s">
        <v>44</v>
      </c>
      <c r="B13" s="10">
        <v>0.4865156517206376</v>
      </c>
      <c r="C13" s="10">
        <v>5.0546415605080979</v>
      </c>
      <c r="D13" s="10">
        <v>21.150627806381401</v>
      </c>
      <c r="E13" s="10">
        <v>0.20484869546132109</v>
      </c>
      <c r="F13" s="10"/>
      <c r="G13" s="10">
        <v>0.10242434773066054</v>
      </c>
      <c r="H13" s="10">
        <v>0.58893999945129805</v>
      </c>
      <c r="I13" s="10">
        <v>0.20484869546132109</v>
      </c>
      <c r="J13" s="10"/>
      <c r="K13" s="10">
        <v>0.10425335394013663</v>
      </c>
      <c r="L13" s="10">
        <v>1.0831374772517353</v>
      </c>
      <c r="M13" s="10">
        <v>4.5322773870817281</v>
      </c>
      <c r="N13" s="10">
        <v>4.3896149027425946E-2</v>
      </c>
      <c r="O13" s="10"/>
      <c r="P13" s="10">
        <v>2.1948074513712973E-2</v>
      </c>
      <c r="Q13" s="10">
        <v>0.1262014284538496</v>
      </c>
      <c r="R13" s="10">
        <v>4.3896149027425946E-2</v>
      </c>
      <c r="U13" s="66" t="s">
        <v>44</v>
      </c>
      <c r="V13" s="66">
        <f t="shared" si="0"/>
        <v>-0.95384716613484821</v>
      </c>
      <c r="W13" s="66">
        <f t="shared" si="1"/>
        <v>-0.72817617018768199</v>
      </c>
      <c r="X13" s="66">
        <f t="shared" si="2"/>
        <v>-0.24475742626195873</v>
      </c>
      <c r="Y13" s="66">
        <f t="shared" si="3"/>
        <v>-0.7103952504940102</v>
      </c>
      <c r="Z13" s="66">
        <f t="shared" si="4"/>
        <v>-1.7576175691507945</v>
      </c>
      <c r="AA13" s="66">
        <f t="shared" si="5"/>
        <v>-0.68833758830240777</v>
      </c>
      <c r="AB13" s="66">
        <f t="shared" si="6"/>
        <v>0.78298265126150468</v>
      </c>
      <c r="AC13" s="66">
        <f t="shared" si="7"/>
        <v>-0.90790783931914198</v>
      </c>
      <c r="AD13" s="66"/>
      <c r="AE13" s="66">
        <f t="shared" si="8"/>
        <v>-0.95384716613484766</v>
      </c>
      <c r="AF13" s="66">
        <f t="shared" si="9"/>
        <v>-0.72817617018768166</v>
      </c>
      <c r="AG13" s="66">
        <f t="shared" si="10"/>
        <v>-0.24475742626195873</v>
      </c>
      <c r="AH13" s="66">
        <f t="shared" si="11"/>
        <v>-0.71039525049401109</v>
      </c>
      <c r="AI13" s="66">
        <f t="shared" si="12"/>
        <v>-1.7576175691507956</v>
      </c>
      <c r="AJ13" s="66">
        <f t="shared" si="13"/>
        <v>-0.68833758830240765</v>
      </c>
      <c r="AK13" s="66">
        <f t="shared" si="14"/>
        <v>0.78298265126150535</v>
      </c>
      <c r="AL13" s="66">
        <f t="shared" si="15"/>
        <v>-0.90790783931914243</v>
      </c>
    </row>
    <row r="14" spans="1:39" x14ac:dyDescent="0.25">
      <c r="A14" t="s">
        <v>44</v>
      </c>
      <c r="B14" s="10">
        <v>1.4126829847379783</v>
      </c>
      <c r="C14" s="10">
        <v>6.5378137543682611</v>
      </c>
      <c r="D14" s="10">
        <v>15.518738082342201</v>
      </c>
      <c r="E14" s="10">
        <v>0.27007174708226062</v>
      </c>
      <c r="F14" s="10">
        <v>0.20774749775558507</v>
      </c>
      <c r="G14" s="10">
        <v>0.16619799820446804</v>
      </c>
      <c r="H14" s="10">
        <v>0.4778192448378456</v>
      </c>
      <c r="I14" s="10">
        <v>0.37394549596005305</v>
      </c>
      <c r="J14" s="10"/>
      <c r="K14" s="10">
        <v>0.3027177824438525</v>
      </c>
      <c r="L14" s="10">
        <v>1.40096009022177</v>
      </c>
      <c r="M14" s="10">
        <v>3.3254438747876147</v>
      </c>
      <c r="N14" s="10">
        <v>5.787251723191298E-2</v>
      </c>
      <c r="O14" s="10">
        <v>4.4517320947625373E-2</v>
      </c>
      <c r="P14" s="10">
        <v>3.5613856758100297E-2</v>
      </c>
      <c r="Q14" s="10">
        <v>0.10238983817953834</v>
      </c>
      <c r="R14" s="10">
        <v>8.0131177705725656E-2</v>
      </c>
      <c r="U14" s="66" t="s">
        <v>44</v>
      </c>
      <c r="V14" s="66">
        <f t="shared" si="0"/>
        <v>-2.13227799343873E-2</v>
      </c>
      <c r="W14" s="66">
        <f t="shared" si="1"/>
        <v>-0.46342286921178072</v>
      </c>
      <c r="X14" s="66">
        <f t="shared" si="2"/>
        <v>-0.48542827882919942</v>
      </c>
      <c r="Y14" s="66">
        <f t="shared" si="3"/>
        <v>-0.53393604623435897</v>
      </c>
      <c r="Z14" s="66">
        <f t="shared" si="4"/>
        <v>-1.5977159207303242</v>
      </c>
      <c r="AA14" s="66">
        <f t="shared" si="5"/>
        <v>-0.61219212667618894</v>
      </c>
      <c r="AB14" s="66">
        <f t="shared" si="6"/>
        <v>0.14814079100636721</v>
      </c>
      <c r="AC14" s="66">
        <f t="shared" si="7"/>
        <v>-0.63263904492740908</v>
      </c>
      <c r="AD14" s="66"/>
      <c r="AE14" s="66">
        <f t="shared" si="8"/>
        <v>-2.1322779934387141E-2</v>
      </c>
      <c r="AF14" s="66">
        <f t="shared" si="9"/>
        <v>-0.46342286921178061</v>
      </c>
      <c r="AG14" s="66">
        <f t="shared" si="10"/>
        <v>-0.4854282788291992</v>
      </c>
      <c r="AH14" s="66">
        <f t="shared" si="11"/>
        <v>-0.53393604623435975</v>
      </c>
      <c r="AI14" s="66">
        <f t="shared" si="12"/>
        <v>-1.5977159207303255</v>
      </c>
      <c r="AJ14" s="66">
        <f t="shared" si="13"/>
        <v>-0.61219212667618872</v>
      </c>
      <c r="AK14" s="66">
        <f t="shared" si="14"/>
        <v>0.14814079100636746</v>
      </c>
      <c r="AL14" s="66">
        <f t="shared" si="15"/>
        <v>-0.6326390449274093</v>
      </c>
    </row>
    <row r="15" spans="1:39" x14ac:dyDescent="0.25">
      <c r="A15" t="s">
        <v>44</v>
      </c>
      <c r="B15" s="10">
        <v>1.4339408682292476</v>
      </c>
      <c r="C15" s="10">
        <v>7.7227958188918047</v>
      </c>
      <c r="D15" s="10">
        <v>22.09805302289001</v>
      </c>
      <c r="E15" s="10">
        <v>0.43530347785530732</v>
      </c>
      <c r="F15" s="10">
        <v>2.0484869546132107</v>
      </c>
      <c r="G15" s="10">
        <v>0.20484869546132109</v>
      </c>
      <c r="H15" s="10">
        <v>0.61454608638396324</v>
      </c>
      <c r="I15" s="10">
        <v>0.28166695625931643</v>
      </c>
      <c r="J15" s="10"/>
      <c r="K15" s="10">
        <v>0.30727304319198168</v>
      </c>
      <c r="L15" s="10">
        <v>1.6548848183339582</v>
      </c>
      <c r="M15" s="10">
        <v>4.7352970763335742</v>
      </c>
      <c r="N15" s="10">
        <v>9.3279316683280142E-2</v>
      </c>
      <c r="O15" s="10">
        <v>0.43896149027425951</v>
      </c>
      <c r="P15" s="10">
        <v>4.3896149027425946E-2</v>
      </c>
      <c r="Q15" s="10">
        <v>0.13168844708227784</v>
      </c>
      <c r="R15" s="10">
        <v>6.0357204912710662E-2</v>
      </c>
      <c r="U15" s="66" t="s">
        <v>44</v>
      </c>
      <c r="V15" s="66">
        <f t="shared" si="0"/>
        <v>8.1014010746038954E-5</v>
      </c>
      <c r="W15" s="66">
        <f t="shared" si="1"/>
        <v>-0.25189792660661642</v>
      </c>
      <c r="X15" s="66">
        <f t="shared" si="2"/>
        <v>-0.2042705478297413</v>
      </c>
      <c r="Y15" s="66">
        <f t="shared" si="3"/>
        <v>-8.6906062109909255E-2</v>
      </c>
      <c r="Z15" s="66">
        <f t="shared" si="4"/>
        <v>-0.18091294286522938</v>
      </c>
      <c r="AA15" s="66">
        <f t="shared" si="5"/>
        <v>-0.566043362054238</v>
      </c>
      <c r="AB15" s="66">
        <f t="shared" si="6"/>
        <v>0.92927229732029759</v>
      </c>
      <c r="AC15" s="66">
        <f t="shared" si="7"/>
        <v>-0.78285715843832626</v>
      </c>
      <c r="AD15" s="66"/>
      <c r="AE15" s="66">
        <f t="shared" si="8"/>
        <v>8.1014010746337001E-5</v>
      </c>
      <c r="AF15" s="66">
        <f t="shared" si="9"/>
        <v>-0.2518979266066162</v>
      </c>
      <c r="AG15" s="66">
        <f t="shared" si="10"/>
        <v>-0.20427054782974108</v>
      </c>
      <c r="AH15" s="66">
        <f t="shared" si="11"/>
        <v>-8.6906062109909782E-2</v>
      </c>
      <c r="AI15" s="66">
        <f t="shared" si="12"/>
        <v>-0.18091294286522958</v>
      </c>
      <c r="AJ15" s="66">
        <f t="shared" si="13"/>
        <v>-0.56604336205423789</v>
      </c>
      <c r="AK15" s="66">
        <f t="shared" si="14"/>
        <v>0.9292722973202977</v>
      </c>
      <c r="AL15" s="66">
        <f t="shared" si="15"/>
        <v>-0.78285715843832671</v>
      </c>
    </row>
    <row r="16" spans="1:39" x14ac:dyDescent="0.25">
      <c r="A16" t="s">
        <v>45</v>
      </c>
      <c r="B16" s="10">
        <v>0.37482952786539608</v>
      </c>
      <c r="C16" s="10">
        <v>5.1281364781084502</v>
      </c>
      <c r="D16" s="10">
        <v>11.924264355217911</v>
      </c>
      <c r="E16" s="10">
        <v>0.16398791844111077</v>
      </c>
      <c r="F16" s="10">
        <v>2.576953004074598</v>
      </c>
      <c r="G16" s="10">
        <v>0.21084160942428526</v>
      </c>
      <c r="H16" s="10">
        <v>0.53881744630650674</v>
      </c>
      <c r="I16" s="10">
        <v>1.1713422745793625</v>
      </c>
      <c r="J16" s="10"/>
      <c r="K16" s="10">
        <v>8.0320613114013437E-2</v>
      </c>
      <c r="L16" s="10">
        <v>1.0988863881660964</v>
      </c>
      <c r="M16" s="10">
        <v>2.5551995046895524</v>
      </c>
      <c r="N16" s="10">
        <v>3.5140268237380881E-2</v>
      </c>
      <c r="O16" s="10">
        <v>0.55220421515884244</v>
      </c>
      <c r="P16" s="10">
        <v>4.5180344876632555E-2</v>
      </c>
      <c r="Q16" s="10">
        <v>0.1154608813513943</v>
      </c>
      <c r="R16" s="10">
        <v>0.25100191598129201</v>
      </c>
      <c r="U16" s="66" t="s">
        <v>45</v>
      </c>
      <c r="V16" s="66">
        <f t="shared" si="0"/>
        <v>-1.0662998843233742</v>
      </c>
      <c r="W16" s="66">
        <f t="shared" si="1"/>
        <v>-0.71505697733860163</v>
      </c>
      <c r="X16" s="66">
        <f t="shared" si="2"/>
        <v>-0.63903303652624999</v>
      </c>
      <c r="Y16" s="66">
        <f t="shared" si="3"/>
        <v>-0.82094297893090762</v>
      </c>
      <c r="Z16" s="66">
        <f t="shared" si="4"/>
        <v>0.22584330380950451</v>
      </c>
      <c r="AA16" s="66">
        <f t="shared" si="5"/>
        <v>-0.55888784881631315</v>
      </c>
      <c r="AB16" s="66">
        <f t="shared" si="6"/>
        <v>0.49662845046557036</v>
      </c>
      <c r="AC16" s="66">
        <f t="shared" si="7"/>
        <v>0.66542484069906616</v>
      </c>
      <c r="AD16" s="66"/>
      <c r="AE16" s="66">
        <f t="shared" si="8"/>
        <v>-1.0662998843233735</v>
      </c>
      <c r="AF16" s="66">
        <f t="shared" si="9"/>
        <v>-0.7150569773386013</v>
      </c>
      <c r="AG16" s="66">
        <f t="shared" si="10"/>
        <v>-0.63903303652624976</v>
      </c>
      <c r="AH16" s="66">
        <f t="shared" si="11"/>
        <v>-0.8209429789309084</v>
      </c>
      <c r="AI16" s="66">
        <f t="shared" si="12"/>
        <v>0.22584330380950429</v>
      </c>
      <c r="AJ16" s="66">
        <f t="shared" si="13"/>
        <v>-0.55888784881631304</v>
      </c>
      <c r="AK16" s="66">
        <f t="shared" si="14"/>
        <v>0.49662845046557069</v>
      </c>
      <c r="AL16" s="66">
        <f t="shared" si="15"/>
        <v>0.66542484069906704</v>
      </c>
    </row>
    <row r="17" spans="1:38" x14ac:dyDescent="0.25">
      <c r="A17" t="s">
        <v>45</v>
      </c>
      <c r="B17" s="10">
        <v>0.38409130398997704</v>
      </c>
      <c r="C17" s="10">
        <v>5.5462784296152678</v>
      </c>
      <c r="D17" s="10">
        <v>8.3987965139141672</v>
      </c>
      <c r="E17" s="10">
        <v>0.17924260852865595</v>
      </c>
      <c r="F17" s="10">
        <v>3.8409130398997702</v>
      </c>
      <c r="G17" s="10">
        <v>0.33287913012464682</v>
      </c>
      <c r="H17" s="10">
        <v>0.58893999945129805</v>
      </c>
      <c r="I17" s="10">
        <v>2.3813660847378575</v>
      </c>
      <c r="J17" s="10"/>
      <c r="K17" s="10">
        <v>8.2305279426423655E-2</v>
      </c>
      <c r="L17" s="10">
        <v>1.1884882349175576</v>
      </c>
      <c r="M17" s="10">
        <v>1.7997421101244642</v>
      </c>
      <c r="N17" s="10">
        <v>3.840913039899771E-2</v>
      </c>
      <c r="O17" s="10">
        <v>0.8230527942642365</v>
      </c>
      <c r="P17" s="10">
        <v>7.1331242169567183E-2</v>
      </c>
      <c r="Q17" s="10">
        <v>0.1262014284538496</v>
      </c>
      <c r="R17" s="10">
        <v>0.51029273244382656</v>
      </c>
      <c r="U17" s="66" t="s">
        <v>45</v>
      </c>
      <c r="V17" s="66">
        <f t="shared" si="0"/>
        <v>-1.0569745369613988</v>
      </c>
      <c r="W17" s="66">
        <f t="shared" si="1"/>
        <v>-0.6404166473781191</v>
      </c>
      <c r="X17" s="66">
        <f t="shared" si="2"/>
        <v>-0.78968892516045286</v>
      </c>
      <c r="Y17" s="66">
        <f t="shared" si="3"/>
        <v>-0.77967182698113269</v>
      </c>
      <c r="Z17" s="66">
        <f t="shared" si="4"/>
        <v>1.19870360513464</v>
      </c>
      <c r="AA17" s="66">
        <f t="shared" si="5"/>
        <v>-0.4131755792440257</v>
      </c>
      <c r="AB17" s="66">
        <f t="shared" si="6"/>
        <v>0.78298265126150468</v>
      </c>
      <c r="AC17" s="66">
        <f t="shared" si="7"/>
        <v>2.6351947856373079</v>
      </c>
      <c r="AD17" s="66"/>
      <c r="AE17" s="66">
        <f t="shared" si="8"/>
        <v>-1.0569745369613983</v>
      </c>
      <c r="AF17" s="66">
        <f t="shared" si="9"/>
        <v>-0.64041664737811865</v>
      </c>
      <c r="AG17" s="66">
        <f t="shared" si="10"/>
        <v>-0.78968892516045264</v>
      </c>
      <c r="AH17" s="66">
        <f t="shared" si="11"/>
        <v>-0.77967182698113335</v>
      </c>
      <c r="AI17" s="66">
        <f t="shared" si="12"/>
        <v>1.1987036051346405</v>
      </c>
      <c r="AJ17" s="66">
        <f t="shared" si="13"/>
        <v>-0.41317557924402559</v>
      </c>
      <c r="AK17" s="66">
        <f t="shared" si="14"/>
        <v>0.78298265126150535</v>
      </c>
      <c r="AL17" s="66">
        <f t="shared" si="15"/>
        <v>2.6351947856373088</v>
      </c>
    </row>
    <row r="18" spans="1:38" x14ac:dyDescent="0.25">
      <c r="A18" t="s">
        <v>45</v>
      </c>
      <c r="B18" s="10">
        <v>0.13763271726307511</v>
      </c>
      <c r="C18" s="10">
        <v>4.924498623672827</v>
      </c>
      <c r="D18" s="10">
        <v>11.20330318521431</v>
      </c>
      <c r="E18" s="10">
        <v>0.16515926071569012</v>
      </c>
      <c r="F18" s="10">
        <v>4.1289815178922531</v>
      </c>
      <c r="G18" s="10">
        <v>0.19268580416830516</v>
      </c>
      <c r="H18" s="10">
        <v>0.63311049941014552</v>
      </c>
      <c r="I18" s="10">
        <v>0.11010617381046006</v>
      </c>
      <c r="J18" s="10"/>
      <c r="K18" s="10">
        <v>2.9492725127801808E-2</v>
      </c>
      <c r="L18" s="10">
        <v>1.0552497050727487</v>
      </c>
      <c r="M18" s="10">
        <v>2.400707825403066</v>
      </c>
      <c r="N18" s="10">
        <v>3.5391270153362166E-2</v>
      </c>
      <c r="O18" s="10">
        <v>0.88478175383405422</v>
      </c>
      <c r="P18" s="10">
        <v>4.1289815178922537E-2</v>
      </c>
      <c r="Q18" s="10">
        <v>0.13566653558788833</v>
      </c>
      <c r="R18" s="10">
        <v>2.3594180102241444E-2</v>
      </c>
      <c r="U18" s="66" t="s">
        <v>45</v>
      </c>
      <c r="V18" s="66">
        <f t="shared" si="0"/>
        <v>-1.3051247730127866</v>
      </c>
      <c r="W18" s="66">
        <f t="shared" si="1"/>
        <v>-0.75140730428557811</v>
      </c>
      <c r="X18" s="66">
        <f t="shared" si="2"/>
        <v>-0.66984229380130134</v>
      </c>
      <c r="Y18" s="66">
        <f t="shared" si="3"/>
        <v>-0.81777394404905002</v>
      </c>
      <c r="Z18" s="66">
        <f t="shared" si="4"/>
        <v>1.4204276932060478</v>
      </c>
      <c r="AA18" s="66">
        <f t="shared" si="5"/>
        <v>-0.58056580142120817</v>
      </c>
      <c r="AB18" s="66">
        <f t="shared" si="6"/>
        <v>1.0353322907129225</v>
      </c>
      <c r="AC18" s="66">
        <f t="shared" si="7"/>
        <v>-1.0621370124054816</v>
      </c>
      <c r="AD18" s="66"/>
      <c r="AE18" s="66">
        <f t="shared" si="8"/>
        <v>-1.3051247730127857</v>
      </c>
      <c r="AF18" s="66">
        <f t="shared" si="9"/>
        <v>-0.75140730428557767</v>
      </c>
      <c r="AG18" s="66">
        <f t="shared" si="10"/>
        <v>-0.66984229380130123</v>
      </c>
      <c r="AH18" s="66">
        <f t="shared" si="11"/>
        <v>-0.81777394404905068</v>
      </c>
      <c r="AI18" s="66">
        <f t="shared" si="12"/>
        <v>1.420427693206048</v>
      </c>
      <c r="AJ18" s="66">
        <f t="shared" si="13"/>
        <v>-0.58056580142120806</v>
      </c>
      <c r="AK18" s="66">
        <f t="shared" si="14"/>
        <v>1.0353322907129225</v>
      </c>
      <c r="AL18" s="66">
        <f t="shared" si="15"/>
        <v>-1.0621370124054823</v>
      </c>
    </row>
    <row r="19" spans="1:38" x14ac:dyDescent="0.25">
      <c r="A19" t="s">
        <v>45</v>
      </c>
      <c r="B19" s="10">
        <v>0.13427582172007327</v>
      </c>
      <c r="C19" s="10">
        <v>4.227002867747907</v>
      </c>
      <c r="D19" s="10">
        <v>10.876341559325937</v>
      </c>
      <c r="E19" s="10">
        <v>8.0565493032043967E-2</v>
      </c>
      <c r="F19" s="10">
        <v>3.7597230081620521</v>
      </c>
      <c r="G19" s="10">
        <v>0.48339295819226374</v>
      </c>
      <c r="H19" s="10">
        <v>0.59081361556832235</v>
      </c>
      <c r="I19" s="10">
        <v>1.0742065737605861</v>
      </c>
      <c r="J19" s="10"/>
      <c r="K19" s="10">
        <v>2.8773390368587129E-2</v>
      </c>
      <c r="L19" s="10">
        <v>0.90578632880312293</v>
      </c>
      <c r="M19" s="10">
        <v>2.3306446198555584</v>
      </c>
      <c r="N19" s="10">
        <v>1.7264034221152275E-2</v>
      </c>
      <c r="O19" s="10">
        <v>0.80565493032043978</v>
      </c>
      <c r="P19" s="10">
        <v>0.10358420532691366</v>
      </c>
      <c r="Q19" s="10">
        <v>0.12660291762178333</v>
      </c>
      <c r="R19" s="10">
        <v>0.23018712294869703</v>
      </c>
      <c r="U19" s="66" t="s">
        <v>45</v>
      </c>
      <c r="V19" s="66">
        <f t="shared" si="0"/>
        <v>-1.3085047097090836</v>
      </c>
      <c r="W19" s="66">
        <f t="shared" si="1"/>
        <v>-0.87591361890113828</v>
      </c>
      <c r="X19" s="66">
        <f t="shared" si="2"/>
        <v>-0.68381453706512885</v>
      </c>
      <c r="Y19" s="66">
        <f t="shared" si="3"/>
        <v>-1.0466400973461407</v>
      </c>
      <c r="Z19" s="66">
        <f t="shared" si="4"/>
        <v>1.136212263239176</v>
      </c>
      <c r="AA19" s="66">
        <f t="shared" si="5"/>
        <v>-0.23346272237933732</v>
      </c>
      <c r="AB19" s="66">
        <f t="shared" si="6"/>
        <v>0.79368677170483104</v>
      </c>
      <c r="AC19" s="66">
        <f t="shared" si="7"/>
        <v>0.50729986625887191</v>
      </c>
      <c r="AD19" s="66"/>
      <c r="AE19" s="66">
        <f t="shared" si="8"/>
        <v>-1.3085047097090829</v>
      </c>
      <c r="AF19" s="66">
        <f t="shared" si="9"/>
        <v>-0.87591361890113784</v>
      </c>
      <c r="AG19" s="66">
        <f t="shared" si="10"/>
        <v>-0.68381453706512851</v>
      </c>
      <c r="AH19" s="66">
        <f t="shared" si="11"/>
        <v>-1.0466400973461416</v>
      </c>
      <c r="AI19" s="66">
        <f t="shared" si="12"/>
        <v>1.1362122632391765</v>
      </c>
      <c r="AJ19" s="66">
        <f t="shared" si="13"/>
        <v>-0.23346272237933727</v>
      </c>
      <c r="AK19" s="66">
        <f t="shared" si="14"/>
        <v>0.79368677170483037</v>
      </c>
      <c r="AL19" s="66">
        <f t="shared" si="15"/>
        <v>0.50729986625887225</v>
      </c>
    </row>
    <row r="20" spans="1:38" x14ac:dyDescent="0.25">
      <c r="A20" t="s">
        <v>45</v>
      </c>
      <c r="B20" s="10">
        <v>0.23594180102241447</v>
      </c>
      <c r="C20" s="10">
        <v>4.7791322584873503</v>
      </c>
      <c r="D20" s="10">
        <v>14.2613710840215</v>
      </c>
      <c r="E20" s="10">
        <v>0.26215755669157165</v>
      </c>
      <c r="F20" s="10">
        <v>3.4080482369904312</v>
      </c>
      <c r="G20" s="10">
        <v>0.26215755669157165</v>
      </c>
      <c r="H20" s="10">
        <v>0.60296238039061467</v>
      </c>
      <c r="I20" s="10">
        <v>0.52431511338314329</v>
      </c>
      <c r="J20" s="10"/>
      <c r="K20" s="10">
        <v>5.0558957361945954E-2</v>
      </c>
      <c r="L20" s="10">
        <v>1.0240997696758607</v>
      </c>
      <c r="M20" s="10">
        <v>3.056008089433178</v>
      </c>
      <c r="N20" s="10">
        <v>5.6176619291051062E-2</v>
      </c>
      <c r="O20" s="10">
        <v>0.73029605078366389</v>
      </c>
      <c r="P20" s="10">
        <v>5.6176619291051062E-2</v>
      </c>
      <c r="Q20" s="10">
        <v>0.12920622436941742</v>
      </c>
      <c r="R20" s="10">
        <v>0.11235323858210212</v>
      </c>
      <c r="U20" s="66" t="s">
        <v>45</v>
      </c>
      <c r="V20" s="66">
        <f t="shared" si="0"/>
        <v>-1.2061409126212315</v>
      </c>
      <c r="W20" s="66">
        <f t="shared" si="1"/>
        <v>-0.77735589285340811</v>
      </c>
      <c r="X20" s="66">
        <f t="shared" si="2"/>
        <v>-0.53916008152840467</v>
      </c>
      <c r="Y20" s="66">
        <f t="shared" si="3"/>
        <v>-0.55534767454664125</v>
      </c>
      <c r="Z20" s="66">
        <f t="shared" si="4"/>
        <v>0.86553090136596422</v>
      </c>
      <c r="AA20" s="66">
        <f t="shared" si="5"/>
        <v>-0.49761683070109536</v>
      </c>
      <c r="AB20" s="66">
        <f t="shared" si="6"/>
        <v>0.86309364791274823</v>
      </c>
      <c r="AC20" s="66">
        <f t="shared" si="7"/>
        <v>-0.38785580137035208</v>
      </c>
      <c r="AD20" s="66"/>
      <c r="AE20" s="66">
        <f t="shared" si="8"/>
        <v>-1.2061409126212306</v>
      </c>
      <c r="AF20" s="66">
        <f t="shared" si="9"/>
        <v>-0.77735589285340789</v>
      </c>
      <c r="AG20" s="66">
        <f t="shared" si="10"/>
        <v>-0.53916008152840444</v>
      </c>
      <c r="AH20" s="66">
        <f t="shared" si="11"/>
        <v>-0.55534767454664202</v>
      </c>
      <c r="AI20" s="66">
        <f t="shared" si="12"/>
        <v>0.86553090136596456</v>
      </c>
      <c r="AJ20" s="66">
        <f t="shared" si="13"/>
        <v>-0.49761683070109536</v>
      </c>
      <c r="AK20" s="66">
        <f t="shared" si="14"/>
        <v>0.86309364791274812</v>
      </c>
      <c r="AL20" s="66">
        <f t="shared" si="15"/>
        <v>-0.3878558013703523</v>
      </c>
    </row>
    <row r="21" spans="1:38" x14ac:dyDescent="0.25">
      <c r="A21" t="s">
        <v>47</v>
      </c>
      <c r="B21" s="10">
        <v>2.2021234762092017</v>
      </c>
      <c r="C21" s="10">
        <v>5.6468737711364536</v>
      </c>
      <c r="D21" s="10">
        <v>10.224144710971292</v>
      </c>
      <c r="E21" s="10">
        <v>0.157294534014943</v>
      </c>
      <c r="F21" s="10">
        <v>2.6964777259704511</v>
      </c>
      <c r="G21" s="10">
        <v>0.33705971574630639</v>
      </c>
      <c r="H21" s="10">
        <v>6.7411943149261272E-2</v>
      </c>
      <c r="I21" s="10">
        <v>0.13482388629852254</v>
      </c>
      <c r="J21" s="10"/>
      <c r="K21" s="10">
        <v>0.47188360204482893</v>
      </c>
      <c r="L21" s="10">
        <v>1.2100443795292399</v>
      </c>
      <c r="M21" s="10">
        <v>2.1908881523509911</v>
      </c>
      <c r="N21" s="10">
        <v>3.3705971574630643E-2</v>
      </c>
      <c r="O21" s="10">
        <v>0.57781665556509665</v>
      </c>
      <c r="P21" s="10">
        <v>7.2227081945637081E-2</v>
      </c>
      <c r="Q21" s="10">
        <v>1.4445416389127417E-2</v>
      </c>
      <c r="R21" s="10">
        <v>2.8890832778254834E-2</v>
      </c>
      <c r="U21" s="66" t="s">
        <v>47</v>
      </c>
      <c r="V21" s="66">
        <f t="shared" si="0"/>
        <v>0.77353629520987655</v>
      </c>
      <c r="W21" s="66">
        <f t="shared" si="1"/>
        <v>-0.62245989977943605</v>
      </c>
      <c r="X21" s="66">
        <f t="shared" si="2"/>
        <v>-0.71168524818100709</v>
      </c>
      <c r="Y21" s="66">
        <f t="shared" si="3"/>
        <v>-0.83905174968438034</v>
      </c>
      <c r="Z21" s="66">
        <f t="shared" si="4"/>
        <v>0.31784056136795974</v>
      </c>
      <c r="AA21" s="66">
        <f t="shared" si="5"/>
        <v>-0.40818397817267194</v>
      </c>
      <c r="AB21" s="66">
        <f t="shared" si="6"/>
        <v>-2.1965493235685973</v>
      </c>
      <c r="AC21" s="66">
        <f t="shared" si="7"/>
        <v>-1.0218996164485934</v>
      </c>
      <c r="AD21" s="66"/>
      <c r="AE21" s="66">
        <f t="shared" si="8"/>
        <v>0.77353629520987621</v>
      </c>
      <c r="AF21" s="66">
        <f t="shared" si="9"/>
        <v>-0.62245989977943583</v>
      </c>
      <c r="AG21" s="66">
        <f t="shared" si="10"/>
        <v>-0.71168524818100687</v>
      </c>
      <c r="AH21" s="66">
        <f t="shared" si="11"/>
        <v>-0.83905174968438123</v>
      </c>
      <c r="AI21" s="66">
        <f t="shared" si="12"/>
        <v>0.31784056136795952</v>
      </c>
      <c r="AJ21" s="66">
        <f t="shared" si="13"/>
        <v>-0.40818397817267182</v>
      </c>
      <c r="AK21" s="66">
        <f t="shared" si="14"/>
        <v>-2.196549323568596</v>
      </c>
      <c r="AL21" s="66">
        <f t="shared" si="15"/>
        <v>-1.0218996164485938</v>
      </c>
    </row>
    <row r="22" spans="1:38" x14ac:dyDescent="0.25">
      <c r="A22" t="s">
        <v>47</v>
      </c>
      <c r="B22" s="10">
        <v>0.42168321884857052</v>
      </c>
      <c r="C22" s="10">
        <v>5.7278637226930833</v>
      </c>
      <c r="D22" s="10">
        <v>27.479689761631846</v>
      </c>
      <c r="E22" s="10">
        <v>0.28112214589904699</v>
      </c>
      <c r="F22" s="10">
        <v>3.2797583688222156</v>
      </c>
      <c r="G22" s="10">
        <v>2.2021234762092017</v>
      </c>
      <c r="H22" s="10">
        <v>0.16398791844111077</v>
      </c>
      <c r="I22" s="10">
        <v>0.18741476393269804</v>
      </c>
      <c r="J22" s="10"/>
      <c r="K22" s="10">
        <v>9.0360689753265111E-2</v>
      </c>
      <c r="L22" s="10">
        <v>1.2273993691485177</v>
      </c>
      <c r="M22" s="10">
        <v>5.8885049489211099</v>
      </c>
      <c r="N22" s="10">
        <v>6.0240459835510074E-2</v>
      </c>
      <c r="O22" s="10">
        <v>0.70280536474761757</v>
      </c>
      <c r="P22" s="10">
        <v>0.47188360204482893</v>
      </c>
      <c r="Q22" s="10">
        <v>3.5140268237380881E-2</v>
      </c>
      <c r="R22" s="10">
        <v>4.0160306557006718E-2</v>
      </c>
      <c r="U22" s="66" t="s">
        <v>47</v>
      </c>
      <c r="V22" s="66">
        <f t="shared" si="0"/>
        <v>-1.0191245976686756</v>
      </c>
      <c r="W22" s="66">
        <f t="shared" si="1"/>
        <v>-0.60800280767019865</v>
      </c>
      <c r="X22" s="66">
        <f t="shared" si="2"/>
        <v>2.5706096881842423E-2</v>
      </c>
      <c r="Y22" s="66">
        <f t="shared" si="3"/>
        <v>-0.50403949074513532</v>
      </c>
      <c r="Z22" s="66">
        <f t="shared" si="4"/>
        <v>0.76678717825322229</v>
      </c>
      <c r="AA22" s="66">
        <f t="shared" si="5"/>
        <v>1.8186940497850725</v>
      </c>
      <c r="AB22" s="66">
        <f t="shared" si="6"/>
        <v>-1.6448029641822868</v>
      </c>
      <c r="AC22" s="66">
        <f t="shared" si="7"/>
        <v>-0.93628813568925617</v>
      </c>
      <c r="AD22" s="66"/>
      <c r="AE22" s="66">
        <f t="shared" si="8"/>
        <v>-1.0191245976686749</v>
      </c>
      <c r="AF22" s="66">
        <f t="shared" si="9"/>
        <v>-0.60800280767019843</v>
      </c>
      <c r="AG22" s="66">
        <f t="shared" si="10"/>
        <v>2.5706096881842465E-2</v>
      </c>
      <c r="AH22" s="66">
        <f t="shared" si="11"/>
        <v>-0.50403949074513599</v>
      </c>
      <c r="AI22" s="66">
        <f t="shared" si="12"/>
        <v>0.76678717825322218</v>
      </c>
      <c r="AJ22" s="66">
        <f t="shared" si="13"/>
        <v>1.8186940497850725</v>
      </c>
      <c r="AK22" s="66">
        <f t="shared" si="14"/>
        <v>-1.6448029641822857</v>
      </c>
      <c r="AL22" s="66">
        <f t="shared" si="15"/>
        <v>-0.93628813568925662</v>
      </c>
    </row>
    <row r="23" spans="1:38" x14ac:dyDescent="0.25">
      <c r="A23" t="s">
        <v>47</v>
      </c>
      <c r="B23" s="10">
        <v>3.3031852143138023</v>
      </c>
      <c r="C23" s="10">
        <v>10.782348484121886</v>
      </c>
      <c r="D23" s="10">
        <v>18.637484054746167</v>
      </c>
      <c r="E23" s="10">
        <v>0.21484131475211724</v>
      </c>
      <c r="F23" s="10">
        <v>3.4911713647219051</v>
      </c>
      <c r="G23" s="10">
        <v>2.658661270057451</v>
      </c>
      <c r="H23" s="10">
        <v>0.13427582172007327</v>
      </c>
      <c r="I23" s="10">
        <v>0.24169647909613187</v>
      </c>
      <c r="J23" s="10"/>
      <c r="K23" s="10">
        <v>0.7078254030672434</v>
      </c>
      <c r="L23" s="10">
        <v>2.310503246597547</v>
      </c>
      <c r="M23" s="10">
        <v>3.9937465831598931</v>
      </c>
      <c r="N23" s="10">
        <v>4.6037424589739404E-2</v>
      </c>
      <c r="O23" s="10">
        <v>0.74810814958326544</v>
      </c>
      <c r="P23" s="10">
        <v>0.5697131292980252</v>
      </c>
      <c r="Q23" s="10">
        <v>2.8773390368587129E-2</v>
      </c>
      <c r="R23" s="10">
        <v>5.1792102663456831E-2</v>
      </c>
      <c r="U23" s="66" t="s">
        <v>47</v>
      </c>
      <c r="V23" s="66">
        <f t="shared" si="0"/>
        <v>1.8821555315952967</v>
      </c>
      <c r="W23" s="66">
        <f t="shared" si="1"/>
        <v>0.29424679683312999</v>
      </c>
      <c r="X23" s="66">
        <f t="shared" si="2"/>
        <v>-0.35215307478617963</v>
      </c>
      <c r="Y23" s="66">
        <f t="shared" si="3"/>
        <v>-0.68336048893806023</v>
      </c>
      <c r="Z23" s="66">
        <f t="shared" si="4"/>
        <v>0.9295101323541779</v>
      </c>
      <c r="AA23" s="66">
        <f t="shared" si="5"/>
        <v>2.3637981923912443</v>
      </c>
      <c r="AB23" s="66">
        <f t="shared" si="6"/>
        <v>-1.8145505763190073</v>
      </c>
      <c r="AC23" s="66">
        <f t="shared" si="7"/>
        <v>-0.84792417938444176</v>
      </c>
      <c r="AD23" s="66"/>
      <c r="AE23" s="66">
        <f t="shared" si="8"/>
        <v>1.882155531595296</v>
      </c>
      <c r="AF23" s="66">
        <f t="shared" si="9"/>
        <v>0.29424679683312999</v>
      </c>
      <c r="AG23" s="66">
        <f t="shared" si="10"/>
        <v>-0.35215307478617947</v>
      </c>
      <c r="AH23" s="66">
        <f t="shared" si="11"/>
        <v>-0.68336048893806089</v>
      </c>
      <c r="AI23" s="66">
        <f t="shared" si="12"/>
        <v>0.92951013235417823</v>
      </c>
      <c r="AJ23" s="66">
        <f t="shared" si="13"/>
        <v>2.3637981923912439</v>
      </c>
      <c r="AK23" s="66">
        <f t="shared" si="14"/>
        <v>-1.8145505763190062</v>
      </c>
      <c r="AL23" s="66">
        <f t="shared" si="15"/>
        <v>-0.8479241793844422</v>
      </c>
    </row>
    <row r="24" spans="1:38" x14ac:dyDescent="0.25">
      <c r="A24" t="s">
        <v>47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U24" s="66" t="s">
        <v>47</v>
      </c>
      <c r="V24" s="66">
        <f t="shared" si="0"/>
        <v>-1.4437021775609642</v>
      </c>
      <c r="W24" s="66">
        <f t="shared" si="1"/>
        <v>-1.6304537640735011</v>
      </c>
      <c r="X24" s="66">
        <f t="shared" si="2"/>
        <v>-1.1485996312622726</v>
      </c>
      <c r="Y24" s="66">
        <f t="shared" si="3"/>
        <v>-1.2646078623909891</v>
      </c>
      <c r="Z24" s="66">
        <f t="shared" si="4"/>
        <v>-1.7576175691507945</v>
      </c>
      <c r="AA24" s="66">
        <f t="shared" si="5"/>
        <v>-0.81063181455057753</v>
      </c>
      <c r="AB24" s="66">
        <f t="shared" si="6"/>
        <v>-2.5816792080907245</v>
      </c>
      <c r="AC24" s="66">
        <f t="shared" si="7"/>
        <v>-1.2413763216679845</v>
      </c>
      <c r="AD24" s="66"/>
      <c r="AE24" s="66">
        <f t="shared" si="8"/>
        <v>-1.4437021775609633</v>
      </c>
      <c r="AF24" s="66">
        <f t="shared" si="9"/>
        <v>-1.6304537640735006</v>
      </c>
      <c r="AG24" s="66">
        <f t="shared" si="10"/>
        <v>-1.1485996312622722</v>
      </c>
      <c r="AH24" s="66">
        <f t="shared" si="11"/>
        <v>-1.26460786239099</v>
      </c>
      <c r="AI24" s="66">
        <f t="shared" si="12"/>
        <v>-1.7576175691507956</v>
      </c>
      <c r="AJ24" s="66">
        <f t="shared" si="13"/>
        <v>-0.81063181455057742</v>
      </c>
      <c r="AK24" s="66">
        <f t="shared" si="14"/>
        <v>-2.5816792080907232</v>
      </c>
      <c r="AL24" s="66">
        <f t="shared" si="15"/>
        <v>-1.2413763216679849</v>
      </c>
    </row>
    <row r="25" spans="1:38" x14ac:dyDescent="0.25">
      <c r="A25" t="s">
        <v>47</v>
      </c>
      <c r="B25" s="10">
        <v>2.3522682586780106</v>
      </c>
      <c r="C25" s="10">
        <v>7.5823115146748643</v>
      </c>
      <c r="D25" s="10">
        <v>13.212740857255209</v>
      </c>
      <c r="E25" s="10">
        <v>0.4754584778178958</v>
      </c>
      <c r="F25" s="10">
        <v>3.7536195617202304</v>
      </c>
      <c r="G25" s="10">
        <v>2.402316519500947</v>
      </c>
      <c r="H25" s="10">
        <v>0.30028956493761838</v>
      </c>
      <c r="I25" s="10">
        <v>0.4754584778178958</v>
      </c>
      <c r="J25" s="10"/>
      <c r="K25" s="10">
        <v>0.50405748400243089</v>
      </c>
      <c r="L25" s="10">
        <v>1.6247810388588995</v>
      </c>
      <c r="M25" s="10">
        <v>2.8313016122689736</v>
      </c>
      <c r="N25" s="10">
        <v>0.10188395953240625</v>
      </c>
      <c r="O25" s="10">
        <v>0.80434704894004938</v>
      </c>
      <c r="P25" s="10">
        <v>0.51478211132163154</v>
      </c>
      <c r="Q25" s="10">
        <v>6.4347763915203943E-2</v>
      </c>
      <c r="R25" s="10">
        <v>0.10188395953240625</v>
      </c>
      <c r="U25" s="66" t="s">
        <v>47</v>
      </c>
      <c r="V25" s="66">
        <f t="shared" si="0"/>
        <v>0.92471164562606989</v>
      </c>
      <c r="W25" s="66">
        <f t="shared" si="1"/>
        <v>-0.27697504403823164</v>
      </c>
      <c r="X25" s="66">
        <f t="shared" si="2"/>
        <v>-0.58397181312648327</v>
      </c>
      <c r="Y25" s="66">
        <f t="shared" si="3"/>
        <v>2.173220556307796E-2</v>
      </c>
      <c r="Z25" s="66">
        <f t="shared" si="4"/>
        <v>1.131514487537244</v>
      </c>
      <c r="AA25" s="66">
        <f t="shared" si="5"/>
        <v>2.0577236738155857</v>
      </c>
      <c r="AB25" s="66">
        <f t="shared" si="6"/>
        <v>-0.86610063158306605</v>
      </c>
      <c r="AC25" s="66">
        <f t="shared" si="7"/>
        <v>-0.46738839530717702</v>
      </c>
      <c r="AD25" s="66"/>
      <c r="AE25" s="66">
        <f t="shared" si="8"/>
        <v>0.92471164562606978</v>
      </c>
      <c r="AF25" s="66">
        <f t="shared" si="9"/>
        <v>-0.27697504403823142</v>
      </c>
      <c r="AG25" s="66">
        <f t="shared" si="10"/>
        <v>-0.58397181312648305</v>
      </c>
      <c r="AH25" s="66">
        <f t="shared" si="11"/>
        <v>2.1732205563077589E-2</v>
      </c>
      <c r="AI25" s="66">
        <f t="shared" si="12"/>
        <v>1.1315144875372445</v>
      </c>
      <c r="AJ25" s="66">
        <f t="shared" si="13"/>
        <v>2.0577236738155862</v>
      </c>
      <c r="AK25" s="66">
        <f t="shared" si="14"/>
        <v>-0.86610063158306527</v>
      </c>
      <c r="AL25" s="66">
        <f t="shared" si="15"/>
        <v>-0.46738839530717707</v>
      </c>
    </row>
    <row r="27" spans="1:38" x14ac:dyDescent="0.25">
      <c r="A27" t="s">
        <v>64</v>
      </c>
      <c r="B27">
        <f>AVERAGE(B6:B25)</f>
        <v>1.433860406494005</v>
      </c>
      <c r="C27">
        <f t="shared" ref="C27:R27" si="16">AVERAGE(C6:C25)</f>
        <v>9.1339510303917688</v>
      </c>
      <c r="D27">
        <f t="shared" si="16"/>
        <v>26.878146611185091</v>
      </c>
      <c r="E27">
        <f t="shared" si="16"/>
        <v>0.46742579529943784</v>
      </c>
      <c r="F27">
        <f t="shared" si="16"/>
        <v>2.2835327565990715</v>
      </c>
      <c r="G27">
        <f t="shared" si="16"/>
        <v>0.67892358782806617</v>
      </c>
      <c r="H27">
        <f t="shared" si="16"/>
        <v>0.4518891392221801</v>
      </c>
      <c r="I27">
        <f t="shared" si="16"/>
        <v>0.76257377692516637</v>
      </c>
      <c r="K27">
        <f t="shared" si="16"/>
        <v>0.30725580139157249</v>
      </c>
      <c r="L27">
        <f t="shared" si="16"/>
        <v>1.957275220798236</v>
      </c>
      <c r="M27">
        <f t="shared" si="16"/>
        <v>5.7596028452539478</v>
      </c>
      <c r="N27">
        <f t="shared" si="16"/>
        <v>0.10016267042130815</v>
      </c>
      <c r="O27">
        <f t="shared" si="16"/>
        <v>0.48932844784265828</v>
      </c>
      <c r="P27">
        <f t="shared" si="16"/>
        <v>0.14548362596315703</v>
      </c>
      <c r="Q27">
        <f t="shared" si="16"/>
        <v>9.6833386976181435E-2</v>
      </c>
      <c r="R27">
        <f t="shared" si="16"/>
        <v>0.16340866648396421</v>
      </c>
    </row>
    <row r="28" spans="1:38" x14ac:dyDescent="0.25">
      <c r="A28" t="s">
        <v>65</v>
      </c>
      <c r="B28">
        <f>STDEVA(B6:B25)</f>
        <v>0.9931829630654252</v>
      </c>
      <c r="C28">
        <f t="shared" ref="C28:R28" si="17">STDEVA(C6:C25)</f>
        <v>5.6020914126210135</v>
      </c>
      <c r="D28">
        <f t="shared" si="17"/>
        <v>23.400796830873876</v>
      </c>
      <c r="E28">
        <f t="shared" si="17"/>
        <v>0.36962113648074096</v>
      </c>
      <c r="F28">
        <f t="shared" si="17"/>
        <v>1.2992204883923508</v>
      </c>
      <c r="G28">
        <f t="shared" si="17"/>
        <v>0.8375239851700963</v>
      </c>
      <c r="H28">
        <f t="shared" si="17"/>
        <v>0.17503690536221725</v>
      </c>
      <c r="I28">
        <f t="shared" si="17"/>
        <v>0.61429702147091747</v>
      </c>
      <c r="K28">
        <f t="shared" si="17"/>
        <v>0.21282492065687694</v>
      </c>
      <c r="L28">
        <f t="shared" si="17"/>
        <v>1.2004481598473604</v>
      </c>
      <c r="M28">
        <f t="shared" si="17"/>
        <v>5.0144564637586893</v>
      </c>
      <c r="N28">
        <f t="shared" si="17"/>
        <v>7.920452924587304E-2</v>
      </c>
      <c r="O28">
        <f t="shared" si="17"/>
        <v>0.27840439036978931</v>
      </c>
      <c r="P28">
        <f t="shared" si="17"/>
        <v>0.17946942539359209</v>
      </c>
      <c r="Q28">
        <f t="shared" si="17"/>
        <v>3.7507908291903709E-2</v>
      </c>
      <c r="R28">
        <f t="shared" si="17"/>
        <v>0.13163507602948224</v>
      </c>
    </row>
  </sheetData>
  <mergeCells count="2">
    <mergeCell ref="U2:AC3"/>
    <mergeCell ref="AE2:AL3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425EA-52CC-4B44-B0D6-761C36D8634C}">
  <dimension ref="A1:AS38"/>
  <sheetViews>
    <sheetView topLeftCell="V1" workbookViewId="0">
      <selection activeCell="AF14" sqref="AF14"/>
    </sheetView>
  </sheetViews>
  <sheetFormatPr defaultRowHeight="15" x14ac:dyDescent="0.25"/>
  <sheetData>
    <row r="1" spans="1:45" x14ac:dyDescent="0.25">
      <c r="AD1" t="s">
        <v>70</v>
      </c>
    </row>
    <row r="3" spans="1:45" x14ac:dyDescent="0.25">
      <c r="A3" t="s">
        <v>4</v>
      </c>
      <c r="B3" s="10"/>
      <c r="C3" s="93" t="s">
        <v>61</v>
      </c>
      <c r="D3" s="94"/>
      <c r="E3" s="94"/>
      <c r="F3" s="94"/>
      <c r="G3" s="95"/>
      <c r="H3" s="93" t="s">
        <v>44</v>
      </c>
      <c r="I3" s="94"/>
      <c r="J3" s="94"/>
      <c r="K3" s="94"/>
      <c r="L3" s="95"/>
      <c r="M3" s="93" t="s">
        <v>45</v>
      </c>
      <c r="N3" s="94"/>
      <c r="O3" s="94"/>
      <c r="P3" s="94"/>
      <c r="Q3" s="95"/>
      <c r="R3" s="93" t="s">
        <v>46</v>
      </c>
      <c r="S3" s="94"/>
      <c r="T3" s="94"/>
      <c r="U3" s="94"/>
      <c r="V3" s="95"/>
      <c r="Y3" s="10"/>
      <c r="Z3" s="93" t="s">
        <v>61</v>
      </c>
      <c r="AA3" s="94"/>
      <c r="AB3" s="94"/>
      <c r="AC3" s="94"/>
      <c r="AD3" s="95"/>
      <c r="AE3" s="93" t="s">
        <v>44</v>
      </c>
      <c r="AF3" s="94"/>
      <c r="AG3" s="94"/>
      <c r="AH3" s="94"/>
      <c r="AI3" s="95"/>
      <c r="AJ3" s="93" t="s">
        <v>45</v>
      </c>
      <c r="AK3" s="94"/>
      <c r="AL3" s="94"/>
      <c r="AM3" s="94"/>
      <c r="AN3" s="95"/>
      <c r="AO3" s="93" t="s">
        <v>46</v>
      </c>
      <c r="AP3" s="94"/>
      <c r="AQ3" s="94"/>
      <c r="AR3" s="94"/>
      <c r="AS3" s="95"/>
    </row>
    <row r="4" spans="1:45" ht="18.75" x14ac:dyDescent="0.4">
      <c r="B4" s="12" t="s">
        <v>57</v>
      </c>
      <c r="C4" s="10">
        <v>2.8313016122689736</v>
      </c>
      <c r="D4" s="10">
        <v>2.1063789772435837</v>
      </c>
      <c r="E4" s="10">
        <v>2.0186131865251018</v>
      </c>
      <c r="F4" s="10">
        <v>2.0448289421942585</v>
      </c>
      <c r="G4" s="10">
        <v>2.0678476544891282</v>
      </c>
      <c r="H4" s="10">
        <v>1.2845720277887009</v>
      </c>
      <c r="I4" s="10">
        <v>2.010634478277967</v>
      </c>
      <c r="J4" s="10">
        <v>0.4865156517206376</v>
      </c>
      <c r="K4" s="10">
        <v>1.4126829847379783</v>
      </c>
      <c r="L4" s="10">
        <v>1.4339408682292476</v>
      </c>
      <c r="M4" s="10">
        <v>0.37482952786539608</v>
      </c>
      <c r="N4" s="10">
        <v>0.38409130398997704</v>
      </c>
      <c r="O4" s="10">
        <v>0.13763271726307511</v>
      </c>
      <c r="P4" s="10">
        <v>0.13427582172007327</v>
      </c>
      <c r="Q4" s="10">
        <v>0.23594180102241447</v>
      </c>
      <c r="R4" s="10">
        <v>2.2021234762092017</v>
      </c>
      <c r="S4" s="10">
        <v>0.42168321884857052</v>
      </c>
      <c r="T4" s="10">
        <v>3.3031852143138023</v>
      </c>
      <c r="U4" s="10"/>
      <c r="V4" s="10">
        <v>2.3522682586780106</v>
      </c>
      <c r="Y4" t="s">
        <v>57</v>
      </c>
      <c r="Z4">
        <f>(C4-$C$6)/$C$8</f>
        <v>1.7811094581817875</v>
      </c>
      <c r="AA4">
        <f t="shared" ref="AA4:AD4" si="0">(D4-$C$6)/$C$8</f>
        <v>-0.30982301278229263</v>
      </c>
      <c r="AB4">
        <f t="shared" si="0"/>
        <v>-0.56297049747448225</v>
      </c>
      <c r="AC4">
        <f t="shared" si="0"/>
        <v>-0.48735501503395878</v>
      </c>
      <c r="AD4">
        <f t="shared" si="0"/>
        <v>-0.42096093289105885</v>
      </c>
      <c r="AE4">
        <f>(H4-$H$6)/$H$8</f>
        <v>-7.521043627496557E-2</v>
      </c>
      <c r="AF4">
        <f t="shared" ref="AF4:AI4" si="1">(I4-$H$6)/$H$8</f>
        <v>1.253529909299441</v>
      </c>
      <c r="AG4">
        <f t="shared" si="1"/>
        <v>-1.5357042329311168</v>
      </c>
      <c r="AH4">
        <f t="shared" si="1"/>
        <v>0.15924074226200693</v>
      </c>
      <c r="AI4">
        <f t="shared" si="1"/>
        <v>0.19814401764463502</v>
      </c>
      <c r="AJ4">
        <f>(M4-$M$6)/$M$8</f>
        <v>0.99414108280728775</v>
      </c>
      <c r="AK4">
        <f t="shared" ref="AK4:AN4" si="2">(N4-$M$6)/$M$8</f>
        <v>1.0699384888512118</v>
      </c>
      <c r="AL4">
        <f t="shared" si="2"/>
        <v>-0.94705277933233623</v>
      </c>
      <c r="AM4">
        <f t="shared" si="2"/>
        <v>-0.97452526097056646</v>
      </c>
      <c r="AN4">
        <f t="shared" si="2"/>
        <v>-0.14250153135559634</v>
      </c>
      <c r="AO4">
        <f>(R4-$R$6)/$R$8</f>
        <v>0.11006831825897249</v>
      </c>
      <c r="AP4">
        <f t="shared" ref="AP4:AS4" si="3">(S4-$R$6)/$R$8</f>
        <v>-1.3710924715116675</v>
      </c>
      <c r="AQ4">
        <f t="shared" si="3"/>
        <v>1.0260493329855522</v>
      </c>
      <c r="AR4">
        <f t="shared" si="3"/>
        <v>-1.7218937111941874</v>
      </c>
      <c r="AS4">
        <f t="shared" si="3"/>
        <v>0.23497482026714225</v>
      </c>
    </row>
    <row r="5" spans="1:45" x14ac:dyDescent="0.25">
      <c r="B5" s="10" t="s">
        <v>60</v>
      </c>
      <c r="C5" s="10">
        <v>0.60670748834335153</v>
      </c>
      <c r="D5" s="10">
        <v>0.45136692369505371</v>
      </c>
      <c r="E5" s="10">
        <v>0.43255996854109324</v>
      </c>
      <c r="F5" s="10">
        <v>0.43817763047019825</v>
      </c>
      <c r="G5" s="10">
        <v>0.44311021167624182</v>
      </c>
      <c r="H5" s="10">
        <v>0.27526543452615021</v>
      </c>
      <c r="I5" s="10">
        <v>0.4308502453452786</v>
      </c>
      <c r="J5" s="10">
        <v>0.10425335394013663</v>
      </c>
      <c r="K5" s="10">
        <v>0.3027177824438525</v>
      </c>
      <c r="L5" s="10">
        <v>0.30727304319198168</v>
      </c>
      <c r="M5" s="10">
        <v>8.0320613114013437E-2</v>
      </c>
      <c r="N5" s="10">
        <v>8.2305279426423655E-2</v>
      </c>
      <c r="O5" s="10">
        <v>2.9492725127801808E-2</v>
      </c>
      <c r="P5" s="10">
        <v>2.8773390368587129E-2</v>
      </c>
      <c r="Q5" s="10">
        <v>5.0558957361945954E-2</v>
      </c>
      <c r="R5" s="10">
        <v>0.47188360204482893</v>
      </c>
      <c r="S5" s="10">
        <v>9.0360689753265111E-2</v>
      </c>
      <c r="T5" s="10">
        <v>0.7078254030672434</v>
      </c>
      <c r="U5" s="10"/>
      <c r="V5" s="10">
        <v>0.50405748400243089</v>
      </c>
      <c r="Y5" t="s">
        <v>60</v>
      </c>
      <c r="Z5">
        <f>(C5-$C$7)/$C$9</f>
        <v>1.7811094581817932</v>
      </c>
      <c r="AA5">
        <f t="shared" ref="AA5:AC5" si="4">(D5-$C$7)/$C$9</f>
        <v>-0.30982301278229252</v>
      </c>
      <c r="AB5">
        <f t="shared" si="4"/>
        <v>-0.56297049747448369</v>
      </c>
      <c r="AC5">
        <f t="shared" si="4"/>
        <v>-0.48735501503395995</v>
      </c>
      <c r="AD5">
        <f>(G5-$C$7)/$C$9</f>
        <v>-0.42096093289105918</v>
      </c>
      <c r="AE5">
        <f>(H5-$H$7)/$H$9</f>
        <v>-7.5210436274965597E-2</v>
      </c>
      <c r="AF5">
        <f t="shared" ref="AF5:AI5" si="5">(I5-$H$7)/$H$9</f>
        <v>1.2535299092994412</v>
      </c>
      <c r="AG5">
        <f t="shared" si="5"/>
        <v>-1.5357042329311177</v>
      </c>
      <c r="AH5">
        <f t="shared" si="5"/>
        <v>0.15924074226200707</v>
      </c>
      <c r="AI5">
        <f t="shared" si="5"/>
        <v>0.19814401764463546</v>
      </c>
      <c r="AJ5">
        <f>(M5-$M$7)/$M$9</f>
        <v>0.99414108280728619</v>
      </c>
      <c r="AK5">
        <f t="shared" ref="AK5:AN5" si="6">(N5-$M$7)/$M$9</f>
        <v>1.0699384888512107</v>
      </c>
      <c r="AL5">
        <f t="shared" si="6"/>
        <v>-0.94705277933233478</v>
      </c>
      <c r="AM5">
        <f t="shared" si="6"/>
        <v>-0.97452526097056502</v>
      </c>
      <c r="AN5">
        <f t="shared" si="6"/>
        <v>-0.14250153135559607</v>
      </c>
      <c r="AO5">
        <f>(R5-$R$7)/$R$9</f>
        <v>0.1100683182589722</v>
      </c>
      <c r="AP5">
        <f t="shared" ref="AP5:AS5" si="7">(S5-$R$7)/$R$9</f>
        <v>-1.3710924715116672</v>
      </c>
      <c r="AQ5">
        <f t="shared" si="7"/>
        <v>1.0260493329855518</v>
      </c>
      <c r="AR5">
        <f t="shared" si="7"/>
        <v>-1.721893711194187</v>
      </c>
      <c r="AS5">
        <f t="shared" si="7"/>
        <v>0.23497482026714211</v>
      </c>
    </row>
    <row r="6" spans="1:45" x14ac:dyDescent="0.25">
      <c r="B6" s="64" t="s">
        <v>66</v>
      </c>
      <c r="C6" s="64">
        <f>AVERAGE(C4:G4)</f>
        <v>2.2137940745442095</v>
      </c>
      <c r="D6" s="64"/>
      <c r="E6" s="64"/>
      <c r="F6" s="64"/>
      <c r="G6" s="64"/>
      <c r="H6" s="64">
        <f>AVERAGE(H4:L4)</f>
        <v>1.3256692021509062</v>
      </c>
      <c r="I6" s="64"/>
      <c r="J6" s="64"/>
      <c r="K6" s="64"/>
      <c r="L6" s="64"/>
      <c r="M6" s="64">
        <f>AVERAGE(M4:Q4)</f>
        <v>0.25335423437218718</v>
      </c>
      <c r="N6" s="64"/>
      <c r="O6" s="64"/>
      <c r="P6" s="64"/>
      <c r="Q6" s="64"/>
      <c r="R6" s="64">
        <f>AVERAGE(R4:V4)</f>
        <v>2.0698150420123964</v>
      </c>
      <c r="S6" s="64"/>
      <c r="T6" s="64"/>
      <c r="U6" s="64"/>
      <c r="V6" s="64"/>
    </row>
    <row r="7" spans="1:45" x14ac:dyDescent="0.25">
      <c r="B7" s="65" t="s">
        <v>68</v>
      </c>
      <c r="C7" s="64">
        <f>AVERAGE(C5:G5)</f>
        <v>0.47438444454518774</v>
      </c>
      <c r="D7" s="64"/>
      <c r="E7" s="64"/>
      <c r="F7" s="64"/>
      <c r="G7" s="64"/>
      <c r="H7" s="64">
        <f>AVERAGE(H5:L5)</f>
        <v>0.28407197188947991</v>
      </c>
      <c r="I7" s="64"/>
      <c r="J7" s="64"/>
      <c r="K7" s="64"/>
      <c r="L7" s="64"/>
      <c r="M7" s="64">
        <f>AVERAGE(M5:Q5)</f>
        <v>5.4290193079754391E-2</v>
      </c>
      <c r="N7" s="64"/>
      <c r="O7" s="64"/>
      <c r="P7" s="64"/>
      <c r="Q7" s="64"/>
      <c r="R7" s="64">
        <f>AVERAGE(R5:V5)</f>
        <v>0.44353179471694215</v>
      </c>
      <c r="S7" s="64"/>
      <c r="T7" s="64"/>
      <c r="U7" s="64"/>
      <c r="V7" s="64"/>
    </row>
    <row r="8" spans="1:45" x14ac:dyDescent="0.25">
      <c r="B8" s="65" t="s">
        <v>67</v>
      </c>
      <c r="C8" s="64">
        <f>STDEVA(C4:G4)</f>
        <v>0.34669825309621072</v>
      </c>
      <c r="D8" s="64"/>
      <c r="E8" s="64"/>
      <c r="F8" s="64"/>
      <c r="G8" s="64"/>
      <c r="H8" s="64">
        <f>STDEVA(H4:L4)</f>
        <v>0.54642914464631054</v>
      </c>
      <c r="I8" s="64"/>
      <c r="J8" s="64"/>
      <c r="K8" s="64"/>
      <c r="L8" s="64"/>
      <c r="M8" s="64">
        <f>STDEVA(M4:Q4)</f>
        <v>0.12219120162520901</v>
      </c>
      <c r="N8" s="64"/>
      <c r="O8" s="64"/>
      <c r="P8" s="64"/>
      <c r="Q8" s="64"/>
      <c r="R8" s="64">
        <f>STDEVA(R4:V4)</f>
        <v>1.2020573793587495</v>
      </c>
      <c r="S8" s="64"/>
      <c r="T8" s="64"/>
      <c r="U8" s="64"/>
      <c r="V8" s="64"/>
    </row>
    <row r="9" spans="1:45" x14ac:dyDescent="0.25">
      <c r="B9" s="65" t="s">
        <v>69</v>
      </c>
      <c r="C9" s="64">
        <f>STDEVA(C5:G5)</f>
        <v>7.4292482806330662E-2</v>
      </c>
      <c r="D9" s="64"/>
      <c r="E9" s="64"/>
      <c r="F9" s="64"/>
      <c r="G9" s="64"/>
      <c r="H9" s="64">
        <f>STDEVA(H5:L5)</f>
        <v>0.11709195956706649</v>
      </c>
      <c r="I9" s="64"/>
      <c r="J9" s="64"/>
      <c r="K9" s="64"/>
      <c r="L9" s="64"/>
      <c r="M9" s="64">
        <f>STDEVA(M5:Q5)</f>
        <v>2.6183828919687679E-2</v>
      </c>
      <c r="N9" s="64"/>
      <c r="O9" s="64"/>
      <c r="P9" s="64"/>
      <c r="Q9" s="64"/>
      <c r="R9" s="64">
        <f>STDEVA(R5:V5)</f>
        <v>0.25758372414830355</v>
      </c>
    </row>
    <row r="11" spans="1:45" ht="15.75" thickBot="1" x14ac:dyDescent="0.3">
      <c r="C11" s="93" t="s">
        <v>61</v>
      </c>
      <c r="D11" s="94"/>
      <c r="E11" s="94"/>
      <c r="F11" s="94"/>
      <c r="G11" s="95"/>
      <c r="H11" s="93" t="s">
        <v>44</v>
      </c>
      <c r="I11" s="94"/>
      <c r="J11" s="94"/>
      <c r="K11" s="94"/>
      <c r="L11" s="95"/>
      <c r="M11" s="93" t="s">
        <v>45</v>
      </c>
      <c r="N11" s="94"/>
      <c r="O11" s="94"/>
      <c r="P11" s="94"/>
      <c r="Q11" s="95"/>
      <c r="R11" s="93" t="s">
        <v>46</v>
      </c>
      <c r="S11" s="94"/>
      <c r="T11" s="94"/>
      <c r="U11" s="94"/>
      <c r="V11" s="95"/>
    </row>
    <row r="12" spans="1:45" ht="18.75" x14ac:dyDescent="0.4">
      <c r="B12" s="34" t="s">
        <v>57</v>
      </c>
      <c r="C12" s="35">
        <v>23.119674924629702</v>
      </c>
      <c r="D12" s="36">
        <v>10.673118022192208</v>
      </c>
      <c r="E12" s="36">
        <v>20.857255210381439</v>
      </c>
      <c r="F12" s="36">
        <v>14.774450873546428</v>
      </c>
      <c r="G12" s="37">
        <v>15.806949732887027</v>
      </c>
      <c r="H12" s="41">
        <v>6.1685673089526807</v>
      </c>
      <c r="I12" s="42">
        <v>8.4853562208278461</v>
      </c>
      <c r="J12" s="42">
        <v>5.0546415605080979</v>
      </c>
      <c r="K12" s="42">
        <v>6.5378137543682611</v>
      </c>
      <c r="L12" s="43">
        <v>7.7227958188918047</v>
      </c>
      <c r="M12" s="41">
        <v>5.1281364781084502</v>
      </c>
      <c r="N12" s="42">
        <v>5.5462784296152678</v>
      </c>
      <c r="O12" s="42">
        <v>4.924498623672827</v>
      </c>
      <c r="P12" s="42">
        <v>4.227002867747907</v>
      </c>
      <c r="Q12" s="43">
        <v>4.7791322584873503</v>
      </c>
      <c r="R12" s="41">
        <v>5.6468737711364536</v>
      </c>
      <c r="S12" s="42">
        <v>5.7278637226930833</v>
      </c>
      <c r="T12" s="42">
        <v>10.782348484121886</v>
      </c>
      <c r="U12" s="42">
        <v>0</v>
      </c>
      <c r="V12" s="43">
        <v>7.5823115146748643</v>
      </c>
    </row>
    <row r="13" spans="1:45" ht="19.5" thickBot="1" x14ac:dyDescent="0.45">
      <c r="A13" t="s">
        <v>6</v>
      </c>
      <c r="B13" s="34" t="s">
        <v>60</v>
      </c>
      <c r="C13" s="38">
        <v>4.9542160552777945</v>
      </c>
      <c r="D13" s="39">
        <v>2.2870967190411875</v>
      </c>
      <c r="E13" s="39">
        <v>4.4694118307960231</v>
      </c>
      <c r="F13" s="39">
        <v>3.1659537586170918</v>
      </c>
      <c r="G13" s="40">
        <v>3.3872035141900771</v>
      </c>
      <c r="H13" s="44">
        <v>1.3218358519184317</v>
      </c>
      <c r="I13" s="45">
        <v>1.8182906187488244</v>
      </c>
      <c r="J13" s="45">
        <v>1.0831374772517353</v>
      </c>
      <c r="K13" s="45">
        <v>1.40096009022177</v>
      </c>
      <c r="L13" s="46">
        <v>1.6548848183339582</v>
      </c>
      <c r="M13" s="44">
        <v>1.0988863881660964</v>
      </c>
      <c r="N13" s="45">
        <v>1.1884882349175576</v>
      </c>
      <c r="O13" s="45">
        <v>1.0552497050727487</v>
      </c>
      <c r="P13" s="45">
        <v>0.90578632880312293</v>
      </c>
      <c r="Q13" s="46">
        <v>1.0240997696758607</v>
      </c>
      <c r="R13" s="44">
        <v>1.2100443795292399</v>
      </c>
      <c r="S13" s="45">
        <v>1.2273993691485177</v>
      </c>
      <c r="T13" s="45">
        <v>2.310503246597547</v>
      </c>
      <c r="U13" s="45">
        <v>0</v>
      </c>
      <c r="V13" s="46">
        <v>1.6247810388588995</v>
      </c>
    </row>
    <row r="16" spans="1:45" ht="15.75" thickBot="1" x14ac:dyDescent="0.3"/>
    <row r="17" spans="1:22" x14ac:dyDescent="0.25">
      <c r="A17" t="s">
        <v>18</v>
      </c>
      <c r="B17" s="47" t="s">
        <v>62</v>
      </c>
      <c r="C17" s="48">
        <v>104.31249180757635</v>
      </c>
      <c r="D17" s="49">
        <v>41.768537673750622</v>
      </c>
      <c r="E17" s="49">
        <v>41.027657622230954</v>
      </c>
      <c r="F17" s="49">
        <v>41.0314027301837</v>
      </c>
      <c r="G17" s="50">
        <v>60.800092074849182</v>
      </c>
      <c r="H17" s="48">
        <v>18.088871411718443</v>
      </c>
      <c r="I17" s="49">
        <v>18.670177298295407</v>
      </c>
      <c r="J17" s="49">
        <v>21.150627806381401</v>
      </c>
      <c r="K17" s="49">
        <v>15.518738082342201</v>
      </c>
      <c r="L17" s="50">
        <v>22.09805302289001</v>
      </c>
      <c r="M17" s="48">
        <v>11.924264355217911</v>
      </c>
      <c r="N17" s="49">
        <v>8.3987965139141672</v>
      </c>
      <c r="O17" s="49">
        <v>11.20330318521431</v>
      </c>
      <c r="P17" s="49">
        <v>10.876341559325937</v>
      </c>
      <c r="Q17" s="50">
        <v>14.2613710840215</v>
      </c>
      <c r="R17" s="48">
        <v>10.224144710971292</v>
      </c>
      <c r="S17" s="49">
        <v>27.479689761631846</v>
      </c>
      <c r="T17" s="49">
        <v>18.637484054746167</v>
      </c>
      <c r="U17" s="49">
        <v>0</v>
      </c>
      <c r="V17" s="50">
        <v>13.212740857255209</v>
      </c>
    </row>
    <row r="18" spans="1:22" ht="15.75" thickBot="1" x14ac:dyDescent="0.3">
      <c r="B18" s="47" t="s">
        <v>60</v>
      </c>
      <c r="C18" s="51">
        <v>22.35267681590922</v>
      </c>
      <c r="D18" s="52">
        <v>8.9504009300894189</v>
      </c>
      <c r="E18" s="52">
        <v>8.79164091904949</v>
      </c>
      <c r="F18" s="52">
        <v>8.7924434421822202</v>
      </c>
      <c r="G18" s="53">
        <v>13.028591158896251</v>
      </c>
      <c r="H18" s="51">
        <v>3.8761867310825231</v>
      </c>
      <c r="I18" s="52">
        <v>4.0007522782061589</v>
      </c>
      <c r="J18" s="52">
        <v>4.5322773870817281</v>
      </c>
      <c r="K18" s="52">
        <v>3.3254438747876147</v>
      </c>
      <c r="L18" s="53">
        <v>4.7352970763335742</v>
      </c>
      <c r="M18" s="51">
        <v>2.5551995046895524</v>
      </c>
      <c r="N18" s="52">
        <v>1.7997421101244642</v>
      </c>
      <c r="O18" s="52">
        <v>2.400707825403066</v>
      </c>
      <c r="P18" s="52">
        <v>2.3306446198555584</v>
      </c>
      <c r="Q18" s="53">
        <v>3.056008089433178</v>
      </c>
      <c r="R18" s="51">
        <v>2.1908881523509911</v>
      </c>
      <c r="S18" s="52">
        <v>5.8885049489211099</v>
      </c>
      <c r="T18" s="52">
        <v>3.9937465831598931</v>
      </c>
      <c r="U18" s="52">
        <v>0</v>
      </c>
      <c r="V18" s="53">
        <v>2.8313016122689736</v>
      </c>
    </row>
    <row r="21" spans="1:22" ht="18.75" x14ac:dyDescent="0.4">
      <c r="A21" t="s">
        <v>14</v>
      </c>
      <c r="B21" s="56" t="s">
        <v>57</v>
      </c>
      <c r="C21" s="55">
        <v>1.4156508061344868</v>
      </c>
      <c r="D21" s="55">
        <v>0.90957274017336598</v>
      </c>
      <c r="E21" s="55">
        <v>1.0224144710971292</v>
      </c>
      <c r="F21" s="55">
        <v>0.94376720408965797</v>
      </c>
      <c r="G21" s="55">
        <v>0.7250894372883957</v>
      </c>
      <c r="H21" s="55">
        <v>0.47188360204482893</v>
      </c>
      <c r="I21" s="55">
        <v>0.50265861956949176</v>
      </c>
      <c r="J21" s="55">
        <v>0.20484869546132109</v>
      </c>
      <c r="K21" s="55">
        <v>0.27007174708226062</v>
      </c>
      <c r="L21" s="55">
        <v>0.43530347785530732</v>
      </c>
      <c r="M21" s="55">
        <v>0.16398791844111077</v>
      </c>
      <c r="N21" s="55">
        <v>0.17924260852865595</v>
      </c>
      <c r="O21" s="55">
        <v>0.16515926071569012</v>
      </c>
      <c r="P21" s="55">
        <v>8.0565493032043967E-2</v>
      </c>
      <c r="Q21" s="55">
        <v>0.26215755669157165</v>
      </c>
      <c r="R21" s="55">
        <v>0.157294534014943</v>
      </c>
      <c r="S21" s="55">
        <v>0.28112214589904699</v>
      </c>
      <c r="T21" s="55">
        <v>0.21484131475211724</v>
      </c>
      <c r="U21" s="55">
        <v>0</v>
      </c>
      <c r="V21" s="55">
        <v>0.4754584778178958</v>
      </c>
    </row>
    <row r="22" spans="1:22" x14ac:dyDescent="0.25">
      <c r="B22" s="55" t="s">
        <v>60</v>
      </c>
      <c r="C22" s="55">
        <v>0.30335374417167577</v>
      </c>
      <c r="D22" s="55">
        <v>0.19490844432286414</v>
      </c>
      <c r="E22" s="55">
        <v>0.21908881523509915</v>
      </c>
      <c r="F22" s="55">
        <v>0.20223582944778384</v>
      </c>
      <c r="G22" s="55">
        <v>0.1553763079903705</v>
      </c>
      <c r="H22" s="55">
        <v>0.10111791472389191</v>
      </c>
      <c r="I22" s="55">
        <v>0.10771256133631965</v>
      </c>
      <c r="J22" s="55">
        <v>4.3896149027425946E-2</v>
      </c>
      <c r="K22" s="55">
        <v>5.787251723191298E-2</v>
      </c>
      <c r="L22" s="55">
        <v>9.3279316683280142E-2</v>
      </c>
      <c r="M22" s="55">
        <v>3.5140268237380881E-2</v>
      </c>
      <c r="N22" s="55">
        <v>3.840913039899771E-2</v>
      </c>
      <c r="O22" s="55">
        <v>3.5391270153362166E-2</v>
      </c>
      <c r="P22" s="55">
        <v>1.7264034221152275E-2</v>
      </c>
      <c r="Q22" s="55">
        <v>5.6176619291051062E-2</v>
      </c>
      <c r="R22" s="55">
        <v>3.3705971574630643E-2</v>
      </c>
      <c r="S22" s="55">
        <v>6.0240459835510074E-2</v>
      </c>
      <c r="T22" s="55">
        <v>4.6037424589739404E-2</v>
      </c>
      <c r="U22" s="55">
        <v>0</v>
      </c>
      <c r="V22" s="55">
        <v>0.10188395953240625</v>
      </c>
    </row>
    <row r="25" spans="1:22" ht="18.75" x14ac:dyDescent="0.4">
      <c r="A25" t="s">
        <v>16</v>
      </c>
      <c r="B25" s="58" t="s">
        <v>63</v>
      </c>
      <c r="C25" s="58">
        <v>1.0486302267662866</v>
      </c>
      <c r="D25" s="58">
        <v>1.1968062370702182</v>
      </c>
      <c r="E25" s="58">
        <v>1.5729453401494298</v>
      </c>
      <c r="F25" s="57">
        <v>1.57294534014943</v>
      </c>
      <c r="G25" s="58">
        <v>0.53710328688029307</v>
      </c>
      <c r="H25" s="58">
        <v>0.78647267007471489</v>
      </c>
      <c r="I25" s="58">
        <v>1.1968062370702182</v>
      </c>
      <c r="J25" s="58">
        <v>0</v>
      </c>
      <c r="K25" s="58">
        <v>0.20774749775558507</v>
      </c>
      <c r="L25" s="58">
        <v>2.0484869546132107</v>
      </c>
      <c r="M25" s="58">
        <v>2.576953004074598</v>
      </c>
      <c r="N25" s="58">
        <v>3.8409130398997702</v>
      </c>
      <c r="O25" s="58">
        <v>4.1289815178922531</v>
      </c>
      <c r="P25" s="58">
        <v>3.7597230081620521</v>
      </c>
      <c r="Q25" s="58">
        <v>3.4080482369904312</v>
      </c>
      <c r="R25" s="58">
        <v>2.6964777259704511</v>
      </c>
      <c r="S25" s="58">
        <v>3.2797583688222156</v>
      </c>
      <c r="T25" s="58">
        <v>3.4911713647219051</v>
      </c>
      <c r="U25" s="58">
        <v>0</v>
      </c>
      <c r="V25" s="58">
        <v>3.7536195617202304</v>
      </c>
    </row>
    <row r="26" spans="1:22" x14ac:dyDescent="0.25">
      <c r="B26" s="58" t="s">
        <v>60</v>
      </c>
      <c r="C26" s="58">
        <v>0.22470647716420425</v>
      </c>
      <c r="D26" s="58">
        <v>0.25645847937218963</v>
      </c>
      <c r="E26" s="58">
        <v>0.33705971574630639</v>
      </c>
      <c r="F26" s="58">
        <v>0.33705971574630639</v>
      </c>
      <c r="G26" s="58">
        <v>0.11509356147434852</v>
      </c>
      <c r="H26" s="58">
        <v>0.16852985787315319</v>
      </c>
      <c r="I26" s="58">
        <v>0.25645847937218963</v>
      </c>
      <c r="J26" s="58">
        <v>0</v>
      </c>
      <c r="K26" s="58">
        <v>4.4517320947625373E-2</v>
      </c>
      <c r="L26" s="58">
        <v>0.43896149027425951</v>
      </c>
      <c r="M26" s="58">
        <v>0.55220421515884244</v>
      </c>
      <c r="N26" s="58">
        <v>0.8230527942642365</v>
      </c>
      <c r="O26" s="58">
        <v>0.88478175383405422</v>
      </c>
      <c r="P26" s="58">
        <v>0.80565493032043978</v>
      </c>
      <c r="Q26" s="58">
        <v>0.73029605078366389</v>
      </c>
      <c r="R26" s="58">
        <v>0.57781665556509665</v>
      </c>
      <c r="S26" s="58">
        <v>0.70280536474761757</v>
      </c>
      <c r="T26" s="58">
        <v>0.74810814958326544</v>
      </c>
      <c r="U26" s="58">
        <v>0</v>
      </c>
      <c r="V26" s="58">
        <v>0.80434704894004938</v>
      </c>
    </row>
    <row r="29" spans="1:22" ht="18.75" x14ac:dyDescent="0.4">
      <c r="A29" t="s">
        <v>10</v>
      </c>
      <c r="B29" t="s">
        <v>57</v>
      </c>
      <c r="C29">
        <v>1.1534932494429149</v>
      </c>
      <c r="D29">
        <v>0.33510574637966112</v>
      </c>
      <c r="E29">
        <v>0.34080482369904314</v>
      </c>
      <c r="F29" s="12">
        <v>0.33705971574630639</v>
      </c>
      <c r="G29">
        <v>0.40282746516021978</v>
      </c>
      <c r="H29">
        <v>0</v>
      </c>
      <c r="I29">
        <v>9.5744498965617458E-2</v>
      </c>
      <c r="J29">
        <v>0.10242434773066054</v>
      </c>
      <c r="K29">
        <v>0.16619799820446804</v>
      </c>
      <c r="L29">
        <v>0.20484869546132109</v>
      </c>
      <c r="M29">
        <v>0.21084160942428526</v>
      </c>
      <c r="N29">
        <v>0.33287913012464682</v>
      </c>
      <c r="O29">
        <v>0.19268580416830516</v>
      </c>
      <c r="P29">
        <v>0.48339295819226374</v>
      </c>
      <c r="Q29">
        <v>0.26215755669157165</v>
      </c>
      <c r="R29">
        <v>0.33705971574630639</v>
      </c>
      <c r="S29">
        <v>2.2021234762092017</v>
      </c>
      <c r="T29">
        <v>2.658661270057451</v>
      </c>
      <c r="U29">
        <v>0</v>
      </c>
      <c r="V29">
        <v>2.402316519500947</v>
      </c>
    </row>
    <row r="30" spans="1:22" x14ac:dyDescent="0.25">
      <c r="B30" t="s">
        <v>60</v>
      </c>
      <c r="C30">
        <v>0.24717712488062463</v>
      </c>
      <c r="D30">
        <v>7.1808374224213101E-2</v>
      </c>
      <c r="E30">
        <v>7.302960507836638E-2</v>
      </c>
      <c r="F30">
        <v>7.2227081945637081E-2</v>
      </c>
      <c r="G30">
        <v>8.6320171105761387E-2</v>
      </c>
      <c r="H30">
        <v>0</v>
      </c>
      <c r="I30">
        <v>2.0516678349775171E-2</v>
      </c>
      <c r="J30">
        <v>2.1948074513712973E-2</v>
      </c>
      <c r="K30">
        <v>3.5613856758100297E-2</v>
      </c>
      <c r="L30">
        <v>4.3896149027425946E-2</v>
      </c>
      <c r="M30">
        <v>4.5180344876632555E-2</v>
      </c>
      <c r="N30">
        <v>7.1331242169567183E-2</v>
      </c>
      <c r="O30">
        <v>4.1289815178922537E-2</v>
      </c>
      <c r="P30">
        <v>0.10358420532691366</v>
      </c>
      <c r="Q30">
        <v>5.6176619291051062E-2</v>
      </c>
      <c r="R30">
        <v>7.2227081945637081E-2</v>
      </c>
      <c r="S30">
        <v>0.47188360204482893</v>
      </c>
      <c r="T30">
        <v>0.5697131292980252</v>
      </c>
      <c r="U30">
        <v>0</v>
      </c>
      <c r="V30">
        <v>0.51478211132163154</v>
      </c>
    </row>
    <row r="33" spans="1:22" ht="18.75" x14ac:dyDescent="0.4">
      <c r="A33" t="s">
        <v>8</v>
      </c>
      <c r="B33" s="1" t="s">
        <v>57</v>
      </c>
      <c r="C33" s="1">
        <v>0.52431511338314329</v>
      </c>
      <c r="D33" s="1">
        <v>0.38297799586246983</v>
      </c>
      <c r="E33" s="61">
        <v>0.49809935771398611</v>
      </c>
      <c r="F33" s="1">
        <v>0.40447165889556769</v>
      </c>
      <c r="G33" s="1">
        <v>0.3491171364721905</v>
      </c>
      <c r="H33" s="1">
        <v>0.55053086905230053</v>
      </c>
      <c r="I33" s="1">
        <v>0.57446699379370481</v>
      </c>
      <c r="J33" s="1">
        <v>0.58893999945129805</v>
      </c>
      <c r="K33" s="1">
        <v>0.4778192448378456</v>
      </c>
      <c r="L33" s="1">
        <v>0.61454608638396324</v>
      </c>
      <c r="M33" s="1">
        <v>0.53881744630650674</v>
      </c>
      <c r="N33" s="1">
        <v>0.58893999945129805</v>
      </c>
      <c r="O33" s="1">
        <v>0.63311049941014552</v>
      </c>
      <c r="P33" s="1">
        <v>0.59081361556832235</v>
      </c>
      <c r="Q33" s="1">
        <v>0.60296238039061467</v>
      </c>
      <c r="R33" s="1">
        <v>6.7411943149261272E-2</v>
      </c>
      <c r="S33" s="1">
        <v>0.16398791844111077</v>
      </c>
      <c r="T33" s="1">
        <v>0.13427582172007327</v>
      </c>
      <c r="U33" s="1">
        <v>0</v>
      </c>
      <c r="V33" s="1">
        <v>0.30028956493761838</v>
      </c>
    </row>
    <row r="34" spans="1:22" x14ac:dyDescent="0.25">
      <c r="B34" s="1" t="s">
        <v>60</v>
      </c>
      <c r="C34" s="1">
        <v>0.11235323858210212</v>
      </c>
      <c r="D34" s="1">
        <v>8.2066713399100683E-2</v>
      </c>
      <c r="E34" s="1">
        <v>0.10673557665299702</v>
      </c>
      <c r="F34" s="1">
        <v>8.6672498334764494E-2</v>
      </c>
      <c r="G34" s="1">
        <v>7.4810814958326532E-2</v>
      </c>
      <c r="H34" s="1">
        <v>0.11797090051120726</v>
      </c>
      <c r="I34" s="1">
        <v>0.12310007009865102</v>
      </c>
      <c r="J34" s="1">
        <v>0.1262014284538496</v>
      </c>
      <c r="K34" s="1">
        <v>0.10238983817953834</v>
      </c>
      <c r="L34" s="1">
        <v>0.13168844708227784</v>
      </c>
      <c r="M34" s="1">
        <v>0.1154608813513943</v>
      </c>
      <c r="N34" s="1">
        <v>0.1262014284538496</v>
      </c>
      <c r="O34" s="1">
        <v>0.13566653558788833</v>
      </c>
      <c r="P34" s="1">
        <v>0.12660291762178333</v>
      </c>
      <c r="Q34" s="1">
        <v>0.12920622436941742</v>
      </c>
      <c r="R34" s="1">
        <v>1.4445416389127417E-2</v>
      </c>
      <c r="S34" s="1">
        <v>3.5140268237380881E-2</v>
      </c>
      <c r="T34" s="1">
        <v>2.8773390368587129E-2</v>
      </c>
      <c r="U34" s="1">
        <v>0</v>
      </c>
      <c r="V34" s="1">
        <v>6.4347763915203943E-2</v>
      </c>
    </row>
    <row r="37" spans="1:22" x14ac:dyDescent="0.25">
      <c r="B37" s="63" t="s">
        <v>57</v>
      </c>
      <c r="C37" s="63">
        <v>1.5467295844802724</v>
      </c>
      <c r="D37" s="63">
        <v>1.0771256133631963</v>
      </c>
      <c r="E37" s="63">
        <v>1.3107877834578581</v>
      </c>
      <c r="F37" s="63">
        <v>1.3482388629852256</v>
      </c>
      <c r="G37" s="63">
        <v>1.1010617381046011</v>
      </c>
      <c r="H37" s="63">
        <v>0.39323633503735744</v>
      </c>
      <c r="I37" s="63">
        <v>0.55053086905230031</v>
      </c>
      <c r="J37" s="63">
        <v>0.20484869546132109</v>
      </c>
      <c r="K37" s="63">
        <v>0.37394549596005305</v>
      </c>
      <c r="L37" s="63">
        <v>0.28166695625931643</v>
      </c>
      <c r="M37" s="63">
        <v>1.1713422745793625</v>
      </c>
      <c r="N37" s="63">
        <v>2.3813660847378575</v>
      </c>
      <c r="O37" s="63">
        <v>0.11010617381046006</v>
      </c>
      <c r="P37" s="63">
        <v>1.0742065737605861</v>
      </c>
      <c r="Q37" s="63">
        <v>0.52431511338314329</v>
      </c>
      <c r="R37" s="63">
        <v>0.13482388629852254</v>
      </c>
      <c r="S37" s="63">
        <v>0.18741476393269804</v>
      </c>
      <c r="T37" s="63">
        <v>0.24169647909613187</v>
      </c>
      <c r="U37" s="63">
        <v>0</v>
      </c>
      <c r="V37" s="63">
        <v>0.4754584778178958</v>
      </c>
    </row>
    <row r="38" spans="1:22" x14ac:dyDescent="0.25">
      <c r="B38" s="63" t="s">
        <v>60</v>
      </c>
      <c r="C38" s="63">
        <v>0.33144205381720121</v>
      </c>
      <c r="D38" s="63">
        <v>0.23081263143497066</v>
      </c>
      <c r="E38" s="63">
        <v>0.28088309645525533</v>
      </c>
      <c r="F38" s="63">
        <v>0.28890832778254832</v>
      </c>
      <c r="G38" s="63">
        <v>0.23594180102241452</v>
      </c>
      <c r="H38" s="63">
        <v>8.4264928936576597E-2</v>
      </c>
      <c r="I38" s="63">
        <v>0.11797090051120722</v>
      </c>
      <c r="J38" s="63">
        <v>4.3896149027425946E-2</v>
      </c>
      <c r="K38" s="63">
        <v>8.0131177705725656E-2</v>
      </c>
      <c r="L38" s="63">
        <v>6.0357204912710662E-2</v>
      </c>
      <c r="M38" s="63">
        <v>0.25100191598129201</v>
      </c>
      <c r="N38" s="63">
        <v>0.51029273244382656</v>
      </c>
      <c r="O38" s="63">
        <v>2.3594180102241444E-2</v>
      </c>
      <c r="P38" s="63">
        <v>0.23018712294869703</v>
      </c>
      <c r="Q38" s="63">
        <v>0.11235323858210212</v>
      </c>
      <c r="R38" s="63">
        <v>2.8890832778254834E-2</v>
      </c>
      <c r="S38" s="63">
        <v>4.0160306557006718E-2</v>
      </c>
      <c r="T38" s="63">
        <v>5.1792102663456831E-2</v>
      </c>
      <c r="U38" s="63">
        <v>0</v>
      </c>
      <c r="V38" s="63">
        <v>0.10188395953240625</v>
      </c>
    </row>
  </sheetData>
  <mergeCells count="12">
    <mergeCell ref="C11:G11"/>
    <mergeCell ref="H11:L11"/>
    <mergeCell ref="M11:Q11"/>
    <mergeCell ref="R11:V11"/>
    <mergeCell ref="Z3:AD3"/>
    <mergeCell ref="AE3:AI3"/>
    <mergeCell ref="AJ3:AN3"/>
    <mergeCell ref="AO3:AS3"/>
    <mergeCell ref="C3:G3"/>
    <mergeCell ref="H3:L3"/>
    <mergeCell ref="M3:Q3"/>
    <mergeCell ref="R3:V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CD510-FB91-4DD1-A03B-508EA7939BD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heavy metals</vt:lpstr>
      <vt:lpstr>heavy metal_graph</vt:lpstr>
      <vt:lpstr>WHO heavy</vt:lpstr>
      <vt:lpstr>clean</vt:lpstr>
      <vt:lpstr>EDI</vt:lpstr>
      <vt:lpstr>EDI_STANDARDIZED</vt:lpstr>
      <vt:lpstr>EDI multiple comparisons</vt:lpstr>
      <vt:lpstr>THQ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ICELAND</cp:lastModifiedBy>
  <dcterms:created xsi:type="dcterms:W3CDTF">2020-02-15T12:40:38Z</dcterms:created>
  <dcterms:modified xsi:type="dcterms:W3CDTF">2020-05-25T06:52:27Z</dcterms:modified>
</cp:coreProperties>
</file>