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ta Mining\20192\Perhitungan Manual C45\"/>
    </mc:Choice>
  </mc:AlternateContent>
  <bookViews>
    <workbookView xWindow="0" yWindow="0" windowWidth="20490" windowHeight="7455" activeTab="2"/>
  </bookViews>
  <sheets>
    <sheet name="Sheet1" sheetId="1" r:id="rId1"/>
    <sheet name="v i1" sheetId="2" r:id="rId2"/>
    <sheet name="v i2" sheetId="3" r:id="rId3"/>
    <sheet name="v i3" sheetId="4" r:id="rId4"/>
    <sheet name="v i4" sheetId="5" r:id="rId5"/>
    <sheet name="v i5" sheetId="6" r:id="rId6"/>
  </sheets>
  <definedNames>
    <definedName name="_xlnm._FilterDatabase" localSheetId="1" hidden="1">'v i1'!$F$1:$F$15</definedName>
    <definedName name="_xlnm._FilterDatabase" localSheetId="2" hidden="1">'v i2'!$E$1:$E$15</definedName>
    <definedName name="_xlnm._FilterDatabase" localSheetId="3" hidden="1">'v i3'!$E$1:$E$13</definedName>
    <definedName name="_xlnm._FilterDatabase" localSheetId="4" hidden="1">'v i4'!$E$1:$E$7</definedName>
    <definedName name="_xlnm._FilterDatabase" localSheetId="5" hidden="1">'v i5'!$E$1:$E$5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3" l="1"/>
  <c r="O26" i="2" l="1"/>
  <c r="O27" i="2"/>
  <c r="O28" i="2"/>
  <c r="O29" i="2"/>
  <c r="O25" i="2"/>
  <c r="O24" i="2"/>
  <c r="P24" i="2" s="1"/>
  <c r="O23" i="2"/>
  <c r="O22" i="2"/>
  <c r="O21" i="2"/>
  <c r="O20" i="2"/>
  <c r="P20" i="2" s="1"/>
  <c r="O19" i="2"/>
  <c r="O18" i="2"/>
  <c r="O17" i="2"/>
  <c r="O16" i="2"/>
  <c r="P16" i="2" s="1"/>
  <c r="O15" i="2"/>
  <c r="O14" i="2"/>
  <c r="O13" i="2"/>
  <c r="O12" i="2"/>
  <c r="P12" i="2" s="1"/>
  <c r="O11" i="2"/>
  <c r="O10" i="2"/>
  <c r="O9" i="2"/>
  <c r="O8" i="2"/>
  <c r="P8" i="2" s="1"/>
  <c r="O7" i="2"/>
  <c r="O6" i="2"/>
  <c r="P6" i="2" s="1"/>
  <c r="O5" i="2"/>
  <c r="O4" i="2"/>
  <c r="O2" i="2"/>
  <c r="X4" i="6"/>
  <c r="P4" i="6"/>
  <c r="W9" i="6"/>
  <c r="X8" i="6"/>
  <c r="W8" i="6"/>
  <c r="W7" i="6"/>
  <c r="W6" i="6"/>
  <c r="X6" i="6" s="1"/>
  <c r="W5" i="6"/>
  <c r="W4" i="6"/>
  <c r="O9" i="6"/>
  <c r="P8" i="6"/>
  <c r="O8" i="6"/>
  <c r="O7" i="6"/>
  <c r="O6" i="6"/>
  <c r="P6" i="6" s="1"/>
  <c r="O5" i="6"/>
  <c r="O4" i="6"/>
  <c r="J59" i="1"/>
  <c r="J58" i="1"/>
  <c r="W13" i="5"/>
  <c r="W12" i="5"/>
  <c r="X12" i="5" s="1"/>
  <c r="W11" i="5"/>
  <c r="W10" i="5"/>
  <c r="X10" i="5" s="1"/>
  <c r="W9" i="5"/>
  <c r="W8" i="5"/>
  <c r="X8" i="5" s="1"/>
  <c r="W7" i="5"/>
  <c r="X6" i="5"/>
  <c r="W6" i="5"/>
  <c r="W5" i="5"/>
  <c r="W4" i="5"/>
  <c r="X4" i="5" s="1"/>
  <c r="J54" i="1"/>
  <c r="J53" i="1"/>
  <c r="O13" i="5"/>
  <c r="O12" i="5"/>
  <c r="P12" i="5" s="1"/>
  <c r="O11" i="5"/>
  <c r="P10" i="5"/>
  <c r="O10" i="5"/>
  <c r="O9" i="5"/>
  <c r="O8" i="5"/>
  <c r="P8" i="5" s="1"/>
  <c r="O7" i="5"/>
  <c r="P6" i="5"/>
  <c r="O6" i="5"/>
  <c r="O5" i="5"/>
  <c r="O4" i="5"/>
  <c r="P4" i="5" s="1"/>
  <c r="J43" i="1"/>
  <c r="J42" i="1"/>
  <c r="M41" i="1"/>
  <c r="J41" i="1"/>
  <c r="J40" i="1"/>
  <c r="W13" i="4"/>
  <c r="X12" i="4"/>
  <c r="W12" i="4"/>
  <c r="W11" i="4"/>
  <c r="W10" i="4"/>
  <c r="X10" i="4" s="1"/>
  <c r="W9" i="4"/>
  <c r="W8" i="4"/>
  <c r="X8" i="4" s="1"/>
  <c r="W7" i="4"/>
  <c r="W6" i="4"/>
  <c r="X6" i="4" s="1"/>
  <c r="W5" i="4"/>
  <c r="X4" i="4"/>
  <c r="W4" i="4"/>
  <c r="O16" i="4"/>
  <c r="O15" i="4"/>
  <c r="O14" i="4"/>
  <c r="P14" i="4" s="1"/>
  <c r="O13" i="4"/>
  <c r="O12" i="4"/>
  <c r="P12" i="4" s="1"/>
  <c r="O11" i="4"/>
  <c r="P10" i="4" s="1"/>
  <c r="O10" i="4"/>
  <c r="O9" i="4"/>
  <c r="O8" i="4"/>
  <c r="P8" i="4" s="1"/>
  <c r="O7" i="4"/>
  <c r="O6" i="4"/>
  <c r="P6" i="4" s="1"/>
  <c r="O5" i="4"/>
  <c r="O4" i="4"/>
  <c r="P4" i="4" s="1"/>
  <c r="X14" i="2"/>
  <c r="X12" i="2"/>
  <c r="X10" i="2"/>
  <c r="X8" i="2"/>
  <c r="X6" i="2"/>
  <c r="X4" i="2"/>
  <c r="W6" i="2"/>
  <c r="W5" i="2"/>
  <c r="W4" i="2"/>
  <c r="W25" i="2"/>
  <c r="X24" i="2"/>
  <c r="W24" i="2"/>
  <c r="W23" i="2"/>
  <c r="W22" i="2"/>
  <c r="X22" i="2" s="1"/>
  <c r="W21" i="2"/>
  <c r="X20" i="2"/>
  <c r="W20" i="2"/>
  <c r="W19" i="2"/>
  <c r="W18" i="2"/>
  <c r="X18" i="2" s="1"/>
  <c r="W17" i="2"/>
  <c r="X16" i="2"/>
  <c r="W16" i="2"/>
  <c r="W15" i="2"/>
  <c r="W14" i="2"/>
  <c r="W13" i="2"/>
  <c r="W12" i="2"/>
  <c r="W11" i="2"/>
  <c r="W10" i="2"/>
  <c r="W9" i="2"/>
  <c r="W8" i="2"/>
  <c r="W7" i="2"/>
  <c r="M8" i="1"/>
  <c r="M6" i="1"/>
  <c r="P28" i="2"/>
  <c r="P26" i="2"/>
  <c r="P22" i="2"/>
  <c r="P18" i="2"/>
  <c r="P14" i="2"/>
  <c r="P10" i="2"/>
  <c r="P4" i="2"/>
  <c r="P16" i="4" l="1"/>
  <c r="N78" i="1"/>
  <c r="N67" i="1"/>
  <c r="M73" i="1"/>
  <c r="M75" i="1"/>
  <c r="M67" i="1"/>
  <c r="J76" i="1"/>
  <c r="J75" i="1"/>
  <c r="J74" i="1"/>
  <c r="J73" i="1"/>
  <c r="T9" i="6"/>
  <c r="T8" i="6"/>
  <c r="T7" i="6"/>
  <c r="T6" i="6"/>
  <c r="T5" i="6"/>
  <c r="T4" i="6"/>
  <c r="J71" i="1"/>
  <c r="J70" i="1"/>
  <c r="L9" i="6"/>
  <c r="L8" i="6"/>
  <c r="L7" i="6"/>
  <c r="L6" i="6"/>
  <c r="L5" i="6"/>
  <c r="L4" i="6"/>
  <c r="G4" i="6"/>
  <c r="G3" i="6"/>
  <c r="G2" i="6"/>
  <c r="C4" i="6"/>
  <c r="C3" i="6"/>
  <c r="C2" i="6"/>
  <c r="M58" i="1"/>
  <c r="T13" i="5"/>
  <c r="T12" i="5"/>
  <c r="T11" i="5"/>
  <c r="T10" i="5"/>
  <c r="T9" i="5"/>
  <c r="T8" i="5"/>
  <c r="T7" i="5"/>
  <c r="T6" i="5"/>
  <c r="T5" i="5"/>
  <c r="T4" i="5"/>
  <c r="M53" i="1"/>
  <c r="L13" i="5"/>
  <c r="L12" i="5"/>
  <c r="L11" i="5"/>
  <c r="L10" i="5"/>
  <c r="L9" i="5"/>
  <c r="L8" i="5"/>
  <c r="L7" i="5"/>
  <c r="L6" i="5"/>
  <c r="L5" i="5"/>
  <c r="L4" i="5"/>
  <c r="G6" i="5"/>
  <c r="G5" i="5"/>
  <c r="G4" i="5"/>
  <c r="G3" i="5"/>
  <c r="G2" i="5"/>
  <c r="C5" i="5"/>
  <c r="C6" i="5"/>
  <c r="C4" i="5"/>
  <c r="C3" i="5"/>
  <c r="C2" i="5"/>
  <c r="T13" i="4"/>
  <c r="T12" i="4"/>
  <c r="T11" i="4"/>
  <c r="T10" i="4"/>
  <c r="T9" i="4"/>
  <c r="T8" i="4"/>
  <c r="T7" i="4"/>
  <c r="T6" i="4"/>
  <c r="T5" i="4"/>
  <c r="T4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  <c r="G5" i="4"/>
  <c r="G6" i="4"/>
  <c r="G7" i="4"/>
  <c r="G8" i="4"/>
  <c r="G4" i="4"/>
  <c r="G3" i="4"/>
  <c r="G2" i="4"/>
  <c r="C5" i="4"/>
  <c r="C6" i="4"/>
  <c r="C7" i="4"/>
  <c r="C8" i="4"/>
  <c r="C4" i="4"/>
  <c r="C3" i="4"/>
  <c r="C2" i="4"/>
  <c r="J26" i="1"/>
  <c r="J25" i="1"/>
  <c r="S6" i="3"/>
  <c r="V6" i="3" s="1"/>
  <c r="S7" i="3"/>
  <c r="V7" i="3" s="1"/>
  <c r="S8" i="3"/>
  <c r="V8" i="3" s="1"/>
  <c r="S9" i="3"/>
  <c r="V9" i="3" s="1"/>
  <c r="S10" i="3"/>
  <c r="V10" i="3" s="1"/>
  <c r="S11" i="3"/>
  <c r="V11" i="3" s="1"/>
  <c r="S12" i="3"/>
  <c r="S13" i="3"/>
  <c r="V13" i="3" s="1"/>
  <c r="S14" i="3"/>
  <c r="V14" i="3" s="1"/>
  <c r="S15" i="3"/>
  <c r="V15" i="3" s="1"/>
  <c r="S16" i="3"/>
  <c r="V16" i="3" s="1"/>
  <c r="S17" i="3"/>
  <c r="V17" i="3" s="1"/>
  <c r="S5" i="3"/>
  <c r="V5" i="3" s="1"/>
  <c r="S4" i="3"/>
  <c r="J24" i="1"/>
  <c r="J23" i="1"/>
  <c r="M23" i="1" s="1"/>
  <c r="K10" i="3"/>
  <c r="N10" i="3" s="1"/>
  <c r="K9" i="3"/>
  <c r="N9" i="3" s="1"/>
  <c r="K7" i="3"/>
  <c r="N7" i="3" s="1"/>
  <c r="K6" i="3"/>
  <c r="N6" i="3" s="1"/>
  <c r="O6" i="3" s="1"/>
  <c r="K5" i="3"/>
  <c r="N5" i="3" s="1"/>
  <c r="K4" i="3"/>
  <c r="K8" i="3"/>
  <c r="K11" i="3"/>
  <c r="N11" i="3" s="1"/>
  <c r="K12" i="3"/>
  <c r="N12" i="3" s="1"/>
  <c r="K13" i="3"/>
  <c r="N13" i="3" s="1"/>
  <c r="K14" i="3"/>
  <c r="N14" i="3" s="1"/>
  <c r="K15" i="3"/>
  <c r="N15" i="3" s="1"/>
  <c r="K16" i="3"/>
  <c r="K17" i="3"/>
  <c r="N17" i="3" s="1"/>
  <c r="K18" i="3"/>
  <c r="N18" i="3" s="1"/>
  <c r="K19" i="3"/>
  <c r="N19" i="3" s="1"/>
  <c r="O18" i="3" s="1"/>
  <c r="K20" i="3"/>
  <c r="N20" i="3" s="1"/>
  <c r="K21" i="3"/>
  <c r="N21" i="3" s="1"/>
  <c r="G5" i="3"/>
  <c r="G6" i="3"/>
  <c r="G7" i="3"/>
  <c r="G8" i="3"/>
  <c r="G9" i="3"/>
  <c r="G10" i="3"/>
  <c r="G4" i="3"/>
  <c r="G3" i="3"/>
  <c r="G2" i="3"/>
  <c r="C5" i="3"/>
  <c r="C6" i="3"/>
  <c r="C7" i="3"/>
  <c r="C8" i="3"/>
  <c r="C9" i="3"/>
  <c r="C10" i="3"/>
  <c r="C4" i="3"/>
  <c r="C3" i="3"/>
  <c r="C2" i="3"/>
  <c r="M12" i="1"/>
  <c r="M11" i="1"/>
  <c r="F23" i="2"/>
  <c r="F22" i="2"/>
  <c r="F21" i="2"/>
  <c r="F20" i="2"/>
  <c r="H5" i="2"/>
  <c r="H6" i="2"/>
  <c r="H7" i="2"/>
  <c r="H8" i="2"/>
  <c r="H9" i="2"/>
  <c r="H10" i="2"/>
  <c r="H11" i="2"/>
  <c r="H12" i="2"/>
  <c r="H13" i="2"/>
  <c r="H14" i="2"/>
  <c r="H4" i="2"/>
  <c r="H3" i="2"/>
  <c r="H2" i="2"/>
  <c r="C5" i="2"/>
  <c r="C6" i="2"/>
  <c r="C7" i="2"/>
  <c r="C8" i="2"/>
  <c r="C9" i="2"/>
  <c r="C10" i="2"/>
  <c r="C11" i="2"/>
  <c r="C12" i="2"/>
  <c r="C13" i="2"/>
  <c r="C14" i="2"/>
  <c r="C4" i="2"/>
  <c r="C3" i="2"/>
  <c r="C2" i="2"/>
  <c r="V4" i="3" l="1"/>
  <c r="W4" i="3"/>
  <c r="O12" i="3"/>
  <c r="W10" i="3"/>
  <c r="O10" i="3"/>
  <c r="O4" i="3"/>
  <c r="O20" i="3"/>
  <c r="N16" i="3"/>
  <c r="O16" i="3" s="1"/>
  <c r="W14" i="3"/>
  <c r="W6" i="3"/>
  <c r="O14" i="3"/>
  <c r="N8" i="3"/>
  <c r="O8" i="3"/>
  <c r="W16" i="3"/>
  <c r="V12" i="3"/>
  <c r="W12" i="3"/>
  <c r="W8" i="3"/>
  <c r="G22" i="2"/>
  <c r="G20" i="2"/>
  <c r="M15" i="1"/>
  <c r="M14" i="1"/>
  <c r="N73" i="1"/>
  <c r="M66" i="1"/>
  <c r="M62" i="1"/>
  <c r="M49" i="1"/>
  <c r="N61" i="1" s="1"/>
  <c r="M51" i="1"/>
  <c r="M50" i="1"/>
  <c r="T3" i="1"/>
  <c r="M45" i="1"/>
  <c r="M44" i="1"/>
  <c r="M42" i="1"/>
  <c r="M38" i="1"/>
  <c r="M37" i="1"/>
  <c r="M36" i="1"/>
  <c r="M28" i="1"/>
  <c r="M27" i="1"/>
  <c r="M20" i="1"/>
  <c r="M21" i="1"/>
  <c r="M26" i="1"/>
  <c r="M25" i="1"/>
  <c r="M19" i="1"/>
  <c r="N23" i="1" s="1"/>
  <c r="N75" i="1" l="1"/>
  <c r="N70" i="1"/>
  <c r="N58" i="1"/>
  <c r="N37" i="1"/>
  <c r="N50" i="1"/>
  <c r="N27" i="1"/>
  <c r="N53" i="1"/>
  <c r="N25" i="1"/>
  <c r="N20" i="1"/>
  <c r="N40" i="1"/>
  <c r="N42" i="1"/>
  <c r="N44" i="1"/>
  <c r="T13" i="1"/>
  <c r="T10" i="1"/>
  <c r="T7" i="1"/>
  <c r="M4" i="1"/>
  <c r="M2" i="1"/>
  <c r="N14" i="1" l="1"/>
  <c r="N11" i="1"/>
  <c r="N4" i="1"/>
  <c r="U2" i="1" s="1"/>
  <c r="V13" i="1" s="1"/>
  <c r="N8" i="1"/>
  <c r="V7" i="1" l="1"/>
  <c r="V10" i="1"/>
  <c r="V3" i="1"/>
</calcChain>
</file>

<file path=xl/sharedStrings.xml><?xml version="1.0" encoding="utf-8"?>
<sst xmlns="http://schemas.openxmlformats.org/spreadsheetml/2006/main" count="591" uniqueCount="93">
  <si>
    <t>Outlook</t>
  </si>
  <si>
    <t>Temperature</t>
  </si>
  <si>
    <t>Humidity</t>
  </si>
  <si>
    <t>Wind</t>
  </si>
  <si>
    <t>Play</t>
  </si>
  <si>
    <t>sunny</t>
  </si>
  <si>
    <t>no</t>
  </si>
  <si>
    <t>overcast</t>
  </si>
  <si>
    <t>yes</t>
  </si>
  <si>
    <t>rain</t>
  </si>
  <si>
    <t>Node</t>
  </si>
  <si>
    <t>Jumlah</t>
  </si>
  <si>
    <t>Yes</t>
  </si>
  <si>
    <t>No</t>
  </si>
  <si>
    <t>Entropy</t>
  </si>
  <si>
    <t>Gain</t>
  </si>
  <si>
    <t>Total</t>
  </si>
  <si>
    <t>Sunny</t>
  </si>
  <si>
    <t>Overcast</t>
  </si>
  <si>
    <t>Rain</t>
  </si>
  <si>
    <t>Humadity</t>
  </si>
  <si>
    <t>Rata-rata v Temperature</t>
  </si>
  <si>
    <t>Rata-rata v Humadity</t>
  </si>
  <si>
    <t>Hudamity</t>
  </si>
  <si>
    <t>&lt;=70</t>
  </si>
  <si>
    <t>&gt;70</t>
  </si>
  <si>
    <t>Rasio Gain</t>
  </si>
  <si>
    <t>Opsi 1</t>
  </si>
  <si>
    <t>Opsi 2</t>
  </si>
  <si>
    <t>Overcast &amp; Rain</t>
  </si>
  <si>
    <t>Opsi 3</t>
  </si>
  <si>
    <t>Sunny &amp; Overcast</t>
  </si>
  <si>
    <t>Sunny &amp; Rain</t>
  </si>
  <si>
    <t>Opsi 4</t>
  </si>
  <si>
    <t>&lt;=72,5</t>
  </si>
  <si>
    <t>&gt;72,5</t>
  </si>
  <si>
    <t>&lt;=68,5</t>
  </si>
  <si>
    <t>&gt;68,5</t>
  </si>
  <si>
    <t>&lt;=75</t>
  </si>
  <si>
    <t>&gt;75</t>
  </si>
  <si>
    <t>&lt;=95,5</t>
  </si>
  <si>
    <t>&gt;95,5</t>
  </si>
  <si>
    <t>68.0</t>
  </si>
  <si>
    <t>80.0</t>
  </si>
  <si>
    <t>C4.5 Mut</t>
  </si>
  <si>
    <t>C4.5 Eko</t>
  </si>
  <si>
    <t>C4.5 RapidMiner</t>
  </si>
  <si>
    <t>90.0</t>
  </si>
  <si>
    <t>75.0</t>
  </si>
  <si>
    <t>81.0</t>
  </si>
  <si>
    <t>&lt;=72</t>
  </si>
  <si>
    <t>&gt;72</t>
  </si>
  <si>
    <t>&lt;=72,57</t>
  </si>
  <si>
    <t>&gt;72,57</t>
  </si>
  <si>
    <t>&lt;=88</t>
  </si>
  <si>
    <t>&gt;88</t>
  </si>
  <si>
    <t>&lt;=64,5</t>
  </si>
  <si>
    <t>&gt;66,5</t>
  </si>
  <si>
    <t>&gt;64,5</t>
  </si>
  <si>
    <t>&lt;=66,5</t>
  </si>
  <si>
    <t>&lt;=69,5</t>
  </si>
  <si>
    <t>&gt;69,5</t>
  </si>
  <si>
    <t>&lt;=70,5</t>
  </si>
  <si>
    <t>&gt;70,5</t>
  </si>
  <si>
    <t>&lt;=71,5</t>
  </si>
  <si>
    <t>&gt;71,5</t>
  </si>
  <si>
    <t>&lt;=73,5</t>
  </si>
  <si>
    <t>&gt;73,5</t>
  </si>
  <si>
    <t>&lt;=77,5</t>
  </si>
  <si>
    <t>&gt;77,5</t>
  </si>
  <si>
    <t>&lt;=80,5</t>
  </si>
  <si>
    <t>&gt;80,5</t>
  </si>
  <si>
    <t>&lt;=82</t>
  </si>
  <si>
    <t>&gt;82</t>
  </si>
  <si>
    <t>&lt;=84</t>
  </si>
  <si>
    <t>&gt;84</t>
  </si>
  <si>
    <t>&lt;=67,5</t>
  </si>
  <si>
    <t>&gt;67,5</t>
  </si>
  <si>
    <t>&lt;=76,5</t>
  </si>
  <si>
    <t>&gt;76,5</t>
  </si>
  <si>
    <t>&lt;=79</t>
  </si>
  <si>
    <t>&gt;79</t>
  </si>
  <si>
    <t>&lt;=80</t>
  </si>
  <si>
    <t>&gt;80</t>
  </si>
  <si>
    <t>&lt;=82,5</t>
  </si>
  <si>
    <t>&gt;82,5</t>
  </si>
  <si>
    <t>&lt;=87,5</t>
  </si>
  <si>
    <t>&gt;87,5</t>
  </si>
  <si>
    <t>&lt;=90</t>
  </si>
  <si>
    <t>&gt;90</t>
  </si>
  <si>
    <t>&lt;=92,5</t>
  </si>
  <si>
    <t>&gt;92,5</t>
  </si>
  <si>
    <t>Gini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</si>
</sst>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rgb="FF000000"/>
      <name val="Arial"/>
      <family val="2"/>
    </font>
    <font>
      <sz val="10"/>
      <color theme="1"/>
      <name val="Arial"/>
      <family val="2"/>
    </font>
    <font>
      <i/>
      <sz val="10"/>
      <color rgb="FFFF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33CC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0" xfId="0" applyFont="1"/>
    <xf numFmtId="0" fontId="4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64" fontId="3" fillId="0" borderId="0" xfId="0" applyNumberFormat="1" applyFont="1"/>
    <xf numFmtId="0" fontId="8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8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9" fillId="5" borderId="3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6" borderId="0" xfId="0" applyFont="1" applyFill="1"/>
    <xf numFmtId="0" fontId="8" fillId="6" borderId="0" xfId="0" applyFont="1" applyFill="1"/>
    <xf numFmtId="0" fontId="0" fillId="0" borderId="0" xfId="0" applyFont="1"/>
    <xf numFmtId="0" fontId="9" fillId="6" borderId="0" xfId="0" applyFont="1" applyFill="1" applyBorder="1" applyAlignment="1">
      <alignment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vertical="center" wrapText="1"/>
    </xf>
    <xf numFmtId="0" fontId="3" fillId="6" borderId="0" xfId="0" applyFont="1" applyFill="1" applyBorder="1"/>
    <xf numFmtId="0" fontId="2" fillId="6" borderId="0" xfId="0" applyFont="1" applyFill="1" applyBorder="1" applyAlignment="1">
      <alignment horizontal="center" vertical="center" wrapText="1"/>
    </xf>
    <xf numFmtId="164" fontId="3" fillId="6" borderId="0" xfId="0" applyNumberFormat="1" applyFont="1" applyFill="1" applyBorder="1"/>
    <xf numFmtId="0" fontId="0" fillId="0" borderId="0" xfId="0" applyAlignment="1">
      <alignment vertical="center" wrapText="1"/>
    </xf>
    <xf numFmtId="0" fontId="8" fillId="0" borderId="0" xfId="0" applyFont="1" applyAlignment="1">
      <alignment horizontal="center"/>
    </xf>
    <xf numFmtId="0" fontId="0" fillId="7" borderId="0" xfId="0" applyFill="1" applyAlignment="1">
      <alignment vertical="center" wrapText="1"/>
    </xf>
    <xf numFmtId="164" fontId="0" fillId="0" borderId="0" xfId="0" applyNumberFormat="1" applyFont="1" applyAlignment="1">
      <alignment vertical="center"/>
    </xf>
    <xf numFmtId="2" fontId="0" fillId="0" borderId="5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2" fontId="10" fillId="0" borderId="5" xfId="0" applyNumberFormat="1" applyFont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/>
    <xf numFmtId="0" fontId="10" fillId="0" borderId="5" xfId="0" applyFont="1" applyBorder="1" applyAlignment="1">
      <alignment vertical="center"/>
    </xf>
    <xf numFmtId="0" fontId="6" fillId="5" borderId="4" xfId="0" applyFont="1" applyFill="1" applyBorder="1" applyAlignment="1">
      <alignment vertical="center" wrapText="1"/>
    </xf>
    <xf numFmtId="164" fontId="0" fillId="0" borderId="5" xfId="0" applyNumberFormat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0" fontId="8" fillId="2" borderId="0" xfId="0" applyFont="1" applyFill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5" xfId="0" applyBorder="1" applyAlignment="1">
      <alignment vertical="center" wrapText="1"/>
    </xf>
    <xf numFmtId="0" fontId="10" fillId="0" borderId="5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6"/>
  <sheetViews>
    <sheetView topLeftCell="H1" zoomScale="115" zoomScaleNormal="115" workbookViewId="0">
      <selection activeCell="P73" sqref="P73"/>
    </sheetView>
  </sheetViews>
  <sheetFormatPr defaultRowHeight="12.75" x14ac:dyDescent="0.2"/>
  <cols>
    <col min="1" max="1" width="9.140625" style="1"/>
    <col min="2" max="2" width="13.85546875" style="1" customWidth="1"/>
    <col min="3" max="3" width="9.28515625" style="1" bestFit="1" customWidth="1"/>
    <col min="4" max="4" width="9.5703125" style="1" bestFit="1" customWidth="1"/>
    <col min="5" max="6" width="9.140625" style="1"/>
    <col min="7" max="7" width="9.140625" style="13"/>
    <col min="8" max="8" width="16" style="1" customWidth="1"/>
    <col min="9" max="12" width="9.140625" style="1"/>
    <col min="13" max="13" width="9.5703125" style="1" bestFit="1" customWidth="1"/>
    <col min="14" max="14" width="10.5703125" style="1" bestFit="1" customWidth="1"/>
    <col min="15" max="16" width="9.140625" style="1"/>
    <col min="17" max="17" width="12.85546875" style="1" customWidth="1"/>
    <col min="18" max="18" width="17.42578125" style="1" customWidth="1"/>
    <col min="19" max="19" width="9.140625" style="1"/>
    <col min="20" max="20" width="11.5703125" style="1" bestFit="1" customWidth="1"/>
    <col min="21" max="21" width="21.42578125" style="1" customWidth="1"/>
    <col min="22" max="22" width="11.28515625" style="1" customWidth="1"/>
    <col min="23" max="16384" width="9.140625" style="1"/>
  </cols>
  <sheetData>
    <row r="1" spans="1:22" ht="13.5" thickBot="1" x14ac:dyDescent="0.25">
      <c r="A1" s="8" t="s">
        <v>0</v>
      </c>
      <c r="B1" s="9" t="s">
        <v>1</v>
      </c>
      <c r="C1" s="9" t="s">
        <v>2</v>
      </c>
      <c r="D1" s="9" t="s">
        <v>3</v>
      </c>
      <c r="E1" s="10" t="s">
        <v>4</v>
      </c>
      <c r="G1" s="12" t="s">
        <v>10</v>
      </c>
      <c r="H1" s="12"/>
      <c r="I1" s="12"/>
      <c r="J1" s="12" t="s">
        <v>11</v>
      </c>
      <c r="K1" s="12" t="s">
        <v>12</v>
      </c>
      <c r="L1" s="12" t="s">
        <v>13</v>
      </c>
      <c r="M1" s="12" t="s">
        <v>14</v>
      </c>
      <c r="N1" s="12" t="s">
        <v>15</v>
      </c>
      <c r="P1" s="27" t="s">
        <v>10</v>
      </c>
      <c r="Q1" s="27"/>
      <c r="R1" s="27"/>
      <c r="S1" s="27" t="s">
        <v>11</v>
      </c>
      <c r="T1" s="27" t="s">
        <v>14</v>
      </c>
      <c r="U1" s="27" t="s">
        <v>15</v>
      </c>
      <c r="V1" s="27" t="s">
        <v>26</v>
      </c>
    </row>
    <row r="2" spans="1:22" ht="13.5" thickBot="1" x14ac:dyDescent="0.25">
      <c r="A2" s="2" t="s">
        <v>5</v>
      </c>
      <c r="B2" s="3">
        <v>85</v>
      </c>
      <c r="C2" s="3">
        <v>85</v>
      </c>
      <c r="D2" s="4" t="b">
        <v>0</v>
      </c>
      <c r="E2" s="5" t="s">
        <v>6</v>
      </c>
      <c r="G2" s="13">
        <v>1</v>
      </c>
      <c r="H2" s="1" t="s">
        <v>16</v>
      </c>
      <c r="J2" s="1">
        <v>14</v>
      </c>
      <c r="K2" s="1">
        <v>9</v>
      </c>
      <c r="L2" s="1">
        <v>5</v>
      </c>
      <c r="M2" s="11">
        <f>-(((K2/J2)*IMLOG2(K2/J2))+((L2/J2)*IMLOG2(L2/J2)))</f>
        <v>0.94028595867063069</v>
      </c>
      <c r="N2" s="17"/>
      <c r="P2" s="1">
        <v>1</v>
      </c>
      <c r="Q2" s="1" t="s">
        <v>16</v>
      </c>
      <c r="S2" s="1">
        <v>14</v>
      </c>
      <c r="U2" s="11">
        <f>N4</f>
        <v>0.24674981977443966</v>
      </c>
      <c r="V2" s="17"/>
    </row>
    <row r="3" spans="1:22" ht="15.75" customHeight="1" thickBot="1" x14ac:dyDescent="0.25">
      <c r="A3" s="2" t="s">
        <v>5</v>
      </c>
      <c r="B3" s="3">
        <v>80</v>
      </c>
      <c r="C3" s="6">
        <v>90</v>
      </c>
      <c r="D3" s="4" t="b">
        <v>1</v>
      </c>
      <c r="E3" s="5" t="s">
        <v>6</v>
      </c>
      <c r="H3" s="15" t="s">
        <v>0</v>
      </c>
      <c r="M3" s="11"/>
      <c r="N3" s="17"/>
      <c r="P3" s="1" t="s">
        <v>27</v>
      </c>
      <c r="Q3" s="1" t="s">
        <v>0</v>
      </c>
      <c r="T3" s="49">
        <f>-(((S4/S2)*IMLOG2(S4/S2)+((S5/S2)*IMLOG2(S5/S2))+((S6/S2)*IMLOG2(S6/S2))))</f>
        <v>1.5774062828523427</v>
      </c>
      <c r="V3" s="49">
        <f>U2/T3</f>
        <v>0.15642756242117575</v>
      </c>
    </row>
    <row r="4" spans="1:22" ht="13.5" thickBot="1" x14ac:dyDescent="0.25">
      <c r="A4" s="7" t="s">
        <v>7</v>
      </c>
      <c r="B4" s="3">
        <v>83</v>
      </c>
      <c r="C4" s="3">
        <v>78</v>
      </c>
      <c r="D4" s="4" t="b">
        <v>0</v>
      </c>
      <c r="E4" s="5" t="s">
        <v>8</v>
      </c>
      <c r="I4" s="1" t="s">
        <v>17</v>
      </c>
      <c r="J4" s="1">
        <v>5</v>
      </c>
      <c r="K4" s="1">
        <v>2</v>
      </c>
      <c r="L4" s="1">
        <v>3</v>
      </c>
      <c r="M4" s="11">
        <f>-(((K4/J4)*IMLOG2(K4/J4))+((L4/J4)*IMLOG2(L4/J4)))</f>
        <v>0.97095059445466747</v>
      </c>
      <c r="N4" s="51">
        <f>M2-(((J4/J2)*M4)+((J5/J2)*M5)+((J6/J2)*M6))</f>
        <v>0.24674981977443966</v>
      </c>
      <c r="R4" s="1" t="s">
        <v>17</v>
      </c>
      <c r="S4" s="1">
        <v>5</v>
      </c>
      <c r="T4" s="49"/>
      <c r="V4" s="49"/>
    </row>
    <row r="5" spans="1:22" ht="13.5" thickBot="1" x14ac:dyDescent="0.25">
      <c r="A5" s="2" t="s">
        <v>9</v>
      </c>
      <c r="B5" s="3">
        <v>70</v>
      </c>
      <c r="C5" s="3">
        <v>96</v>
      </c>
      <c r="D5" s="4" t="b">
        <v>0</v>
      </c>
      <c r="E5" s="5" t="s">
        <v>8</v>
      </c>
      <c r="I5" s="15" t="s">
        <v>18</v>
      </c>
      <c r="J5" s="1">
        <v>4</v>
      </c>
      <c r="K5" s="1">
        <v>4</v>
      </c>
      <c r="L5" s="1">
        <v>0</v>
      </c>
      <c r="M5" s="11">
        <v>0</v>
      </c>
      <c r="N5" s="51"/>
      <c r="R5" s="1" t="s">
        <v>18</v>
      </c>
      <c r="S5" s="1">
        <v>4</v>
      </c>
      <c r="T5" s="49"/>
      <c r="V5" s="49"/>
    </row>
    <row r="6" spans="1:22" ht="13.5" thickBot="1" x14ac:dyDescent="0.25">
      <c r="A6" s="2" t="s">
        <v>9</v>
      </c>
      <c r="B6" s="3">
        <v>68</v>
      </c>
      <c r="C6" s="6">
        <v>80</v>
      </c>
      <c r="D6" s="4" t="b">
        <v>0</v>
      </c>
      <c r="E6" s="5" t="s">
        <v>8</v>
      </c>
      <c r="I6" s="1" t="s">
        <v>19</v>
      </c>
      <c r="J6" s="1">
        <v>5</v>
      </c>
      <c r="K6" s="1">
        <v>3</v>
      </c>
      <c r="L6" s="1">
        <v>2</v>
      </c>
      <c r="M6" s="11">
        <f t="shared" ref="M6:M8" si="0">-(((K6/J6)*IMLOG2(K6/J6))+((L6/J6)*IMLOG2(L6/J6)))</f>
        <v>0.97095059445466747</v>
      </c>
      <c r="N6" s="51"/>
      <c r="R6" s="1" t="s">
        <v>19</v>
      </c>
      <c r="S6" s="1">
        <v>5</v>
      </c>
      <c r="T6" s="49"/>
      <c r="V6" s="49"/>
    </row>
    <row r="7" spans="1:22" ht="15.75" customHeight="1" thickBot="1" x14ac:dyDescent="0.25">
      <c r="A7" s="2" t="s">
        <v>9</v>
      </c>
      <c r="B7" s="3">
        <v>65</v>
      </c>
      <c r="C7" s="6">
        <v>70</v>
      </c>
      <c r="D7" s="4" t="b">
        <v>1</v>
      </c>
      <c r="E7" s="5" t="s">
        <v>6</v>
      </c>
      <c r="H7" s="1" t="s">
        <v>1</v>
      </c>
      <c r="M7" s="11"/>
      <c r="N7" s="17"/>
      <c r="P7" s="1" t="s">
        <v>28</v>
      </c>
      <c r="Q7" s="1" t="s">
        <v>0</v>
      </c>
      <c r="T7" s="49">
        <f>-(((S8/S2)*IMLOG2(S8/S2)+((S9/S2)*IMLOG2(S9/S2))))</f>
        <v>0.94028595867063069</v>
      </c>
      <c r="V7" s="49">
        <f>U2/T7</f>
        <v>0.26241997713471416</v>
      </c>
    </row>
    <row r="8" spans="1:22" ht="13.5" thickBot="1" x14ac:dyDescent="0.25">
      <c r="A8" s="7" t="s">
        <v>7</v>
      </c>
      <c r="B8" s="3">
        <v>64</v>
      </c>
      <c r="C8" s="3">
        <v>65</v>
      </c>
      <c r="D8" s="4" t="b">
        <v>1</v>
      </c>
      <c r="E8" s="5" t="s">
        <v>8</v>
      </c>
      <c r="I8" s="1" t="s">
        <v>74</v>
      </c>
      <c r="J8" s="1">
        <v>13</v>
      </c>
      <c r="K8" s="1">
        <v>9</v>
      </c>
      <c r="L8" s="1">
        <v>4</v>
      </c>
      <c r="M8" s="11">
        <f t="shared" si="0"/>
        <v>0.89049164021949079</v>
      </c>
      <c r="N8" s="49">
        <f>M2-(((J8/J2)*M8)+((J9/J2)*M9))</f>
        <v>0.11340086418110351</v>
      </c>
      <c r="R8" s="1" t="s">
        <v>17</v>
      </c>
      <c r="S8" s="1">
        <v>5</v>
      </c>
      <c r="T8" s="49"/>
      <c r="V8" s="49"/>
    </row>
    <row r="9" spans="1:22" ht="13.5" thickBot="1" x14ac:dyDescent="0.25">
      <c r="A9" s="2" t="s">
        <v>5</v>
      </c>
      <c r="B9" s="6">
        <v>72</v>
      </c>
      <c r="C9" s="3">
        <v>95</v>
      </c>
      <c r="D9" s="4" t="b">
        <v>0</v>
      </c>
      <c r="E9" s="5" t="s">
        <v>6</v>
      </c>
      <c r="I9" s="1" t="s">
        <v>75</v>
      </c>
      <c r="J9" s="1">
        <v>1</v>
      </c>
      <c r="K9" s="1">
        <v>0</v>
      </c>
      <c r="L9" s="1">
        <v>1</v>
      </c>
      <c r="M9" s="11">
        <v>0</v>
      </c>
      <c r="N9" s="49"/>
      <c r="R9" s="1" t="s">
        <v>29</v>
      </c>
      <c r="S9" s="1">
        <v>9</v>
      </c>
      <c r="T9" s="49"/>
      <c r="V9" s="49"/>
    </row>
    <row r="10" spans="1:22" ht="15.75" customHeight="1" thickBot="1" x14ac:dyDescent="0.25">
      <c r="A10" s="2" t="s">
        <v>5</v>
      </c>
      <c r="B10" s="3">
        <v>69</v>
      </c>
      <c r="C10" s="6">
        <v>70</v>
      </c>
      <c r="D10" s="4" t="b">
        <v>0</v>
      </c>
      <c r="E10" s="5" t="s">
        <v>8</v>
      </c>
      <c r="H10" s="1" t="s">
        <v>20</v>
      </c>
      <c r="M10" s="11"/>
      <c r="N10" s="18"/>
      <c r="P10" s="1" t="s">
        <v>30</v>
      </c>
      <c r="Q10" s="1" t="s">
        <v>0</v>
      </c>
      <c r="T10" s="49">
        <f>-(((S11/S2)*IMLOG2(S11/S2)+((S12/S2)*IMLOG2(S12/S2))))</f>
        <v>0.94028595867063069</v>
      </c>
      <c r="V10" s="49">
        <f>U2/T10</f>
        <v>0.26241997713471416</v>
      </c>
    </row>
    <row r="11" spans="1:22" ht="13.5" customHeight="1" thickBot="1" x14ac:dyDescent="0.25">
      <c r="A11" s="2" t="s">
        <v>9</v>
      </c>
      <c r="B11" s="3">
        <v>75</v>
      </c>
      <c r="C11" s="6">
        <v>80</v>
      </c>
      <c r="D11" s="4" t="b">
        <v>0</v>
      </c>
      <c r="E11" s="5" t="s">
        <v>8</v>
      </c>
      <c r="I11" s="1" t="s">
        <v>82</v>
      </c>
      <c r="J11" s="1">
        <v>9</v>
      </c>
      <c r="K11" s="1">
        <v>7</v>
      </c>
      <c r="L11" s="1">
        <v>2</v>
      </c>
      <c r="M11" s="11">
        <f t="shared" ref="M11:M12" si="1">-(((K11/J11)*IMLOG2(K11/J11))+((L11/J11)*IMLOG2(L11/J11)))</f>
        <v>0.76420450650861949</v>
      </c>
      <c r="N11" s="50">
        <f>M2-(((J11/J2)*M11)+((J12/J2)*M12))</f>
        <v>0.10224356360985121</v>
      </c>
      <c r="R11" s="1" t="s">
        <v>31</v>
      </c>
      <c r="S11" s="1">
        <v>9</v>
      </c>
      <c r="T11" s="49"/>
      <c r="V11" s="49"/>
    </row>
    <row r="12" spans="1:22" ht="13.5" customHeight="1" thickBot="1" x14ac:dyDescent="0.25">
      <c r="A12" s="2" t="s">
        <v>5</v>
      </c>
      <c r="B12" s="3">
        <v>75</v>
      </c>
      <c r="C12" s="6">
        <v>70</v>
      </c>
      <c r="D12" s="4" t="b">
        <v>1</v>
      </c>
      <c r="E12" s="5" t="s">
        <v>8</v>
      </c>
      <c r="I12" s="1" t="s">
        <v>83</v>
      </c>
      <c r="J12" s="1">
        <v>5</v>
      </c>
      <c r="K12" s="1">
        <v>2</v>
      </c>
      <c r="L12" s="1">
        <v>3</v>
      </c>
      <c r="M12" s="11">
        <f t="shared" si="1"/>
        <v>0.97095059445466747</v>
      </c>
      <c r="N12" s="50"/>
      <c r="R12" s="1" t="s">
        <v>19</v>
      </c>
      <c r="S12" s="1">
        <v>5</v>
      </c>
      <c r="T12" s="49"/>
      <c r="V12" s="49"/>
    </row>
    <row r="13" spans="1:22" ht="15.75" customHeight="1" thickBot="1" x14ac:dyDescent="0.25">
      <c r="A13" s="7" t="s">
        <v>7</v>
      </c>
      <c r="B13" s="6">
        <v>72</v>
      </c>
      <c r="C13" s="6">
        <v>90</v>
      </c>
      <c r="D13" s="4" t="b">
        <v>1</v>
      </c>
      <c r="E13" s="5" t="s">
        <v>8</v>
      </c>
      <c r="H13" s="1" t="s">
        <v>3</v>
      </c>
      <c r="I13" s="15"/>
      <c r="M13" s="11"/>
      <c r="N13" s="40"/>
      <c r="P13" s="15" t="s">
        <v>33</v>
      </c>
      <c r="Q13" s="15" t="s">
        <v>0</v>
      </c>
      <c r="T13" s="49">
        <f>-(((S14/S2)*IMLOG2(S14/S2)+((S15/S2)*IMLOG2(S15/S2))))</f>
        <v>0.86312056856663</v>
      </c>
      <c r="V13" s="51">
        <f>U2/T13</f>
        <v>0.28588105620540705</v>
      </c>
    </row>
    <row r="14" spans="1:22" ht="13.5" customHeight="1" thickBot="1" x14ac:dyDescent="0.25">
      <c r="A14" s="7" t="s">
        <v>7</v>
      </c>
      <c r="B14" s="3">
        <v>81</v>
      </c>
      <c r="C14" s="3">
        <v>75</v>
      </c>
      <c r="D14" s="4" t="b">
        <v>0</v>
      </c>
      <c r="E14" s="5" t="s">
        <v>8</v>
      </c>
      <c r="I14" s="1" t="b">
        <v>1</v>
      </c>
      <c r="J14" s="1">
        <v>6</v>
      </c>
      <c r="K14" s="1">
        <v>3</v>
      </c>
      <c r="L14" s="1">
        <v>3</v>
      </c>
      <c r="M14" s="11">
        <f>-(((K14/J14)*IMLOG2(K14/J14))+((L14/J14)*IMLOG2(L14/J14)))</f>
        <v>1</v>
      </c>
      <c r="N14" s="49">
        <f>M2-(((J14/J2)*M14)+((J15/J2)*M15))</f>
        <v>4.8127030408269045E-2</v>
      </c>
      <c r="R14" s="15" t="s">
        <v>32</v>
      </c>
      <c r="S14" s="1">
        <v>10</v>
      </c>
      <c r="T14" s="49"/>
      <c r="V14" s="51"/>
    </row>
    <row r="15" spans="1:22" ht="13.5" thickBot="1" x14ac:dyDescent="0.25">
      <c r="A15" s="2" t="s">
        <v>9</v>
      </c>
      <c r="B15" s="3">
        <v>71</v>
      </c>
      <c r="C15" s="6">
        <v>80</v>
      </c>
      <c r="D15" s="4" t="b">
        <v>1</v>
      </c>
      <c r="E15" s="5" t="s">
        <v>6</v>
      </c>
      <c r="I15" s="1" t="b">
        <v>0</v>
      </c>
      <c r="J15" s="1">
        <v>8</v>
      </c>
      <c r="K15" s="1">
        <v>6</v>
      </c>
      <c r="L15" s="1">
        <v>2</v>
      </c>
      <c r="M15" s="11">
        <f>-(((K15/J15)*IMLOG2(K15/J15))+((L15/J15)*IMLOG2(L15/J15)))</f>
        <v>0.81127812445913294</v>
      </c>
      <c r="N15" s="49"/>
      <c r="R15" s="15" t="s">
        <v>18</v>
      </c>
      <c r="S15" s="1">
        <v>4</v>
      </c>
      <c r="T15" s="49"/>
      <c r="V15" s="51"/>
    </row>
    <row r="16" spans="1:22" x14ac:dyDescent="0.2">
      <c r="M16" s="11"/>
      <c r="N16" s="18"/>
    </row>
    <row r="17" spans="1:22" ht="13.5" thickBot="1" x14ac:dyDescent="0.25">
      <c r="O17" s="28"/>
      <c r="P17" s="28"/>
      <c r="Q17" s="28"/>
      <c r="R17" s="28"/>
      <c r="S17" s="28"/>
      <c r="T17" s="28"/>
      <c r="U17" s="28"/>
      <c r="V17" s="28"/>
    </row>
    <row r="18" spans="1:22" ht="13.5" thickBot="1" x14ac:dyDescent="0.25">
      <c r="A18" s="8" t="s">
        <v>0</v>
      </c>
      <c r="B18" s="9" t="s">
        <v>1</v>
      </c>
      <c r="C18" s="9" t="s">
        <v>2</v>
      </c>
      <c r="D18" s="9" t="s">
        <v>3</v>
      </c>
      <c r="E18" s="10" t="s">
        <v>4</v>
      </c>
      <c r="G18" s="12" t="s">
        <v>10</v>
      </c>
      <c r="H18" s="12"/>
      <c r="I18" s="12"/>
      <c r="J18" s="12" t="s">
        <v>11</v>
      </c>
      <c r="K18" s="12" t="s">
        <v>12</v>
      </c>
      <c r="L18" s="12" t="s">
        <v>13</v>
      </c>
      <c r="M18" s="12" t="s">
        <v>14</v>
      </c>
      <c r="N18" s="12" t="s">
        <v>15</v>
      </c>
      <c r="O18" s="28"/>
      <c r="P18" s="28"/>
      <c r="Q18" s="28"/>
      <c r="R18" s="28"/>
      <c r="S18" s="28"/>
      <c r="T18" s="28"/>
      <c r="U18" s="28"/>
      <c r="V18" s="28"/>
    </row>
    <row r="19" spans="1:22" ht="13.5" thickBot="1" x14ac:dyDescent="0.25">
      <c r="A19" s="19" t="s">
        <v>5</v>
      </c>
      <c r="B19" s="20">
        <v>85</v>
      </c>
      <c r="C19" s="20">
        <v>85</v>
      </c>
      <c r="D19" s="21" t="b">
        <v>0</v>
      </c>
      <c r="E19" s="5" t="s">
        <v>6</v>
      </c>
      <c r="G19" s="13">
        <v>3</v>
      </c>
      <c r="H19" s="1" t="s">
        <v>16</v>
      </c>
      <c r="J19" s="1">
        <v>10</v>
      </c>
      <c r="K19" s="1">
        <v>5</v>
      </c>
      <c r="L19" s="1">
        <v>5</v>
      </c>
      <c r="M19" s="11">
        <f>-(((K19/J19)*IMLOG2(K19/J19))+((L19/J19)*IMLOG2(L19/J19)))</f>
        <v>1</v>
      </c>
      <c r="O19" s="28"/>
      <c r="P19" s="28"/>
      <c r="Q19" s="28"/>
      <c r="R19" s="28"/>
      <c r="S19" s="28"/>
      <c r="T19" s="28"/>
      <c r="U19" s="28"/>
      <c r="V19" s="28"/>
    </row>
    <row r="20" spans="1:22" ht="13.5" thickBot="1" x14ac:dyDescent="0.25">
      <c r="A20" s="19" t="s">
        <v>5</v>
      </c>
      <c r="B20" s="20">
        <v>80</v>
      </c>
      <c r="C20" s="20">
        <v>90</v>
      </c>
      <c r="D20" s="21" t="b">
        <v>1</v>
      </c>
      <c r="E20" s="5" t="s">
        <v>6</v>
      </c>
      <c r="H20" s="1" t="s">
        <v>0</v>
      </c>
      <c r="I20" s="1" t="s">
        <v>17</v>
      </c>
      <c r="J20" s="1">
        <v>5</v>
      </c>
      <c r="K20" s="1">
        <v>2</v>
      </c>
      <c r="L20" s="1">
        <v>3</v>
      </c>
      <c r="M20" s="11">
        <f>-(((K20/J20)*IMLOG2(K20/J20))+((L20/J20)*IMLOG2(L20/J20)))</f>
        <v>0.97095059445466747</v>
      </c>
      <c r="N20" s="49">
        <f>M19-(((J20/J19)*M20)+((J21/J19)*M21))</f>
        <v>2.9049405545332529E-2</v>
      </c>
      <c r="O20" s="28"/>
      <c r="P20" s="28"/>
      <c r="Q20" s="28"/>
      <c r="R20" s="29"/>
      <c r="S20" s="28"/>
      <c r="T20" s="28"/>
      <c r="U20" s="28"/>
      <c r="V20" s="28"/>
    </row>
    <row r="21" spans="1:22" ht="13.5" thickBot="1" x14ac:dyDescent="0.25">
      <c r="A21" s="19" t="s">
        <v>5</v>
      </c>
      <c r="B21" s="20">
        <v>72</v>
      </c>
      <c r="C21" s="20">
        <v>95</v>
      </c>
      <c r="D21" s="21" t="b">
        <v>0</v>
      </c>
      <c r="E21" s="5" t="s">
        <v>6</v>
      </c>
      <c r="I21" s="1" t="s">
        <v>19</v>
      </c>
      <c r="J21" s="1">
        <v>5</v>
      </c>
      <c r="K21" s="1">
        <v>3</v>
      </c>
      <c r="L21" s="1">
        <v>2</v>
      </c>
      <c r="M21" s="11">
        <f>-(((K21/J21)*IMLOG2(K21/J21))+((L21/J21)*IMLOG2(L21/J21)))</f>
        <v>0.97095059445466747</v>
      </c>
      <c r="N21" s="49"/>
      <c r="O21" s="28"/>
      <c r="P21" s="28"/>
      <c r="Q21" s="28"/>
      <c r="R21" s="29"/>
      <c r="S21" s="28"/>
      <c r="T21" s="28"/>
      <c r="U21" s="28"/>
      <c r="V21" s="28"/>
    </row>
    <row r="22" spans="1:22" ht="13.5" thickBot="1" x14ac:dyDescent="0.25">
      <c r="A22" s="19" t="s">
        <v>5</v>
      </c>
      <c r="B22" s="20">
        <v>69</v>
      </c>
      <c r="C22" s="20">
        <v>70</v>
      </c>
      <c r="D22" s="21" t="b">
        <v>0</v>
      </c>
      <c r="E22" s="5" t="s">
        <v>8</v>
      </c>
      <c r="H22" s="15" t="s">
        <v>1</v>
      </c>
      <c r="M22" s="11"/>
      <c r="O22" s="28"/>
      <c r="P22" s="28"/>
      <c r="Q22" s="28"/>
      <c r="R22" s="28"/>
      <c r="S22" s="28"/>
      <c r="T22" s="28"/>
      <c r="U22" s="28"/>
      <c r="V22" s="28"/>
    </row>
    <row r="23" spans="1:22" ht="13.5" thickBot="1" x14ac:dyDescent="0.25">
      <c r="A23" s="19" t="s">
        <v>5</v>
      </c>
      <c r="B23" s="20">
        <v>75</v>
      </c>
      <c r="C23" s="20">
        <v>70</v>
      </c>
      <c r="D23" s="21" t="b">
        <v>1</v>
      </c>
      <c r="E23" s="5" t="s">
        <v>8</v>
      </c>
      <c r="I23" s="1" t="s">
        <v>68</v>
      </c>
      <c r="J23" s="1">
        <f t="shared" ref="J23:J26" si="2">K23+L23</f>
        <v>8</v>
      </c>
      <c r="K23" s="1">
        <v>5</v>
      </c>
      <c r="L23" s="1">
        <v>3</v>
      </c>
      <c r="M23" s="11">
        <f>-(((K23/J23)*IMLOG2(K23/J23))+((L23/J23)*IMLOG2(L23/J23)))</f>
        <v>0.95443400292496372</v>
      </c>
      <c r="N23" s="51">
        <f>M19-(((J23/J19)*M23)+((J24/J19)*M24))</f>
        <v>0.23645279766002902</v>
      </c>
    </row>
    <row r="24" spans="1:22" ht="13.5" thickBot="1" x14ac:dyDescent="0.25">
      <c r="A24" s="19" t="s">
        <v>9</v>
      </c>
      <c r="B24" s="20">
        <v>70</v>
      </c>
      <c r="C24" s="20">
        <v>96</v>
      </c>
      <c r="D24" s="21" t="b">
        <v>0</v>
      </c>
      <c r="E24" s="5" t="s">
        <v>8</v>
      </c>
      <c r="I24" s="15" t="s">
        <v>69</v>
      </c>
      <c r="J24" s="1">
        <f t="shared" si="2"/>
        <v>2</v>
      </c>
      <c r="K24" s="1">
        <v>0</v>
      </c>
      <c r="L24" s="1">
        <v>2</v>
      </c>
      <c r="M24" s="11">
        <v>0</v>
      </c>
      <c r="N24" s="51"/>
    </row>
    <row r="25" spans="1:22" ht="13.5" thickBot="1" x14ac:dyDescent="0.25">
      <c r="A25" s="19" t="s">
        <v>9</v>
      </c>
      <c r="B25" s="20">
        <v>68</v>
      </c>
      <c r="C25" s="20">
        <v>80</v>
      </c>
      <c r="D25" s="21" t="b">
        <v>0</v>
      </c>
      <c r="E25" s="5" t="s">
        <v>8</v>
      </c>
      <c r="H25" s="1" t="s">
        <v>20</v>
      </c>
      <c r="I25" s="1" t="s">
        <v>84</v>
      </c>
      <c r="J25" s="1">
        <f t="shared" si="2"/>
        <v>6</v>
      </c>
      <c r="K25" s="1">
        <v>4</v>
      </c>
      <c r="L25" s="1">
        <v>2</v>
      </c>
      <c r="M25" s="11">
        <f>-(((K25/J25)*IMLOG2(K25/J25))+((L25/J25)*IMLOG2(L25/J25)))</f>
        <v>0.91829583405449056</v>
      </c>
      <c r="N25" s="49">
        <f>M19-(((J25/J19)*M25)+((J26/J19)*M26))</f>
        <v>0.12451124978365247</v>
      </c>
    </row>
    <row r="26" spans="1:22" ht="13.5" thickBot="1" x14ac:dyDescent="0.25">
      <c r="A26" s="19" t="s">
        <v>9</v>
      </c>
      <c r="B26" s="20">
        <v>65</v>
      </c>
      <c r="C26" s="20">
        <v>70</v>
      </c>
      <c r="D26" s="21" t="b">
        <v>1</v>
      </c>
      <c r="E26" s="5" t="s">
        <v>6</v>
      </c>
      <c r="I26" s="1" t="s">
        <v>85</v>
      </c>
      <c r="J26" s="1">
        <f t="shared" si="2"/>
        <v>4</v>
      </c>
      <c r="K26" s="1">
        <v>1</v>
      </c>
      <c r="L26" s="1">
        <v>3</v>
      </c>
      <c r="M26" s="11">
        <f>-(((K26/J26)*IMLOG2(K26/J26))+((L26/J26)*IMLOG2(L26/J26)))</f>
        <v>0.81127812445913294</v>
      </c>
      <c r="N26" s="49"/>
    </row>
    <row r="27" spans="1:22" ht="13.5" thickBot="1" x14ac:dyDescent="0.25">
      <c r="A27" s="19" t="s">
        <v>9</v>
      </c>
      <c r="B27" s="20">
        <v>75</v>
      </c>
      <c r="C27" s="20">
        <v>80</v>
      </c>
      <c r="D27" s="21" t="b">
        <v>0</v>
      </c>
      <c r="E27" s="5" t="s">
        <v>8</v>
      </c>
      <c r="H27" s="1" t="s">
        <v>3</v>
      </c>
      <c r="I27" s="1" t="b">
        <v>1</v>
      </c>
      <c r="J27" s="1">
        <v>4</v>
      </c>
      <c r="K27" s="1">
        <v>1</v>
      </c>
      <c r="L27" s="1">
        <v>3</v>
      </c>
      <c r="M27" s="11">
        <f>-(((K27/J27)*IMLOG2(K27/J27))+((L27/J27)*IMLOG2(L27/J27)))</f>
        <v>0.81127812445913294</v>
      </c>
      <c r="N27" s="52">
        <f>M19-(((J27/J19)*M27)+((J28/J19)*M28))</f>
        <v>0.12451124978365247</v>
      </c>
    </row>
    <row r="28" spans="1:22" ht="13.5" thickBot="1" x14ac:dyDescent="0.25">
      <c r="A28" s="19" t="s">
        <v>9</v>
      </c>
      <c r="B28" s="20">
        <v>71</v>
      </c>
      <c r="C28" s="20">
        <v>80</v>
      </c>
      <c r="D28" s="21" t="b">
        <v>1</v>
      </c>
      <c r="E28" s="5" t="s">
        <v>6</v>
      </c>
      <c r="I28" s="1" t="b">
        <v>0</v>
      </c>
      <c r="J28" s="1">
        <v>6</v>
      </c>
      <c r="K28" s="1">
        <v>4</v>
      </c>
      <c r="L28" s="1">
        <v>2</v>
      </c>
      <c r="M28" s="11">
        <f>-(((K28/J28)*IMLOG2(K28/J28))+((L28/J28)*IMLOG2(L28/J28)))</f>
        <v>0.91829583405449056</v>
      </c>
      <c r="N28" s="52"/>
    </row>
    <row r="29" spans="1:22" ht="13.5" thickBot="1" x14ac:dyDescent="0.25">
      <c r="A29" s="22" t="s">
        <v>7</v>
      </c>
      <c r="B29" s="23">
        <v>83</v>
      </c>
      <c r="C29" s="23">
        <v>78</v>
      </c>
      <c r="D29" s="24" t="b">
        <v>0</v>
      </c>
      <c r="E29" s="5" t="s">
        <v>8</v>
      </c>
    </row>
    <row r="30" spans="1:22" ht="13.5" thickBot="1" x14ac:dyDescent="0.25">
      <c r="A30" s="22" t="s">
        <v>7</v>
      </c>
      <c r="B30" s="23">
        <v>64</v>
      </c>
      <c r="C30" s="23">
        <v>65</v>
      </c>
      <c r="D30" s="24" t="b">
        <v>1</v>
      </c>
      <c r="E30" s="5" t="s">
        <v>8</v>
      </c>
    </row>
    <row r="31" spans="1:22" ht="13.5" thickBot="1" x14ac:dyDescent="0.25">
      <c r="A31" s="22" t="s">
        <v>7</v>
      </c>
      <c r="B31" s="23">
        <v>72</v>
      </c>
      <c r="C31" s="23">
        <v>90</v>
      </c>
      <c r="D31" s="24" t="b">
        <v>1</v>
      </c>
      <c r="E31" s="5" t="s">
        <v>8</v>
      </c>
    </row>
    <row r="32" spans="1:22" ht="13.5" thickBot="1" x14ac:dyDescent="0.25">
      <c r="A32" s="22" t="s">
        <v>7</v>
      </c>
      <c r="B32" s="23">
        <v>81</v>
      </c>
      <c r="C32" s="23">
        <v>75</v>
      </c>
      <c r="D32" s="24" t="b">
        <v>0</v>
      </c>
      <c r="E32" s="5" t="s">
        <v>8</v>
      </c>
    </row>
    <row r="34" spans="1:22" ht="13.5" thickBot="1" x14ac:dyDescent="0.25">
      <c r="O34" s="34"/>
      <c r="P34" s="34"/>
      <c r="Q34" s="34"/>
      <c r="R34" s="34"/>
      <c r="S34" s="34"/>
      <c r="T34" s="34"/>
      <c r="U34" s="34"/>
    </row>
    <row r="35" spans="1:22" ht="13.5" thickBot="1" x14ac:dyDescent="0.25">
      <c r="A35" s="8" t="s">
        <v>0</v>
      </c>
      <c r="B35" s="9" t="s">
        <v>1</v>
      </c>
      <c r="C35" s="9" t="s">
        <v>2</v>
      </c>
      <c r="D35" s="9" t="s">
        <v>3</v>
      </c>
      <c r="E35" s="10" t="s">
        <v>4</v>
      </c>
      <c r="G35" s="12" t="s">
        <v>10</v>
      </c>
      <c r="H35" s="12"/>
      <c r="I35" s="12"/>
      <c r="J35" s="12" t="s">
        <v>11</v>
      </c>
      <c r="K35" s="12" t="s">
        <v>12</v>
      </c>
      <c r="L35" s="12" t="s">
        <v>13</v>
      </c>
      <c r="M35" s="12" t="s">
        <v>14</v>
      </c>
      <c r="N35" s="12" t="s">
        <v>15</v>
      </c>
      <c r="O35" s="34"/>
      <c r="P35" s="35"/>
      <c r="Q35" s="35"/>
      <c r="R35" s="35"/>
      <c r="S35" s="35"/>
      <c r="T35" s="35"/>
      <c r="U35" s="34"/>
      <c r="V35" s="27"/>
    </row>
    <row r="36" spans="1:22" ht="13.5" thickBot="1" x14ac:dyDescent="0.25">
      <c r="A36" s="19" t="s">
        <v>9</v>
      </c>
      <c r="B36" s="20">
        <v>65</v>
      </c>
      <c r="C36" s="20">
        <v>70</v>
      </c>
      <c r="D36" s="21" t="b">
        <v>1</v>
      </c>
      <c r="E36" s="5" t="s">
        <v>6</v>
      </c>
      <c r="G36" s="13">
        <v>5</v>
      </c>
      <c r="H36" s="1" t="s">
        <v>16</v>
      </c>
      <c r="J36" s="1">
        <v>8</v>
      </c>
      <c r="K36" s="1">
        <v>5</v>
      </c>
      <c r="L36" s="1">
        <v>3</v>
      </c>
      <c r="M36" s="11">
        <f>-(((K36/J36)*IMLOG2(K36/J36))+((L36/J36)*IMLOG2(L36/J36)))</f>
        <v>0.95443400292496372</v>
      </c>
      <c r="O36" s="34"/>
      <c r="P36" s="31"/>
      <c r="Q36" s="32"/>
      <c r="R36" s="32"/>
      <c r="S36" s="31"/>
      <c r="T36" s="33"/>
      <c r="U36" s="36"/>
    </row>
    <row r="37" spans="1:22" ht="13.5" thickBot="1" x14ac:dyDescent="0.25">
      <c r="A37" s="19" t="s">
        <v>9</v>
      </c>
      <c r="B37" s="20">
        <v>68</v>
      </c>
      <c r="C37" s="20">
        <v>80</v>
      </c>
      <c r="D37" s="21" t="b">
        <v>0</v>
      </c>
      <c r="E37" s="5" t="s">
        <v>8</v>
      </c>
      <c r="H37" s="1" t="s">
        <v>0</v>
      </c>
      <c r="I37" s="1" t="s">
        <v>17</v>
      </c>
      <c r="J37" s="1">
        <v>3</v>
      </c>
      <c r="K37" s="1">
        <v>2</v>
      </c>
      <c r="L37" s="1">
        <v>1</v>
      </c>
      <c r="M37" s="11">
        <f>-(((K37/J37)*IMLOG2(K37/J37))+((L37/J37)*IMLOG2(L37/J37)))</f>
        <v>0.91829583405449056</v>
      </c>
      <c r="N37" s="49">
        <f>M36-(((J37/J36)*M37)+((J38/J36)*M38))</f>
        <v>3.2289436203626343E-3</v>
      </c>
      <c r="O37" s="34"/>
      <c r="P37" s="31"/>
      <c r="Q37" s="32"/>
      <c r="R37" s="32"/>
      <c r="S37" s="31"/>
      <c r="T37" s="33"/>
      <c r="U37" s="34"/>
    </row>
    <row r="38" spans="1:22" ht="13.5" thickBot="1" x14ac:dyDescent="0.25">
      <c r="A38" s="19" t="s">
        <v>5</v>
      </c>
      <c r="B38" s="20">
        <v>69</v>
      </c>
      <c r="C38" s="20">
        <v>70</v>
      </c>
      <c r="D38" s="21" t="b">
        <v>0</v>
      </c>
      <c r="E38" s="5" t="s">
        <v>8</v>
      </c>
      <c r="I38" s="1" t="s">
        <v>19</v>
      </c>
      <c r="J38" s="1">
        <v>5</v>
      </c>
      <c r="K38" s="1">
        <v>3</v>
      </c>
      <c r="L38" s="1">
        <v>2</v>
      </c>
      <c r="M38" s="11">
        <f>-(((K38/J38)*IMLOG2(K38/J38))+((L38/J38)*IMLOG2(L38/J38)))</f>
        <v>0.97095059445466747</v>
      </c>
      <c r="N38" s="49"/>
      <c r="O38" s="34"/>
      <c r="P38" s="31"/>
      <c r="Q38" s="32"/>
      <c r="R38" s="32"/>
      <c r="S38" s="31"/>
      <c r="T38" s="33"/>
      <c r="U38" s="34"/>
    </row>
    <row r="39" spans="1:22" ht="13.5" thickBot="1" x14ac:dyDescent="0.25">
      <c r="A39" s="19" t="s">
        <v>9</v>
      </c>
      <c r="B39" s="20">
        <v>70</v>
      </c>
      <c r="C39" s="20">
        <v>96</v>
      </c>
      <c r="D39" s="21" t="b">
        <v>0</v>
      </c>
      <c r="E39" s="5" t="s">
        <v>8</v>
      </c>
      <c r="H39" s="15" t="s">
        <v>1</v>
      </c>
      <c r="M39" s="11"/>
      <c r="O39" s="34"/>
      <c r="P39" s="31"/>
      <c r="Q39" s="32"/>
      <c r="R39" s="32"/>
      <c r="S39" s="31"/>
      <c r="T39" s="33"/>
      <c r="U39" s="34"/>
    </row>
    <row r="40" spans="1:22" ht="13.5" thickBot="1" x14ac:dyDescent="0.25">
      <c r="A40" s="19" t="s">
        <v>9</v>
      </c>
      <c r="B40" s="20">
        <v>71</v>
      </c>
      <c r="C40" s="20">
        <v>80</v>
      </c>
      <c r="D40" s="21" t="b">
        <v>1</v>
      </c>
      <c r="E40" s="5" t="s">
        <v>6</v>
      </c>
      <c r="I40" s="15" t="s">
        <v>59</v>
      </c>
      <c r="J40" s="1">
        <f>K40+L40</f>
        <v>1</v>
      </c>
      <c r="K40" s="1">
        <v>0</v>
      </c>
      <c r="L40" s="1">
        <v>1</v>
      </c>
      <c r="M40" s="11">
        <v>0</v>
      </c>
      <c r="N40" s="51">
        <f>M36-(((J40/J36)*M40)+((J41/J36)*M41))</f>
        <v>0.19920350542916243</v>
      </c>
      <c r="O40" s="34"/>
      <c r="P40" s="31"/>
      <c r="Q40" s="32"/>
      <c r="R40" s="32"/>
      <c r="S40" s="31"/>
      <c r="T40" s="33"/>
      <c r="U40" s="34"/>
    </row>
    <row r="41" spans="1:22" ht="13.5" thickBot="1" x14ac:dyDescent="0.25">
      <c r="A41" s="19" t="s">
        <v>5</v>
      </c>
      <c r="B41" s="20">
        <v>72</v>
      </c>
      <c r="C41" s="20">
        <v>95</v>
      </c>
      <c r="D41" s="21" t="b">
        <v>0</v>
      </c>
      <c r="E41" s="5" t="s">
        <v>6</v>
      </c>
      <c r="I41" s="15" t="s">
        <v>57</v>
      </c>
      <c r="J41" s="1">
        <f>K41+L41</f>
        <v>7</v>
      </c>
      <c r="K41" s="1">
        <v>5</v>
      </c>
      <c r="L41" s="1">
        <v>2</v>
      </c>
      <c r="M41" s="11">
        <f t="shared" ref="M41" si="3">-(((K41/J41)*IMLOG2(K41/J41))+((L41/J41)*IMLOG2(L41/J41)))</f>
        <v>0.86312056856663</v>
      </c>
      <c r="N41" s="51"/>
      <c r="O41" s="34"/>
      <c r="P41" s="31"/>
      <c r="Q41" s="32"/>
      <c r="R41" s="32"/>
      <c r="S41" s="31"/>
      <c r="T41" s="33"/>
      <c r="U41" s="34"/>
    </row>
    <row r="42" spans="1:22" ht="13.5" thickBot="1" x14ac:dyDescent="0.25">
      <c r="A42" s="19" t="s">
        <v>5</v>
      </c>
      <c r="B42" s="20">
        <v>75</v>
      </c>
      <c r="C42" s="20">
        <v>70</v>
      </c>
      <c r="D42" s="21" t="b">
        <v>1</v>
      </c>
      <c r="E42" s="5" t="s">
        <v>8</v>
      </c>
      <c r="H42" s="1" t="s">
        <v>20</v>
      </c>
      <c r="I42" s="1" t="s">
        <v>40</v>
      </c>
      <c r="J42" s="1">
        <f t="shared" ref="J42:J43" si="4">K42+L42</f>
        <v>7</v>
      </c>
      <c r="K42" s="1">
        <v>4</v>
      </c>
      <c r="L42" s="1">
        <v>3</v>
      </c>
      <c r="M42" s="11">
        <f>-(((K42/J42)*IMLOG2(K42/J42))+((L42/J42)*IMLOG2(L42/J42)))</f>
        <v>0.9852281360342523</v>
      </c>
      <c r="N42" s="49">
        <f>M36-(((J42/J36)*M42)+((J43/J36)*M43))</f>
        <v>9.2359383894992986E-2</v>
      </c>
      <c r="O42" s="34"/>
      <c r="P42" s="31"/>
      <c r="Q42" s="32"/>
      <c r="R42" s="32"/>
      <c r="S42" s="31"/>
      <c r="T42" s="33"/>
      <c r="U42" s="34"/>
    </row>
    <row r="43" spans="1:22" ht="13.5" thickBot="1" x14ac:dyDescent="0.25">
      <c r="A43" s="19" t="s">
        <v>9</v>
      </c>
      <c r="B43" s="20">
        <v>75</v>
      </c>
      <c r="C43" s="20">
        <v>80</v>
      </c>
      <c r="D43" s="21" t="b">
        <v>0</v>
      </c>
      <c r="E43" s="5" t="s">
        <v>8</v>
      </c>
      <c r="I43" s="1" t="s">
        <v>41</v>
      </c>
      <c r="J43" s="1">
        <f t="shared" si="4"/>
        <v>1</v>
      </c>
      <c r="K43" s="1">
        <v>1</v>
      </c>
      <c r="L43" s="1">
        <v>0</v>
      </c>
      <c r="M43" s="11">
        <v>0</v>
      </c>
      <c r="N43" s="49"/>
      <c r="O43" s="34"/>
      <c r="P43" s="31"/>
      <c r="Q43" s="32"/>
      <c r="R43" s="32"/>
      <c r="S43" s="31"/>
      <c r="T43" s="33"/>
      <c r="U43" s="34"/>
    </row>
    <row r="44" spans="1:22" ht="13.5" thickBot="1" x14ac:dyDescent="0.25">
      <c r="A44" s="22" t="s">
        <v>5</v>
      </c>
      <c r="B44" s="23">
        <v>80</v>
      </c>
      <c r="C44" s="23">
        <v>90</v>
      </c>
      <c r="D44" s="24" t="b">
        <v>1</v>
      </c>
      <c r="E44" s="47" t="s">
        <v>6</v>
      </c>
      <c r="H44" s="1" t="s">
        <v>3</v>
      </c>
      <c r="I44" s="1" t="b">
        <v>1</v>
      </c>
      <c r="J44" s="1">
        <v>3</v>
      </c>
      <c r="K44" s="1">
        <v>1</v>
      </c>
      <c r="L44" s="1">
        <v>2</v>
      </c>
      <c r="M44" s="11">
        <f>-(((K44/J44)*IMLOG2(K44/J44))+((L44/J44)*IMLOG2(L44/J44)))</f>
        <v>0.91829583405449056</v>
      </c>
      <c r="N44" s="52">
        <f>M36-(((J44/J36)*M44)+((J45/J36)*M45))</f>
        <v>0.15886800584992866</v>
      </c>
      <c r="O44" s="34"/>
      <c r="P44" s="31"/>
      <c r="Q44" s="32"/>
      <c r="R44" s="32"/>
      <c r="S44" s="31"/>
      <c r="T44" s="33"/>
      <c r="U44" s="34"/>
    </row>
    <row r="45" spans="1:22" ht="13.5" thickBot="1" x14ac:dyDescent="0.25">
      <c r="A45" s="22" t="s">
        <v>5</v>
      </c>
      <c r="B45" s="23">
        <v>85</v>
      </c>
      <c r="C45" s="23">
        <v>85</v>
      </c>
      <c r="D45" s="24" t="b">
        <v>0</v>
      </c>
      <c r="E45" s="47" t="s">
        <v>6</v>
      </c>
      <c r="I45" s="1" t="b">
        <v>0</v>
      </c>
      <c r="J45" s="1">
        <v>5</v>
      </c>
      <c r="K45" s="1">
        <v>4</v>
      </c>
      <c r="L45" s="1">
        <v>1</v>
      </c>
      <c r="M45" s="11">
        <f>-(((K45/J45)*IMLOG2(K45/J45))+((L45/J45)*IMLOG2(L45/J45)))</f>
        <v>0.72192809488736165</v>
      </c>
      <c r="N45" s="52"/>
      <c r="O45" s="34"/>
      <c r="P45" s="31"/>
      <c r="Q45" s="32"/>
      <c r="R45" s="32"/>
      <c r="S45" s="31"/>
      <c r="T45" s="33"/>
      <c r="U45" s="34"/>
    </row>
    <row r="47" spans="1:22" ht="13.5" thickBot="1" x14ac:dyDescent="0.25"/>
    <row r="48" spans="1:22" ht="13.5" thickBot="1" x14ac:dyDescent="0.25">
      <c r="A48" s="8" t="s">
        <v>0</v>
      </c>
      <c r="B48" s="9" t="s">
        <v>1</v>
      </c>
      <c r="C48" s="9" t="s">
        <v>2</v>
      </c>
      <c r="D48" s="9" t="s">
        <v>3</v>
      </c>
      <c r="E48" s="10" t="s">
        <v>4</v>
      </c>
      <c r="G48" s="12" t="s">
        <v>10</v>
      </c>
      <c r="H48" s="12"/>
      <c r="I48" s="12"/>
      <c r="J48" s="12" t="s">
        <v>11</v>
      </c>
      <c r="K48" s="12" t="s">
        <v>12</v>
      </c>
      <c r="L48" s="12" t="s">
        <v>13</v>
      </c>
      <c r="M48" s="12" t="s">
        <v>14</v>
      </c>
      <c r="N48" s="12" t="s">
        <v>15</v>
      </c>
      <c r="O48" s="12"/>
    </row>
    <row r="49" spans="1:14" ht="13.5" thickBot="1" x14ac:dyDescent="0.25">
      <c r="A49" s="19" t="s">
        <v>9</v>
      </c>
      <c r="B49" s="20">
        <v>65</v>
      </c>
      <c r="C49" s="20">
        <v>70</v>
      </c>
      <c r="D49" s="21" t="b">
        <v>1</v>
      </c>
      <c r="E49" s="5" t="s">
        <v>6</v>
      </c>
      <c r="G49" s="13">
        <v>7</v>
      </c>
      <c r="H49" s="1" t="s">
        <v>16</v>
      </c>
      <c r="J49" s="1">
        <v>6</v>
      </c>
      <c r="K49" s="1">
        <v>3</v>
      </c>
      <c r="L49" s="1">
        <v>3</v>
      </c>
      <c r="M49" s="11">
        <f>-(((K49/J49)*IMLOG2(K49/J49))+((L49/J49)*IMLOG2(L49/J49)))</f>
        <v>1</v>
      </c>
    </row>
    <row r="50" spans="1:14" ht="13.5" thickBot="1" x14ac:dyDescent="0.25">
      <c r="A50" s="19" t="s">
        <v>9</v>
      </c>
      <c r="B50" s="20">
        <v>68</v>
      </c>
      <c r="C50" s="20">
        <v>80</v>
      </c>
      <c r="D50" s="21" t="b">
        <v>0</v>
      </c>
      <c r="E50" s="5" t="s">
        <v>8</v>
      </c>
      <c r="H50" s="1" t="s">
        <v>0</v>
      </c>
      <c r="I50" s="1" t="s">
        <v>17</v>
      </c>
      <c r="J50" s="1">
        <v>2</v>
      </c>
      <c r="K50" s="1">
        <v>1</v>
      </c>
      <c r="L50" s="1">
        <v>1</v>
      </c>
      <c r="M50" s="11">
        <f>-(((K50/J50)*IMLOG2(K50/J50))+((L50/J50)*IMLOG2(L50/J50)))</f>
        <v>1</v>
      </c>
      <c r="N50" s="49">
        <f>M49-(((J50/J49)*M50)+((J51/J49)*M51))</f>
        <v>0</v>
      </c>
    </row>
    <row r="51" spans="1:14" ht="13.5" thickBot="1" x14ac:dyDescent="0.25">
      <c r="A51" s="19" t="s">
        <v>5</v>
      </c>
      <c r="B51" s="20">
        <v>69</v>
      </c>
      <c r="C51" s="20">
        <v>70</v>
      </c>
      <c r="D51" s="21" t="b">
        <v>0</v>
      </c>
      <c r="E51" s="5" t="s">
        <v>8</v>
      </c>
      <c r="I51" s="1" t="s">
        <v>19</v>
      </c>
      <c r="J51" s="1">
        <v>4</v>
      </c>
      <c r="K51" s="1">
        <v>2</v>
      </c>
      <c r="L51" s="1">
        <v>2</v>
      </c>
      <c r="M51" s="11">
        <f>-(((K51/J51)*IMLOG2(K51/J51))+((L51/J51)*IMLOG2(L51/J51)))</f>
        <v>1</v>
      </c>
      <c r="N51" s="49"/>
    </row>
    <row r="52" spans="1:14" ht="13.5" thickBot="1" x14ac:dyDescent="0.25">
      <c r="A52" s="19" t="s">
        <v>9</v>
      </c>
      <c r="B52" s="20">
        <v>70</v>
      </c>
      <c r="C52" s="20">
        <v>96</v>
      </c>
      <c r="D52" s="21" t="b">
        <v>0</v>
      </c>
      <c r="E52" s="5" t="s">
        <v>8</v>
      </c>
      <c r="H52" s="15" t="s">
        <v>1</v>
      </c>
      <c r="M52" s="11"/>
      <c r="N52" s="16"/>
    </row>
    <row r="53" spans="1:14" ht="13.5" thickBot="1" x14ac:dyDescent="0.25">
      <c r="A53" s="19" t="s">
        <v>9</v>
      </c>
      <c r="B53" s="20">
        <v>71</v>
      </c>
      <c r="C53" s="20">
        <v>80</v>
      </c>
      <c r="D53" s="21" t="b">
        <v>1</v>
      </c>
      <c r="E53" s="5" t="s">
        <v>6</v>
      </c>
      <c r="I53" s="1" t="s">
        <v>62</v>
      </c>
      <c r="J53" s="1">
        <f>K53+L53</f>
        <v>4</v>
      </c>
      <c r="K53" s="1">
        <v>3</v>
      </c>
      <c r="L53" s="1">
        <v>1</v>
      </c>
      <c r="M53" s="11">
        <f t="shared" ref="M53:M58" si="5">-(((K53/J53)*IMLOG2(K53/J53))+((L53/J53)*IMLOG2(L53/J53)))</f>
        <v>0.81127812445913294</v>
      </c>
      <c r="N53" s="51">
        <f>M49-(((J53/J49)*M53)+((J54/J49)*M54))</f>
        <v>0.45914791702724478</v>
      </c>
    </row>
    <row r="54" spans="1:14" ht="13.5" thickBot="1" x14ac:dyDescent="0.25">
      <c r="A54" s="19" t="s">
        <v>5</v>
      </c>
      <c r="B54" s="20">
        <v>72</v>
      </c>
      <c r="C54" s="20">
        <v>95</v>
      </c>
      <c r="D54" s="21" t="b">
        <v>0</v>
      </c>
      <c r="E54" s="5" t="s">
        <v>6</v>
      </c>
      <c r="I54" s="1" t="s">
        <v>63</v>
      </c>
      <c r="J54" s="1">
        <f t="shared" ref="J54" si="6">K54+L54</f>
        <v>2</v>
      </c>
      <c r="K54" s="1">
        <v>0</v>
      </c>
      <c r="L54" s="1">
        <v>2</v>
      </c>
      <c r="M54" s="11">
        <v>0</v>
      </c>
      <c r="N54" s="51"/>
    </row>
    <row r="55" spans="1:14" ht="13.5" thickBot="1" x14ac:dyDescent="0.25">
      <c r="A55" s="22" t="s">
        <v>5</v>
      </c>
      <c r="B55" s="23">
        <v>75</v>
      </c>
      <c r="C55" s="23">
        <v>70</v>
      </c>
      <c r="D55" s="24" t="b">
        <v>1</v>
      </c>
      <c r="E55" s="47" t="s">
        <v>8</v>
      </c>
      <c r="G55" s="1"/>
      <c r="M55" s="11"/>
      <c r="N55" s="49"/>
    </row>
    <row r="56" spans="1:14" ht="13.5" thickBot="1" x14ac:dyDescent="0.25">
      <c r="A56" s="22" t="s">
        <v>9</v>
      </c>
      <c r="B56" s="23">
        <v>75</v>
      </c>
      <c r="C56" s="23">
        <v>80</v>
      </c>
      <c r="D56" s="24" t="b">
        <v>0</v>
      </c>
      <c r="E56" s="47" t="s">
        <v>8</v>
      </c>
      <c r="G56" s="1"/>
      <c r="M56" s="11"/>
      <c r="N56" s="49"/>
    </row>
    <row r="57" spans="1:14" x14ac:dyDescent="0.2">
      <c r="H57" s="1" t="s">
        <v>20</v>
      </c>
      <c r="M57" s="11"/>
      <c r="N57" s="16"/>
    </row>
    <row r="58" spans="1:14" x14ac:dyDescent="0.2">
      <c r="I58" s="1" t="s">
        <v>40</v>
      </c>
      <c r="J58" s="1">
        <f t="shared" ref="J58:J59" si="7">K58+L58</f>
        <v>5</v>
      </c>
      <c r="K58" s="1">
        <v>2</v>
      </c>
      <c r="L58" s="1">
        <v>3</v>
      </c>
      <c r="M58" s="11">
        <f t="shared" si="5"/>
        <v>0.97095059445466747</v>
      </c>
      <c r="N58" s="49">
        <f>M49-(((J58/J49)*M58)+((J59/J49)*M59))</f>
        <v>0.19087450462111044</v>
      </c>
    </row>
    <row r="59" spans="1:14" x14ac:dyDescent="0.2">
      <c r="I59" s="1" t="s">
        <v>41</v>
      </c>
      <c r="J59" s="1">
        <f t="shared" si="7"/>
        <v>1</v>
      </c>
      <c r="K59" s="1">
        <v>1</v>
      </c>
      <c r="L59" s="1">
        <v>0</v>
      </c>
      <c r="M59" s="11">
        <v>0</v>
      </c>
      <c r="N59" s="49"/>
    </row>
    <row r="60" spans="1:14" x14ac:dyDescent="0.2">
      <c r="H60" s="15" t="s">
        <v>3</v>
      </c>
      <c r="N60" s="16"/>
    </row>
    <row r="61" spans="1:14" x14ac:dyDescent="0.2">
      <c r="I61" s="1" t="b">
        <v>1</v>
      </c>
      <c r="J61" s="1">
        <v>2</v>
      </c>
      <c r="K61" s="1">
        <v>0</v>
      </c>
      <c r="L61" s="1">
        <v>2</v>
      </c>
      <c r="M61" s="11">
        <v>0</v>
      </c>
      <c r="N61" s="51">
        <f>M49-(((J61/J49)*M61)+((J62/J49)*M62))</f>
        <v>0.45914791702724478</v>
      </c>
    </row>
    <row r="62" spans="1:14" x14ac:dyDescent="0.2">
      <c r="I62" s="1" t="b">
        <v>0</v>
      </c>
      <c r="J62" s="1">
        <v>4</v>
      </c>
      <c r="K62" s="1">
        <v>3</v>
      </c>
      <c r="L62" s="1">
        <v>1</v>
      </c>
      <c r="M62" s="11">
        <f t="shared" ref="M62" si="8">-(((K62/J62)*IMLOG2(K62/J62))+((L62/J62)*IMLOG2(L62/J62)))</f>
        <v>0.81127812445913294</v>
      </c>
      <c r="N62" s="51"/>
    </row>
    <row r="64" spans="1:14" ht="13.5" thickBot="1" x14ac:dyDescent="0.25"/>
    <row r="65" spans="1:14" ht="13.5" thickBot="1" x14ac:dyDescent="0.25">
      <c r="A65" s="8" t="s">
        <v>0</v>
      </c>
      <c r="B65" s="9" t="s">
        <v>1</v>
      </c>
      <c r="C65" s="9" t="s">
        <v>2</v>
      </c>
      <c r="D65" s="9" t="s">
        <v>3</v>
      </c>
      <c r="E65" s="10" t="s">
        <v>4</v>
      </c>
      <c r="G65" s="12" t="s">
        <v>10</v>
      </c>
      <c r="H65" s="12"/>
      <c r="I65" s="12"/>
      <c r="J65" s="12" t="s">
        <v>11</v>
      </c>
      <c r="K65" s="12" t="s">
        <v>12</v>
      </c>
      <c r="L65" s="12" t="s">
        <v>13</v>
      </c>
      <c r="M65" s="12" t="s">
        <v>14</v>
      </c>
      <c r="N65" s="12" t="s">
        <v>15</v>
      </c>
    </row>
    <row r="66" spans="1:14" ht="13.5" thickBot="1" x14ac:dyDescent="0.25">
      <c r="A66" s="19" t="s">
        <v>9</v>
      </c>
      <c r="B66" s="20">
        <v>65</v>
      </c>
      <c r="C66" s="20">
        <v>70</v>
      </c>
      <c r="D66" s="21" t="b">
        <v>1</v>
      </c>
      <c r="E66" s="5" t="s">
        <v>6</v>
      </c>
      <c r="G66" s="13">
        <v>9</v>
      </c>
      <c r="H66" s="1" t="s">
        <v>16</v>
      </c>
      <c r="J66" s="1">
        <v>4</v>
      </c>
      <c r="K66" s="1">
        <v>3</v>
      </c>
      <c r="L66" s="1">
        <v>1</v>
      </c>
      <c r="M66" s="11">
        <f>-(((K66/J66)*IMLOG2(K66/J66))+((L66/J66)*IMLOG2(L66/J66)))</f>
        <v>0.81127812445913294</v>
      </c>
    </row>
    <row r="67" spans="1:14" ht="13.5" thickBot="1" x14ac:dyDescent="0.25">
      <c r="A67" s="19" t="s">
        <v>9</v>
      </c>
      <c r="B67" s="20">
        <v>68</v>
      </c>
      <c r="C67" s="20">
        <v>80</v>
      </c>
      <c r="D67" s="21" t="b">
        <v>0</v>
      </c>
      <c r="E67" s="5" t="s">
        <v>8</v>
      </c>
      <c r="H67" s="1" t="s">
        <v>0</v>
      </c>
      <c r="I67" s="1" t="s">
        <v>17</v>
      </c>
      <c r="J67" s="1">
        <v>2</v>
      </c>
      <c r="K67" s="1">
        <v>1</v>
      </c>
      <c r="L67" s="1">
        <v>1</v>
      </c>
      <c r="M67" s="11">
        <f t="shared" ref="M67:M75" si="9">-(((K67/J67)*IMLOG2(K67/J67))+((L67/J67)*IMLOG2(L67/J67)))</f>
        <v>1</v>
      </c>
      <c r="N67" s="49">
        <f>M66-(((J67/J66)*M67)+((J68/J66)*M68))</f>
        <v>0.31127812445913294</v>
      </c>
    </row>
    <row r="68" spans="1:14" ht="13.5" thickBot="1" x14ac:dyDescent="0.25">
      <c r="A68" s="19" t="s">
        <v>5</v>
      </c>
      <c r="B68" s="20">
        <v>69</v>
      </c>
      <c r="C68" s="20">
        <v>70</v>
      </c>
      <c r="D68" s="21" t="b">
        <v>0</v>
      </c>
      <c r="E68" s="5" t="s">
        <v>8</v>
      </c>
      <c r="I68" s="1" t="s">
        <v>19</v>
      </c>
      <c r="J68" s="1">
        <v>2</v>
      </c>
      <c r="K68" s="1">
        <v>0</v>
      </c>
      <c r="L68" s="1">
        <v>2</v>
      </c>
      <c r="M68" s="11">
        <v>0</v>
      </c>
      <c r="N68" s="49"/>
    </row>
    <row r="69" spans="1:14" ht="13.5" thickBot="1" x14ac:dyDescent="0.25">
      <c r="A69" s="19" t="s">
        <v>9</v>
      </c>
      <c r="B69" s="20">
        <v>70</v>
      </c>
      <c r="C69" s="20">
        <v>96</v>
      </c>
      <c r="D69" s="21" t="b">
        <v>0</v>
      </c>
      <c r="E69" s="5" t="s">
        <v>8</v>
      </c>
      <c r="H69" s="15" t="s">
        <v>1</v>
      </c>
      <c r="M69" s="11"/>
      <c r="N69" s="16"/>
    </row>
    <row r="70" spans="1:14" ht="13.5" thickBot="1" x14ac:dyDescent="0.25">
      <c r="A70" s="22" t="s">
        <v>9</v>
      </c>
      <c r="B70" s="23">
        <v>71</v>
      </c>
      <c r="C70" s="23">
        <v>80</v>
      </c>
      <c r="D70" s="24" t="b">
        <v>1</v>
      </c>
      <c r="E70" s="47" t="s">
        <v>6</v>
      </c>
      <c r="I70" s="1" t="s">
        <v>59</v>
      </c>
      <c r="J70" s="1">
        <f>K70+L70</f>
        <v>1</v>
      </c>
      <c r="K70" s="1">
        <v>0</v>
      </c>
      <c r="L70" s="1">
        <v>1</v>
      </c>
      <c r="M70" s="11">
        <v>0</v>
      </c>
      <c r="N70" s="51">
        <f>M66-(((J70/J66)*M70)+((J71/J66)*M71))</f>
        <v>0.81127812445913294</v>
      </c>
    </row>
    <row r="71" spans="1:14" ht="13.5" thickBot="1" x14ac:dyDescent="0.25">
      <c r="A71" s="22" t="s">
        <v>5</v>
      </c>
      <c r="B71" s="23">
        <v>72</v>
      </c>
      <c r="C71" s="23">
        <v>95</v>
      </c>
      <c r="D71" s="24" t="b">
        <v>0</v>
      </c>
      <c r="E71" s="47" t="s">
        <v>6</v>
      </c>
      <c r="I71" s="1" t="s">
        <v>57</v>
      </c>
      <c r="J71" s="1">
        <f>K71+L71</f>
        <v>3</v>
      </c>
      <c r="K71" s="1">
        <v>3</v>
      </c>
      <c r="L71" s="1">
        <v>0</v>
      </c>
      <c r="M71" s="11">
        <v>0</v>
      </c>
      <c r="N71" s="51"/>
    </row>
    <row r="72" spans="1:14" x14ac:dyDescent="0.2">
      <c r="H72" s="1" t="s">
        <v>20</v>
      </c>
      <c r="M72" s="11"/>
    </row>
    <row r="73" spans="1:14" x14ac:dyDescent="0.2">
      <c r="I73" s="1" t="s">
        <v>24</v>
      </c>
      <c r="J73" s="1">
        <f>K73+L73</f>
        <v>2</v>
      </c>
      <c r="K73" s="1">
        <v>1</v>
      </c>
      <c r="L73" s="1">
        <v>1</v>
      </c>
      <c r="M73" s="11">
        <f t="shared" si="9"/>
        <v>1</v>
      </c>
      <c r="N73" s="49">
        <f>M66-(((J73/J66)*M73)+((J74/J66)*M74))</f>
        <v>0.31127812445913294</v>
      </c>
    </row>
    <row r="74" spans="1:14" x14ac:dyDescent="0.2">
      <c r="I74" s="1" t="s">
        <v>25</v>
      </c>
      <c r="J74" s="1">
        <f>K74+L74</f>
        <v>2</v>
      </c>
      <c r="K74" s="1">
        <v>2</v>
      </c>
      <c r="L74" s="1">
        <v>0</v>
      </c>
      <c r="M74" s="11">
        <v>0</v>
      </c>
      <c r="N74" s="49"/>
    </row>
    <row r="75" spans="1:14" x14ac:dyDescent="0.2">
      <c r="I75" s="1" t="s">
        <v>38</v>
      </c>
      <c r="J75" s="1">
        <f t="shared" ref="J75:J76" si="10">K75+L75</f>
        <v>2</v>
      </c>
      <c r="K75" s="1">
        <v>1</v>
      </c>
      <c r="L75" s="1">
        <v>1</v>
      </c>
      <c r="M75" s="11">
        <f t="shared" si="9"/>
        <v>1</v>
      </c>
      <c r="N75" s="49">
        <f>M66-(((J75/J66)*M75)+((J76/J66)*M76))</f>
        <v>0.31127812445913294</v>
      </c>
    </row>
    <row r="76" spans="1:14" x14ac:dyDescent="0.2">
      <c r="I76" s="1" t="s">
        <v>39</v>
      </c>
      <c r="J76" s="1">
        <f t="shared" si="10"/>
        <v>2</v>
      </c>
      <c r="K76" s="1">
        <v>2</v>
      </c>
      <c r="L76" s="1">
        <v>0</v>
      </c>
      <c r="M76" s="11">
        <v>0</v>
      </c>
      <c r="N76" s="49"/>
    </row>
    <row r="77" spans="1:14" x14ac:dyDescent="0.2">
      <c r="H77" s="15" t="s">
        <v>3</v>
      </c>
      <c r="M77" s="11"/>
    </row>
    <row r="78" spans="1:14" x14ac:dyDescent="0.2">
      <c r="I78" s="1" t="b">
        <v>1</v>
      </c>
      <c r="J78" s="1">
        <v>1</v>
      </c>
      <c r="K78" s="1">
        <v>0</v>
      </c>
      <c r="L78" s="1">
        <v>1</v>
      </c>
      <c r="M78" s="11">
        <v>0</v>
      </c>
      <c r="N78" s="51">
        <f>M66-(((J78/J66)*M78)+((J79/J66)*M79))</f>
        <v>0.81127812445913294</v>
      </c>
    </row>
    <row r="79" spans="1:14" x14ac:dyDescent="0.2">
      <c r="I79" s="1" t="b">
        <v>0</v>
      </c>
      <c r="J79" s="1">
        <v>3</v>
      </c>
      <c r="K79" s="1">
        <v>3</v>
      </c>
      <c r="L79" s="1">
        <v>0</v>
      </c>
      <c r="M79" s="11">
        <v>0</v>
      </c>
      <c r="N79" s="51"/>
    </row>
    <row r="80" spans="1:14" x14ac:dyDescent="0.2">
      <c r="H80" s="15"/>
    </row>
    <row r="81" spans="1:13" ht="13.5" thickBot="1" x14ac:dyDescent="0.25">
      <c r="H81" s="15"/>
    </row>
    <row r="82" spans="1:13" ht="13.5" thickBot="1" x14ac:dyDescent="0.25">
      <c r="A82" s="8" t="s">
        <v>0</v>
      </c>
      <c r="B82" s="9" t="s">
        <v>1</v>
      </c>
      <c r="C82" s="9" t="s">
        <v>2</v>
      </c>
      <c r="D82" s="9" t="s">
        <v>3</v>
      </c>
      <c r="E82" s="10" t="s">
        <v>4</v>
      </c>
      <c r="F82" s="38" t="s">
        <v>44</v>
      </c>
      <c r="G82" s="38" t="s">
        <v>45</v>
      </c>
      <c r="H82" s="38" t="s">
        <v>46</v>
      </c>
      <c r="M82" s="11"/>
    </row>
    <row r="83" spans="1:13" ht="15" x14ac:dyDescent="0.2">
      <c r="A83" s="37" t="s">
        <v>7</v>
      </c>
      <c r="B83" s="37" t="s">
        <v>43</v>
      </c>
      <c r="C83" s="37" t="s">
        <v>47</v>
      </c>
      <c r="D83" s="37" t="b">
        <v>1</v>
      </c>
      <c r="E83" s="1" t="s">
        <v>13</v>
      </c>
      <c r="F83" s="1" t="s">
        <v>12</v>
      </c>
      <c r="G83" s="1" t="s">
        <v>12</v>
      </c>
      <c r="H83" s="39" t="s">
        <v>8</v>
      </c>
    </row>
    <row r="84" spans="1:13" ht="15" x14ac:dyDescent="0.2">
      <c r="A84" s="37" t="s">
        <v>9</v>
      </c>
      <c r="B84" s="37" t="s">
        <v>42</v>
      </c>
      <c r="C84" s="37" t="s">
        <v>43</v>
      </c>
      <c r="D84" s="37" t="b">
        <v>1</v>
      </c>
      <c r="E84" s="1" t="s">
        <v>12</v>
      </c>
      <c r="F84" s="1" t="s">
        <v>13</v>
      </c>
      <c r="G84" s="1" t="s">
        <v>13</v>
      </c>
      <c r="H84" s="39" t="s">
        <v>6</v>
      </c>
    </row>
    <row r="85" spans="1:13" ht="15" x14ac:dyDescent="0.2">
      <c r="A85" s="37" t="s">
        <v>5</v>
      </c>
      <c r="B85" s="37" t="s">
        <v>48</v>
      </c>
      <c r="C85" s="37" t="s">
        <v>43</v>
      </c>
      <c r="D85" s="37" t="b">
        <v>0</v>
      </c>
      <c r="E85" s="1" t="s">
        <v>13</v>
      </c>
      <c r="F85" s="1" t="s">
        <v>12</v>
      </c>
      <c r="G85" s="1" t="s">
        <v>12</v>
      </c>
      <c r="H85" s="37" t="s">
        <v>6</v>
      </c>
    </row>
    <row r="86" spans="1:13" ht="15" x14ac:dyDescent="0.2">
      <c r="A86" s="37" t="s">
        <v>7</v>
      </c>
      <c r="B86" s="37" t="s">
        <v>49</v>
      </c>
      <c r="C86" s="37" t="s">
        <v>48</v>
      </c>
      <c r="D86" s="37" t="b">
        <v>1</v>
      </c>
      <c r="E86" s="1" t="s">
        <v>13</v>
      </c>
      <c r="F86" s="1" t="s">
        <v>12</v>
      </c>
      <c r="G86" s="1" t="s">
        <v>12</v>
      </c>
      <c r="H86" s="39" t="s">
        <v>8</v>
      </c>
    </row>
  </sheetData>
  <mergeCells count="30">
    <mergeCell ref="N78:N79"/>
    <mergeCell ref="N27:N28"/>
    <mergeCell ref="N37:N38"/>
    <mergeCell ref="N40:N41"/>
    <mergeCell ref="V3:V6"/>
    <mergeCell ref="V7:V9"/>
    <mergeCell ref="V10:V12"/>
    <mergeCell ref="V13:V15"/>
    <mergeCell ref="N23:N24"/>
    <mergeCell ref="N8:N9"/>
    <mergeCell ref="N4:N6"/>
    <mergeCell ref="T3:T6"/>
    <mergeCell ref="T7:T9"/>
    <mergeCell ref="T10:T12"/>
    <mergeCell ref="T13:T15"/>
    <mergeCell ref="N70:N71"/>
    <mergeCell ref="N73:N74"/>
    <mergeCell ref="N75:N76"/>
    <mergeCell ref="N11:N12"/>
    <mergeCell ref="N14:N15"/>
    <mergeCell ref="N55:N56"/>
    <mergeCell ref="N58:N59"/>
    <mergeCell ref="N61:N62"/>
    <mergeCell ref="N67:N68"/>
    <mergeCell ref="N42:N43"/>
    <mergeCell ref="N44:N45"/>
    <mergeCell ref="N50:N51"/>
    <mergeCell ref="N53:N54"/>
    <mergeCell ref="N25:N26"/>
    <mergeCell ref="N20:N21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topLeftCell="G1" workbookViewId="0">
      <selection activeCell="O4" sqref="O4:O29"/>
    </sheetView>
  </sheetViews>
  <sheetFormatPr defaultRowHeight="15" x14ac:dyDescent="0.25"/>
  <cols>
    <col min="1" max="1" width="13.140625" customWidth="1"/>
    <col min="3" max="3" width="22.7109375" customWidth="1"/>
    <col min="8" max="8" width="22.7109375" customWidth="1"/>
    <col min="10" max="10" width="12.28515625" customWidth="1"/>
    <col min="11" max="11" width="9.140625" style="30"/>
    <col min="16" max="16" width="9.5703125" bestFit="1" customWidth="1"/>
    <col min="19" max="19" width="9.140625" style="30"/>
  </cols>
  <sheetData>
    <row r="1" spans="1:24" ht="26.25" thickBot="1" x14ac:dyDescent="0.3">
      <c r="A1" s="9" t="s">
        <v>1</v>
      </c>
      <c r="B1" s="10" t="s">
        <v>4</v>
      </c>
      <c r="C1" t="s">
        <v>21</v>
      </c>
      <c r="F1" s="9" t="s">
        <v>2</v>
      </c>
      <c r="G1" s="10" t="s">
        <v>4</v>
      </c>
      <c r="H1" t="s">
        <v>22</v>
      </c>
      <c r="J1" s="12"/>
      <c r="K1" s="44"/>
      <c r="L1" s="12" t="s">
        <v>11</v>
      </c>
      <c r="M1" s="12" t="s">
        <v>12</v>
      </c>
      <c r="N1" s="12" t="s">
        <v>13</v>
      </c>
      <c r="O1" s="53" t="s">
        <v>92</v>
      </c>
      <c r="P1" s="53"/>
      <c r="R1" s="12"/>
      <c r="S1" s="44"/>
      <c r="T1" s="12" t="s">
        <v>11</v>
      </c>
      <c r="U1" s="12" t="s">
        <v>12</v>
      </c>
      <c r="V1" s="12" t="s">
        <v>13</v>
      </c>
      <c r="W1" s="53" t="s">
        <v>92</v>
      </c>
      <c r="X1" s="53"/>
    </row>
    <row r="2" spans="1:24" ht="15.75" thickBot="1" x14ac:dyDescent="0.3">
      <c r="A2" s="3">
        <v>64</v>
      </c>
      <c r="B2" s="5" t="s">
        <v>8</v>
      </c>
      <c r="C2" s="41">
        <f>AVERAGE(A2:A3)</f>
        <v>64.5</v>
      </c>
      <c r="F2" s="3">
        <v>65</v>
      </c>
      <c r="G2" s="5" t="s">
        <v>8</v>
      </c>
      <c r="H2" s="41">
        <f>AVERAGE(F2:F3)</f>
        <v>67.5</v>
      </c>
      <c r="J2" s="1" t="s">
        <v>16</v>
      </c>
      <c r="K2" s="1"/>
      <c r="L2" s="1">
        <v>14</v>
      </c>
      <c r="M2" s="1">
        <v>9</v>
      </c>
      <c r="N2" s="1">
        <v>5</v>
      </c>
      <c r="O2" s="11">
        <f>1-((M2/L2)^2)-((N2/L2)^2)</f>
        <v>0.45918367346938771</v>
      </c>
      <c r="P2" s="1"/>
      <c r="R2" s="1" t="s">
        <v>16</v>
      </c>
      <c r="S2" s="1"/>
      <c r="T2" s="1">
        <v>14</v>
      </c>
      <c r="U2" s="1">
        <v>9</v>
      </c>
      <c r="V2" s="1">
        <v>5</v>
      </c>
      <c r="W2" s="11"/>
      <c r="X2" s="1"/>
    </row>
    <row r="3" spans="1:24" ht="15.75" thickBot="1" x14ac:dyDescent="0.3">
      <c r="A3" s="3">
        <v>65</v>
      </c>
      <c r="B3" s="5" t="s">
        <v>6</v>
      </c>
      <c r="C3" s="41">
        <f>AVERAGE(A3:A4)</f>
        <v>66.5</v>
      </c>
      <c r="F3" s="6">
        <v>70</v>
      </c>
      <c r="G3" s="5" t="s">
        <v>6</v>
      </c>
      <c r="H3" s="43">
        <f>AVERAGE(F3:F4)</f>
        <v>70</v>
      </c>
      <c r="J3" s="1" t="s">
        <v>1</v>
      </c>
      <c r="K3" s="1"/>
      <c r="L3" s="1"/>
      <c r="M3" s="1"/>
      <c r="N3" s="1"/>
      <c r="O3" s="11"/>
      <c r="P3" s="11"/>
      <c r="R3" s="1" t="s">
        <v>20</v>
      </c>
      <c r="S3" s="1"/>
      <c r="T3" s="1"/>
      <c r="U3" s="1"/>
      <c r="V3" s="1"/>
      <c r="W3" s="11"/>
      <c r="X3" s="11"/>
    </row>
    <row r="4" spans="1:24" ht="15.75" thickBot="1" x14ac:dyDescent="0.3">
      <c r="A4" s="3">
        <v>68</v>
      </c>
      <c r="B4" s="5" t="s">
        <v>8</v>
      </c>
      <c r="C4" s="41">
        <f>AVERAGE(A4:A5)</f>
        <v>68.5</v>
      </c>
      <c r="F4" s="6">
        <v>70</v>
      </c>
      <c r="G4" s="5" t="s">
        <v>8</v>
      </c>
      <c r="H4" s="41">
        <f>AVERAGE(F4:F5)</f>
        <v>70</v>
      </c>
      <c r="J4" s="1"/>
      <c r="K4" s="1" t="s">
        <v>56</v>
      </c>
      <c r="L4" s="1">
        <v>1</v>
      </c>
      <c r="M4" s="1">
        <v>1</v>
      </c>
      <c r="N4" s="1">
        <v>0</v>
      </c>
      <c r="O4" s="11">
        <f t="shared" ref="O4:O9" si="0">1-((M4/L4)^2)-((N4/L4)^2)</f>
        <v>0</v>
      </c>
      <c r="P4" s="49">
        <f>((L4/L2)*O4)+((L5/L2)*O5)</f>
        <v>0.43956043956043955</v>
      </c>
      <c r="R4" s="1"/>
      <c r="S4" s="1" t="s">
        <v>76</v>
      </c>
      <c r="T4" s="1">
        <v>1</v>
      </c>
      <c r="U4" s="1">
        <v>1</v>
      </c>
      <c r="V4" s="1">
        <v>0</v>
      </c>
      <c r="W4" s="11">
        <f t="shared" ref="W4:W9" si="1">1-((U4/T4)^2)-((V4/T4)^2)</f>
        <v>0</v>
      </c>
      <c r="X4" s="49">
        <f>((T4/T2)*W4)+((T5/T2)*W5)</f>
        <v>0.43956043956043955</v>
      </c>
    </row>
    <row r="5" spans="1:24" ht="15.75" thickBot="1" x14ac:dyDescent="0.3">
      <c r="A5" s="3">
        <v>69</v>
      </c>
      <c r="B5" s="5" t="s">
        <v>8</v>
      </c>
      <c r="C5" s="41">
        <f t="shared" ref="C5:C14" si="2">AVERAGE(A5:A6)</f>
        <v>69.5</v>
      </c>
      <c r="F5" s="6">
        <v>70</v>
      </c>
      <c r="G5" s="5" t="s">
        <v>8</v>
      </c>
      <c r="H5" s="41">
        <f t="shared" ref="H5:H14" si="3">AVERAGE(F5:F6)</f>
        <v>72.5</v>
      </c>
      <c r="J5" s="1"/>
      <c r="K5" s="1" t="s">
        <v>58</v>
      </c>
      <c r="L5" s="1">
        <v>13</v>
      </c>
      <c r="M5" s="1">
        <v>8</v>
      </c>
      <c r="N5" s="1">
        <v>5</v>
      </c>
      <c r="O5" s="11">
        <f t="shared" si="0"/>
        <v>0.47337278106508873</v>
      </c>
      <c r="P5" s="49"/>
      <c r="R5" s="1"/>
      <c r="S5" s="1" t="s">
        <v>77</v>
      </c>
      <c r="T5" s="1">
        <v>13</v>
      </c>
      <c r="U5" s="1">
        <v>8</v>
      </c>
      <c r="V5" s="1">
        <v>5</v>
      </c>
      <c r="W5" s="11">
        <f t="shared" si="1"/>
        <v>0.47337278106508873</v>
      </c>
      <c r="X5" s="49"/>
    </row>
    <row r="6" spans="1:24" ht="15.75" thickBot="1" x14ac:dyDescent="0.3">
      <c r="A6" s="14">
        <v>70</v>
      </c>
      <c r="B6" s="5" t="s">
        <v>8</v>
      </c>
      <c r="C6" s="41">
        <f t="shared" si="2"/>
        <v>70.5</v>
      </c>
      <c r="F6" s="14">
        <v>75</v>
      </c>
      <c r="G6" s="5" t="s">
        <v>8</v>
      </c>
      <c r="H6" s="41">
        <f t="shared" si="3"/>
        <v>76.5</v>
      </c>
      <c r="J6" s="1"/>
      <c r="K6" s="1" t="s">
        <v>59</v>
      </c>
      <c r="L6" s="1">
        <v>2</v>
      </c>
      <c r="M6" s="1">
        <v>1</v>
      </c>
      <c r="N6" s="1">
        <v>1</v>
      </c>
      <c r="O6" s="11">
        <f t="shared" si="0"/>
        <v>0.5</v>
      </c>
      <c r="P6" s="49">
        <f>((L6/L2)*O6)+((L7/L2)*O7)</f>
        <v>0.45238095238095233</v>
      </c>
      <c r="R6" s="1"/>
      <c r="S6" s="1" t="s">
        <v>24</v>
      </c>
      <c r="T6" s="1">
        <v>4</v>
      </c>
      <c r="U6" s="1">
        <v>3</v>
      </c>
      <c r="V6" s="1">
        <v>1</v>
      </c>
      <c r="W6" s="11">
        <f t="shared" si="1"/>
        <v>0.375</v>
      </c>
      <c r="X6" s="49">
        <f>((T6/T2)*W6)+((T7/T2)*W7)</f>
        <v>0.45</v>
      </c>
    </row>
    <row r="7" spans="1:24" ht="15.75" thickBot="1" x14ac:dyDescent="0.3">
      <c r="A7" s="3">
        <v>71</v>
      </c>
      <c r="B7" s="5" t="s">
        <v>6</v>
      </c>
      <c r="C7" s="41">
        <f t="shared" si="2"/>
        <v>71.5</v>
      </c>
      <c r="F7" s="3">
        <v>78</v>
      </c>
      <c r="G7" s="5" t="s">
        <v>8</v>
      </c>
      <c r="H7" s="41">
        <f t="shared" si="3"/>
        <v>79</v>
      </c>
      <c r="J7" s="1"/>
      <c r="K7" s="1" t="s">
        <v>57</v>
      </c>
      <c r="L7" s="1">
        <v>12</v>
      </c>
      <c r="M7" s="1">
        <v>8</v>
      </c>
      <c r="N7" s="1">
        <v>4</v>
      </c>
      <c r="O7" s="11">
        <f t="shared" si="0"/>
        <v>0.44444444444444448</v>
      </c>
      <c r="P7" s="49"/>
      <c r="R7" s="1"/>
      <c r="S7" s="1" t="s">
        <v>25</v>
      </c>
      <c r="T7" s="1">
        <v>10</v>
      </c>
      <c r="U7" s="1">
        <v>6</v>
      </c>
      <c r="V7" s="1">
        <v>4</v>
      </c>
      <c r="W7" s="11">
        <f t="shared" si="1"/>
        <v>0.48</v>
      </c>
      <c r="X7" s="49"/>
    </row>
    <row r="8" spans="1:24" ht="15.75" thickBot="1" x14ac:dyDescent="0.3">
      <c r="A8" s="6">
        <v>72</v>
      </c>
      <c r="B8" s="5" t="s">
        <v>6</v>
      </c>
      <c r="C8" s="41">
        <f t="shared" si="2"/>
        <v>72</v>
      </c>
      <c r="F8" s="6">
        <v>80</v>
      </c>
      <c r="G8" s="5" t="s">
        <v>8</v>
      </c>
      <c r="H8" s="43">
        <f t="shared" si="3"/>
        <v>80</v>
      </c>
      <c r="J8" s="1"/>
      <c r="K8" s="15" t="s">
        <v>36</v>
      </c>
      <c r="L8" s="1">
        <v>3</v>
      </c>
      <c r="M8" s="1">
        <v>2</v>
      </c>
      <c r="N8" s="1">
        <v>1</v>
      </c>
      <c r="O8" s="11">
        <f t="shared" si="0"/>
        <v>0.44444444444444448</v>
      </c>
      <c r="P8" s="49">
        <f>((L8/L2)*O8)+((L9/L2)*O9)</f>
        <v>0.45887445887445888</v>
      </c>
      <c r="R8" s="1"/>
      <c r="S8" s="1" t="s">
        <v>34</v>
      </c>
      <c r="T8" s="1">
        <v>4</v>
      </c>
      <c r="U8" s="1">
        <v>3</v>
      </c>
      <c r="V8" s="1">
        <v>1</v>
      </c>
      <c r="W8" s="11">
        <f t="shared" si="1"/>
        <v>0.375</v>
      </c>
      <c r="X8" s="49">
        <f>((T8/T2)*W8)+((T9/T2)*W9)</f>
        <v>0.45</v>
      </c>
    </row>
    <row r="9" spans="1:24" ht="15.75" thickBot="1" x14ac:dyDescent="0.3">
      <c r="A9" s="6">
        <v>72</v>
      </c>
      <c r="B9" s="5" t="s">
        <v>8</v>
      </c>
      <c r="C9" s="41">
        <f t="shared" si="2"/>
        <v>73.5</v>
      </c>
      <c r="F9" s="6">
        <v>80</v>
      </c>
      <c r="G9" s="5" t="s">
        <v>8</v>
      </c>
      <c r="H9" s="41">
        <f t="shared" si="3"/>
        <v>80</v>
      </c>
      <c r="J9" s="1"/>
      <c r="K9" s="15" t="s">
        <v>37</v>
      </c>
      <c r="L9" s="1">
        <v>11</v>
      </c>
      <c r="M9" s="1">
        <v>7</v>
      </c>
      <c r="N9" s="1">
        <v>4</v>
      </c>
      <c r="O9" s="11">
        <f t="shared" si="0"/>
        <v>0.46280991735537191</v>
      </c>
      <c r="P9" s="49"/>
      <c r="R9" s="1"/>
      <c r="S9" s="1" t="s">
        <v>35</v>
      </c>
      <c r="T9" s="1">
        <v>10</v>
      </c>
      <c r="U9" s="1">
        <v>6</v>
      </c>
      <c r="V9" s="1">
        <v>4</v>
      </c>
      <c r="W9" s="11">
        <f t="shared" si="1"/>
        <v>0.48</v>
      </c>
      <c r="X9" s="49"/>
    </row>
    <row r="10" spans="1:24" ht="15.75" thickBot="1" x14ac:dyDescent="0.3">
      <c r="A10" s="3">
        <v>75</v>
      </c>
      <c r="B10" s="5" t="s">
        <v>8</v>
      </c>
      <c r="C10" s="41">
        <f t="shared" si="2"/>
        <v>75</v>
      </c>
      <c r="F10" s="6">
        <v>80</v>
      </c>
      <c r="G10" s="5" t="s">
        <v>6</v>
      </c>
      <c r="H10" s="41">
        <f t="shared" si="3"/>
        <v>82.5</v>
      </c>
      <c r="K10" s="1" t="s">
        <v>60</v>
      </c>
      <c r="L10" s="1">
        <v>4</v>
      </c>
      <c r="M10" s="1">
        <v>3</v>
      </c>
      <c r="N10" s="1">
        <v>1</v>
      </c>
      <c r="O10" s="11">
        <f t="shared" ref="O10:O25" si="4">1-((M10/L10)^2)-((N10/L10)^2)</f>
        <v>0.375</v>
      </c>
      <c r="P10" s="49">
        <f>((L10/L2)*O10)+((L11/L2)*O11)</f>
        <v>0.45</v>
      </c>
      <c r="S10" s="1" t="s">
        <v>78</v>
      </c>
      <c r="T10" s="1">
        <v>5</v>
      </c>
      <c r="U10" s="1">
        <v>4</v>
      </c>
      <c r="V10" s="1">
        <v>1</v>
      </c>
      <c r="W10" s="11">
        <f t="shared" ref="W10:W25" si="5">1-((U10/T10)^2)-((V10/T10)^2)</f>
        <v>0.31999999999999984</v>
      </c>
      <c r="X10" s="49">
        <f>((T10/T2)*W10)+((T11/T2)*W11)</f>
        <v>0.43174603174603166</v>
      </c>
    </row>
    <row r="11" spans="1:24" ht="15.75" thickBot="1" x14ac:dyDescent="0.3">
      <c r="A11" s="14">
        <v>75</v>
      </c>
      <c r="B11" s="5" t="s">
        <v>8</v>
      </c>
      <c r="C11" s="41">
        <f t="shared" si="2"/>
        <v>77.5</v>
      </c>
      <c r="F11" s="14">
        <v>85</v>
      </c>
      <c r="G11" s="5" t="s">
        <v>6</v>
      </c>
      <c r="H11" s="41">
        <f t="shared" si="3"/>
        <v>87.5</v>
      </c>
      <c r="K11" s="1" t="s">
        <v>61</v>
      </c>
      <c r="L11" s="1">
        <v>10</v>
      </c>
      <c r="M11" s="1">
        <v>6</v>
      </c>
      <c r="N11" s="1">
        <v>4</v>
      </c>
      <c r="O11" s="11">
        <f t="shared" si="4"/>
        <v>0.48</v>
      </c>
      <c r="P11" s="49"/>
      <c r="S11" s="1" t="s">
        <v>79</v>
      </c>
      <c r="T11" s="1">
        <v>9</v>
      </c>
      <c r="U11" s="1">
        <v>5</v>
      </c>
      <c r="V11" s="1">
        <v>4</v>
      </c>
      <c r="W11" s="11">
        <f t="shared" si="5"/>
        <v>0.49382716049382713</v>
      </c>
      <c r="X11" s="49"/>
    </row>
    <row r="12" spans="1:24" ht="15.75" thickBot="1" x14ac:dyDescent="0.3">
      <c r="A12" s="3">
        <v>80</v>
      </c>
      <c r="B12" s="5" t="s">
        <v>6</v>
      </c>
      <c r="C12" s="41">
        <f t="shared" si="2"/>
        <v>80.5</v>
      </c>
      <c r="F12" s="6">
        <v>90</v>
      </c>
      <c r="G12" s="5" t="s">
        <v>6</v>
      </c>
      <c r="H12" s="41">
        <f t="shared" si="3"/>
        <v>90</v>
      </c>
      <c r="K12" s="1" t="s">
        <v>62</v>
      </c>
      <c r="L12" s="1">
        <v>5</v>
      </c>
      <c r="M12" s="1">
        <v>4</v>
      </c>
      <c r="N12" s="1">
        <v>1</v>
      </c>
      <c r="O12" s="11">
        <f t="shared" si="4"/>
        <v>0.31999999999999984</v>
      </c>
      <c r="P12" s="49">
        <f>((L12/L2)*O12)+((L13/L2)*O13)</f>
        <v>0.43174603174603166</v>
      </c>
      <c r="S12" s="1" t="s">
        <v>80</v>
      </c>
      <c r="T12" s="1">
        <v>6</v>
      </c>
      <c r="U12" s="1">
        <v>5</v>
      </c>
      <c r="V12" s="1">
        <v>1</v>
      </c>
      <c r="W12" s="11">
        <f t="shared" si="5"/>
        <v>0.27777777777777768</v>
      </c>
      <c r="X12" s="49">
        <f>((T12/T2)*W12)+((T13/T2)*W13)</f>
        <v>0.40476190476190471</v>
      </c>
    </row>
    <row r="13" spans="1:24" ht="15.75" thickBot="1" x14ac:dyDescent="0.3">
      <c r="A13" s="3">
        <v>81</v>
      </c>
      <c r="B13" s="5" t="s">
        <v>8</v>
      </c>
      <c r="C13" s="41">
        <f t="shared" si="2"/>
        <v>82</v>
      </c>
      <c r="F13" s="6">
        <v>90</v>
      </c>
      <c r="G13" s="5" t="s">
        <v>8</v>
      </c>
      <c r="H13" s="41">
        <f t="shared" si="3"/>
        <v>92.5</v>
      </c>
      <c r="K13" s="1" t="s">
        <v>63</v>
      </c>
      <c r="L13" s="1">
        <v>9</v>
      </c>
      <c r="M13" s="1">
        <v>5</v>
      </c>
      <c r="N13" s="1">
        <v>4</v>
      </c>
      <c r="O13" s="11">
        <f t="shared" si="4"/>
        <v>0.49382716049382713</v>
      </c>
      <c r="P13" s="49"/>
      <c r="S13" s="1" t="s">
        <v>81</v>
      </c>
      <c r="T13" s="1">
        <v>8</v>
      </c>
      <c r="U13" s="1">
        <v>4</v>
      </c>
      <c r="V13" s="1">
        <v>4</v>
      </c>
      <c r="W13" s="11">
        <f t="shared" si="5"/>
        <v>0.5</v>
      </c>
      <c r="X13" s="49"/>
    </row>
    <row r="14" spans="1:24" ht="15.75" thickBot="1" x14ac:dyDescent="0.3">
      <c r="A14" s="3">
        <v>83</v>
      </c>
      <c r="B14" s="5" t="s">
        <v>8</v>
      </c>
      <c r="C14" s="41">
        <f t="shared" si="2"/>
        <v>84</v>
      </c>
      <c r="F14" s="3">
        <v>95</v>
      </c>
      <c r="G14" s="5" t="s">
        <v>6</v>
      </c>
      <c r="H14" s="41">
        <f t="shared" si="3"/>
        <v>95.5</v>
      </c>
      <c r="K14" s="1" t="s">
        <v>64</v>
      </c>
      <c r="L14" s="1">
        <v>6</v>
      </c>
      <c r="M14" s="1">
        <v>4</v>
      </c>
      <c r="N14" s="1">
        <v>2</v>
      </c>
      <c r="O14" s="11">
        <f t="shared" si="4"/>
        <v>0.44444444444444448</v>
      </c>
      <c r="P14" s="49">
        <f>((L14/L2)*O14)+((L15/L2)*O15)</f>
        <v>0.45833333333333331</v>
      </c>
      <c r="S14" s="1" t="s">
        <v>82</v>
      </c>
      <c r="T14" s="1">
        <v>9</v>
      </c>
      <c r="U14" s="1">
        <v>7</v>
      </c>
      <c r="V14" s="1">
        <v>2</v>
      </c>
      <c r="W14" s="11">
        <f t="shared" si="5"/>
        <v>0.34567901234567899</v>
      </c>
      <c r="X14" s="51">
        <f>((T14/T2)*W14)+((T15/T2)*W15)</f>
        <v>0.3936507936507937</v>
      </c>
    </row>
    <row r="15" spans="1:24" ht="15.75" thickBot="1" x14ac:dyDescent="0.3">
      <c r="A15" s="3">
        <v>85</v>
      </c>
      <c r="B15" s="5" t="s">
        <v>6</v>
      </c>
      <c r="C15" s="42"/>
      <c r="F15" s="3">
        <v>96</v>
      </c>
      <c r="G15" s="5" t="s">
        <v>8</v>
      </c>
      <c r="H15" s="41"/>
      <c r="K15" s="1" t="s">
        <v>65</v>
      </c>
      <c r="L15" s="1">
        <v>8</v>
      </c>
      <c r="M15" s="1">
        <v>5</v>
      </c>
      <c r="N15" s="1">
        <v>3</v>
      </c>
      <c r="O15" s="11">
        <f t="shared" si="4"/>
        <v>0.46875</v>
      </c>
      <c r="P15" s="49"/>
      <c r="S15" s="1" t="s">
        <v>83</v>
      </c>
      <c r="T15" s="1">
        <v>5</v>
      </c>
      <c r="U15" s="1">
        <v>2</v>
      </c>
      <c r="V15" s="1">
        <v>3</v>
      </c>
      <c r="W15" s="11">
        <f t="shared" si="5"/>
        <v>0.48</v>
      </c>
      <c r="X15" s="51"/>
    </row>
    <row r="16" spans="1:24" x14ac:dyDescent="0.25">
      <c r="K16" s="1" t="s">
        <v>50</v>
      </c>
      <c r="L16" s="1">
        <v>8</v>
      </c>
      <c r="M16" s="1">
        <v>5</v>
      </c>
      <c r="N16" s="1">
        <v>3</v>
      </c>
      <c r="O16" s="11">
        <f t="shared" si="4"/>
        <v>0.46875</v>
      </c>
      <c r="P16" s="49">
        <f>((L16/L2)*O16)+((L17/L2)*O17)</f>
        <v>0.45833333333333331</v>
      </c>
      <c r="S16" s="1" t="s">
        <v>84</v>
      </c>
      <c r="T16" s="1">
        <v>9</v>
      </c>
      <c r="U16" s="1">
        <v>7</v>
      </c>
      <c r="V16" s="1">
        <v>2</v>
      </c>
      <c r="W16" s="11">
        <f t="shared" si="5"/>
        <v>0.34567901234567899</v>
      </c>
      <c r="X16" s="51">
        <f>((T16/T2)*W16)+((T17/T2)*W17)</f>
        <v>0.3936507936507937</v>
      </c>
    </row>
    <row r="17" spans="1:24" x14ac:dyDescent="0.25">
      <c r="K17" s="1" t="s">
        <v>51</v>
      </c>
      <c r="L17" s="1">
        <v>6</v>
      </c>
      <c r="M17" s="1">
        <v>4</v>
      </c>
      <c r="N17" s="1">
        <v>2</v>
      </c>
      <c r="O17" s="11">
        <f t="shared" si="4"/>
        <v>0.44444444444444448</v>
      </c>
      <c r="P17" s="49"/>
      <c r="S17" s="1" t="s">
        <v>85</v>
      </c>
      <c r="T17" s="1">
        <v>5</v>
      </c>
      <c r="U17" s="1">
        <v>2</v>
      </c>
      <c r="V17" s="1">
        <v>3</v>
      </c>
      <c r="W17" s="11">
        <f t="shared" si="5"/>
        <v>0.48</v>
      </c>
      <c r="X17" s="51"/>
    </row>
    <row r="18" spans="1:24" x14ac:dyDescent="0.25">
      <c r="K18" s="1" t="s">
        <v>66</v>
      </c>
      <c r="L18" s="1">
        <v>8</v>
      </c>
      <c r="M18" s="1">
        <v>5</v>
      </c>
      <c r="N18" s="1">
        <v>3</v>
      </c>
      <c r="O18" s="11">
        <f t="shared" si="4"/>
        <v>0.46875</v>
      </c>
      <c r="P18" s="49">
        <f>((L18/L2)*O18)+((L19/L2)*O19)</f>
        <v>0.45833333333333331</v>
      </c>
      <c r="S18" s="1" t="s">
        <v>86</v>
      </c>
      <c r="T18" s="1">
        <v>10</v>
      </c>
      <c r="U18" s="1">
        <v>7</v>
      </c>
      <c r="V18" s="1">
        <v>3</v>
      </c>
      <c r="W18" s="11">
        <f t="shared" si="5"/>
        <v>0.42000000000000004</v>
      </c>
      <c r="X18" s="49">
        <f>((T18/T2)*W18)+((T19/T2)*W19)</f>
        <v>0.44285714285714289</v>
      </c>
    </row>
    <row r="19" spans="1:24" x14ac:dyDescent="0.25">
      <c r="K19" s="1" t="s">
        <v>67</v>
      </c>
      <c r="L19" s="1">
        <v>6</v>
      </c>
      <c r="M19" s="1">
        <v>4</v>
      </c>
      <c r="N19" s="1">
        <v>2</v>
      </c>
      <c r="O19" s="11">
        <f t="shared" si="4"/>
        <v>0.44444444444444448</v>
      </c>
      <c r="P19" s="49"/>
      <c r="S19" s="1" t="s">
        <v>87</v>
      </c>
      <c r="T19" s="1">
        <v>4</v>
      </c>
      <c r="U19" s="1">
        <v>2</v>
      </c>
      <c r="V19" s="1">
        <v>2</v>
      </c>
      <c r="W19" s="11">
        <f t="shared" si="5"/>
        <v>0.5</v>
      </c>
      <c r="X19" s="49"/>
    </row>
    <row r="20" spans="1:24" x14ac:dyDescent="0.25">
      <c r="A20" s="1" t="s">
        <v>23</v>
      </c>
      <c r="B20" s="1" t="s">
        <v>52</v>
      </c>
      <c r="C20" s="1">
        <v>4</v>
      </c>
      <c r="D20" s="1">
        <v>3</v>
      </c>
      <c r="E20" s="1">
        <v>1</v>
      </c>
      <c r="F20" s="11">
        <f>-(((D20/C20)*IMLOG2(D20/C20))+((E20/C20)*IMLOG2(E20/C20)))</f>
        <v>0.81127812445913294</v>
      </c>
      <c r="G20" s="49">
        <f>F13-(((C20/C13)*F20)+((C21/C13)*F21))</f>
        <v>89.842016848263626</v>
      </c>
      <c r="K20" s="1" t="s">
        <v>38</v>
      </c>
      <c r="L20" s="1">
        <v>10</v>
      </c>
      <c r="M20" s="1">
        <v>7</v>
      </c>
      <c r="N20" s="1">
        <v>3</v>
      </c>
      <c r="O20" s="11">
        <f t="shared" si="4"/>
        <v>0.42000000000000004</v>
      </c>
      <c r="P20" s="49">
        <f>((L20/L2)*O20)+((L21/L2)*O21)</f>
        <v>0.44285714285714289</v>
      </c>
      <c r="S20" s="1" t="s">
        <v>88</v>
      </c>
      <c r="T20" s="1">
        <v>12</v>
      </c>
      <c r="U20" s="1">
        <v>8</v>
      </c>
      <c r="V20" s="1">
        <v>4</v>
      </c>
      <c r="W20" s="11">
        <f t="shared" si="5"/>
        <v>0.44444444444444448</v>
      </c>
      <c r="X20" s="49">
        <f>((T20/T2)*W20)+((T21/T2)*W21)</f>
        <v>0.45238095238095233</v>
      </c>
    </row>
    <row r="21" spans="1:24" x14ac:dyDescent="0.25">
      <c r="B21" s="1" t="s">
        <v>53</v>
      </c>
      <c r="C21" s="1">
        <v>10</v>
      </c>
      <c r="D21" s="1">
        <v>6</v>
      </c>
      <c r="E21" s="1">
        <v>4</v>
      </c>
      <c r="F21" s="11">
        <f t="shared" ref="F21:F23" si="6">-(((D21/C21)*IMLOG2(D21/C21))+((E21/C21)*IMLOG2(E21/C21)))</f>
        <v>0.97095059445466747</v>
      </c>
      <c r="G21" s="49"/>
      <c r="K21" s="1" t="s">
        <v>39</v>
      </c>
      <c r="L21" s="1">
        <v>4</v>
      </c>
      <c r="M21" s="1">
        <v>2</v>
      </c>
      <c r="N21" s="1">
        <v>2</v>
      </c>
      <c r="O21" s="11">
        <f t="shared" si="4"/>
        <v>0.5</v>
      </c>
      <c r="P21" s="49"/>
      <c r="S21" s="1" t="s">
        <v>89</v>
      </c>
      <c r="T21" s="1">
        <v>2</v>
      </c>
      <c r="U21" s="1">
        <v>1</v>
      </c>
      <c r="V21" s="1">
        <v>1</v>
      </c>
      <c r="W21" s="11">
        <f t="shared" si="5"/>
        <v>0.5</v>
      </c>
      <c r="X21" s="49"/>
    </row>
    <row r="22" spans="1:24" x14ac:dyDescent="0.25">
      <c r="B22" s="15" t="s">
        <v>54</v>
      </c>
      <c r="C22" s="1">
        <v>10</v>
      </c>
      <c r="D22" s="1">
        <v>7</v>
      </c>
      <c r="E22" s="1">
        <v>3</v>
      </c>
      <c r="F22" s="11">
        <f t="shared" si="6"/>
        <v>0.88129089923069359</v>
      </c>
      <c r="G22" s="54">
        <f>F13-(((C22/C13)*F22)+((C23/C13)*F23))</f>
        <v>89.843745012288935</v>
      </c>
      <c r="K22" s="1" t="s">
        <v>68</v>
      </c>
      <c r="L22" s="1">
        <v>10</v>
      </c>
      <c r="M22" s="1">
        <v>7</v>
      </c>
      <c r="N22" s="1">
        <v>3</v>
      </c>
      <c r="O22" s="11">
        <f t="shared" si="4"/>
        <v>0.42000000000000004</v>
      </c>
      <c r="P22" s="49">
        <f>((L22/L2)*O22)+((L23/L2)*O23)</f>
        <v>0.44285714285714289</v>
      </c>
      <c r="S22" s="1" t="s">
        <v>90</v>
      </c>
      <c r="T22" s="1">
        <v>12</v>
      </c>
      <c r="U22" s="1">
        <v>8</v>
      </c>
      <c r="V22" s="1">
        <v>4</v>
      </c>
      <c r="W22" s="11">
        <f t="shared" si="5"/>
        <v>0.44444444444444448</v>
      </c>
      <c r="X22" s="49">
        <f>((T22/T2)*W22)+((T23/T2)*W23)</f>
        <v>0.45238095238095233</v>
      </c>
    </row>
    <row r="23" spans="1:24" x14ac:dyDescent="0.25">
      <c r="B23" s="15" t="s">
        <v>55</v>
      </c>
      <c r="C23" s="1">
        <v>4</v>
      </c>
      <c r="D23" s="1">
        <v>2</v>
      </c>
      <c r="E23" s="1">
        <v>2</v>
      </c>
      <c r="F23" s="11">
        <f t="shared" si="6"/>
        <v>1</v>
      </c>
      <c r="G23" s="54"/>
      <c r="K23" s="1" t="s">
        <v>69</v>
      </c>
      <c r="L23" s="1">
        <v>4</v>
      </c>
      <c r="M23" s="1">
        <v>2</v>
      </c>
      <c r="N23" s="1">
        <v>2</v>
      </c>
      <c r="O23" s="11">
        <f t="shared" si="4"/>
        <v>0.5</v>
      </c>
      <c r="P23" s="49"/>
      <c r="S23" s="1" t="s">
        <v>91</v>
      </c>
      <c r="T23" s="1">
        <v>2</v>
      </c>
      <c r="U23" s="1">
        <v>1</v>
      </c>
      <c r="V23" s="1">
        <v>1</v>
      </c>
      <c r="W23" s="11">
        <f t="shared" si="5"/>
        <v>0.5</v>
      </c>
      <c r="X23" s="49"/>
    </row>
    <row r="24" spans="1:24" x14ac:dyDescent="0.25">
      <c r="K24" s="15" t="s">
        <v>70</v>
      </c>
      <c r="L24" s="1">
        <v>11</v>
      </c>
      <c r="M24" s="1">
        <v>7</v>
      </c>
      <c r="N24" s="1">
        <v>4</v>
      </c>
      <c r="O24" s="11">
        <f t="shared" si="4"/>
        <v>0.46280991735537191</v>
      </c>
      <c r="P24" s="49">
        <f>((L24/L2)*O24)+((L25/L2)*O25)</f>
        <v>0.45887445887445888</v>
      </c>
      <c r="S24" s="1" t="s">
        <v>40</v>
      </c>
      <c r="T24" s="1">
        <v>13</v>
      </c>
      <c r="U24" s="1">
        <v>8</v>
      </c>
      <c r="V24" s="1">
        <v>5</v>
      </c>
      <c r="W24" s="11">
        <f t="shared" si="5"/>
        <v>0.47337278106508873</v>
      </c>
      <c r="X24" s="49">
        <f>((T24/T2)*W24)+((T25/T2)*W25)</f>
        <v>0.43956043956043955</v>
      </c>
    </row>
    <row r="25" spans="1:24" x14ac:dyDescent="0.25">
      <c r="K25" s="15" t="s">
        <v>71</v>
      </c>
      <c r="L25" s="1">
        <v>3</v>
      </c>
      <c r="M25" s="1">
        <v>2</v>
      </c>
      <c r="N25" s="1">
        <v>1</v>
      </c>
      <c r="O25" s="11">
        <f t="shared" si="4"/>
        <v>0.44444444444444448</v>
      </c>
      <c r="P25" s="49"/>
      <c r="S25" s="1" t="s">
        <v>41</v>
      </c>
      <c r="T25" s="1">
        <v>1</v>
      </c>
      <c r="U25" s="1">
        <v>1</v>
      </c>
      <c r="V25" s="1">
        <v>0</v>
      </c>
      <c r="W25" s="11">
        <f t="shared" si="5"/>
        <v>0</v>
      </c>
      <c r="X25" s="49"/>
    </row>
    <row r="26" spans="1:24" x14ac:dyDescent="0.25">
      <c r="K26" s="1" t="s">
        <v>72</v>
      </c>
      <c r="L26" s="1">
        <v>12</v>
      </c>
      <c r="M26" s="1">
        <v>8</v>
      </c>
      <c r="N26" s="1">
        <v>4</v>
      </c>
      <c r="O26" s="11">
        <f>1-((M26/L26)^2)-((N26/L26)^2)</f>
        <v>0.44444444444444448</v>
      </c>
      <c r="P26" s="49">
        <f>((L26/L2)*O26)+((L27/L2)*O27)</f>
        <v>0.45238095238095233</v>
      </c>
      <c r="S26" s="45"/>
      <c r="T26" s="45"/>
      <c r="U26" s="45"/>
      <c r="V26" s="45"/>
      <c r="W26" s="11"/>
      <c r="X26" s="49"/>
    </row>
    <row r="27" spans="1:24" x14ac:dyDescent="0.25">
      <c r="K27" s="1" t="s">
        <v>73</v>
      </c>
      <c r="L27" s="1">
        <v>2</v>
      </c>
      <c r="M27" s="1">
        <v>1</v>
      </c>
      <c r="N27" s="1">
        <v>1</v>
      </c>
      <c r="O27" s="11">
        <f>1-((M27/L27)^2)-((N27/L27)^2)</f>
        <v>0.5</v>
      </c>
      <c r="P27" s="49"/>
      <c r="S27" s="45"/>
      <c r="T27" s="45"/>
      <c r="U27" s="45"/>
      <c r="V27" s="45"/>
      <c r="W27" s="11"/>
      <c r="X27" s="49"/>
    </row>
    <row r="28" spans="1:24" x14ac:dyDescent="0.25">
      <c r="K28" s="1" t="s">
        <v>74</v>
      </c>
      <c r="L28" s="1">
        <v>13</v>
      </c>
      <c r="M28" s="1">
        <v>9</v>
      </c>
      <c r="N28" s="1">
        <v>4</v>
      </c>
      <c r="O28" s="11">
        <f>1-((M28/L28)^2)-((N28/L28)^2)</f>
        <v>0.42603550295857984</v>
      </c>
      <c r="P28" s="49">
        <f>((L28/L2)*O28)+((L29/L2)*O29)</f>
        <v>0.39560439560439559</v>
      </c>
      <c r="S28" s="45"/>
      <c r="T28" s="45"/>
      <c r="U28" s="45"/>
      <c r="V28" s="45"/>
      <c r="W28" s="11"/>
      <c r="X28" s="49"/>
    </row>
    <row r="29" spans="1:24" x14ac:dyDescent="0.25">
      <c r="K29" s="1" t="s">
        <v>75</v>
      </c>
      <c r="L29" s="1">
        <v>1</v>
      </c>
      <c r="M29" s="1">
        <v>0</v>
      </c>
      <c r="N29" s="1">
        <v>1</v>
      </c>
      <c r="O29" s="11">
        <f>1-((M29/L29)^2)-((N29/L29)^2)</f>
        <v>0</v>
      </c>
      <c r="P29" s="49"/>
      <c r="S29" s="45"/>
      <c r="T29" s="45"/>
      <c r="U29" s="45"/>
      <c r="V29" s="45"/>
      <c r="W29" s="11"/>
      <c r="X29" s="49"/>
    </row>
    <row r="30" spans="1:24" x14ac:dyDescent="0.25">
      <c r="K30" s="1"/>
    </row>
    <row r="31" spans="1:24" x14ac:dyDescent="0.25">
      <c r="K31" s="1"/>
    </row>
    <row r="32" spans="1:24" x14ac:dyDescent="0.25">
      <c r="K32" s="1"/>
    </row>
    <row r="33" spans="11:11" x14ac:dyDescent="0.25">
      <c r="K33" s="1"/>
    </row>
    <row r="34" spans="11:11" x14ac:dyDescent="0.25">
      <c r="K34" s="1"/>
    </row>
    <row r="35" spans="11:11" x14ac:dyDescent="0.25">
      <c r="K35" s="1"/>
    </row>
    <row r="36" spans="11:11" x14ac:dyDescent="0.25">
      <c r="K36" s="1"/>
    </row>
    <row r="37" spans="11:11" x14ac:dyDescent="0.25">
      <c r="K37" s="1"/>
    </row>
    <row r="38" spans="11:11" x14ac:dyDescent="0.25">
      <c r="K38" s="1"/>
    </row>
    <row r="39" spans="11:11" x14ac:dyDescent="0.25">
      <c r="K39" s="1"/>
    </row>
    <row r="40" spans="11:11" x14ac:dyDescent="0.25">
      <c r="K40" s="1"/>
    </row>
    <row r="41" spans="11:11" x14ac:dyDescent="0.25">
      <c r="K41" s="1"/>
    </row>
    <row r="42" spans="11:11" x14ac:dyDescent="0.25">
      <c r="K42" s="1"/>
    </row>
    <row r="43" spans="11:11" x14ac:dyDescent="0.25">
      <c r="K43" s="1"/>
    </row>
    <row r="44" spans="11:11" x14ac:dyDescent="0.25">
      <c r="K44" s="1"/>
    </row>
    <row r="45" spans="11:11" x14ac:dyDescent="0.25">
      <c r="K45" s="1"/>
    </row>
    <row r="46" spans="11:11" x14ac:dyDescent="0.25">
      <c r="K46" s="1"/>
    </row>
    <row r="47" spans="11:11" x14ac:dyDescent="0.25">
      <c r="K47" s="1"/>
    </row>
  </sheetData>
  <autoFilter ref="F1:F15">
    <sortState ref="F2:H15">
      <sortCondition ref="F1:F15"/>
    </sortState>
  </autoFilter>
  <mergeCells count="30">
    <mergeCell ref="X24:X25"/>
    <mergeCell ref="X14:X15"/>
    <mergeCell ref="X16:X17"/>
    <mergeCell ref="X18:X19"/>
    <mergeCell ref="X20:X21"/>
    <mergeCell ref="X22:X23"/>
    <mergeCell ref="P8:P9"/>
    <mergeCell ref="G20:G21"/>
    <mergeCell ref="G22:G23"/>
    <mergeCell ref="X4:X5"/>
    <mergeCell ref="X6:X7"/>
    <mergeCell ref="X8:X9"/>
    <mergeCell ref="X10:X11"/>
    <mergeCell ref="X12:X13"/>
    <mergeCell ref="O1:P1"/>
    <mergeCell ref="X26:X27"/>
    <mergeCell ref="X28:X29"/>
    <mergeCell ref="W1:X1"/>
    <mergeCell ref="P24:P25"/>
    <mergeCell ref="P26:P27"/>
    <mergeCell ref="P28:P29"/>
    <mergeCell ref="P4:P5"/>
    <mergeCell ref="P6:P7"/>
    <mergeCell ref="P22:P23"/>
    <mergeCell ref="P20:P21"/>
    <mergeCell ref="P18:P19"/>
    <mergeCell ref="P16:P17"/>
    <mergeCell ref="P14:P15"/>
    <mergeCell ref="P12:P13"/>
    <mergeCell ref="P10:P11"/>
  </mergeCells>
  <pageMargins left="0.7" right="0.7" top="0.75" bottom="0.75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tabSelected="1" topLeftCell="F1" workbookViewId="0">
      <selection activeCell="N4" sqref="N4"/>
    </sheetView>
  </sheetViews>
  <sheetFormatPr defaultRowHeight="15" x14ac:dyDescent="0.25"/>
  <cols>
    <col min="1" max="1" width="13" customWidth="1"/>
    <col min="3" max="3" width="22.42578125" customWidth="1"/>
    <col min="7" max="7" width="9.5703125" style="55" customWidth="1"/>
  </cols>
  <sheetData>
    <row r="1" spans="1:23" ht="45.75" thickBot="1" x14ac:dyDescent="0.3">
      <c r="A1" s="9" t="s">
        <v>1</v>
      </c>
      <c r="B1" s="10" t="s">
        <v>4</v>
      </c>
      <c r="C1" t="s">
        <v>21</v>
      </c>
      <c r="E1" s="9" t="s">
        <v>2</v>
      </c>
      <c r="F1" s="10" t="s">
        <v>4</v>
      </c>
      <c r="G1" s="55" t="s">
        <v>22</v>
      </c>
      <c r="I1" s="12"/>
      <c r="J1" s="44"/>
      <c r="K1" s="12" t="s">
        <v>11</v>
      </c>
      <c r="L1" s="12" t="s">
        <v>12</v>
      </c>
      <c r="M1" s="12" t="s">
        <v>13</v>
      </c>
      <c r="N1" s="53" t="s">
        <v>92</v>
      </c>
      <c r="O1" s="53"/>
      <c r="Q1" s="12"/>
      <c r="R1" s="44"/>
      <c r="S1" s="12" t="s">
        <v>11</v>
      </c>
      <c r="T1" s="12" t="s">
        <v>12</v>
      </c>
      <c r="U1" s="12" t="s">
        <v>13</v>
      </c>
      <c r="V1" s="53" t="s">
        <v>92</v>
      </c>
      <c r="W1" s="53"/>
    </row>
    <row r="2" spans="1:23" ht="15.75" thickBot="1" x14ac:dyDescent="0.3">
      <c r="A2" s="3">
        <v>65</v>
      </c>
      <c r="B2" s="5" t="s">
        <v>6</v>
      </c>
      <c r="C2" s="42">
        <f>AVERAGE(A2:A3)</f>
        <v>66.5</v>
      </c>
      <c r="E2" s="6">
        <v>70</v>
      </c>
      <c r="F2" s="5" t="s">
        <v>8</v>
      </c>
      <c r="G2" s="56">
        <f>AVERAGE(E2:E3)</f>
        <v>70</v>
      </c>
      <c r="I2" s="1" t="s">
        <v>16</v>
      </c>
      <c r="J2" s="1"/>
      <c r="K2" s="1">
        <v>10</v>
      </c>
      <c r="L2" s="1">
        <v>5</v>
      </c>
      <c r="M2" s="1">
        <v>5</v>
      </c>
      <c r="N2" s="11"/>
      <c r="O2" s="1"/>
      <c r="Q2" s="1" t="s">
        <v>16</v>
      </c>
      <c r="R2" s="1"/>
      <c r="S2" s="1">
        <v>10</v>
      </c>
      <c r="T2" s="1">
        <v>5</v>
      </c>
      <c r="U2" s="1">
        <v>5</v>
      </c>
      <c r="V2" s="11"/>
      <c r="W2" s="1"/>
    </row>
    <row r="3" spans="1:23" ht="15.75" thickBot="1" x14ac:dyDescent="0.3">
      <c r="A3" s="3">
        <v>68</v>
      </c>
      <c r="B3" s="5" t="s">
        <v>8</v>
      </c>
      <c r="C3" s="42">
        <f>AVERAGE(A3:A4)</f>
        <v>68.5</v>
      </c>
      <c r="E3" s="6">
        <v>70</v>
      </c>
      <c r="F3" s="5" t="s">
        <v>8</v>
      </c>
      <c r="G3" s="57">
        <f>AVERAGE(E3:E4)</f>
        <v>70</v>
      </c>
      <c r="I3" s="1" t="s">
        <v>1</v>
      </c>
      <c r="J3" s="1"/>
      <c r="K3" s="1"/>
      <c r="L3" s="1"/>
      <c r="M3" s="1"/>
      <c r="N3" s="11"/>
      <c r="O3" s="11"/>
      <c r="Q3" s="1" t="s">
        <v>20</v>
      </c>
      <c r="R3" s="1"/>
      <c r="S3" s="1"/>
      <c r="T3" s="1"/>
      <c r="U3" s="1"/>
      <c r="V3" s="11"/>
      <c r="W3" s="11"/>
    </row>
    <row r="4" spans="1:23" ht="15.75" thickBot="1" x14ac:dyDescent="0.3">
      <c r="A4" s="3">
        <v>69</v>
      </c>
      <c r="B4" s="5" t="s">
        <v>8</v>
      </c>
      <c r="C4" s="42">
        <f>AVERAGE(A4:A5)</f>
        <v>69.5</v>
      </c>
      <c r="E4" s="6">
        <v>70</v>
      </c>
      <c r="F4" s="5" t="s">
        <v>6</v>
      </c>
      <c r="G4" s="56">
        <f>AVERAGE(E4:E5)</f>
        <v>75</v>
      </c>
      <c r="I4" s="1"/>
      <c r="J4" s="1" t="s">
        <v>59</v>
      </c>
      <c r="K4" s="1">
        <f>L4+M4</f>
        <v>1</v>
      </c>
      <c r="L4" s="1">
        <v>0</v>
      </c>
      <c r="M4" s="1">
        <v>1</v>
      </c>
      <c r="N4" s="11">
        <f>1-((L4/K4)^2)-((M4/K4)^2)</f>
        <v>0</v>
      </c>
      <c r="O4" s="49">
        <f>((K4/K2)*N4)+((K5/K2)*N5)</f>
        <v>0.44444444444444442</v>
      </c>
      <c r="Q4" s="1"/>
      <c r="R4" s="1" t="s">
        <v>24</v>
      </c>
      <c r="S4" s="1">
        <f>T4+U4</f>
        <v>3</v>
      </c>
      <c r="T4" s="1">
        <v>2</v>
      </c>
      <c r="U4" s="1">
        <v>1</v>
      </c>
      <c r="V4" s="11">
        <f t="shared" ref="V4:V9" si="0">1-((T4/S4)^2)-((U4/S4)^2)</f>
        <v>0.44444444444444448</v>
      </c>
      <c r="W4" s="49">
        <f>((S4/S2)*V4)+((S5/S2)*V5)</f>
        <v>0.47619047619047616</v>
      </c>
    </row>
    <row r="5" spans="1:23" ht="15.75" thickBot="1" x14ac:dyDescent="0.3">
      <c r="A5" s="3">
        <v>70</v>
      </c>
      <c r="B5" s="5" t="s">
        <v>8</v>
      </c>
      <c r="C5" s="42">
        <f t="shared" ref="C5:C10" si="1">AVERAGE(A5:A6)</f>
        <v>70.5</v>
      </c>
      <c r="E5" s="6">
        <v>80</v>
      </c>
      <c r="F5" s="5" t="s">
        <v>8</v>
      </c>
      <c r="G5" s="56">
        <f t="shared" ref="G5:G10" si="2">AVERAGE(E5:E6)</f>
        <v>80</v>
      </c>
      <c r="I5" s="1"/>
      <c r="J5" s="1" t="s">
        <v>57</v>
      </c>
      <c r="K5" s="1">
        <f>L5+M5</f>
        <v>9</v>
      </c>
      <c r="L5" s="1">
        <v>5</v>
      </c>
      <c r="M5" s="1">
        <v>4</v>
      </c>
      <c r="N5" s="11">
        <f t="shared" ref="N5:N9" si="3">1-((L5/K5)^2)-((M5/K5)^2)</f>
        <v>0.49382716049382713</v>
      </c>
      <c r="O5" s="49"/>
      <c r="Q5" s="1"/>
      <c r="R5" s="1" t="s">
        <v>25</v>
      </c>
      <c r="S5" s="1">
        <f>T5+U5</f>
        <v>7</v>
      </c>
      <c r="T5" s="1">
        <v>3</v>
      </c>
      <c r="U5" s="1">
        <v>4</v>
      </c>
      <c r="V5" s="11">
        <f t="shared" si="0"/>
        <v>0.48979591836734698</v>
      </c>
      <c r="W5" s="49"/>
    </row>
    <row r="6" spans="1:23" ht="15.75" thickBot="1" x14ac:dyDescent="0.3">
      <c r="A6" s="25">
        <v>71</v>
      </c>
      <c r="B6" s="5" t="s">
        <v>6</v>
      </c>
      <c r="C6" s="42">
        <f t="shared" si="1"/>
        <v>71.5</v>
      </c>
      <c r="E6" s="26">
        <v>80</v>
      </c>
      <c r="F6" s="5" t="s">
        <v>8</v>
      </c>
      <c r="G6" s="57">
        <f t="shared" si="2"/>
        <v>80</v>
      </c>
      <c r="I6" s="1"/>
      <c r="J6" s="1" t="s">
        <v>36</v>
      </c>
      <c r="K6" s="1">
        <f>L6+M6</f>
        <v>2</v>
      </c>
      <c r="L6" s="1">
        <v>1</v>
      </c>
      <c r="M6" s="1">
        <v>1</v>
      </c>
      <c r="N6" s="11">
        <f t="shared" si="3"/>
        <v>0.5</v>
      </c>
      <c r="O6" s="49">
        <f>((K6/K2)*N6)+((K7/K2)*N7)</f>
        <v>0.5</v>
      </c>
      <c r="Q6" s="1"/>
      <c r="R6" s="1" t="s">
        <v>38</v>
      </c>
      <c r="S6" s="1">
        <f t="shared" ref="S6:S17" si="4">T6+U6</f>
        <v>3</v>
      </c>
      <c r="T6" s="1">
        <v>2</v>
      </c>
      <c r="U6" s="1">
        <v>1</v>
      </c>
      <c r="V6" s="11">
        <f t="shared" si="0"/>
        <v>0.44444444444444448</v>
      </c>
      <c r="W6" s="49">
        <f>((S6/S2)*V6)+((S7/S2)*V7)</f>
        <v>0.47619047619047616</v>
      </c>
    </row>
    <row r="7" spans="1:23" ht="15.75" thickBot="1" x14ac:dyDescent="0.3">
      <c r="A7" s="6">
        <v>72</v>
      </c>
      <c r="B7" s="5" t="s">
        <v>6</v>
      </c>
      <c r="C7" s="42">
        <f t="shared" si="1"/>
        <v>73.5</v>
      </c>
      <c r="E7" s="6">
        <v>80</v>
      </c>
      <c r="F7" s="5" t="s">
        <v>6</v>
      </c>
      <c r="G7" s="56">
        <f t="shared" si="2"/>
        <v>82.5</v>
      </c>
      <c r="I7" s="1"/>
      <c r="J7" s="1" t="s">
        <v>37</v>
      </c>
      <c r="K7" s="1">
        <f>L7+M7</f>
        <v>8</v>
      </c>
      <c r="L7" s="1">
        <v>4</v>
      </c>
      <c r="M7" s="1">
        <v>4</v>
      </c>
      <c r="N7" s="11">
        <f t="shared" si="3"/>
        <v>0.5</v>
      </c>
      <c r="O7" s="49"/>
      <c r="Q7" s="1"/>
      <c r="R7" s="1" t="s">
        <v>39</v>
      </c>
      <c r="S7" s="1">
        <f t="shared" si="4"/>
        <v>7</v>
      </c>
      <c r="T7" s="1">
        <v>3</v>
      </c>
      <c r="U7" s="1">
        <v>4</v>
      </c>
      <c r="V7" s="11">
        <f t="shared" si="0"/>
        <v>0.48979591836734698</v>
      </c>
      <c r="W7" s="49"/>
    </row>
    <row r="8" spans="1:23" ht="15.75" thickBot="1" x14ac:dyDescent="0.3">
      <c r="A8" s="3">
        <v>75</v>
      </c>
      <c r="B8" s="5" t="s">
        <v>8</v>
      </c>
      <c r="C8" s="42">
        <f t="shared" si="1"/>
        <v>75</v>
      </c>
      <c r="E8" s="3">
        <v>85</v>
      </c>
      <c r="F8" s="5" t="s">
        <v>6</v>
      </c>
      <c r="G8" s="56">
        <f t="shared" si="2"/>
        <v>87.5</v>
      </c>
      <c r="I8" s="1"/>
      <c r="J8" s="1" t="s">
        <v>60</v>
      </c>
      <c r="K8" s="1">
        <f t="shared" ref="K8:K21" si="5">L8+M8</f>
        <v>3</v>
      </c>
      <c r="L8" s="1">
        <v>2</v>
      </c>
      <c r="M8" s="1">
        <v>1</v>
      </c>
      <c r="N8" s="11">
        <f t="shared" si="3"/>
        <v>0.44444444444444448</v>
      </c>
      <c r="O8" s="49">
        <f>((K8/K2)*N8)+((K9/K2)*N9)</f>
        <v>0.47619047619047616</v>
      </c>
      <c r="Q8" s="1"/>
      <c r="R8" s="1" t="s">
        <v>82</v>
      </c>
      <c r="S8" s="1">
        <f t="shared" si="4"/>
        <v>6</v>
      </c>
      <c r="T8" s="1">
        <v>4</v>
      </c>
      <c r="U8" s="1">
        <v>2</v>
      </c>
      <c r="V8" s="11">
        <f t="shared" si="0"/>
        <v>0.44444444444444448</v>
      </c>
      <c r="W8" s="51">
        <f>((S8/S2)*V8)+((S9/S2)*V9)</f>
        <v>0.41666666666666669</v>
      </c>
    </row>
    <row r="9" spans="1:23" ht="15.75" thickBot="1" x14ac:dyDescent="0.3">
      <c r="A9" s="3">
        <v>75</v>
      </c>
      <c r="B9" s="5" t="s">
        <v>8</v>
      </c>
      <c r="C9" s="42">
        <f t="shared" si="1"/>
        <v>77.5</v>
      </c>
      <c r="E9" s="6">
        <v>90</v>
      </c>
      <c r="F9" s="5" t="s">
        <v>6</v>
      </c>
      <c r="G9" s="56">
        <f t="shared" si="2"/>
        <v>92.5</v>
      </c>
      <c r="I9" s="1"/>
      <c r="J9" s="1" t="s">
        <v>61</v>
      </c>
      <c r="K9" s="1">
        <f>L9+M9</f>
        <v>7</v>
      </c>
      <c r="L9" s="1">
        <v>3</v>
      </c>
      <c r="M9" s="1">
        <v>4</v>
      </c>
      <c r="N9" s="11">
        <f t="shared" si="3"/>
        <v>0.48979591836734698</v>
      </c>
      <c r="O9" s="49"/>
      <c r="Q9" s="1"/>
      <c r="R9" s="1" t="s">
        <v>83</v>
      </c>
      <c r="S9" s="1">
        <f t="shared" si="4"/>
        <v>4</v>
      </c>
      <c r="T9" s="1">
        <v>1</v>
      </c>
      <c r="U9" s="1">
        <v>3</v>
      </c>
      <c r="V9" s="11">
        <f t="shared" si="0"/>
        <v>0.375</v>
      </c>
      <c r="W9" s="51"/>
    </row>
    <row r="10" spans="1:23" ht="15.75" thickBot="1" x14ac:dyDescent="0.3">
      <c r="A10" s="3">
        <v>80</v>
      </c>
      <c r="B10" s="5" t="s">
        <v>6</v>
      </c>
      <c r="C10" s="42">
        <f t="shared" si="1"/>
        <v>82.5</v>
      </c>
      <c r="E10" s="3">
        <v>95</v>
      </c>
      <c r="F10" s="5" t="s">
        <v>6</v>
      </c>
      <c r="G10" s="56">
        <f t="shared" si="2"/>
        <v>95.5</v>
      </c>
      <c r="J10" s="1" t="s">
        <v>62</v>
      </c>
      <c r="K10" s="1">
        <f>L10+M10</f>
        <v>4</v>
      </c>
      <c r="L10" s="1">
        <v>3</v>
      </c>
      <c r="M10" s="1">
        <v>1</v>
      </c>
      <c r="N10" s="11">
        <f t="shared" ref="N10:N21" si="6">1-((L10/K10)^2)-((M10/K10)^2)</f>
        <v>0.375</v>
      </c>
      <c r="O10" s="49">
        <f>((K10/K2)*N10)+((K11/K2)*N11)</f>
        <v>0.41666666666666669</v>
      </c>
      <c r="R10" s="1" t="s">
        <v>84</v>
      </c>
      <c r="S10" s="1">
        <f t="shared" si="4"/>
        <v>6</v>
      </c>
      <c r="T10" s="1">
        <v>4</v>
      </c>
      <c r="U10" s="1">
        <v>2</v>
      </c>
      <c r="V10" s="11">
        <f t="shared" ref="V10:V17" si="7">1-((T10/S10)^2)-((U10/S10)^2)</f>
        <v>0.44444444444444448</v>
      </c>
      <c r="W10" s="51">
        <f>((S10/S2)*V10)+((S11/S2)*V11)</f>
        <v>0.41666666666666669</v>
      </c>
    </row>
    <row r="11" spans="1:23" ht="15.75" thickBot="1" x14ac:dyDescent="0.3">
      <c r="A11" s="25">
        <v>85</v>
      </c>
      <c r="B11" s="5" t="s">
        <v>6</v>
      </c>
      <c r="C11" s="42"/>
      <c r="E11" s="3">
        <v>96</v>
      </c>
      <c r="F11" s="5" t="s">
        <v>8</v>
      </c>
      <c r="G11" s="56"/>
      <c r="J11" s="1" t="s">
        <v>63</v>
      </c>
      <c r="K11" s="1">
        <f t="shared" si="5"/>
        <v>6</v>
      </c>
      <c r="L11" s="1">
        <v>2</v>
      </c>
      <c r="M11" s="1">
        <v>4</v>
      </c>
      <c r="N11" s="11">
        <f t="shared" si="6"/>
        <v>0.44444444444444442</v>
      </c>
      <c r="O11" s="49"/>
      <c r="R11" s="1" t="s">
        <v>85</v>
      </c>
      <c r="S11" s="1">
        <f t="shared" si="4"/>
        <v>4</v>
      </c>
      <c r="T11" s="1">
        <v>1</v>
      </c>
      <c r="U11" s="1">
        <v>3</v>
      </c>
      <c r="V11" s="11">
        <f t="shared" si="7"/>
        <v>0.375</v>
      </c>
      <c r="W11" s="51"/>
    </row>
    <row r="12" spans="1:23" x14ac:dyDescent="0.25">
      <c r="J12" s="1" t="s">
        <v>64</v>
      </c>
      <c r="K12" s="1">
        <f t="shared" si="5"/>
        <v>5</v>
      </c>
      <c r="L12" s="1">
        <v>3</v>
      </c>
      <c r="M12" s="1">
        <v>2</v>
      </c>
      <c r="N12" s="11">
        <f t="shared" si="6"/>
        <v>0.48</v>
      </c>
      <c r="O12" s="49">
        <f>((K12/K2)*N12)+((K13/K2)*N13)</f>
        <v>0.48</v>
      </c>
      <c r="R12" s="1" t="s">
        <v>86</v>
      </c>
      <c r="S12" s="1">
        <f t="shared" si="4"/>
        <v>7</v>
      </c>
      <c r="T12" s="1">
        <v>4</v>
      </c>
      <c r="U12" s="1">
        <v>3</v>
      </c>
      <c r="V12" s="11">
        <f t="shared" si="7"/>
        <v>0.48979591836734704</v>
      </c>
      <c r="W12" s="49">
        <f>((S12/S2)*V12)+((S13/S2)*V13)</f>
        <v>0.47619047619047628</v>
      </c>
    </row>
    <row r="13" spans="1:23" x14ac:dyDescent="0.25">
      <c r="J13" s="1" t="s">
        <v>65</v>
      </c>
      <c r="K13" s="1">
        <f t="shared" si="5"/>
        <v>5</v>
      </c>
      <c r="L13" s="1">
        <v>2</v>
      </c>
      <c r="M13" s="1">
        <v>3</v>
      </c>
      <c r="N13" s="11">
        <f t="shared" si="6"/>
        <v>0.48</v>
      </c>
      <c r="O13" s="49"/>
      <c r="R13" s="1" t="s">
        <v>87</v>
      </c>
      <c r="S13" s="1">
        <f t="shared" si="4"/>
        <v>3</v>
      </c>
      <c r="T13" s="1">
        <v>1</v>
      </c>
      <c r="U13" s="1">
        <v>2</v>
      </c>
      <c r="V13" s="11">
        <f t="shared" si="7"/>
        <v>0.44444444444444442</v>
      </c>
      <c r="W13" s="49"/>
    </row>
    <row r="14" spans="1:23" x14ac:dyDescent="0.25">
      <c r="J14" s="1" t="s">
        <v>66</v>
      </c>
      <c r="K14" s="1">
        <f t="shared" si="5"/>
        <v>6</v>
      </c>
      <c r="L14" s="1">
        <v>3</v>
      </c>
      <c r="M14" s="1">
        <v>3</v>
      </c>
      <c r="N14" s="11">
        <f t="shared" si="6"/>
        <v>0.5</v>
      </c>
      <c r="O14" s="49">
        <f>((K14/K2)*N14)+((K15/K2)*N15)</f>
        <v>0.5</v>
      </c>
      <c r="R14" s="1" t="s">
        <v>90</v>
      </c>
      <c r="S14" s="1">
        <f t="shared" si="4"/>
        <v>8</v>
      </c>
      <c r="T14" s="1">
        <v>4</v>
      </c>
      <c r="U14" s="1">
        <v>4</v>
      </c>
      <c r="V14" s="11">
        <f t="shared" si="7"/>
        <v>0.5</v>
      </c>
      <c r="W14" s="49">
        <f>((S14/S2)*V14)+((S15/S2)*V15)</f>
        <v>0.5</v>
      </c>
    </row>
    <row r="15" spans="1:23" x14ac:dyDescent="0.25">
      <c r="J15" s="1" t="s">
        <v>67</v>
      </c>
      <c r="K15" s="1">
        <f t="shared" si="5"/>
        <v>4</v>
      </c>
      <c r="L15" s="1">
        <v>2</v>
      </c>
      <c r="M15" s="1">
        <v>2</v>
      </c>
      <c r="N15" s="11">
        <f t="shared" si="6"/>
        <v>0.5</v>
      </c>
      <c r="O15" s="49"/>
      <c r="R15" s="1" t="s">
        <v>91</v>
      </c>
      <c r="S15" s="1">
        <f t="shared" si="4"/>
        <v>2</v>
      </c>
      <c r="T15" s="1">
        <v>1</v>
      </c>
      <c r="U15" s="1">
        <v>1</v>
      </c>
      <c r="V15" s="11">
        <f t="shared" si="7"/>
        <v>0.5</v>
      </c>
      <c r="W15" s="49"/>
    </row>
    <row r="16" spans="1:23" x14ac:dyDescent="0.25">
      <c r="J16" s="1" t="s">
        <v>38</v>
      </c>
      <c r="K16" s="1">
        <f t="shared" si="5"/>
        <v>8</v>
      </c>
      <c r="L16" s="1">
        <v>5</v>
      </c>
      <c r="M16" s="1">
        <v>3</v>
      </c>
      <c r="N16" s="11">
        <f t="shared" si="6"/>
        <v>0.46875</v>
      </c>
      <c r="O16" s="51">
        <f>((K16/K2)*N16)+((K17/K2)*N17)</f>
        <v>0.375</v>
      </c>
      <c r="R16" s="1" t="s">
        <v>40</v>
      </c>
      <c r="S16" s="1">
        <f t="shared" si="4"/>
        <v>9</v>
      </c>
      <c r="T16" s="1">
        <v>4</v>
      </c>
      <c r="U16" s="1">
        <v>5</v>
      </c>
      <c r="V16" s="11">
        <f t="shared" si="7"/>
        <v>0.49382716049382713</v>
      </c>
      <c r="W16" s="49">
        <f>((S16/S2)*V16)+((S17/S2)*V17)</f>
        <v>0.44444444444444442</v>
      </c>
    </row>
    <row r="17" spans="10:23" x14ac:dyDescent="0.25">
      <c r="J17" s="1" t="s">
        <v>39</v>
      </c>
      <c r="K17" s="1">
        <f t="shared" si="5"/>
        <v>2</v>
      </c>
      <c r="L17" s="1">
        <v>0</v>
      </c>
      <c r="M17" s="1">
        <v>2</v>
      </c>
      <c r="N17" s="11">
        <f t="shared" si="6"/>
        <v>0</v>
      </c>
      <c r="O17" s="51"/>
      <c r="R17" s="1" t="s">
        <v>41</v>
      </c>
      <c r="S17" s="1">
        <f t="shared" si="4"/>
        <v>1</v>
      </c>
      <c r="T17" s="1">
        <v>1</v>
      </c>
      <c r="U17" s="1">
        <v>0</v>
      </c>
      <c r="V17" s="11">
        <f t="shared" si="7"/>
        <v>0</v>
      </c>
      <c r="W17" s="49"/>
    </row>
    <row r="18" spans="10:23" x14ac:dyDescent="0.25">
      <c r="J18" s="1" t="s">
        <v>68</v>
      </c>
      <c r="K18" s="1">
        <f t="shared" si="5"/>
        <v>8</v>
      </c>
      <c r="L18" s="1">
        <v>5</v>
      </c>
      <c r="M18" s="1">
        <v>3</v>
      </c>
      <c r="N18" s="11">
        <f t="shared" si="6"/>
        <v>0.46875</v>
      </c>
      <c r="O18" s="51">
        <f>((K18/K2)*N18)+((K19/K2)*N19)</f>
        <v>0.375</v>
      </c>
      <c r="R18" s="1"/>
      <c r="S18" s="1"/>
      <c r="T18" s="1"/>
      <c r="U18" s="1"/>
      <c r="V18" s="11"/>
      <c r="W18" s="49"/>
    </row>
    <row r="19" spans="10:23" x14ac:dyDescent="0.25">
      <c r="J19" s="1" t="s">
        <v>69</v>
      </c>
      <c r="K19" s="1">
        <f t="shared" si="5"/>
        <v>2</v>
      </c>
      <c r="L19" s="1">
        <v>0</v>
      </c>
      <c r="M19" s="1">
        <v>2</v>
      </c>
      <c r="N19" s="11">
        <f t="shared" si="6"/>
        <v>0</v>
      </c>
      <c r="O19" s="51"/>
      <c r="R19" s="1"/>
      <c r="S19" s="1"/>
      <c r="T19" s="1"/>
      <c r="U19" s="1"/>
      <c r="V19" s="11"/>
      <c r="W19" s="49"/>
    </row>
    <row r="20" spans="10:23" x14ac:dyDescent="0.25">
      <c r="J20" s="1" t="s">
        <v>84</v>
      </c>
      <c r="K20" s="1">
        <f t="shared" si="5"/>
        <v>9</v>
      </c>
      <c r="L20" s="1">
        <v>5</v>
      </c>
      <c r="M20" s="1">
        <v>4</v>
      </c>
      <c r="N20" s="11">
        <f t="shared" si="6"/>
        <v>0.49382716049382713</v>
      </c>
      <c r="O20" s="49">
        <f>((K20/K2)*N20)+((K21/K2)*N21)</f>
        <v>0.44444444444444442</v>
      </c>
      <c r="R20" s="1"/>
      <c r="S20" s="1"/>
      <c r="T20" s="1"/>
      <c r="U20" s="1"/>
      <c r="V20" s="11"/>
      <c r="W20" s="49"/>
    </row>
    <row r="21" spans="10:23" x14ac:dyDescent="0.25">
      <c r="J21" s="1" t="s">
        <v>85</v>
      </c>
      <c r="K21" s="1">
        <f t="shared" si="5"/>
        <v>1</v>
      </c>
      <c r="L21" s="1">
        <v>0</v>
      </c>
      <c r="M21" s="1">
        <v>1</v>
      </c>
      <c r="N21" s="11">
        <f t="shared" si="6"/>
        <v>0</v>
      </c>
      <c r="O21" s="49"/>
      <c r="R21" s="1"/>
      <c r="S21" s="1"/>
      <c r="T21" s="1"/>
      <c r="U21" s="1"/>
      <c r="V21" s="11"/>
      <c r="W21" s="49"/>
    </row>
    <row r="22" spans="10:23" x14ac:dyDescent="0.25">
      <c r="J22" s="1"/>
      <c r="K22" s="1"/>
      <c r="L22" s="1"/>
      <c r="M22" s="1"/>
      <c r="N22" s="11"/>
      <c r="O22" s="49"/>
      <c r="R22" s="1"/>
      <c r="S22" s="1"/>
      <c r="T22" s="1"/>
      <c r="U22" s="1"/>
      <c r="V22" s="11"/>
      <c r="W22" s="49"/>
    </row>
    <row r="23" spans="10:23" x14ac:dyDescent="0.25">
      <c r="J23" s="1"/>
      <c r="K23" s="1"/>
      <c r="L23" s="1"/>
      <c r="M23" s="1"/>
      <c r="N23" s="11"/>
      <c r="O23" s="49"/>
      <c r="R23" s="1"/>
      <c r="S23" s="1"/>
      <c r="T23" s="1"/>
      <c r="U23" s="1"/>
      <c r="V23" s="11"/>
      <c r="W23" s="49"/>
    </row>
    <row r="24" spans="10:23" x14ac:dyDescent="0.25">
      <c r="J24" s="1"/>
      <c r="K24" s="1"/>
      <c r="L24" s="1"/>
      <c r="M24" s="1"/>
      <c r="N24" s="11"/>
      <c r="O24" s="49"/>
      <c r="R24" s="1"/>
      <c r="S24" s="1"/>
      <c r="T24" s="1"/>
      <c r="U24" s="1"/>
      <c r="V24" s="11"/>
      <c r="W24" s="49"/>
    </row>
    <row r="25" spans="10:23" x14ac:dyDescent="0.25">
      <c r="J25" s="1"/>
      <c r="K25" s="1"/>
      <c r="L25" s="1"/>
      <c r="M25" s="1"/>
      <c r="N25" s="11"/>
      <c r="O25" s="49"/>
      <c r="R25" s="1"/>
      <c r="S25" s="1"/>
      <c r="T25" s="1"/>
      <c r="U25" s="1"/>
      <c r="V25" s="11"/>
      <c r="W25" s="49"/>
    </row>
    <row r="26" spans="10:23" x14ac:dyDescent="0.25">
      <c r="J26" s="1"/>
      <c r="K26" s="1"/>
      <c r="L26" s="1"/>
      <c r="M26" s="1"/>
      <c r="N26" s="11"/>
      <c r="O26" s="49"/>
    </row>
    <row r="27" spans="10:23" x14ac:dyDescent="0.25">
      <c r="J27" s="1"/>
      <c r="K27" s="1"/>
      <c r="L27" s="1"/>
      <c r="M27" s="1"/>
      <c r="N27" s="11"/>
      <c r="O27" s="49"/>
    </row>
    <row r="28" spans="10:23" x14ac:dyDescent="0.25">
      <c r="J28" s="1"/>
      <c r="K28" s="1"/>
      <c r="L28" s="1"/>
      <c r="M28" s="1"/>
      <c r="N28" s="11"/>
      <c r="O28" s="49"/>
    </row>
    <row r="29" spans="10:23" x14ac:dyDescent="0.25">
      <c r="J29" s="1"/>
      <c r="K29" s="1"/>
      <c r="L29" s="1"/>
      <c r="M29" s="1"/>
      <c r="N29" s="11"/>
      <c r="O29" s="49"/>
    </row>
  </sheetData>
  <autoFilter ref="E1:E15">
    <sortState ref="E2:F15">
      <sortCondition ref="E1:E15"/>
    </sortState>
  </autoFilter>
  <mergeCells count="26">
    <mergeCell ref="O26:O27"/>
    <mergeCell ref="O28:O29"/>
    <mergeCell ref="W4:W5"/>
    <mergeCell ref="W6:W7"/>
    <mergeCell ref="W8:W9"/>
    <mergeCell ref="W10:W11"/>
    <mergeCell ref="W12:W13"/>
    <mergeCell ref="W14:W15"/>
    <mergeCell ref="W16:W17"/>
    <mergeCell ref="W18:W19"/>
    <mergeCell ref="W20:W21"/>
    <mergeCell ref="W22:W23"/>
    <mergeCell ref="W24:W25"/>
    <mergeCell ref="O16:O17"/>
    <mergeCell ref="O18:O19"/>
    <mergeCell ref="O20:O21"/>
    <mergeCell ref="N1:O1"/>
    <mergeCell ref="V1:W1"/>
    <mergeCell ref="O22:O23"/>
    <mergeCell ref="O24:O25"/>
    <mergeCell ref="O4:O5"/>
    <mergeCell ref="O6:O7"/>
    <mergeCell ref="O8:O9"/>
    <mergeCell ref="O10:O11"/>
    <mergeCell ref="O12:O13"/>
    <mergeCell ref="O14:O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"/>
  <sheetViews>
    <sheetView topLeftCell="G1" workbookViewId="0">
      <selection activeCell="W4" sqref="W4:X13"/>
    </sheetView>
  </sheetViews>
  <sheetFormatPr defaultRowHeight="15" x14ac:dyDescent="0.25"/>
  <cols>
    <col min="1" max="1" width="20.28515625" customWidth="1"/>
    <col min="3" max="3" width="23.7109375" customWidth="1"/>
    <col min="7" max="7" width="28.5703125" customWidth="1"/>
  </cols>
  <sheetData>
    <row r="1" spans="1:25" ht="26.25" thickBot="1" x14ac:dyDescent="0.3">
      <c r="A1" s="9" t="s">
        <v>1</v>
      </c>
      <c r="B1" s="10" t="s">
        <v>4</v>
      </c>
      <c r="C1" t="s">
        <v>21</v>
      </c>
      <c r="E1" s="9" t="s">
        <v>2</v>
      </c>
      <c r="F1" s="10" t="s">
        <v>4</v>
      </c>
      <c r="G1" t="s">
        <v>22</v>
      </c>
      <c r="J1" s="12"/>
      <c r="K1" s="44"/>
      <c r="L1" s="12" t="s">
        <v>11</v>
      </c>
      <c r="M1" s="12" t="s">
        <v>12</v>
      </c>
      <c r="N1" s="12" t="s">
        <v>13</v>
      </c>
      <c r="O1" s="53" t="s">
        <v>92</v>
      </c>
      <c r="P1" s="53"/>
      <c r="R1" s="12"/>
      <c r="S1" s="44"/>
      <c r="T1" s="12" t="s">
        <v>11</v>
      </c>
      <c r="U1" s="12" t="s">
        <v>12</v>
      </c>
      <c r="V1" s="12" t="s">
        <v>13</v>
      </c>
      <c r="W1" s="53" t="s">
        <v>92</v>
      </c>
      <c r="X1" s="53"/>
    </row>
    <row r="2" spans="1:25" ht="15.75" thickBot="1" x14ac:dyDescent="0.3">
      <c r="A2" s="20">
        <v>65</v>
      </c>
      <c r="B2" s="5" t="s">
        <v>6</v>
      </c>
      <c r="C2" s="42">
        <f>AVERAGE(A2:A3)</f>
        <v>66.5</v>
      </c>
      <c r="E2" s="20">
        <v>70</v>
      </c>
      <c r="F2" s="5" t="s">
        <v>6</v>
      </c>
      <c r="G2" s="42">
        <f>AVERAGE(E2:E3)</f>
        <v>70</v>
      </c>
      <c r="J2" s="1" t="s">
        <v>16</v>
      </c>
      <c r="K2" s="1"/>
      <c r="L2" s="1">
        <v>8</v>
      </c>
      <c r="M2" s="1">
        <v>5</v>
      </c>
      <c r="N2" s="1">
        <v>3</v>
      </c>
      <c r="O2" s="11"/>
      <c r="P2" s="1"/>
      <c r="R2" s="1" t="s">
        <v>16</v>
      </c>
      <c r="S2" s="1"/>
      <c r="T2" s="1">
        <v>8</v>
      </c>
      <c r="U2" s="1">
        <v>5</v>
      </c>
      <c r="V2" s="1">
        <v>3</v>
      </c>
      <c r="W2" s="11"/>
      <c r="X2" s="1"/>
    </row>
    <row r="3" spans="1:25" ht="15.75" thickBot="1" x14ac:dyDescent="0.3">
      <c r="A3" s="20">
        <v>68</v>
      </c>
      <c r="B3" s="5" t="s">
        <v>8</v>
      </c>
      <c r="C3" s="42">
        <f>AVERAGE(A3:A4)</f>
        <v>68.5</v>
      </c>
      <c r="E3" s="20">
        <v>70</v>
      </c>
      <c r="F3" s="5" t="s">
        <v>8</v>
      </c>
      <c r="G3" s="46">
        <f>AVERAGE(E3:E4)</f>
        <v>70</v>
      </c>
      <c r="J3" s="1" t="s">
        <v>1</v>
      </c>
      <c r="K3" s="1"/>
      <c r="L3" s="1"/>
      <c r="M3" s="1"/>
      <c r="N3" s="1"/>
      <c r="O3" s="11"/>
      <c r="P3" s="11"/>
      <c r="R3" s="1" t="s">
        <v>20</v>
      </c>
      <c r="S3" s="1"/>
      <c r="T3" s="1"/>
      <c r="U3" s="1"/>
      <c r="V3" s="1"/>
      <c r="W3" s="11"/>
      <c r="X3" s="11"/>
    </row>
    <row r="4" spans="1:25" ht="15.75" thickBot="1" x14ac:dyDescent="0.3">
      <c r="A4" s="20">
        <v>69</v>
      </c>
      <c r="B4" s="5" t="s">
        <v>8</v>
      </c>
      <c r="C4" s="42">
        <f>AVERAGE(A4:A5)</f>
        <v>69.5</v>
      </c>
      <c r="E4" s="20">
        <v>70</v>
      </c>
      <c r="F4" s="5" t="s">
        <v>8</v>
      </c>
      <c r="G4" s="42">
        <f>AVERAGE(E4:E5)</f>
        <v>75</v>
      </c>
      <c r="J4" s="1"/>
      <c r="K4" s="15" t="s">
        <v>59</v>
      </c>
      <c r="L4" s="1">
        <f>M4+N4</f>
        <v>1</v>
      </c>
      <c r="M4" s="1">
        <v>0</v>
      </c>
      <c r="N4" s="1">
        <v>1</v>
      </c>
      <c r="O4" s="11">
        <f t="shared" ref="O4:O9" si="0">1-((M4/L4)^2)-((N4/L4)^2)</f>
        <v>0</v>
      </c>
      <c r="P4" s="51">
        <f>((L4/L2)*O4)+((L5/L2)*O5)</f>
        <v>0.35714285714285715</v>
      </c>
      <c r="R4" s="1"/>
      <c r="S4" s="1" t="s">
        <v>24</v>
      </c>
      <c r="T4" s="1">
        <f>U4+V4</f>
        <v>3</v>
      </c>
      <c r="U4" s="1">
        <v>2</v>
      </c>
      <c r="V4" s="1">
        <v>1</v>
      </c>
      <c r="W4" s="11">
        <f t="shared" ref="W4:W9" si="1">1-((U4/T4)^2)-((V4/T4)^2)</f>
        <v>0.44444444444444448</v>
      </c>
      <c r="X4" s="49">
        <f>((T4/T2)*W4)+((T5/T2)*W5)</f>
        <v>0.46666666666666667</v>
      </c>
    </row>
    <row r="5" spans="1:25" ht="15.75" thickBot="1" x14ac:dyDescent="0.3">
      <c r="A5" s="20">
        <v>70</v>
      </c>
      <c r="B5" s="5" t="s">
        <v>8</v>
      </c>
      <c r="C5" s="42">
        <f t="shared" ref="C5:C8" si="2">AVERAGE(A5:A6)</f>
        <v>70.5</v>
      </c>
      <c r="E5" s="20">
        <v>80</v>
      </c>
      <c r="F5" s="5" t="s">
        <v>8</v>
      </c>
      <c r="G5" s="42">
        <f t="shared" ref="G5:G8" si="3">AVERAGE(E5:E6)</f>
        <v>80</v>
      </c>
      <c r="J5" s="1"/>
      <c r="K5" s="15" t="s">
        <v>57</v>
      </c>
      <c r="L5" s="1">
        <f>M5+N5</f>
        <v>7</v>
      </c>
      <c r="M5" s="1">
        <v>5</v>
      </c>
      <c r="N5" s="1">
        <v>2</v>
      </c>
      <c r="O5" s="11">
        <f t="shared" si="0"/>
        <v>0.40816326530612246</v>
      </c>
      <c r="P5" s="51"/>
      <c r="R5" s="1"/>
      <c r="S5" s="1" t="s">
        <v>25</v>
      </c>
      <c r="T5" s="1">
        <f>U5+V5</f>
        <v>5</v>
      </c>
      <c r="U5" s="1">
        <v>3</v>
      </c>
      <c r="V5" s="1">
        <v>2</v>
      </c>
      <c r="W5" s="11">
        <f t="shared" si="1"/>
        <v>0.48</v>
      </c>
      <c r="X5" s="49"/>
    </row>
    <row r="6" spans="1:25" ht="15.75" thickBot="1" x14ac:dyDescent="0.3">
      <c r="A6" s="20">
        <v>71</v>
      </c>
      <c r="B6" s="5" t="s">
        <v>6</v>
      </c>
      <c r="C6" s="42">
        <f t="shared" si="2"/>
        <v>71.5</v>
      </c>
      <c r="E6" s="20">
        <v>80</v>
      </c>
      <c r="F6" s="5" t="s">
        <v>6</v>
      </c>
      <c r="G6" s="46">
        <f t="shared" si="3"/>
        <v>80</v>
      </c>
      <c r="J6" s="1"/>
      <c r="K6" s="1" t="s">
        <v>36</v>
      </c>
      <c r="L6" s="1">
        <f>M6+N6</f>
        <v>2</v>
      </c>
      <c r="M6" s="1">
        <v>1</v>
      </c>
      <c r="N6" s="1">
        <v>1</v>
      </c>
      <c r="O6" s="11">
        <f t="shared" si="0"/>
        <v>0.5</v>
      </c>
      <c r="P6" s="49">
        <f>((L6/L2)*O6)+((L7/L2)*O7)</f>
        <v>0.45833333333333337</v>
      </c>
      <c r="R6" s="1"/>
      <c r="S6" s="1" t="s">
        <v>38</v>
      </c>
      <c r="T6" s="1">
        <f t="shared" ref="T6:T9" si="4">U6+V6</f>
        <v>3</v>
      </c>
      <c r="U6" s="1">
        <v>2</v>
      </c>
      <c r="V6" s="1">
        <v>1</v>
      </c>
      <c r="W6" s="11">
        <f t="shared" si="1"/>
        <v>0.44444444444444448</v>
      </c>
      <c r="X6" s="49">
        <f>((T6/T2)*W6)+((T7/T2)*W7)</f>
        <v>0.46666666666666667</v>
      </c>
      <c r="Y6" s="30"/>
    </row>
    <row r="7" spans="1:25" ht="15.75" thickBot="1" x14ac:dyDescent="0.3">
      <c r="A7" s="20">
        <v>72</v>
      </c>
      <c r="B7" s="5" t="s">
        <v>6</v>
      </c>
      <c r="C7" s="42">
        <f t="shared" si="2"/>
        <v>73.5</v>
      </c>
      <c r="E7" s="20">
        <v>80</v>
      </c>
      <c r="F7" s="5" t="s">
        <v>8</v>
      </c>
      <c r="G7" s="42">
        <f t="shared" si="3"/>
        <v>87.5</v>
      </c>
      <c r="J7" s="1"/>
      <c r="K7" s="1" t="s">
        <v>37</v>
      </c>
      <c r="L7" s="1">
        <f>M7+N7</f>
        <v>6</v>
      </c>
      <c r="M7" s="1">
        <v>4</v>
      </c>
      <c r="N7" s="1">
        <v>2</v>
      </c>
      <c r="O7" s="11">
        <f t="shared" si="0"/>
        <v>0.44444444444444448</v>
      </c>
      <c r="P7" s="49"/>
      <c r="R7" s="1"/>
      <c r="S7" s="1" t="s">
        <v>39</v>
      </c>
      <c r="T7" s="1">
        <f t="shared" si="4"/>
        <v>5</v>
      </c>
      <c r="U7" s="1">
        <v>3</v>
      </c>
      <c r="V7" s="1">
        <v>2</v>
      </c>
      <c r="W7" s="11">
        <f t="shared" si="1"/>
        <v>0.48</v>
      </c>
      <c r="X7" s="49"/>
      <c r="Y7" s="30"/>
    </row>
    <row r="8" spans="1:25" ht="15.75" thickBot="1" x14ac:dyDescent="0.3">
      <c r="A8" s="20">
        <v>75</v>
      </c>
      <c r="B8" s="5" t="s">
        <v>8</v>
      </c>
      <c r="C8" s="42">
        <f t="shared" si="2"/>
        <v>75</v>
      </c>
      <c r="E8" s="20">
        <v>95</v>
      </c>
      <c r="F8" s="5" t="s">
        <v>6</v>
      </c>
      <c r="G8" s="42">
        <f t="shared" si="3"/>
        <v>95.5</v>
      </c>
      <c r="J8" s="1"/>
      <c r="K8" s="1" t="s">
        <v>60</v>
      </c>
      <c r="L8" s="1">
        <f t="shared" ref="L8:L17" si="5">M8+N8</f>
        <v>3</v>
      </c>
      <c r="M8" s="1">
        <v>2</v>
      </c>
      <c r="N8" s="1">
        <v>1</v>
      </c>
      <c r="O8" s="11">
        <f t="shared" si="0"/>
        <v>0.44444444444444448</v>
      </c>
      <c r="P8" s="49">
        <f>((L8/L2)*O8)+((L9/L2)*O9)</f>
        <v>0.46666666666666667</v>
      </c>
      <c r="R8" s="1"/>
      <c r="S8" s="1" t="s">
        <v>82</v>
      </c>
      <c r="T8" s="1">
        <f t="shared" si="4"/>
        <v>6</v>
      </c>
      <c r="U8" s="1">
        <v>4</v>
      </c>
      <c r="V8" s="1">
        <v>2</v>
      </c>
      <c r="W8" s="11">
        <f t="shared" si="1"/>
        <v>0.44444444444444448</v>
      </c>
      <c r="X8" s="49">
        <f>((T8/T2)*W8)+((T9/T2)*W9)</f>
        <v>0.45833333333333337</v>
      </c>
      <c r="Y8" s="30"/>
    </row>
    <row r="9" spans="1:25" ht="15.75" thickBot="1" x14ac:dyDescent="0.3">
      <c r="A9" s="20">
        <v>75</v>
      </c>
      <c r="B9" s="5" t="s">
        <v>8</v>
      </c>
      <c r="C9" s="42"/>
      <c r="E9" s="20">
        <v>96</v>
      </c>
      <c r="F9" s="5" t="s">
        <v>8</v>
      </c>
      <c r="G9" s="42"/>
      <c r="J9" s="1"/>
      <c r="K9" s="1" t="s">
        <v>61</v>
      </c>
      <c r="L9" s="1">
        <f>M9+N9</f>
        <v>5</v>
      </c>
      <c r="M9" s="1">
        <v>3</v>
      </c>
      <c r="N9" s="1">
        <v>2</v>
      </c>
      <c r="O9" s="11">
        <f t="shared" si="0"/>
        <v>0.48</v>
      </c>
      <c r="P9" s="49"/>
      <c r="R9" s="1"/>
      <c r="S9" s="1" t="s">
        <v>83</v>
      </c>
      <c r="T9" s="1">
        <f t="shared" si="4"/>
        <v>2</v>
      </c>
      <c r="U9" s="1">
        <v>1</v>
      </c>
      <c r="V9" s="1">
        <v>1</v>
      </c>
      <c r="W9" s="11">
        <f t="shared" si="1"/>
        <v>0.5</v>
      </c>
      <c r="X9" s="49"/>
      <c r="Y9" s="30"/>
    </row>
    <row r="10" spans="1:25" x14ac:dyDescent="0.25">
      <c r="K10" s="1" t="s">
        <v>62</v>
      </c>
      <c r="L10" s="1">
        <f>M10+N10</f>
        <v>4</v>
      </c>
      <c r="M10" s="1">
        <v>3</v>
      </c>
      <c r="N10" s="1">
        <v>1</v>
      </c>
      <c r="O10" s="11">
        <f t="shared" ref="O10:O16" si="6">1-((M10/L10)^2)-((N10/L10)^2)</f>
        <v>0.375</v>
      </c>
      <c r="P10" s="49">
        <f>((L10/L2)*O10)+((L11/L2)*O11)</f>
        <v>0.4375</v>
      </c>
      <c r="S10" s="1" t="s">
        <v>86</v>
      </c>
      <c r="T10" s="1">
        <f t="shared" ref="T10:T13" si="7">U10+V10</f>
        <v>6</v>
      </c>
      <c r="U10" s="1">
        <v>4</v>
      </c>
      <c r="V10" s="1">
        <v>2</v>
      </c>
      <c r="W10" s="11">
        <f t="shared" ref="W10:W13" si="8">1-((U10/T10)^2)-((V10/T10)^2)</f>
        <v>0.44444444444444448</v>
      </c>
      <c r="X10" s="49">
        <f>((T10/T2)*W10)+((T11/T2)*W11)</f>
        <v>0.45833333333333337</v>
      </c>
      <c r="Y10" s="30"/>
    </row>
    <row r="11" spans="1:25" x14ac:dyDescent="0.25">
      <c r="K11" s="1" t="s">
        <v>63</v>
      </c>
      <c r="L11" s="1">
        <f t="shared" si="5"/>
        <v>4</v>
      </c>
      <c r="M11" s="1">
        <v>2</v>
      </c>
      <c r="N11" s="1">
        <v>2</v>
      </c>
      <c r="O11" s="11">
        <f t="shared" si="6"/>
        <v>0.5</v>
      </c>
      <c r="P11" s="49"/>
      <c r="S11" s="1" t="s">
        <v>87</v>
      </c>
      <c r="T11" s="1">
        <f t="shared" si="7"/>
        <v>2</v>
      </c>
      <c r="U11" s="1">
        <v>1</v>
      </c>
      <c r="V11" s="1">
        <v>1</v>
      </c>
      <c r="W11" s="11">
        <f t="shared" si="8"/>
        <v>0.5</v>
      </c>
      <c r="X11" s="49"/>
      <c r="Y11" s="30"/>
    </row>
    <row r="12" spans="1:25" x14ac:dyDescent="0.25">
      <c r="K12" s="1" t="s">
        <v>64</v>
      </c>
      <c r="L12" s="1">
        <f t="shared" si="5"/>
        <v>5</v>
      </c>
      <c r="M12" s="1">
        <v>3</v>
      </c>
      <c r="N12" s="1">
        <v>2</v>
      </c>
      <c r="O12" s="11">
        <f t="shared" si="6"/>
        <v>0.48</v>
      </c>
      <c r="P12" s="49">
        <f>((L12/L2)*O12)+((L13/L2)*O13)</f>
        <v>0.46666666666666667</v>
      </c>
      <c r="S12" s="1" t="s">
        <v>40</v>
      </c>
      <c r="T12" s="1">
        <f t="shared" si="7"/>
        <v>7</v>
      </c>
      <c r="U12" s="1">
        <v>4</v>
      </c>
      <c r="V12" s="1">
        <v>3</v>
      </c>
      <c r="W12" s="11">
        <f t="shared" si="8"/>
        <v>0.48979591836734704</v>
      </c>
      <c r="X12" s="51">
        <f>((T12/T2)*W12)+((T13/T2)*W13)</f>
        <v>0.42857142857142866</v>
      </c>
      <c r="Y12" s="30"/>
    </row>
    <row r="13" spans="1:25" x14ac:dyDescent="0.25">
      <c r="K13" s="1" t="s">
        <v>65</v>
      </c>
      <c r="L13" s="1">
        <f t="shared" si="5"/>
        <v>3</v>
      </c>
      <c r="M13" s="1">
        <v>2</v>
      </c>
      <c r="N13" s="1">
        <v>1</v>
      </c>
      <c r="O13" s="11">
        <f t="shared" si="6"/>
        <v>0.44444444444444448</v>
      </c>
      <c r="P13" s="49"/>
      <c r="S13" s="1" t="s">
        <v>41</v>
      </c>
      <c r="T13" s="1">
        <f t="shared" si="7"/>
        <v>1</v>
      </c>
      <c r="U13" s="1">
        <v>1</v>
      </c>
      <c r="V13" s="1">
        <v>0</v>
      </c>
      <c r="W13" s="11">
        <f t="shared" si="8"/>
        <v>0</v>
      </c>
      <c r="X13" s="51"/>
      <c r="Y13" s="30"/>
    </row>
    <row r="14" spans="1:25" x14ac:dyDescent="0.25">
      <c r="K14" s="1" t="s">
        <v>66</v>
      </c>
      <c r="L14" s="1">
        <f t="shared" si="5"/>
        <v>6</v>
      </c>
      <c r="M14" s="1">
        <v>3</v>
      </c>
      <c r="N14" s="1">
        <v>3</v>
      </c>
      <c r="O14" s="11">
        <f t="shared" si="6"/>
        <v>0.5</v>
      </c>
      <c r="P14" s="49">
        <f>((L14/L2)*O14)+((L15/L2)*O15)</f>
        <v>0.375</v>
      </c>
      <c r="S14" s="1"/>
      <c r="T14" s="1"/>
      <c r="U14" s="1"/>
      <c r="V14" s="1"/>
      <c r="W14" s="11"/>
      <c r="X14" s="49"/>
      <c r="Y14" s="30"/>
    </row>
    <row r="15" spans="1:25" x14ac:dyDescent="0.25">
      <c r="K15" s="1" t="s">
        <v>67</v>
      </c>
      <c r="L15" s="1">
        <f t="shared" si="5"/>
        <v>2</v>
      </c>
      <c r="M15" s="1">
        <v>2</v>
      </c>
      <c r="N15" s="1">
        <v>0</v>
      </c>
      <c r="O15" s="11">
        <f t="shared" si="6"/>
        <v>0</v>
      </c>
      <c r="P15" s="49"/>
      <c r="S15" s="1"/>
      <c r="T15" s="1"/>
      <c r="U15" s="1"/>
      <c r="V15" s="1"/>
      <c r="W15" s="11"/>
      <c r="X15" s="49"/>
      <c r="Y15" s="30"/>
    </row>
    <row r="16" spans="1:25" x14ac:dyDescent="0.25">
      <c r="K16" s="1" t="s">
        <v>38</v>
      </c>
      <c r="L16" s="1">
        <f t="shared" si="5"/>
        <v>8</v>
      </c>
      <c r="M16" s="1">
        <v>5</v>
      </c>
      <c r="N16" s="1">
        <v>3</v>
      </c>
      <c r="O16" s="11">
        <f t="shared" si="6"/>
        <v>0.46875</v>
      </c>
      <c r="P16" s="49">
        <f>((L16/L2)*O16)+((L17/L2)*O17)</f>
        <v>0.46875</v>
      </c>
      <c r="S16" s="1"/>
      <c r="T16" s="1"/>
      <c r="U16" s="1"/>
      <c r="V16" s="1"/>
      <c r="W16" s="11"/>
      <c r="X16" s="49"/>
      <c r="Y16" s="30"/>
    </row>
    <row r="17" spans="11:25" x14ac:dyDescent="0.25">
      <c r="K17" s="1" t="s">
        <v>39</v>
      </c>
      <c r="L17" s="1">
        <f t="shared" si="5"/>
        <v>0</v>
      </c>
      <c r="M17" s="1">
        <v>0</v>
      </c>
      <c r="N17" s="1">
        <v>0</v>
      </c>
      <c r="O17" s="11">
        <v>0</v>
      </c>
      <c r="P17" s="49"/>
      <c r="S17" s="1"/>
      <c r="T17" s="1"/>
      <c r="U17" s="1"/>
      <c r="V17" s="1"/>
      <c r="W17" s="11"/>
      <c r="X17" s="49"/>
      <c r="Y17" s="30"/>
    </row>
    <row r="18" spans="11:25" x14ac:dyDescent="0.25">
      <c r="K18" s="15"/>
      <c r="L18" s="1"/>
      <c r="M18" s="1"/>
      <c r="N18" s="1"/>
      <c r="O18" s="11"/>
      <c r="P18" s="51"/>
    </row>
    <row r="19" spans="11:25" x14ac:dyDescent="0.25">
      <c r="K19" s="15"/>
      <c r="L19" s="1"/>
      <c r="M19" s="1"/>
      <c r="N19" s="1"/>
      <c r="O19" s="11"/>
      <c r="P19" s="51"/>
    </row>
    <row r="20" spans="11:25" x14ac:dyDescent="0.25">
      <c r="K20" s="1"/>
      <c r="L20" s="1"/>
      <c r="M20" s="1"/>
      <c r="N20" s="1"/>
      <c r="O20" s="11"/>
      <c r="P20" s="49"/>
    </row>
    <row r="21" spans="11:25" x14ac:dyDescent="0.25">
      <c r="K21" s="1"/>
      <c r="L21" s="1"/>
      <c r="M21" s="1"/>
      <c r="N21" s="1"/>
      <c r="O21" s="11"/>
      <c r="P21" s="49"/>
    </row>
  </sheetData>
  <autoFilter ref="E1:E13">
    <sortState ref="E2:G13">
      <sortCondition ref="E1:E13"/>
    </sortState>
  </autoFilter>
  <mergeCells count="18">
    <mergeCell ref="P20:P21"/>
    <mergeCell ref="X4:X5"/>
    <mergeCell ref="X6:X7"/>
    <mergeCell ref="X8:X9"/>
    <mergeCell ref="X10:X11"/>
    <mergeCell ref="X12:X13"/>
    <mergeCell ref="X14:X15"/>
    <mergeCell ref="X16:X17"/>
    <mergeCell ref="P4:P5"/>
    <mergeCell ref="P6:P7"/>
    <mergeCell ref="P8:P9"/>
    <mergeCell ref="P10:P11"/>
    <mergeCell ref="P12:P13"/>
    <mergeCell ref="O1:P1"/>
    <mergeCell ref="W1:X1"/>
    <mergeCell ref="P14:P15"/>
    <mergeCell ref="P16:P17"/>
    <mergeCell ref="P18:P1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"/>
  <sheetViews>
    <sheetView topLeftCell="F1" workbookViewId="0">
      <selection activeCell="W4" sqref="W4:X13"/>
    </sheetView>
  </sheetViews>
  <sheetFormatPr defaultRowHeight="15" x14ac:dyDescent="0.25"/>
  <cols>
    <col min="3" max="3" width="23.28515625" customWidth="1"/>
    <col min="7" max="7" width="19.85546875" customWidth="1"/>
  </cols>
  <sheetData>
    <row r="1" spans="1:24" ht="26.25" thickBot="1" x14ac:dyDescent="0.3">
      <c r="A1" s="9" t="s">
        <v>1</v>
      </c>
      <c r="B1" s="10" t="s">
        <v>4</v>
      </c>
      <c r="C1" t="s">
        <v>21</v>
      </c>
      <c r="E1" s="9" t="s">
        <v>2</v>
      </c>
      <c r="F1" s="10" t="s">
        <v>4</v>
      </c>
      <c r="G1" t="s">
        <v>22</v>
      </c>
      <c r="J1" s="12"/>
      <c r="K1" s="44"/>
      <c r="L1" s="12" t="s">
        <v>11</v>
      </c>
      <c r="M1" s="12" t="s">
        <v>12</v>
      </c>
      <c r="N1" s="12" t="s">
        <v>13</v>
      </c>
      <c r="O1" s="53" t="s">
        <v>92</v>
      </c>
      <c r="P1" s="53"/>
      <c r="R1" s="12"/>
      <c r="S1" s="44"/>
      <c r="T1" s="12" t="s">
        <v>11</v>
      </c>
      <c r="U1" s="12" t="s">
        <v>12</v>
      </c>
      <c r="V1" s="12" t="s">
        <v>13</v>
      </c>
      <c r="W1" s="53" t="s">
        <v>92</v>
      </c>
      <c r="X1" s="53"/>
    </row>
    <row r="2" spans="1:24" ht="15.75" thickBot="1" x14ac:dyDescent="0.3">
      <c r="A2" s="20">
        <v>65</v>
      </c>
      <c r="B2" s="5" t="s">
        <v>6</v>
      </c>
      <c r="C2" s="48">
        <f>AVERAGE(A2:A3)</f>
        <v>66.5</v>
      </c>
      <c r="E2" s="20">
        <v>70</v>
      </c>
      <c r="F2" s="5" t="s">
        <v>6</v>
      </c>
      <c r="G2" s="48">
        <f>AVERAGE(E2:E3)</f>
        <v>70</v>
      </c>
      <c r="J2" s="1" t="s">
        <v>16</v>
      </c>
      <c r="K2" s="1"/>
      <c r="L2" s="1">
        <v>6</v>
      </c>
      <c r="M2" s="1">
        <v>3</v>
      </c>
      <c r="N2" s="1">
        <v>3</v>
      </c>
      <c r="O2" s="11"/>
      <c r="P2" s="1"/>
      <c r="R2" s="1" t="s">
        <v>16</v>
      </c>
      <c r="S2" s="1"/>
      <c r="T2" s="1">
        <v>6</v>
      </c>
      <c r="U2" s="1">
        <v>3</v>
      </c>
      <c r="V2" s="1">
        <v>3</v>
      </c>
      <c r="W2" s="11"/>
      <c r="X2" s="1"/>
    </row>
    <row r="3" spans="1:24" ht="15.75" thickBot="1" x14ac:dyDescent="0.3">
      <c r="A3" s="20">
        <v>68</v>
      </c>
      <c r="B3" s="5" t="s">
        <v>8</v>
      </c>
      <c r="C3" s="48">
        <f>AVERAGE(A3:A4)</f>
        <v>68.5</v>
      </c>
      <c r="E3" s="20">
        <v>70</v>
      </c>
      <c r="F3" s="5" t="s">
        <v>8</v>
      </c>
      <c r="G3" s="48">
        <f>AVERAGE(E3:E4)</f>
        <v>75</v>
      </c>
      <c r="J3" s="1" t="s">
        <v>1</v>
      </c>
      <c r="K3" s="1"/>
      <c r="L3" s="1"/>
      <c r="M3" s="1"/>
      <c r="N3" s="1"/>
      <c r="O3" s="11"/>
      <c r="P3" s="11"/>
      <c r="R3" s="1" t="s">
        <v>20</v>
      </c>
      <c r="S3" s="1"/>
      <c r="T3" s="1"/>
      <c r="U3" s="1"/>
      <c r="V3" s="1"/>
      <c r="W3" s="11"/>
      <c r="X3" s="11"/>
    </row>
    <row r="4" spans="1:24" ht="15.75" thickBot="1" x14ac:dyDescent="0.3">
      <c r="A4" s="20">
        <v>69</v>
      </c>
      <c r="B4" s="5" t="s">
        <v>8</v>
      </c>
      <c r="C4" s="48">
        <f>AVERAGE(A4:A5)</f>
        <v>69.5</v>
      </c>
      <c r="E4" s="20">
        <v>80</v>
      </c>
      <c r="F4" s="5" t="s">
        <v>8</v>
      </c>
      <c r="G4" s="48">
        <f>AVERAGE(E4:E5)</f>
        <v>80</v>
      </c>
      <c r="J4" s="1"/>
      <c r="K4" s="1" t="s">
        <v>59</v>
      </c>
      <c r="L4" s="1">
        <f>M4+N4</f>
        <v>1</v>
      </c>
      <c r="M4" s="1">
        <v>0</v>
      </c>
      <c r="N4" s="1">
        <v>1</v>
      </c>
      <c r="O4" s="11">
        <f t="shared" ref="O4:O9" si="0">1-((M4/L4)^2)-((N4/L4)^2)</f>
        <v>0</v>
      </c>
      <c r="P4" s="49">
        <f>((L4/L2)*O4)+((L5/L2)*O5)</f>
        <v>0.4</v>
      </c>
      <c r="R4" s="1"/>
      <c r="S4" s="1" t="s">
        <v>24</v>
      </c>
      <c r="T4" s="1">
        <f>U4+V4</f>
        <v>2</v>
      </c>
      <c r="U4" s="1">
        <v>1</v>
      </c>
      <c r="V4" s="1">
        <v>1</v>
      </c>
      <c r="W4" s="11">
        <f t="shared" ref="W4:W9" si="1">1-((U4/T4)^2)-((V4/T4)^2)</f>
        <v>0.5</v>
      </c>
      <c r="X4" s="49">
        <f>((T4/T2)*W4)+((T5/T2)*W5)</f>
        <v>0.5</v>
      </c>
    </row>
    <row r="5" spans="1:24" ht="15.75" thickBot="1" x14ac:dyDescent="0.3">
      <c r="A5" s="20">
        <v>70</v>
      </c>
      <c r="B5" s="5" t="s">
        <v>8</v>
      </c>
      <c r="C5" s="48">
        <f>AVERAGE(A5:A6)</f>
        <v>70.5</v>
      </c>
      <c r="E5" s="20">
        <v>80</v>
      </c>
      <c r="F5" s="5" t="s">
        <v>6</v>
      </c>
      <c r="G5" s="48">
        <f>AVERAGE(E5:E6)</f>
        <v>87.5</v>
      </c>
      <c r="J5" s="1"/>
      <c r="K5" s="1" t="s">
        <v>57</v>
      </c>
      <c r="L5" s="1">
        <f>M5+N5</f>
        <v>5</v>
      </c>
      <c r="M5" s="1">
        <v>3</v>
      </c>
      <c r="N5" s="1">
        <v>2</v>
      </c>
      <c r="O5" s="11">
        <f t="shared" si="0"/>
        <v>0.48</v>
      </c>
      <c r="P5" s="49"/>
      <c r="R5" s="1"/>
      <c r="S5" s="1" t="s">
        <v>25</v>
      </c>
      <c r="T5" s="1">
        <f>U5+V5</f>
        <v>4</v>
      </c>
      <c r="U5" s="1">
        <v>2</v>
      </c>
      <c r="V5" s="1">
        <v>2</v>
      </c>
      <c r="W5" s="11">
        <f t="shared" si="1"/>
        <v>0.5</v>
      </c>
      <c r="X5" s="49"/>
    </row>
    <row r="6" spans="1:24" ht="15.75" thickBot="1" x14ac:dyDescent="0.3">
      <c r="A6" s="20">
        <v>71</v>
      </c>
      <c r="B6" s="5" t="s">
        <v>6</v>
      </c>
      <c r="C6" s="48">
        <f>AVERAGE(A6:A7)</f>
        <v>71.5</v>
      </c>
      <c r="E6" s="20">
        <v>95</v>
      </c>
      <c r="F6" s="5" t="s">
        <v>6</v>
      </c>
      <c r="G6" s="48">
        <f>AVERAGE(E6:E7)</f>
        <v>95.5</v>
      </c>
      <c r="J6" s="1"/>
      <c r="K6" s="1" t="s">
        <v>36</v>
      </c>
      <c r="L6" s="1">
        <f>M6+N6</f>
        <v>2</v>
      </c>
      <c r="M6" s="1">
        <v>1</v>
      </c>
      <c r="N6" s="1">
        <v>1</v>
      </c>
      <c r="O6" s="11">
        <f t="shared" si="0"/>
        <v>0.5</v>
      </c>
      <c r="P6" s="49">
        <f>((L6/L2)*O6)+((L7/L2)*O7)</f>
        <v>0.5</v>
      </c>
      <c r="R6" s="1"/>
      <c r="S6" s="1" t="s">
        <v>38</v>
      </c>
      <c r="T6" s="1">
        <f t="shared" ref="T6:T13" si="2">U6+V6</f>
        <v>2</v>
      </c>
      <c r="U6" s="1">
        <v>1</v>
      </c>
      <c r="V6" s="1">
        <v>1</v>
      </c>
      <c r="W6" s="11">
        <f t="shared" si="1"/>
        <v>0.5</v>
      </c>
      <c r="X6" s="49">
        <f>((T6/T2)*W6)+((T7/T2)*W7)</f>
        <v>0.5</v>
      </c>
    </row>
    <row r="7" spans="1:24" ht="15.75" thickBot="1" x14ac:dyDescent="0.3">
      <c r="A7" s="20">
        <v>72</v>
      </c>
      <c r="B7" s="5" t="s">
        <v>6</v>
      </c>
      <c r="C7" s="42"/>
      <c r="E7" s="20">
        <v>96</v>
      </c>
      <c r="F7" s="5" t="s">
        <v>8</v>
      </c>
      <c r="G7" s="48"/>
      <c r="J7" s="1"/>
      <c r="K7" s="1" t="s">
        <v>37</v>
      </c>
      <c r="L7" s="1">
        <f>M7+N7</f>
        <v>4</v>
      </c>
      <c r="M7" s="1">
        <v>2</v>
      </c>
      <c r="N7" s="1">
        <v>2</v>
      </c>
      <c r="O7" s="11">
        <f t="shared" si="0"/>
        <v>0.5</v>
      </c>
      <c r="P7" s="49"/>
      <c r="R7" s="1"/>
      <c r="S7" s="1" t="s">
        <v>39</v>
      </c>
      <c r="T7" s="1">
        <f t="shared" si="2"/>
        <v>4</v>
      </c>
      <c r="U7" s="1">
        <v>2</v>
      </c>
      <c r="V7" s="1">
        <v>2</v>
      </c>
      <c r="W7" s="11">
        <f t="shared" si="1"/>
        <v>0.5</v>
      </c>
      <c r="X7" s="49"/>
    </row>
    <row r="8" spans="1:24" x14ac:dyDescent="0.25">
      <c r="J8" s="1"/>
      <c r="K8" s="1" t="s">
        <v>60</v>
      </c>
      <c r="L8" s="1">
        <f t="shared" ref="L8:L13" si="3">M8+N8</f>
        <v>3</v>
      </c>
      <c r="M8" s="1">
        <v>2</v>
      </c>
      <c r="N8" s="1">
        <v>1</v>
      </c>
      <c r="O8" s="11">
        <f t="shared" si="0"/>
        <v>0.44444444444444448</v>
      </c>
      <c r="P8" s="49">
        <f>((L8/L2)*O8)+((L9/L2)*O9)</f>
        <v>0.44444444444444442</v>
      </c>
      <c r="R8" s="1"/>
      <c r="S8" s="1" t="s">
        <v>82</v>
      </c>
      <c r="T8" s="1">
        <f t="shared" si="2"/>
        <v>4</v>
      </c>
      <c r="U8" s="1">
        <v>2</v>
      </c>
      <c r="V8" s="1">
        <v>2</v>
      </c>
      <c r="W8" s="11">
        <f t="shared" si="1"/>
        <v>0.5</v>
      </c>
      <c r="X8" s="49">
        <f>((T8/T2)*W8)+((T9/T2)*W9)</f>
        <v>0.5</v>
      </c>
    </row>
    <row r="9" spans="1:24" x14ac:dyDescent="0.25">
      <c r="J9" s="1"/>
      <c r="K9" s="1" t="s">
        <v>61</v>
      </c>
      <c r="L9" s="1">
        <f>M9+N9</f>
        <v>3</v>
      </c>
      <c r="M9" s="1">
        <v>1</v>
      </c>
      <c r="N9" s="1">
        <v>2</v>
      </c>
      <c r="O9" s="11">
        <f t="shared" si="0"/>
        <v>0.44444444444444442</v>
      </c>
      <c r="P9" s="49"/>
      <c r="R9" s="1"/>
      <c r="S9" s="1" t="s">
        <v>83</v>
      </c>
      <c r="T9" s="1">
        <f t="shared" si="2"/>
        <v>2</v>
      </c>
      <c r="U9" s="1">
        <v>1</v>
      </c>
      <c r="V9" s="1">
        <v>1</v>
      </c>
      <c r="W9" s="11">
        <f t="shared" si="1"/>
        <v>0.5</v>
      </c>
      <c r="X9" s="49"/>
    </row>
    <row r="10" spans="1:24" x14ac:dyDescent="0.25">
      <c r="K10" s="1" t="s">
        <v>62</v>
      </c>
      <c r="L10" s="1">
        <f>M10+N10</f>
        <v>4</v>
      </c>
      <c r="M10" s="1">
        <v>3</v>
      </c>
      <c r="N10" s="1">
        <v>1</v>
      </c>
      <c r="O10" s="11">
        <f t="shared" ref="O10:O13" si="4">1-((M10/L10)^2)-((N10/L10)^2)</f>
        <v>0.375</v>
      </c>
      <c r="P10" s="51">
        <f>((L10/L2)*O10)+((L11/L2)*O11)</f>
        <v>0.25</v>
      </c>
      <c r="S10" s="1" t="s">
        <v>86</v>
      </c>
      <c r="T10" s="1">
        <f t="shared" si="2"/>
        <v>4</v>
      </c>
      <c r="U10" s="1">
        <v>2</v>
      </c>
      <c r="V10" s="1">
        <v>2</v>
      </c>
      <c r="W10" s="11">
        <f t="shared" ref="W10:W13" si="5">1-((U10/T10)^2)-((V10/T10)^2)</f>
        <v>0.5</v>
      </c>
      <c r="X10" s="49">
        <f>((T10/T2)*W10)+((T11/T2)*W11)</f>
        <v>0.5</v>
      </c>
    </row>
    <row r="11" spans="1:24" x14ac:dyDescent="0.25">
      <c r="K11" s="1" t="s">
        <v>63</v>
      </c>
      <c r="L11" s="1">
        <f t="shared" si="3"/>
        <v>2</v>
      </c>
      <c r="M11" s="1">
        <v>0</v>
      </c>
      <c r="N11" s="1">
        <v>2</v>
      </c>
      <c r="O11" s="11">
        <f t="shared" si="4"/>
        <v>0</v>
      </c>
      <c r="P11" s="51"/>
      <c r="S11" s="1" t="s">
        <v>87</v>
      </c>
      <c r="T11" s="1">
        <f t="shared" si="2"/>
        <v>2</v>
      </c>
      <c r="U11" s="1">
        <v>1</v>
      </c>
      <c r="V11" s="1">
        <v>1</v>
      </c>
      <c r="W11" s="11">
        <f t="shared" si="5"/>
        <v>0.5</v>
      </c>
      <c r="X11" s="49"/>
    </row>
    <row r="12" spans="1:24" x14ac:dyDescent="0.25">
      <c r="K12" s="1" t="s">
        <v>64</v>
      </c>
      <c r="L12" s="1">
        <f t="shared" si="3"/>
        <v>5</v>
      </c>
      <c r="M12" s="1">
        <v>3</v>
      </c>
      <c r="N12" s="1">
        <v>2</v>
      </c>
      <c r="O12" s="11">
        <f t="shared" si="4"/>
        <v>0.48</v>
      </c>
      <c r="P12" s="49">
        <f>((L12/L2)*O12)+((L13/L2)*O13)</f>
        <v>0.4</v>
      </c>
      <c r="S12" s="1" t="s">
        <v>40</v>
      </c>
      <c r="T12" s="1">
        <f t="shared" si="2"/>
        <v>5</v>
      </c>
      <c r="U12" s="1">
        <v>2</v>
      </c>
      <c r="V12" s="1">
        <v>3</v>
      </c>
      <c r="W12" s="11">
        <f t="shared" si="5"/>
        <v>0.48</v>
      </c>
      <c r="X12" s="51">
        <f>((T12/T2)*W12)+((T13/T2)*W13)</f>
        <v>0.4</v>
      </c>
    </row>
    <row r="13" spans="1:24" x14ac:dyDescent="0.25">
      <c r="K13" s="1" t="s">
        <v>65</v>
      </c>
      <c r="L13" s="1">
        <f t="shared" si="3"/>
        <v>1</v>
      </c>
      <c r="M13" s="1">
        <v>0</v>
      </c>
      <c r="N13" s="1">
        <v>1</v>
      </c>
      <c r="O13" s="11">
        <f t="shared" si="4"/>
        <v>0</v>
      </c>
      <c r="P13" s="49"/>
      <c r="S13" s="1" t="s">
        <v>41</v>
      </c>
      <c r="T13" s="1">
        <f t="shared" si="2"/>
        <v>1</v>
      </c>
      <c r="U13" s="1">
        <v>1</v>
      </c>
      <c r="V13" s="1">
        <v>0</v>
      </c>
      <c r="W13" s="11">
        <f t="shared" si="5"/>
        <v>0</v>
      </c>
      <c r="X13" s="51"/>
    </row>
    <row r="14" spans="1:24" x14ac:dyDescent="0.25">
      <c r="K14" s="15"/>
      <c r="L14" s="1"/>
      <c r="M14" s="1"/>
      <c r="N14" s="1"/>
      <c r="O14" s="11"/>
      <c r="P14" s="49"/>
      <c r="S14" s="30"/>
      <c r="T14" s="30"/>
      <c r="U14" s="30"/>
      <c r="V14" s="30"/>
      <c r="W14" s="30"/>
      <c r="X14" s="30"/>
    </row>
    <row r="15" spans="1:24" x14ac:dyDescent="0.25">
      <c r="K15" s="15"/>
      <c r="L15" s="1"/>
      <c r="M15" s="1"/>
      <c r="N15" s="1"/>
      <c r="O15" s="11"/>
      <c r="P15" s="49"/>
      <c r="S15" s="30"/>
      <c r="T15" s="30"/>
      <c r="U15" s="30"/>
      <c r="V15" s="30"/>
      <c r="W15" s="30"/>
      <c r="X15" s="30"/>
    </row>
    <row r="16" spans="1:24" x14ac:dyDescent="0.25">
      <c r="K16" s="1"/>
      <c r="L16" s="1"/>
      <c r="M16" s="1"/>
      <c r="N16" s="1"/>
      <c r="O16" s="11"/>
      <c r="P16" s="49"/>
      <c r="S16" s="30"/>
      <c r="T16" s="30"/>
      <c r="U16" s="30"/>
      <c r="V16" s="30"/>
      <c r="W16" s="30"/>
      <c r="X16" s="30"/>
    </row>
    <row r="17" spans="11:24" x14ac:dyDescent="0.25">
      <c r="K17" s="1"/>
      <c r="L17" s="1"/>
      <c r="M17" s="1"/>
      <c r="N17" s="1"/>
      <c r="O17" s="11"/>
      <c r="P17" s="49"/>
      <c r="S17" s="30"/>
      <c r="T17" s="30"/>
      <c r="U17" s="30"/>
      <c r="V17" s="30"/>
      <c r="W17" s="30"/>
      <c r="X17" s="30"/>
    </row>
  </sheetData>
  <autoFilter ref="E1:E7">
    <sortState ref="E2:G7">
      <sortCondition ref="E1:E7"/>
    </sortState>
  </autoFilter>
  <mergeCells count="14">
    <mergeCell ref="O1:P1"/>
    <mergeCell ref="W1:X1"/>
    <mergeCell ref="P14:P15"/>
    <mergeCell ref="P16:P17"/>
    <mergeCell ref="X4:X5"/>
    <mergeCell ref="X6:X7"/>
    <mergeCell ref="X8:X9"/>
    <mergeCell ref="X10:X11"/>
    <mergeCell ref="X12:X13"/>
    <mergeCell ref="P4:P5"/>
    <mergeCell ref="P6:P7"/>
    <mergeCell ref="P8:P9"/>
    <mergeCell ref="P10:P11"/>
    <mergeCell ref="P12:P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"/>
  <sheetViews>
    <sheetView topLeftCell="F1" workbookViewId="0">
      <selection activeCell="X6" sqref="X4:X7"/>
    </sheetView>
  </sheetViews>
  <sheetFormatPr defaultRowHeight="15" x14ac:dyDescent="0.25"/>
  <cols>
    <col min="1" max="1" width="14.42578125" customWidth="1"/>
    <col min="3" max="3" width="22" customWidth="1"/>
    <col min="7" max="7" width="19.42578125" customWidth="1"/>
  </cols>
  <sheetData>
    <row r="1" spans="1:24" ht="26.25" thickBot="1" x14ac:dyDescent="0.3">
      <c r="A1" s="9" t="s">
        <v>1</v>
      </c>
      <c r="B1" s="10" t="s">
        <v>4</v>
      </c>
      <c r="C1" t="s">
        <v>21</v>
      </c>
      <c r="E1" s="9" t="s">
        <v>2</v>
      </c>
      <c r="F1" s="10" t="s">
        <v>4</v>
      </c>
      <c r="G1" t="s">
        <v>22</v>
      </c>
      <c r="J1" s="12"/>
      <c r="K1" s="44"/>
      <c r="L1" s="12" t="s">
        <v>11</v>
      </c>
      <c r="M1" s="12" t="s">
        <v>12</v>
      </c>
      <c r="N1" s="12" t="s">
        <v>13</v>
      </c>
      <c r="O1" s="53" t="s">
        <v>92</v>
      </c>
      <c r="P1" s="53"/>
      <c r="R1" s="12"/>
      <c r="S1" s="44"/>
      <c r="T1" s="12" t="s">
        <v>11</v>
      </c>
      <c r="U1" s="12" t="s">
        <v>12</v>
      </c>
      <c r="V1" s="12" t="s">
        <v>13</v>
      </c>
      <c r="W1" s="53" t="s">
        <v>92</v>
      </c>
      <c r="X1" s="53"/>
    </row>
    <row r="2" spans="1:24" ht="15.75" thickBot="1" x14ac:dyDescent="0.3">
      <c r="A2" s="20">
        <v>65</v>
      </c>
      <c r="B2" s="5" t="s">
        <v>6</v>
      </c>
      <c r="C2" s="42">
        <f>AVERAGE(A2:A3)</f>
        <v>66.5</v>
      </c>
      <c r="E2" s="20">
        <v>70</v>
      </c>
      <c r="F2" s="5" t="s">
        <v>6</v>
      </c>
      <c r="G2" s="42">
        <f>AVERAGE(E2:E3)</f>
        <v>70</v>
      </c>
      <c r="J2" s="1" t="s">
        <v>16</v>
      </c>
      <c r="K2" s="1"/>
      <c r="L2" s="1">
        <v>4</v>
      </c>
      <c r="M2" s="1">
        <v>3</v>
      </c>
      <c r="N2" s="1">
        <v>1</v>
      </c>
      <c r="O2" s="11"/>
      <c r="P2" s="1"/>
      <c r="R2" s="1" t="s">
        <v>16</v>
      </c>
      <c r="S2" s="1"/>
      <c r="T2" s="1">
        <v>4</v>
      </c>
      <c r="U2" s="1">
        <v>3</v>
      </c>
      <c r="V2" s="1">
        <v>1</v>
      </c>
      <c r="W2" s="11"/>
      <c r="X2" s="1"/>
    </row>
    <row r="3" spans="1:24" ht="15.75" thickBot="1" x14ac:dyDescent="0.3">
      <c r="A3" s="20">
        <v>68</v>
      </c>
      <c r="B3" s="5" t="s">
        <v>8</v>
      </c>
      <c r="C3" s="42">
        <f>AVERAGE(A3:A4)</f>
        <v>68.5</v>
      </c>
      <c r="E3" s="20">
        <v>70</v>
      </c>
      <c r="F3" s="5" t="s">
        <v>8</v>
      </c>
      <c r="G3" s="42">
        <f>AVERAGE(E3:E4)</f>
        <v>75</v>
      </c>
      <c r="J3" s="1" t="s">
        <v>1</v>
      </c>
      <c r="K3" s="1"/>
      <c r="L3" s="1"/>
      <c r="M3" s="1"/>
      <c r="N3" s="1"/>
      <c r="O3" s="11"/>
      <c r="P3" s="11"/>
      <c r="R3" s="1" t="s">
        <v>20</v>
      </c>
      <c r="S3" s="1"/>
      <c r="T3" s="1"/>
      <c r="U3" s="1"/>
      <c r="V3" s="1"/>
      <c r="W3" s="11"/>
      <c r="X3" s="11"/>
    </row>
    <row r="4" spans="1:24" ht="15.75" thickBot="1" x14ac:dyDescent="0.3">
      <c r="A4" s="20">
        <v>69</v>
      </c>
      <c r="B4" s="5" t="s">
        <v>8</v>
      </c>
      <c r="C4" s="42">
        <f>AVERAGE(A4:A5)</f>
        <v>69.5</v>
      </c>
      <c r="E4" s="20">
        <v>80</v>
      </c>
      <c r="F4" s="5" t="s">
        <v>8</v>
      </c>
      <c r="G4" s="42">
        <f>AVERAGE(E4:E5)</f>
        <v>88</v>
      </c>
      <c r="J4" s="1"/>
      <c r="K4" s="15" t="s">
        <v>59</v>
      </c>
      <c r="L4" s="1">
        <f>M4+N4</f>
        <v>1</v>
      </c>
      <c r="M4" s="1">
        <v>0</v>
      </c>
      <c r="N4" s="1">
        <v>1</v>
      </c>
      <c r="O4" s="11">
        <f t="shared" ref="O4:O9" si="0">1-((M4/L4)^2)-((N4/L4)^2)</f>
        <v>0</v>
      </c>
      <c r="P4" s="51">
        <f>((L4/L2)*O4)+((L5/L2)*O5)</f>
        <v>0</v>
      </c>
      <c r="R4" s="1"/>
      <c r="S4" s="1" t="s">
        <v>24</v>
      </c>
      <c r="T4" s="1">
        <f>U4+V4</f>
        <v>2</v>
      </c>
      <c r="U4" s="1">
        <v>1</v>
      </c>
      <c r="V4" s="1">
        <v>1</v>
      </c>
      <c r="W4" s="11">
        <f t="shared" ref="W4:W9" si="1">1-((U4/T4)^2)-((V4/T4)^2)</f>
        <v>0.5</v>
      </c>
      <c r="X4" s="51">
        <f>((T4/T2)*W4)+((T5/T2)*W5)</f>
        <v>0.25</v>
      </c>
    </row>
    <row r="5" spans="1:24" ht="15.75" thickBot="1" x14ac:dyDescent="0.3">
      <c r="A5" s="20">
        <v>70</v>
      </c>
      <c r="B5" s="5" t="s">
        <v>8</v>
      </c>
      <c r="C5" s="42"/>
      <c r="E5" s="20">
        <v>96</v>
      </c>
      <c r="F5" s="5" t="s">
        <v>8</v>
      </c>
      <c r="G5" s="42"/>
      <c r="J5" s="1"/>
      <c r="K5" s="15" t="s">
        <v>57</v>
      </c>
      <c r="L5" s="1">
        <f>M5+N5</f>
        <v>3</v>
      </c>
      <c r="M5" s="1">
        <v>3</v>
      </c>
      <c r="N5" s="1">
        <v>0</v>
      </c>
      <c r="O5" s="11">
        <f t="shared" si="0"/>
        <v>0</v>
      </c>
      <c r="P5" s="51"/>
      <c r="R5" s="1"/>
      <c r="S5" s="1" t="s">
        <v>25</v>
      </c>
      <c r="T5" s="1">
        <f>U5+V5</f>
        <v>2</v>
      </c>
      <c r="U5" s="1">
        <v>2</v>
      </c>
      <c r="V5" s="1">
        <v>0</v>
      </c>
      <c r="W5" s="11">
        <f t="shared" si="1"/>
        <v>0</v>
      </c>
      <c r="X5" s="51"/>
    </row>
    <row r="6" spans="1:24" x14ac:dyDescent="0.25">
      <c r="J6" s="1"/>
      <c r="K6" s="1" t="s">
        <v>36</v>
      </c>
      <c r="L6" s="1">
        <f>M6+N6</f>
        <v>2</v>
      </c>
      <c r="M6" s="1">
        <v>1</v>
      </c>
      <c r="N6" s="1">
        <v>1</v>
      </c>
      <c r="O6" s="11">
        <f t="shared" si="0"/>
        <v>0.5</v>
      </c>
      <c r="P6" s="49">
        <f>((L6/L2)*O6)+((L7/L2)*O7)</f>
        <v>0.25</v>
      </c>
      <c r="R6" s="1"/>
      <c r="S6" s="1" t="s">
        <v>38</v>
      </c>
      <c r="T6" s="1">
        <f t="shared" ref="T6:T9" si="2">U6+V6</f>
        <v>2</v>
      </c>
      <c r="U6" s="1">
        <v>1</v>
      </c>
      <c r="V6" s="1">
        <v>1</v>
      </c>
      <c r="W6" s="11">
        <f t="shared" si="1"/>
        <v>0.5</v>
      </c>
      <c r="X6" s="51">
        <f>((T6/T2)*W6)+((T7/T2)*W7)</f>
        <v>0.25</v>
      </c>
    </row>
    <row r="7" spans="1:24" x14ac:dyDescent="0.25">
      <c r="J7" s="1"/>
      <c r="K7" s="1" t="s">
        <v>37</v>
      </c>
      <c r="L7" s="1">
        <f>M7+N7</f>
        <v>2</v>
      </c>
      <c r="M7" s="1">
        <v>2</v>
      </c>
      <c r="N7" s="1">
        <v>0</v>
      </c>
      <c r="O7" s="11">
        <f t="shared" si="0"/>
        <v>0</v>
      </c>
      <c r="P7" s="49"/>
      <c r="R7" s="1"/>
      <c r="S7" s="1" t="s">
        <v>39</v>
      </c>
      <c r="T7" s="1">
        <f t="shared" si="2"/>
        <v>2</v>
      </c>
      <c r="U7" s="1">
        <v>2</v>
      </c>
      <c r="V7" s="1">
        <v>0</v>
      </c>
      <c r="W7" s="11">
        <f t="shared" si="1"/>
        <v>0</v>
      </c>
      <c r="X7" s="51"/>
    </row>
    <row r="8" spans="1:24" x14ac:dyDescent="0.25">
      <c r="J8" s="1"/>
      <c r="K8" s="1" t="s">
        <v>60</v>
      </c>
      <c r="L8" s="1">
        <f t="shared" ref="L8" si="3">M8+N8</f>
        <v>3</v>
      </c>
      <c r="M8" s="1">
        <v>2</v>
      </c>
      <c r="N8" s="1">
        <v>1</v>
      </c>
      <c r="O8" s="11">
        <f t="shared" si="0"/>
        <v>0.44444444444444448</v>
      </c>
      <c r="P8" s="49">
        <f>((L8/L2)*O8)+((L9/L2)*O9)</f>
        <v>0.33333333333333337</v>
      </c>
      <c r="R8" s="1"/>
      <c r="S8" s="1" t="s">
        <v>54</v>
      </c>
      <c r="T8" s="1">
        <f t="shared" si="2"/>
        <v>3</v>
      </c>
      <c r="U8" s="1">
        <v>2</v>
      </c>
      <c r="V8" s="1">
        <v>1</v>
      </c>
      <c r="W8" s="11">
        <f t="shared" si="1"/>
        <v>0.44444444444444448</v>
      </c>
      <c r="X8" s="49">
        <f>((T8/T2)*W8)+((T9/T2)*W9)</f>
        <v>0.33333333333333337</v>
      </c>
    </row>
    <row r="9" spans="1:24" x14ac:dyDescent="0.25">
      <c r="J9" s="1"/>
      <c r="K9" s="1" t="s">
        <v>61</v>
      </c>
      <c r="L9" s="1">
        <f>M9+N9</f>
        <v>1</v>
      </c>
      <c r="M9" s="1">
        <v>1</v>
      </c>
      <c r="N9" s="1">
        <v>0</v>
      </c>
      <c r="O9" s="11">
        <f t="shared" si="0"/>
        <v>0</v>
      </c>
      <c r="P9" s="49"/>
      <c r="R9" s="1"/>
      <c r="S9" s="1" t="s">
        <v>55</v>
      </c>
      <c r="T9" s="1">
        <f t="shared" si="2"/>
        <v>1</v>
      </c>
      <c r="U9" s="1">
        <v>1</v>
      </c>
      <c r="V9" s="1">
        <v>0</v>
      </c>
      <c r="W9" s="11">
        <f t="shared" si="1"/>
        <v>0</v>
      </c>
      <c r="X9" s="49"/>
    </row>
    <row r="10" spans="1:24" x14ac:dyDescent="0.25">
      <c r="K10" s="1"/>
      <c r="L10" s="1"/>
      <c r="M10" s="1"/>
      <c r="N10" s="1"/>
      <c r="O10" s="11"/>
      <c r="P10" s="51"/>
      <c r="S10" s="1"/>
      <c r="T10" s="1"/>
      <c r="U10" s="1"/>
      <c r="V10" s="1"/>
      <c r="W10" s="11"/>
      <c r="X10" s="49"/>
    </row>
    <row r="11" spans="1:24" x14ac:dyDescent="0.25">
      <c r="K11" s="1"/>
      <c r="L11" s="1"/>
      <c r="M11" s="1"/>
      <c r="N11" s="1"/>
      <c r="O11" s="11"/>
      <c r="P11" s="51"/>
      <c r="S11" s="1"/>
      <c r="T11" s="1"/>
      <c r="U11" s="1"/>
      <c r="V11" s="1"/>
      <c r="W11" s="11"/>
      <c r="X11" s="49"/>
    </row>
    <row r="12" spans="1:24" x14ac:dyDescent="0.25">
      <c r="K12" s="1"/>
      <c r="L12" s="1"/>
      <c r="M12" s="1"/>
      <c r="N12" s="1"/>
      <c r="O12" s="11"/>
      <c r="P12" s="49"/>
      <c r="S12" s="1"/>
      <c r="T12" s="1"/>
      <c r="U12" s="1"/>
      <c r="V12" s="1"/>
      <c r="W12" s="11"/>
      <c r="X12" s="51"/>
    </row>
    <row r="13" spans="1:24" x14ac:dyDescent="0.25">
      <c r="K13" s="1"/>
      <c r="L13" s="1"/>
      <c r="M13" s="1"/>
      <c r="N13" s="1"/>
      <c r="O13" s="11"/>
      <c r="P13" s="49"/>
      <c r="S13" s="1"/>
      <c r="T13" s="1"/>
      <c r="U13" s="1"/>
      <c r="V13" s="1"/>
      <c r="W13" s="11"/>
      <c r="X13" s="51"/>
    </row>
  </sheetData>
  <autoFilter ref="E1:E5">
    <sortState ref="E2:G5">
      <sortCondition ref="E1:E5"/>
    </sortState>
  </autoFilter>
  <mergeCells count="12">
    <mergeCell ref="P10:P11"/>
    <mergeCell ref="P12:P13"/>
    <mergeCell ref="X4:X5"/>
    <mergeCell ref="X6:X7"/>
    <mergeCell ref="X8:X9"/>
    <mergeCell ref="X10:X11"/>
    <mergeCell ref="X12:X13"/>
    <mergeCell ref="O1:P1"/>
    <mergeCell ref="W1:X1"/>
    <mergeCell ref="P4:P5"/>
    <mergeCell ref="P6:P7"/>
    <mergeCell ref="P8:P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v i1</vt:lpstr>
      <vt:lpstr>v i2</vt:lpstr>
      <vt:lpstr>v i3</vt:lpstr>
      <vt:lpstr>v i4</vt:lpstr>
      <vt:lpstr>v i5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HP</dc:creator>
  <cp:lastModifiedBy>HP HP</cp:lastModifiedBy>
  <dcterms:created xsi:type="dcterms:W3CDTF">2020-04-22T22:17:19Z</dcterms:created>
  <dcterms:modified xsi:type="dcterms:W3CDTF">2020-04-26T04:44:00Z</dcterms:modified>
</cp:coreProperties>
</file>