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e/Dropbox/Research/Kirsten PhD/2020/GRL 2020 Data/"/>
    </mc:Choice>
  </mc:AlternateContent>
  <xr:revisionPtr revIDLastSave="0" documentId="13_ncr:1_{8F618C24-A1EF-244D-93D8-E1E7FF66C4F3}" xr6:coauthVersionLast="45" xr6:coauthVersionMax="45" xr10:uidLastSave="{00000000-0000-0000-0000-000000000000}"/>
  <bookViews>
    <workbookView xWindow="800" yWindow="460" windowWidth="14460" windowHeight="22240" activeTab="1" xr2:uid="{EBF8EC0C-A721-6A48-B1A2-E8E49180426A}"/>
  </bookViews>
  <sheets>
    <sheet name="Mix - 1" sheetId="1" r:id="rId1"/>
    <sheet name="Mix - 2" sheetId="2" r:id="rId2"/>
    <sheet name="Y-S Cal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D10" i="1"/>
  <c r="E10" i="1" s="1"/>
  <c r="D4" i="1"/>
  <c r="D10" i="2"/>
  <c r="E5" i="3" l="1"/>
  <c r="H5" i="3" s="1"/>
  <c r="E6" i="3"/>
  <c r="H6" i="3" s="1"/>
  <c r="E7" i="3"/>
  <c r="H7" i="3" s="1"/>
  <c r="E8" i="3"/>
  <c r="H8" i="3" s="1"/>
  <c r="E9" i="3"/>
  <c r="H9" i="3" s="1"/>
  <c r="E4" i="3"/>
  <c r="H4" i="3" s="1"/>
  <c r="D5" i="3"/>
  <c r="I5" i="3" s="1"/>
  <c r="D6" i="3"/>
  <c r="I6" i="3" s="1"/>
  <c r="D7" i="3"/>
  <c r="I7" i="3" s="1"/>
  <c r="D8" i="3"/>
  <c r="I8" i="3" s="1"/>
  <c r="D9" i="3"/>
  <c r="I9" i="3" s="1"/>
  <c r="D4" i="3"/>
  <c r="I4" i="3" s="1"/>
  <c r="D63" i="2" l="1"/>
  <c r="E63" i="2" s="1"/>
  <c r="D51" i="2"/>
  <c r="E51" i="2" s="1"/>
  <c r="D30" i="2"/>
  <c r="E30" i="2" s="1"/>
  <c r="D17" i="2"/>
  <c r="E17" i="2" s="1"/>
  <c r="E10" i="2"/>
  <c r="D4" i="2"/>
  <c r="E4" i="2" s="1"/>
  <c r="D17" i="1"/>
  <c r="E17" i="1" s="1"/>
  <c r="D63" i="1"/>
  <c r="E63" i="1" s="1"/>
  <c r="D51" i="1"/>
  <c r="E51" i="1" s="1"/>
  <c r="D30" i="1"/>
  <c r="E30" i="1"/>
</calcChain>
</file>

<file path=xl/sharedStrings.xml><?xml version="1.0" encoding="utf-8"?>
<sst xmlns="http://schemas.openxmlformats.org/spreadsheetml/2006/main" count="61" uniqueCount="32">
  <si>
    <t>Mixing Efficiency Data</t>
  </si>
  <si>
    <t>Experiment</t>
  </si>
  <si>
    <t>V100_4</t>
  </si>
  <si>
    <t>Fraction mixed in</t>
  </si>
  <si>
    <t>Total area</t>
  </si>
  <si>
    <t>Blob tracing area</t>
  </si>
  <si>
    <t>Blob number</t>
  </si>
  <si>
    <t>tube 3</t>
  </si>
  <si>
    <t>tube 15</t>
  </si>
  <si>
    <t>V100_1</t>
  </si>
  <si>
    <t>V100_2</t>
  </si>
  <si>
    <t>V100_3</t>
  </si>
  <si>
    <t>Y</t>
  </si>
  <si>
    <t>S</t>
  </si>
  <si>
    <t>Mixing Efficiency Data - 2</t>
  </si>
  <si>
    <t xml:space="preserve">Y-S Calculations </t>
  </si>
  <si>
    <t>x_v</t>
  </si>
  <si>
    <t>mu_a</t>
  </si>
  <si>
    <t>mu_i</t>
  </si>
  <si>
    <t>tau_y</t>
  </si>
  <si>
    <t>rho_i</t>
  </si>
  <si>
    <t>strain rate</t>
  </si>
  <si>
    <t>Parameters</t>
  </si>
  <si>
    <t>Volume fraction of spheres in fluid–particle mixture</t>
  </si>
  <si>
    <t>Symbol</t>
  </si>
  <si>
    <t>Dynamic viscosity of the ambient fluid at 20 °C</t>
  </si>
  <si>
    <t>Dynamic viscosity of the injected material</t>
  </si>
  <si>
    <t>Density of injected material</t>
  </si>
  <si>
    <t>Ratio of the timescale for imposed shearing at the scale of the initial intrusion width to the timescale for yielding of an intrusion.</t>
  </si>
  <si>
    <t>Yield stress (i.e. maximum stress that the mixture can sustain without fragmenting into discrete blobs.)</t>
  </si>
  <si>
    <t>Ratio of the timescale for the intruded dike to settle to and spread at a magma reservoir floor and the timescale for the growth of gravitational (Rayleigh Taylor-type or drip) instabilities on the intruded dike</t>
  </si>
  <si>
    <t>See Hodge et al. 2012 for full list of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</si>
</sst>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0" fontId="0" fillId="0" borderId="0" xfId="0" applyNumberFormat="1" applyAlignment="1">
      <alignment horizontal="center" vertical="center"/>
    </xf>
    <xf numFmtId="10" fontId="0" fillId="0" borderId="0" xfId="0" applyNumberFormat="1"/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0F3CD-59AF-B145-9175-91AD957E52DF}">
  <dimension ref="A1:H139"/>
  <sheetViews>
    <sheetView topLeftCell="A37" workbookViewId="0">
      <selection activeCell="H63" sqref="H4:H63"/>
    </sheetView>
  </sheetViews>
  <sheetFormatPr baseColWidth="10" defaultRowHeight="16" x14ac:dyDescent="0.2"/>
  <cols>
    <col min="1" max="1" width="12.1640625" customWidth="1"/>
    <col min="2" max="2" width="13.33203125" customWidth="1"/>
    <col min="3" max="3" width="19.83203125" customWidth="1"/>
    <col min="4" max="4" width="13.5" customWidth="1"/>
    <col min="5" max="5" width="18.33203125" customWidth="1"/>
  </cols>
  <sheetData>
    <row r="1" spans="1:8" x14ac:dyDescent="0.2">
      <c r="A1" s="2" t="s">
        <v>0</v>
      </c>
    </row>
    <row r="3" spans="1:8" s="3" customFormat="1" x14ac:dyDescent="0.2">
      <c r="A3" s="4" t="s">
        <v>1</v>
      </c>
      <c r="B3" s="4" t="s">
        <v>6</v>
      </c>
      <c r="C3" s="4" t="s">
        <v>5</v>
      </c>
      <c r="D3" s="4" t="s">
        <v>4</v>
      </c>
      <c r="E3" s="4" t="s">
        <v>3</v>
      </c>
      <c r="F3" s="4" t="s">
        <v>12</v>
      </c>
      <c r="G3" s="4" t="s">
        <v>13</v>
      </c>
    </row>
    <row r="4" spans="1:8" x14ac:dyDescent="0.2">
      <c r="A4" s="1" t="s">
        <v>2</v>
      </c>
      <c r="B4" s="1">
        <v>1</v>
      </c>
      <c r="C4" s="1">
        <v>1.089</v>
      </c>
      <c r="D4" s="1">
        <f>SUM(C4:C8)</f>
        <v>1.6670000000000003</v>
      </c>
      <c r="E4" s="6">
        <f>(3-D4)/3</f>
        <v>0.44433333333333325</v>
      </c>
      <c r="F4" s="1">
        <v>5</v>
      </c>
      <c r="G4" s="1">
        <v>4.18</v>
      </c>
    </row>
    <row r="5" spans="1:8" x14ac:dyDescent="0.2">
      <c r="A5" s="1"/>
      <c r="B5" s="1">
        <v>2</v>
      </c>
      <c r="C5" s="1">
        <v>0.24099999999999999</v>
      </c>
      <c r="D5" s="1"/>
      <c r="E5" s="6"/>
    </row>
    <row r="6" spans="1:8" x14ac:dyDescent="0.2">
      <c r="A6" s="1"/>
      <c r="B6" s="1">
        <v>3</v>
      </c>
      <c r="C6" s="1">
        <v>0.17100000000000001</v>
      </c>
      <c r="D6" s="1"/>
      <c r="E6" s="6"/>
    </row>
    <row r="7" spans="1:8" x14ac:dyDescent="0.2">
      <c r="A7" s="1"/>
      <c r="B7" s="1">
        <v>4</v>
      </c>
      <c r="C7" s="1">
        <v>0.09</v>
      </c>
      <c r="D7" s="1"/>
      <c r="E7" s="6"/>
    </row>
    <row r="8" spans="1:8" x14ac:dyDescent="0.2">
      <c r="A8" s="1"/>
      <c r="B8" s="1">
        <v>5</v>
      </c>
      <c r="C8" s="1">
        <v>7.5999999999999998E-2</v>
      </c>
      <c r="D8" s="1"/>
      <c r="E8" s="6"/>
    </row>
    <row r="9" spans="1:8" x14ac:dyDescent="0.2">
      <c r="A9" s="1"/>
      <c r="B9" s="1"/>
      <c r="C9" s="1"/>
      <c r="D9" s="1"/>
      <c r="E9" s="6"/>
    </row>
    <row r="10" spans="1:8" x14ac:dyDescent="0.2">
      <c r="A10" s="1" t="s">
        <v>7</v>
      </c>
      <c r="B10" s="1">
        <v>1</v>
      </c>
      <c r="C10" s="1">
        <v>1.6579999999999999</v>
      </c>
      <c r="D10" s="1">
        <f>SUM(C10:C15)</f>
        <v>2.7829999999999999</v>
      </c>
      <c r="E10" s="6">
        <f>(3-D10)/3</f>
        <v>7.2333333333333361E-2</v>
      </c>
      <c r="F10" s="1">
        <v>46</v>
      </c>
      <c r="G10" s="1">
        <v>4.13</v>
      </c>
      <c r="H10" s="18"/>
    </row>
    <row r="11" spans="1:8" x14ac:dyDescent="0.2">
      <c r="A11" s="1"/>
      <c r="B11" s="1">
        <v>2</v>
      </c>
      <c r="C11" s="1">
        <v>0.29399999999999998</v>
      </c>
      <c r="D11" s="1"/>
      <c r="E11" s="6"/>
    </row>
    <row r="12" spans="1:8" x14ac:dyDescent="0.2">
      <c r="A12" s="1"/>
      <c r="B12" s="1">
        <v>3</v>
      </c>
      <c r="C12" s="1">
        <v>0.13600000000000001</v>
      </c>
      <c r="D12" s="1"/>
      <c r="E12" s="6"/>
    </row>
    <row r="13" spans="1:8" x14ac:dyDescent="0.2">
      <c r="A13" s="1"/>
      <c r="B13" s="1">
        <v>4</v>
      </c>
      <c r="C13" s="1">
        <v>0.27500000000000002</v>
      </c>
      <c r="D13" s="1"/>
      <c r="E13" s="6"/>
    </row>
    <row r="14" spans="1:8" x14ac:dyDescent="0.2">
      <c r="A14" s="1"/>
      <c r="B14" s="1">
        <v>5</v>
      </c>
      <c r="C14" s="1">
        <v>0.191</v>
      </c>
      <c r="D14" s="1"/>
      <c r="E14" s="6"/>
    </row>
    <row r="15" spans="1:8" x14ac:dyDescent="0.2">
      <c r="A15" s="1"/>
      <c r="B15" s="1">
        <v>6</v>
      </c>
      <c r="C15" s="1">
        <v>0.22900000000000001</v>
      </c>
      <c r="D15" s="1"/>
      <c r="E15" s="6"/>
    </row>
    <row r="16" spans="1:8" x14ac:dyDescent="0.2">
      <c r="E16" s="7"/>
    </row>
    <row r="17" spans="1:7" x14ac:dyDescent="0.2">
      <c r="A17" s="1" t="s">
        <v>8</v>
      </c>
      <c r="B17" s="1">
        <v>1</v>
      </c>
      <c r="C17" s="1">
        <v>0.25900000000000001</v>
      </c>
      <c r="D17" s="1">
        <f>SUM(C17:C28)</f>
        <v>2.7610000000000001</v>
      </c>
      <c r="E17" s="6">
        <f>(3-D17)/3</f>
        <v>7.9666666666666622E-2</v>
      </c>
      <c r="F17" s="1">
        <v>78</v>
      </c>
      <c r="G17" s="1">
        <v>1.8</v>
      </c>
    </row>
    <row r="18" spans="1:7" x14ac:dyDescent="0.2">
      <c r="A18" s="1"/>
      <c r="B18" s="1">
        <v>2</v>
      </c>
      <c r="C18" s="1">
        <v>0.29099999999999998</v>
      </c>
      <c r="D18" s="1"/>
      <c r="E18" s="6"/>
    </row>
    <row r="19" spans="1:7" x14ac:dyDescent="0.2">
      <c r="A19" s="1"/>
      <c r="B19" s="1">
        <v>3</v>
      </c>
      <c r="C19" s="1">
        <v>0.115</v>
      </c>
      <c r="D19" s="1"/>
      <c r="E19" s="6"/>
    </row>
    <row r="20" spans="1:7" x14ac:dyDescent="0.2">
      <c r="A20" s="1"/>
      <c r="B20" s="1">
        <v>4</v>
      </c>
      <c r="C20" s="1">
        <v>0.30099999999999999</v>
      </c>
      <c r="D20" s="1"/>
      <c r="E20" s="6"/>
    </row>
    <row r="21" spans="1:7" x14ac:dyDescent="0.2">
      <c r="A21" s="1"/>
      <c r="B21" s="1">
        <v>5</v>
      </c>
      <c r="C21" s="1">
        <v>0.11899999999999999</v>
      </c>
      <c r="D21" s="1"/>
      <c r="E21" s="6"/>
    </row>
    <row r="22" spans="1:7" x14ac:dyDescent="0.2">
      <c r="A22" s="1"/>
      <c r="B22" s="1">
        <v>6</v>
      </c>
      <c r="C22" s="1">
        <v>4.4999999999999998E-2</v>
      </c>
      <c r="D22" s="1"/>
      <c r="E22" s="6"/>
    </row>
    <row r="23" spans="1:7" x14ac:dyDescent="0.2">
      <c r="A23" s="1"/>
      <c r="B23" s="1">
        <v>7</v>
      </c>
      <c r="C23" s="1">
        <v>0.151</v>
      </c>
      <c r="D23" s="1"/>
      <c r="E23" s="6"/>
    </row>
    <row r="24" spans="1:7" x14ac:dyDescent="0.2">
      <c r="A24" s="1"/>
      <c r="B24" s="1">
        <v>8</v>
      </c>
      <c r="C24" s="1">
        <v>0.104</v>
      </c>
      <c r="D24" s="1"/>
      <c r="E24" s="6"/>
    </row>
    <row r="25" spans="1:7" x14ac:dyDescent="0.2">
      <c r="A25" s="1"/>
      <c r="B25" s="1">
        <v>9</v>
      </c>
      <c r="C25" s="1">
        <v>0.40200000000000002</v>
      </c>
      <c r="D25" s="1"/>
      <c r="E25" s="6"/>
    </row>
    <row r="26" spans="1:7" x14ac:dyDescent="0.2">
      <c r="A26" s="1"/>
      <c r="B26" s="1">
        <v>10</v>
      </c>
      <c r="C26" s="1">
        <v>0.32200000000000001</v>
      </c>
      <c r="D26" s="1"/>
      <c r="E26" s="6"/>
    </row>
    <row r="27" spans="1:7" x14ac:dyDescent="0.2">
      <c r="B27" s="1">
        <v>11</v>
      </c>
      <c r="C27" s="1">
        <v>0.39800000000000002</v>
      </c>
      <c r="E27" s="7"/>
    </row>
    <row r="28" spans="1:7" x14ac:dyDescent="0.2">
      <c r="B28" s="1">
        <v>12</v>
      </c>
      <c r="C28" s="1">
        <v>0.254</v>
      </c>
      <c r="E28" s="7"/>
    </row>
    <row r="29" spans="1:7" x14ac:dyDescent="0.2">
      <c r="E29" s="7"/>
    </row>
    <row r="30" spans="1:7" x14ac:dyDescent="0.2">
      <c r="A30" s="1" t="s">
        <v>9</v>
      </c>
      <c r="B30" s="1">
        <v>1</v>
      </c>
      <c r="C30" s="1">
        <v>0.48899999999999999</v>
      </c>
      <c r="D30" s="1">
        <f>SUM(C30:C49)</f>
        <v>1.782</v>
      </c>
      <c r="E30" s="6">
        <f t="shared" ref="E30" si="0">(3-D30)/3</f>
        <v>0.40599999999999997</v>
      </c>
      <c r="F30" s="1">
        <v>8</v>
      </c>
      <c r="G30" s="1">
        <v>1.8</v>
      </c>
    </row>
    <row r="31" spans="1:7" x14ac:dyDescent="0.2">
      <c r="A31" s="1"/>
      <c r="B31" s="1">
        <v>2</v>
      </c>
      <c r="C31" s="1">
        <v>4.4999999999999998E-2</v>
      </c>
      <c r="D31" s="1"/>
      <c r="E31" s="6"/>
    </row>
    <row r="32" spans="1:7" x14ac:dyDescent="0.2">
      <c r="A32" s="1"/>
      <c r="B32" s="1">
        <v>3</v>
      </c>
      <c r="C32" s="1">
        <v>1.6E-2</v>
      </c>
      <c r="D32" s="1"/>
      <c r="E32" s="6"/>
    </row>
    <row r="33" spans="1:5" x14ac:dyDescent="0.2">
      <c r="A33" s="1"/>
      <c r="B33" s="1">
        <v>4</v>
      </c>
      <c r="C33" s="1">
        <v>2.7E-2</v>
      </c>
      <c r="D33" s="1"/>
      <c r="E33" s="6"/>
    </row>
    <row r="34" spans="1:5" x14ac:dyDescent="0.2">
      <c r="A34" s="1"/>
      <c r="B34" s="1">
        <v>5</v>
      </c>
      <c r="C34" s="1">
        <v>0.15</v>
      </c>
      <c r="D34" s="1"/>
      <c r="E34" s="6"/>
    </row>
    <row r="35" spans="1:5" x14ac:dyDescent="0.2">
      <c r="A35" s="1"/>
      <c r="B35" s="1">
        <v>6</v>
      </c>
      <c r="C35" s="1">
        <v>2.9000000000000001E-2</v>
      </c>
      <c r="D35" s="1"/>
      <c r="E35" s="6"/>
    </row>
    <row r="36" spans="1:5" x14ac:dyDescent="0.2">
      <c r="A36" s="1"/>
      <c r="B36" s="1">
        <v>7</v>
      </c>
      <c r="C36" s="1">
        <v>0.11</v>
      </c>
      <c r="D36" s="1"/>
      <c r="E36" s="6"/>
    </row>
    <row r="37" spans="1:5" x14ac:dyDescent="0.2">
      <c r="A37" s="1"/>
      <c r="B37" s="1">
        <v>8</v>
      </c>
      <c r="C37" s="1">
        <v>0.13400000000000001</v>
      </c>
      <c r="D37" s="1"/>
      <c r="E37" s="6"/>
    </row>
    <row r="38" spans="1:5" x14ac:dyDescent="0.2">
      <c r="A38" s="1"/>
      <c r="B38" s="1">
        <v>9</v>
      </c>
      <c r="C38" s="1">
        <v>0.104</v>
      </c>
      <c r="D38" s="1"/>
      <c r="E38" s="6"/>
    </row>
    <row r="39" spans="1:5" x14ac:dyDescent="0.2">
      <c r="A39" s="1"/>
      <c r="B39" s="1">
        <v>10</v>
      </c>
      <c r="C39" s="1">
        <v>5.8999999999999997E-2</v>
      </c>
      <c r="D39" s="1"/>
      <c r="E39" s="6"/>
    </row>
    <row r="40" spans="1:5" x14ac:dyDescent="0.2">
      <c r="A40" s="1"/>
      <c r="B40" s="1">
        <v>11</v>
      </c>
      <c r="C40" s="1">
        <v>0.11700000000000001</v>
      </c>
      <c r="D40" s="1"/>
      <c r="E40" s="6"/>
    </row>
    <row r="41" spans="1:5" x14ac:dyDescent="0.2">
      <c r="A41" s="1"/>
      <c r="B41" s="1">
        <v>12</v>
      </c>
      <c r="C41" s="1">
        <v>5.5E-2</v>
      </c>
      <c r="D41" s="1"/>
      <c r="E41" s="6"/>
    </row>
    <row r="42" spans="1:5" x14ac:dyDescent="0.2">
      <c r="A42" s="1"/>
      <c r="B42" s="1">
        <v>13</v>
      </c>
      <c r="C42" s="1">
        <v>6.9000000000000006E-2</v>
      </c>
      <c r="D42" s="1"/>
      <c r="E42" s="6"/>
    </row>
    <row r="43" spans="1:5" x14ac:dyDescent="0.2">
      <c r="A43" s="1"/>
      <c r="B43" s="1">
        <v>14</v>
      </c>
      <c r="C43" s="1">
        <v>6.2E-2</v>
      </c>
      <c r="D43" s="1"/>
      <c r="E43" s="6"/>
    </row>
    <row r="44" spans="1:5" x14ac:dyDescent="0.2">
      <c r="A44" s="1"/>
      <c r="B44" s="1">
        <v>15</v>
      </c>
      <c r="C44" s="1">
        <v>9.5000000000000001E-2</v>
      </c>
      <c r="D44" s="1"/>
      <c r="E44" s="6"/>
    </row>
    <row r="45" spans="1:5" x14ac:dyDescent="0.2">
      <c r="A45" s="1"/>
      <c r="B45" s="1">
        <v>16</v>
      </c>
      <c r="C45" s="1">
        <v>0.10100000000000001</v>
      </c>
      <c r="D45" s="1"/>
      <c r="E45" s="6"/>
    </row>
    <row r="46" spans="1:5" x14ac:dyDescent="0.2">
      <c r="A46" s="1"/>
      <c r="B46" s="1">
        <v>17</v>
      </c>
      <c r="C46" s="1">
        <v>3.2000000000000001E-2</v>
      </c>
      <c r="D46" s="1"/>
      <c r="E46" s="6"/>
    </row>
    <row r="47" spans="1:5" x14ac:dyDescent="0.2">
      <c r="A47" s="1"/>
      <c r="B47" s="1">
        <v>18</v>
      </c>
      <c r="C47" s="1">
        <v>2.1999999999999999E-2</v>
      </c>
      <c r="D47" s="1"/>
      <c r="E47" s="6"/>
    </row>
    <row r="48" spans="1:5" x14ac:dyDescent="0.2">
      <c r="A48" s="1"/>
      <c r="B48" s="1">
        <v>19</v>
      </c>
      <c r="C48" s="1">
        <v>0.04</v>
      </c>
      <c r="D48" s="1"/>
      <c r="E48" s="6"/>
    </row>
    <row r="49" spans="1:7" x14ac:dyDescent="0.2">
      <c r="A49" s="1"/>
      <c r="B49" s="1">
        <v>20</v>
      </c>
      <c r="C49" s="1">
        <v>2.5999999999999999E-2</v>
      </c>
      <c r="D49" s="1"/>
      <c r="E49" s="6"/>
    </row>
    <row r="50" spans="1:7" x14ac:dyDescent="0.2">
      <c r="E50" s="7"/>
    </row>
    <row r="51" spans="1:7" x14ac:dyDescent="0.2">
      <c r="A51" s="1" t="s">
        <v>10</v>
      </c>
      <c r="B51" s="1">
        <v>1</v>
      </c>
      <c r="C51" s="1">
        <v>0.81100000000000005</v>
      </c>
      <c r="D51" s="1">
        <f>SUM(C51:C61)</f>
        <v>2.222</v>
      </c>
      <c r="E51" s="6">
        <f t="shared" ref="E51" si="1">(3-D51)/3</f>
        <v>0.25933333333333336</v>
      </c>
      <c r="F51" s="1">
        <v>11</v>
      </c>
      <c r="G51" s="1">
        <v>7.17</v>
      </c>
    </row>
    <row r="52" spans="1:7" x14ac:dyDescent="0.2">
      <c r="A52" s="1"/>
      <c r="B52" s="1">
        <v>2</v>
      </c>
      <c r="C52" s="1">
        <v>0.28199999999999997</v>
      </c>
      <c r="D52" s="1"/>
      <c r="E52" s="6"/>
    </row>
    <row r="53" spans="1:7" x14ac:dyDescent="0.2">
      <c r="A53" s="1"/>
      <c r="B53" s="1">
        <v>3</v>
      </c>
      <c r="C53" s="1">
        <v>0.216</v>
      </c>
      <c r="D53" s="1"/>
      <c r="E53" s="6"/>
    </row>
    <row r="54" spans="1:7" x14ac:dyDescent="0.2">
      <c r="A54" s="1"/>
      <c r="B54" s="1">
        <v>4</v>
      </c>
      <c r="C54" s="1">
        <v>0.106</v>
      </c>
      <c r="D54" s="1"/>
      <c r="E54" s="6"/>
    </row>
    <row r="55" spans="1:7" x14ac:dyDescent="0.2">
      <c r="A55" s="1"/>
      <c r="B55" s="1">
        <v>5</v>
      </c>
      <c r="C55" s="1">
        <v>0.17799999999999999</v>
      </c>
      <c r="D55" s="1"/>
      <c r="E55" s="6"/>
    </row>
    <row r="56" spans="1:7" x14ac:dyDescent="0.2">
      <c r="A56" s="1"/>
      <c r="B56" s="1">
        <v>6</v>
      </c>
      <c r="C56" s="1">
        <v>0.186</v>
      </c>
      <c r="D56" s="1"/>
      <c r="E56" s="6"/>
    </row>
    <row r="57" spans="1:7" x14ac:dyDescent="0.2">
      <c r="A57" s="1"/>
      <c r="B57" s="1">
        <v>7</v>
      </c>
      <c r="C57" s="1">
        <v>0.191</v>
      </c>
      <c r="D57" s="1"/>
      <c r="E57" s="6"/>
    </row>
    <row r="58" spans="1:7" x14ac:dyDescent="0.2">
      <c r="A58" s="1"/>
      <c r="B58" s="1">
        <v>8</v>
      </c>
      <c r="C58" s="1">
        <v>6.2E-2</v>
      </c>
      <c r="D58" s="1"/>
      <c r="E58" s="6"/>
    </row>
    <row r="59" spans="1:7" x14ac:dyDescent="0.2">
      <c r="A59" s="1"/>
      <c r="B59" s="1">
        <v>9</v>
      </c>
      <c r="C59" s="1">
        <v>6.5000000000000002E-2</v>
      </c>
      <c r="D59" s="1"/>
      <c r="E59" s="6"/>
    </row>
    <row r="60" spans="1:7" x14ac:dyDescent="0.2">
      <c r="A60" s="1"/>
      <c r="B60" s="1">
        <v>10</v>
      </c>
      <c r="C60" s="1">
        <v>5.0999999999999997E-2</v>
      </c>
      <c r="D60" s="1"/>
      <c r="E60" s="6"/>
    </row>
    <row r="61" spans="1:7" x14ac:dyDescent="0.2">
      <c r="A61" s="1"/>
      <c r="B61" s="1">
        <v>11</v>
      </c>
      <c r="C61" s="1">
        <v>7.3999999999999996E-2</v>
      </c>
      <c r="D61" s="1"/>
      <c r="E61" s="6"/>
    </row>
    <row r="62" spans="1:7" x14ac:dyDescent="0.2">
      <c r="E62" s="7"/>
    </row>
    <row r="63" spans="1:7" x14ac:dyDescent="0.2">
      <c r="A63" s="1" t="s">
        <v>11</v>
      </c>
      <c r="B63" s="1">
        <v>1</v>
      </c>
      <c r="C63" s="1">
        <v>9.6000000000000002E-2</v>
      </c>
      <c r="D63" s="1">
        <f>SUM(C63:C70)</f>
        <v>1.1859999999999999</v>
      </c>
      <c r="E63" s="6">
        <f t="shared" ref="E63" si="2">(3-D63)/3</f>
        <v>0.60466666666666669</v>
      </c>
      <c r="F63" s="1">
        <v>3</v>
      </c>
      <c r="G63" s="1">
        <v>0.65</v>
      </c>
    </row>
    <row r="64" spans="1:7" x14ac:dyDescent="0.2">
      <c r="A64" s="1"/>
      <c r="B64" s="1">
        <v>2</v>
      </c>
      <c r="C64" s="1">
        <v>8.5000000000000006E-2</v>
      </c>
      <c r="D64" s="1"/>
      <c r="E64" s="6"/>
    </row>
    <row r="65" spans="1:5" x14ac:dyDescent="0.2">
      <c r="A65" s="1"/>
      <c r="B65" s="1">
        <v>3</v>
      </c>
      <c r="C65" s="1">
        <v>9.0999999999999998E-2</v>
      </c>
      <c r="D65" s="1"/>
      <c r="E65" s="6"/>
    </row>
    <row r="66" spans="1:5" x14ac:dyDescent="0.2">
      <c r="A66" s="1"/>
      <c r="B66" s="1">
        <v>4</v>
      </c>
      <c r="C66" s="1">
        <v>0.06</v>
      </c>
      <c r="D66" s="1"/>
      <c r="E66" s="6"/>
    </row>
    <row r="67" spans="1:5" x14ac:dyDescent="0.2">
      <c r="A67" s="1"/>
      <c r="B67" s="1">
        <v>5</v>
      </c>
      <c r="C67" s="1">
        <v>8.4000000000000005E-2</v>
      </c>
      <c r="D67" s="1"/>
      <c r="E67" s="6"/>
    </row>
    <row r="68" spans="1:5" x14ac:dyDescent="0.2">
      <c r="A68" s="1"/>
      <c r="B68" s="1">
        <v>6</v>
      </c>
      <c r="C68" s="1">
        <v>9.6000000000000002E-2</v>
      </c>
      <c r="D68" s="1"/>
      <c r="E68" s="6"/>
    </row>
    <row r="69" spans="1:5" x14ac:dyDescent="0.2">
      <c r="A69" s="1"/>
      <c r="B69" s="1">
        <v>7</v>
      </c>
      <c r="C69" s="1">
        <v>0.33300000000000002</v>
      </c>
      <c r="D69" s="1"/>
      <c r="E69" s="6"/>
    </row>
    <row r="70" spans="1:5" x14ac:dyDescent="0.2">
      <c r="B70" s="1">
        <v>8</v>
      </c>
      <c r="C70" s="1">
        <v>0.34100000000000003</v>
      </c>
      <c r="E70" s="7"/>
    </row>
    <row r="71" spans="1:5" x14ac:dyDescent="0.2">
      <c r="E71" s="5"/>
    </row>
    <row r="72" spans="1:5" x14ac:dyDescent="0.2">
      <c r="E72" s="5"/>
    </row>
    <row r="73" spans="1:5" x14ac:dyDescent="0.2">
      <c r="E73" s="5"/>
    </row>
    <row r="74" spans="1:5" x14ac:dyDescent="0.2">
      <c r="E74" s="5"/>
    </row>
    <row r="75" spans="1:5" x14ac:dyDescent="0.2">
      <c r="E75" s="5"/>
    </row>
    <row r="76" spans="1:5" x14ac:dyDescent="0.2">
      <c r="E76" s="5"/>
    </row>
    <row r="77" spans="1:5" x14ac:dyDescent="0.2">
      <c r="E77" s="5"/>
    </row>
    <row r="78" spans="1:5" x14ac:dyDescent="0.2">
      <c r="E78" s="5"/>
    </row>
    <row r="79" spans="1:5" x14ac:dyDescent="0.2">
      <c r="E79" s="5"/>
    </row>
    <row r="80" spans="1:5" x14ac:dyDescent="0.2">
      <c r="E80" s="5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  <row r="86" spans="5:5" x14ac:dyDescent="0.2">
      <c r="E86" s="5"/>
    </row>
    <row r="87" spans="5:5" x14ac:dyDescent="0.2">
      <c r="E87" s="5"/>
    </row>
    <row r="88" spans="5:5" x14ac:dyDescent="0.2">
      <c r="E88" s="5"/>
    </row>
    <row r="89" spans="5:5" x14ac:dyDescent="0.2">
      <c r="E89" s="5"/>
    </row>
    <row r="90" spans="5:5" x14ac:dyDescent="0.2">
      <c r="E90" s="5"/>
    </row>
    <row r="91" spans="5:5" x14ac:dyDescent="0.2">
      <c r="E91" s="5"/>
    </row>
    <row r="92" spans="5:5" x14ac:dyDescent="0.2">
      <c r="E92" s="5"/>
    </row>
    <row r="93" spans="5:5" x14ac:dyDescent="0.2">
      <c r="E93" s="5"/>
    </row>
    <row r="94" spans="5:5" x14ac:dyDescent="0.2">
      <c r="E94" s="5"/>
    </row>
    <row r="95" spans="5:5" x14ac:dyDescent="0.2">
      <c r="E95" s="5"/>
    </row>
    <row r="96" spans="5:5" x14ac:dyDescent="0.2">
      <c r="E96" s="5"/>
    </row>
    <row r="97" spans="5:5" x14ac:dyDescent="0.2">
      <c r="E97" s="5"/>
    </row>
    <row r="98" spans="5:5" x14ac:dyDescent="0.2">
      <c r="E98" s="5"/>
    </row>
    <row r="99" spans="5:5" x14ac:dyDescent="0.2">
      <c r="E99" s="5"/>
    </row>
    <row r="100" spans="5:5" x14ac:dyDescent="0.2">
      <c r="E100" s="5"/>
    </row>
    <row r="101" spans="5:5" x14ac:dyDescent="0.2">
      <c r="E101" s="5"/>
    </row>
    <row r="102" spans="5:5" x14ac:dyDescent="0.2">
      <c r="E102" s="5"/>
    </row>
    <row r="103" spans="5:5" x14ac:dyDescent="0.2">
      <c r="E103" s="5"/>
    </row>
    <row r="104" spans="5:5" x14ac:dyDescent="0.2">
      <c r="E104" s="5"/>
    </row>
    <row r="105" spans="5:5" x14ac:dyDescent="0.2">
      <c r="E105" s="5"/>
    </row>
    <row r="106" spans="5:5" x14ac:dyDescent="0.2">
      <c r="E106" s="5"/>
    </row>
    <row r="107" spans="5:5" x14ac:dyDescent="0.2">
      <c r="E107" s="5"/>
    </row>
    <row r="108" spans="5:5" x14ac:dyDescent="0.2">
      <c r="E108" s="5"/>
    </row>
    <row r="109" spans="5:5" x14ac:dyDescent="0.2">
      <c r="E109" s="5"/>
    </row>
    <row r="110" spans="5:5" x14ac:dyDescent="0.2">
      <c r="E110" s="5"/>
    </row>
    <row r="111" spans="5:5" x14ac:dyDescent="0.2">
      <c r="E111" s="5"/>
    </row>
    <row r="112" spans="5:5" x14ac:dyDescent="0.2">
      <c r="E112" s="5"/>
    </row>
    <row r="113" spans="5:5" x14ac:dyDescent="0.2">
      <c r="E113" s="5"/>
    </row>
    <row r="114" spans="5:5" x14ac:dyDescent="0.2">
      <c r="E114" s="5"/>
    </row>
    <row r="115" spans="5:5" x14ac:dyDescent="0.2">
      <c r="E115" s="5"/>
    </row>
    <row r="116" spans="5:5" x14ac:dyDescent="0.2">
      <c r="E116" s="5"/>
    </row>
    <row r="117" spans="5:5" x14ac:dyDescent="0.2">
      <c r="E117" s="5"/>
    </row>
    <row r="118" spans="5:5" x14ac:dyDescent="0.2">
      <c r="E118" s="5"/>
    </row>
    <row r="119" spans="5:5" x14ac:dyDescent="0.2">
      <c r="E119" s="5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  <row r="123" spans="5:5" x14ac:dyDescent="0.2">
      <c r="E123" s="5"/>
    </row>
    <row r="124" spans="5:5" x14ac:dyDescent="0.2">
      <c r="E124" s="5"/>
    </row>
    <row r="125" spans="5:5" x14ac:dyDescent="0.2">
      <c r="E125" s="5"/>
    </row>
    <row r="126" spans="5:5" x14ac:dyDescent="0.2">
      <c r="E126" s="5"/>
    </row>
    <row r="127" spans="5:5" x14ac:dyDescent="0.2">
      <c r="E127" s="5"/>
    </row>
    <row r="128" spans="5:5" x14ac:dyDescent="0.2">
      <c r="E128" s="5"/>
    </row>
    <row r="129" spans="5:5" x14ac:dyDescent="0.2">
      <c r="E129" s="5"/>
    </row>
    <row r="130" spans="5:5" x14ac:dyDescent="0.2">
      <c r="E130" s="5"/>
    </row>
    <row r="131" spans="5:5" x14ac:dyDescent="0.2">
      <c r="E131" s="5"/>
    </row>
    <row r="132" spans="5:5" x14ac:dyDescent="0.2">
      <c r="E132" s="5"/>
    </row>
    <row r="133" spans="5:5" x14ac:dyDescent="0.2">
      <c r="E133" s="5"/>
    </row>
    <row r="134" spans="5:5" x14ac:dyDescent="0.2">
      <c r="E134" s="5"/>
    </row>
    <row r="135" spans="5:5" x14ac:dyDescent="0.2">
      <c r="E135" s="5"/>
    </row>
    <row r="136" spans="5:5" x14ac:dyDescent="0.2">
      <c r="E136" s="5"/>
    </row>
    <row r="137" spans="5:5" x14ac:dyDescent="0.2">
      <c r="E137" s="5"/>
    </row>
    <row r="138" spans="5:5" x14ac:dyDescent="0.2">
      <c r="E138" s="5"/>
    </row>
    <row r="139" spans="5:5" x14ac:dyDescent="0.2">
      <c r="E13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9103-1729-784A-A9C6-746F31C0443E}">
  <dimension ref="A1:G122"/>
  <sheetViews>
    <sheetView tabSelected="1" workbookViewId="0">
      <selection activeCell="H63" sqref="H4:H63"/>
    </sheetView>
  </sheetViews>
  <sheetFormatPr baseColWidth="10" defaultRowHeight="16" x14ac:dyDescent="0.2"/>
  <cols>
    <col min="5" max="5" width="17.5" customWidth="1"/>
  </cols>
  <sheetData>
    <row r="1" spans="1:7" x14ac:dyDescent="0.2">
      <c r="A1" s="2" t="s">
        <v>14</v>
      </c>
    </row>
    <row r="3" spans="1:7" x14ac:dyDescent="0.2">
      <c r="A3" s="4" t="s">
        <v>1</v>
      </c>
      <c r="B3" s="4" t="s">
        <v>6</v>
      </c>
      <c r="C3" s="4" t="s">
        <v>5</v>
      </c>
      <c r="D3" s="4" t="s">
        <v>4</v>
      </c>
      <c r="E3" s="4" t="s">
        <v>3</v>
      </c>
      <c r="F3" s="4" t="s">
        <v>12</v>
      </c>
      <c r="G3" s="4" t="s">
        <v>13</v>
      </c>
    </row>
    <row r="4" spans="1:7" x14ac:dyDescent="0.2">
      <c r="A4" s="1" t="s">
        <v>2</v>
      </c>
      <c r="B4" s="1">
        <v>1</v>
      </c>
      <c r="C4" s="1">
        <v>1.026</v>
      </c>
      <c r="D4" s="1">
        <f>SUM(C4:C8)</f>
        <v>1.7430000000000001</v>
      </c>
      <c r="E4" s="6">
        <f>(3-D4)/3</f>
        <v>0.41899999999999998</v>
      </c>
      <c r="F4" s="1">
        <v>5</v>
      </c>
      <c r="G4" s="1">
        <v>4.18</v>
      </c>
    </row>
    <row r="5" spans="1:7" x14ac:dyDescent="0.2">
      <c r="A5" s="1"/>
      <c r="B5" s="1">
        <v>2</v>
      </c>
      <c r="C5" s="1">
        <v>0.35099999999999998</v>
      </c>
      <c r="D5" s="1"/>
      <c r="E5" s="6"/>
    </row>
    <row r="6" spans="1:7" x14ac:dyDescent="0.2">
      <c r="A6" s="1"/>
      <c r="B6" s="1">
        <v>3</v>
      </c>
      <c r="C6" s="1">
        <v>0.222</v>
      </c>
      <c r="D6" s="1"/>
      <c r="E6" s="6"/>
    </row>
    <row r="7" spans="1:7" x14ac:dyDescent="0.2">
      <c r="A7" s="1"/>
      <c r="B7" s="1">
        <v>4</v>
      </c>
      <c r="C7" s="1">
        <v>0.11</v>
      </c>
      <c r="D7" s="1"/>
      <c r="E7" s="6"/>
    </row>
    <row r="8" spans="1:7" x14ac:dyDescent="0.2">
      <c r="A8" s="1"/>
      <c r="B8" s="1">
        <v>5</v>
      </c>
      <c r="C8" s="1">
        <v>3.4000000000000002E-2</v>
      </c>
      <c r="D8" s="1"/>
      <c r="E8" s="6"/>
    </row>
    <row r="9" spans="1:7" x14ac:dyDescent="0.2">
      <c r="A9" s="1"/>
      <c r="B9" s="1"/>
      <c r="C9" s="1"/>
      <c r="D9" s="1"/>
      <c r="E9" s="6"/>
    </row>
    <row r="10" spans="1:7" x14ac:dyDescent="0.2">
      <c r="A10" s="1" t="s">
        <v>7</v>
      </c>
      <c r="B10" s="1">
        <v>1</v>
      </c>
      <c r="C10" s="1">
        <v>1.8580000000000001</v>
      </c>
      <c r="D10" s="1">
        <f>SUM(C10:C15)</f>
        <v>2.7459999999999996</v>
      </c>
      <c r="E10" s="6">
        <f>(3-D10)/3</f>
        <v>8.4666666666666821E-2</v>
      </c>
      <c r="F10" s="1">
        <v>46</v>
      </c>
      <c r="G10" s="1">
        <v>4.13</v>
      </c>
    </row>
    <row r="11" spans="1:7" x14ac:dyDescent="0.2">
      <c r="A11" s="1"/>
      <c r="B11" s="1">
        <v>2</v>
      </c>
      <c r="C11" s="1">
        <v>0.14299999999999999</v>
      </c>
      <c r="D11" s="1"/>
      <c r="E11" s="6"/>
    </row>
    <row r="12" spans="1:7" x14ac:dyDescent="0.2">
      <c r="A12" s="1"/>
      <c r="B12" s="1">
        <v>3</v>
      </c>
      <c r="C12" s="1">
        <v>0.15</v>
      </c>
      <c r="D12" s="1"/>
      <c r="E12" s="6"/>
    </row>
    <row r="13" spans="1:7" x14ac:dyDescent="0.2">
      <c r="A13" s="1"/>
      <c r="B13" s="1">
        <v>4</v>
      </c>
      <c r="C13" s="1">
        <v>0.26700000000000002</v>
      </c>
      <c r="D13" s="1"/>
      <c r="E13" s="6"/>
    </row>
    <row r="14" spans="1:7" x14ac:dyDescent="0.2">
      <c r="A14" s="1"/>
      <c r="B14" s="1">
        <v>5</v>
      </c>
      <c r="C14" s="1">
        <v>7.5999999999999998E-2</v>
      </c>
      <c r="D14" s="1"/>
      <c r="E14" s="6"/>
    </row>
    <row r="15" spans="1:7" x14ac:dyDescent="0.2">
      <c r="A15" s="1"/>
      <c r="B15" s="1">
        <v>6</v>
      </c>
      <c r="C15" s="1">
        <v>0.252</v>
      </c>
      <c r="D15" s="1"/>
      <c r="E15" s="6"/>
    </row>
    <row r="16" spans="1:7" x14ac:dyDescent="0.2">
      <c r="E16" s="7"/>
    </row>
    <row r="17" spans="1:7" x14ac:dyDescent="0.2">
      <c r="A17" s="1" t="s">
        <v>8</v>
      </c>
      <c r="B17" s="1">
        <v>1</v>
      </c>
      <c r="C17" s="1">
        <v>0.20100000000000001</v>
      </c>
      <c r="D17" s="1">
        <f>SUM(C17:C28)</f>
        <v>2.7910000000000004</v>
      </c>
      <c r="E17" s="6">
        <f>(3-D17)/3</f>
        <v>6.9666666666666544E-2</v>
      </c>
      <c r="F17" s="1">
        <v>78</v>
      </c>
      <c r="G17" s="1">
        <v>1.8</v>
      </c>
    </row>
    <row r="18" spans="1:7" x14ac:dyDescent="0.2">
      <c r="A18" s="1"/>
      <c r="B18" s="1">
        <v>2</v>
      </c>
      <c r="C18" s="1">
        <v>0.20599999999999999</v>
      </c>
      <c r="D18" s="1"/>
      <c r="E18" s="6"/>
    </row>
    <row r="19" spans="1:7" x14ac:dyDescent="0.2">
      <c r="A19" s="1"/>
      <c r="B19" s="1">
        <v>3</v>
      </c>
      <c r="C19" s="1">
        <v>0.27800000000000002</v>
      </c>
      <c r="D19" s="1"/>
      <c r="E19" s="6"/>
    </row>
    <row r="20" spans="1:7" x14ac:dyDescent="0.2">
      <c r="A20" s="1"/>
      <c r="B20" s="1">
        <v>4</v>
      </c>
      <c r="C20" s="1">
        <v>0.108</v>
      </c>
      <c r="D20" s="1"/>
      <c r="E20" s="6"/>
    </row>
    <row r="21" spans="1:7" x14ac:dyDescent="0.2">
      <c r="A21" s="1"/>
      <c r="B21" s="1">
        <v>5</v>
      </c>
      <c r="C21" s="1">
        <v>0.10100000000000001</v>
      </c>
      <c r="D21" s="1"/>
      <c r="E21" s="6"/>
    </row>
    <row r="22" spans="1:7" x14ac:dyDescent="0.2">
      <c r="A22" s="1"/>
      <c r="B22" s="1">
        <v>6</v>
      </c>
      <c r="C22" s="1">
        <v>0.13700000000000001</v>
      </c>
      <c r="D22" s="1"/>
      <c r="E22" s="6"/>
    </row>
    <row r="23" spans="1:7" x14ac:dyDescent="0.2">
      <c r="A23" s="1"/>
      <c r="B23" s="1">
        <v>7</v>
      </c>
      <c r="C23" s="1">
        <v>4.9000000000000002E-2</v>
      </c>
      <c r="D23" s="1"/>
      <c r="E23" s="6"/>
    </row>
    <row r="24" spans="1:7" x14ac:dyDescent="0.2">
      <c r="A24" s="1"/>
      <c r="B24" s="1">
        <v>8</v>
      </c>
      <c r="C24" s="1">
        <v>0.22700000000000001</v>
      </c>
      <c r="D24" s="1"/>
      <c r="E24" s="6"/>
    </row>
    <row r="25" spans="1:7" x14ac:dyDescent="0.2">
      <c r="A25" s="1"/>
      <c r="B25" s="1">
        <v>9</v>
      </c>
      <c r="C25" s="1">
        <v>0.40799999999999997</v>
      </c>
      <c r="D25" s="1"/>
      <c r="E25" s="6"/>
    </row>
    <row r="26" spans="1:7" x14ac:dyDescent="0.2">
      <c r="A26" s="1"/>
      <c r="B26" s="1">
        <v>10</v>
      </c>
      <c r="C26" s="1">
        <v>0.4</v>
      </c>
      <c r="D26" s="1"/>
      <c r="E26" s="6"/>
    </row>
    <row r="27" spans="1:7" x14ac:dyDescent="0.2">
      <c r="B27" s="1">
        <v>11</v>
      </c>
      <c r="C27" s="1">
        <v>0.378</v>
      </c>
      <c r="E27" s="7"/>
    </row>
    <row r="28" spans="1:7" x14ac:dyDescent="0.2">
      <c r="B28" s="1">
        <v>12</v>
      </c>
      <c r="C28" s="1">
        <v>0.29799999999999999</v>
      </c>
      <c r="E28" s="7"/>
    </row>
    <row r="29" spans="1:7" x14ac:dyDescent="0.2">
      <c r="E29" s="7"/>
    </row>
    <row r="30" spans="1:7" x14ac:dyDescent="0.2">
      <c r="A30" s="1" t="s">
        <v>9</v>
      </c>
      <c r="B30" s="1">
        <v>1</v>
      </c>
      <c r="C30" s="1">
        <v>0.501</v>
      </c>
      <c r="D30" s="1">
        <f>SUM(C30:C49)</f>
        <v>1.8199999999999996</v>
      </c>
      <c r="E30" s="6">
        <f t="shared" ref="E30" si="0">(3-D30)/3</f>
        <v>0.39333333333333348</v>
      </c>
      <c r="F30" s="1">
        <v>8</v>
      </c>
      <c r="G30" s="1">
        <v>1.8</v>
      </c>
    </row>
    <row r="31" spans="1:7" x14ac:dyDescent="0.2">
      <c r="A31" s="1"/>
      <c r="B31" s="1">
        <v>2</v>
      </c>
      <c r="C31" s="1">
        <v>5.8999999999999997E-2</v>
      </c>
      <c r="D31" s="1"/>
      <c r="E31" s="6"/>
    </row>
    <row r="32" spans="1:7" x14ac:dyDescent="0.2">
      <c r="A32" s="1"/>
      <c r="B32" s="1">
        <v>3</v>
      </c>
      <c r="C32" s="1">
        <v>0.2</v>
      </c>
      <c r="D32" s="1"/>
      <c r="E32" s="6"/>
    </row>
    <row r="33" spans="1:5" x14ac:dyDescent="0.2">
      <c r="A33" s="1"/>
      <c r="B33" s="1">
        <v>4</v>
      </c>
      <c r="C33" s="1">
        <v>4.4999999999999998E-2</v>
      </c>
      <c r="D33" s="1"/>
      <c r="E33" s="6"/>
    </row>
    <row r="34" spans="1:5" x14ac:dyDescent="0.2">
      <c r="A34" s="1"/>
      <c r="B34" s="1">
        <v>5</v>
      </c>
      <c r="C34" s="1">
        <v>0.21</v>
      </c>
      <c r="D34" s="1"/>
      <c r="E34" s="6"/>
    </row>
    <row r="35" spans="1:5" x14ac:dyDescent="0.2">
      <c r="A35" s="1"/>
      <c r="B35" s="1">
        <v>6</v>
      </c>
      <c r="C35" s="1">
        <v>0.111</v>
      </c>
      <c r="D35" s="1"/>
      <c r="E35" s="6"/>
    </row>
    <row r="36" spans="1:5" x14ac:dyDescent="0.2">
      <c r="A36" s="1"/>
      <c r="B36" s="1">
        <v>7</v>
      </c>
      <c r="C36" s="1">
        <v>1.2E-2</v>
      </c>
      <c r="D36" s="1"/>
      <c r="E36" s="6"/>
    </row>
    <row r="37" spans="1:5" x14ac:dyDescent="0.2">
      <c r="A37" s="1"/>
      <c r="B37" s="1">
        <v>8</v>
      </c>
      <c r="C37" s="1">
        <v>8.6999999999999994E-2</v>
      </c>
      <c r="D37" s="1"/>
      <c r="E37" s="6"/>
    </row>
    <row r="38" spans="1:5" x14ac:dyDescent="0.2">
      <c r="A38" s="1"/>
      <c r="B38" s="1">
        <v>9</v>
      </c>
      <c r="C38" s="1">
        <v>0.191</v>
      </c>
      <c r="D38" s="1"/>
      <c r="E38" s="6"/>
    </row>
    <row r="39" spans="1:5" x14ac:dyDescent="0.2">
      <c r="A39" s="1"/>
      <c r="B39" s="1">
        <v>10</v>
      </c>
      <c r="C39" s="1">
        <v>1.2E-2</v>
      </c>
      <c r="D39" s="1"/>
      <c r="E39" s="6"/>
    </row>
    <row r="40" spans="1:5" x14ac:dyDescent="0.2">
      <c r="A40" s="1"/>
      <c r="B40" s="1">
        <v>11</v>
      </c>
      <c r="C40" s="1">
        <v>2.7E-2</v>
      </c>
      <c r="D40" s="1"/>
      <c r="E40" s="6"/>
    </row>
    <row r="41" spans="1:5" x14ac:dyDescent="0.2">
      <c r="A41" s="1"/>
      <c r="B41" s="1">
        <v>12</v>
      </c>
      <c r="C41" s="1">
        <v>4.9000000000000002E-2</v>
      </c>
      <c r="D41" s="1"/>
      <c r="E41" s="6"/>
    </row>
    <row r="42" spans="1:5" x14ac:dyDescent="0.2">
      <c r="A42" s="1"/>
      <c r="B42" s="1">
        <v>13</v>
      </c>
      <c r="C42" s="1">
        <v>5.6000000000000001E-2</v>
      </c>
      <c r="D42" s="1"/>
      <c r="E42" s="6"/>
    </row>
    <row r="43" spans="1:5" x14ac:dyDescent="0.2">
      <c r="A43" s="1"/>
      <c r="B43" s="1">
        <v>14</v>
      </c>
      <c r="C43" s="1">
        <v>4.9000000000000002E-2</v>
      </c>
      <c r="D43" s="1"/>
      <c r="E43" s="6"/>
    </row>
    <row r="44" spans="1:5" x14ac:dyDescent="0.2">
      <c r="A44" s="1"/>
      <c r="B44" s="1">
        <v>15</v>
      </c>
      <c r="C44" s="1">
        <v>6.7000000000000004E-2</v>
      </c>
      <c r="D44" s="1"/>
      <c r="E44" s="6"/>
    </row>
    <row r="45" spans="1:5" x14ac:dyDescent="0.2">
      <c r="A45" s="1"/>
      <c r="B45" s="1">
        <v>16</v>
      </c>
      <c r="C45" s="1">
        <v>9.9000000000000005E-2</v>
      </c>
      <c r="D45" s="1"/>
      <c r="E45" s="6"/>
    </row>
    <row r="46" spans="1:5" x14ac:dyDescent="0.2">
      <c r="A46" s="1"/>
      <c r="B46" s="1">
        <v>17</v>
      </c>
      <c r="C46" s="1">
        <v>1.9E-2</v>
      </c>
      <c r="D46" s="1"/>
      <c r="E46" s="6"/>
    </row>
    <row r="47" spans="1:5" x14ac:dyDescent="0.2">
      <c r="A47" s="1"/>
      <c r="B47" s="1">
        <v>18</v>
      </c>
      <c r="C47" s="1">
        <v>1.4999999999999999E-2</v>
      </c>
      <c r="D47" s="1"/>
      <c r="E47" s="6"/>
    </row>
    <row r="48" spans="1:5" x14ac:dyDescent="0.2">
      <c r="A48" s="1"/>
      <c r="B48" s="1">
        <v>19</v>
      </c>
      <c r="C48" s="1">
        <v>1.0999999999999999E-2</v>
      </c>
      <c r="D48" s="1"/>
      <c r="E48" s="6"/>
    </row>
    <row r="49" spans="1:7" x14ac:dyDescent="0.2">
      <c r="A49" s="1"/>
      <c r="B49" s="1"/>
      <c r="C49" s="1"/>
      <c r="D49" s="1"/>
      <c r="E49" s="6"/>
    </row>
    <row r="50" spans="1:7" x14ac:dyDescent="0.2">
      <c r="E50" s="7"/>
    </row>
    <row r="51" spans="1:7" x14ac:dyDescent="0.2">
      <c r="A51" s="1" t="s">
        <v>10</v>
      </c>
      <c r="B51" s="1">
        <v>1</v>
      </c>
      <c r="C51" s="1">
        <v>0.79900000000000004</v>
      </c>
      <c r="D51" s="1">
        <f>SUM(C51:C61)</f>
        <v>2.1869999999999998</v>
      </c>
      <c r="E51" s="6">
        <f t="shared" ref="E51" si="1">(3-D51)/3</f>
        <v>0.27100000000000007</v>
      </c>
      <c r="F51" s="1">
        <v>11</v>
      </c>
      <c r="G51" s="1">
        <v>7.17</v>
      </c>
    </row>
    <row r="52" spans="1:7" x14ac:dyDescent="0.2">
      <c r="A52" s="1"/>
      <c r="B52" s="1">
        <v>2</v>
      </c>
      <c r="C52" s="1">
        <v>0.14499999999999999</v>
      </c>
      <c r="D52" s="1"/>
      <c r="E52" s="6"/>
    </row>
    <row r="53" spans="1:7" x14ac:dyDescent="0.2">
      <c r="A53" s="1"/>
      <c r="B53" s="1">
        <v>3</v>
      </c>
      <c r="C53" s="1">
        <v>0.27800000000000002</v>
      </c>
      <c r="D53" s="1"/>
      <c r="E53" s="6"/>
    </row>
    <row r="54" spans="1:7" x14ac:dyDescent="0.2">
      <c r="A54" s="1"/>
      <c r="B54" s="1">
        <v>4</v>
      </c>
      <c r="C54" s="1">
        <v>0.10100000000000001</v>
      </c>
      <c r="D54" s="1"/>
      <c r="E54" s="6"/>
    </row>
    <row r="55" spans="1:7" x14ac:dyDescent="0.2">
      <c r="A55" s="1"/>
      <c r="B55" s="1">
        <v>5</v>
      </c>
      <c r="C55" s="1">
        <v>0.20899999999999999</v>
      </c>
      <c r="D55" s="1"/>
      <c r="E55" s="6"/>
    </row>
    <row r="56" spans="1:7" x14ac:dyDescent="0.2">
      <c r="A56" s="1"/>
      <c r="B56" s="1">
        <v>6</v>
      </c>
      <c r="C56" s="1">
        <v>0.14499999999999999</v>
      </c>
      <c r="D56" s="1"/>
      <c r="E56" s="6"/>
    </row>
    <row r="57" spans="1:7" x14ac:dyDescent="0.2">
      <c r="A57" s="1"/>
      <c r="B57" s="1">
        <v>7</v>
      </c>
      <c r="C57" s="1">
        <v>0.21</v>
      </c>
      <c r="D57" s="1"/>
      <c r="E57" s="6"/>
    </row>
    <row r="58" spans="1:7" x14ac:dyDescent="0.2">
      <c r="A58" s="1"/>
      <c r="B58" s="1">
        <v>8</v>
      </c>
      <c r="C58" s="1">
        <v>5.8999999999999997E-2</v>
      </c>
      <c r="D58" s="1"/>
      <c r="E58" s="6"/>
    </row>
    <row r="59" spans="1:7" x14ac:dyDescent="0.2">
      <c r="A59" s="1"/>
      <c r="B59" s="1">
        <v>9</v>
      </c>
      <c r="C59" s="1">
        <v>9.8000000000000004E-2</v>
      </c>
      <c r="D59" s="1"/>
      <c r="E59" s="6"/>
    </row>
    <row r="60" spans="1:7" x14ac:dyDescent="0.2">
      <c r="A60" s="1"/>
      <c r="B60" s="1">
        <v>10</v>
      </c>
      <c r="C60" s="1">
        <v>6.5000000000000002E-2</v>
      </c>
      <c r="D60" s="1"/>
      <c r="E60" s="6"/>
    </row>
    <row r="61" spans="1:7" x14ac:dyDescent="0.2">
      <c r="A61" s="1"/>
      <c r="B61" s="1">
        <v>11</v>
      </c>
      <c r="C61" s="1">
        <v>7.8E-2</v>
      </c>
      <c r="D61" s="1"/>
      <c r="E61" s="6"/>
    </row>
    <row r="62" spans="1:7" x14ac:dyDescent="0.2">
      <c r="E62" s="7"/>
    </row>
    <row r="63" spans="1:7" x14ac:dyDescent="0.2">
      <c r="A63" s="1" t="s">
        <v>11</v>
      </c>
      <c r="B63" s="1">
        <v>1</v>
      </c>
      <c r="C63" s="1">
        <v>0.10100000000000001</v>
      </c>
      <c r="D63" s="1">
        <f>SUM(C63:C70)</f>
        <v>1.2729999999999999</v>
      </c>
      <c r="E63" s="6">
        <f t="shared" ref="E63" si="2">(3-D63)/3</f>
        <v>0.57566666666666666</v>
      </c>
      <c r="F63" s="1">
        <v>3</v>
      </c>
      <c r="G63" s="1">
        <v>0.65</v>
      </c>
    </row>
    <row r="64" spans="1:7" x14ac:dyDescent="0.2">
      <c r="A64" s="1"/>
      <c r="B64" s="1">
        <v>2</v>
      </c>
      <c r="C64" s="1">
        <v>7.9000000000000001E-2</v>
      </c>
      <c r="D64" s="1"/>
      <c r="E64" s="6"/>
    </row>
    <row r="65" spans="1:5" x14ac:dyDescent="0.2">
      <c r="A65" s="1"/>
      <c r="B65" s="1">
        <v>3</v>
      </c>
      <c r="C65" s="1">
        <v>0.14499999999999999</v>
      </c>
      <c r="D65" s="1"/>
      <c r="E65" s="6"/>
    </row>
    <row r="66" spans="1:5" x14ac:dyDescent="0.2">
      <c r="A66" s="1"/>
      <c r="B66" s="1">
        <v>4</v>
      </c>
      <c r="C66" s="1">
        <v>4.9000000000000002E-2</v>
      </c>
      <c r="D66" s="1"/>
      <c r="E66" s="6"/>
    </row>
    <row r="67" spans="1:5" x14ac:dyDescent="0.2">
      <c r="A67" s="1"/>
      <c r="B67" s="1">
        <v>5</v>
      </c>
      <c r="C67" s="1">
        <v>1.7000000000000001E-2</v>
      </c>
      <c r="D67" s="1"/>
      <c r="E67" s="6"/>
    </row>
    <row r="68" spans="1:5" x14ac:dyDescent="0.2">
      <c r="A68" s="1"/>
      <c r="B68" s="1">
        <v>6</v>
      </c>
      <c r="C68" s="1">
        <v>7.5999999999999998E-2</v>
      </c>
      <c r="D68" s="1"/>
      <c r="E68" s="6"/>
    </row>
    <row r="69" spans="1:5" x14ac:dyDescent="0.2">
      <c r="A69" s="1"/>
      <c r="B69" s="1">
        <v>7</v>
      </c>
      <c r="C69" s="1">
        <v>0.41899999999999998</v>
      </c>
      <c r="D69" s="1"/>
      <c r="E69" s="6"/>
    </row>
    <row r="70" spans="1:5" x14ac:dyDescent="0.2">
      <c r="B70" s="1">
        <v>8</v>
      </c>
      <c r="C70" s="1">
        <v>0.38700000000000001</v>
      </c>
      <c r="E70" s="7"/>
    </row>
    <row r="71" spans="1:5" x14ac:dyDescent="0.2">
      <c r="E71" s="5"/>
    </row>
    <row r="72" spans="1:5" x14ac:dyDescent="0.2">
      <c r="E72" s="5"/>
    </row>
    <row r="73" spans="1:5" x14ac:dyDescent="0.2">
      <c r="E73" s="5"/>
    </row>
    <row r="74" spans="1:5" x14ac:dyDescent="0.2">
      <c r="E74" s="5"/>
    </row>
    <row r="75" spans="1:5" x14ac:dyDescent="0.2">
      <c r="E75" s="5"/>
    </row>
    <row r="76" spans="1:5" x14ac:dyDescent="0.2">
      <c r="E76" s="5"/>
    </row>
    <row r="77" spans="1:5" x14ac:dyDescent="0.2">
      <c r="E77" s="5"/>
    </row>
    <row r="78" spans="1:5" x14ac:dyDescent="0.2">
      <c r="E78" s="5"/>
    </row>
    <row r="79" spans="1:5" x14ac:dyDescent="0.2">
      <c r="E79" s="5"/>
    </row>
    <row r="80" spans="1:5" x14ac:dyDescent="0.2">
      <c r="E80" s="5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  <row r="86" spans="5:5" x14ac:dyDescent="0.2">
      <c r="E86" s="5"/>
    </row>
    <row r="87" spans="5:5" x14ac:dyDescent="0.2">
      <c r="E87" s="5"/>
    </row>
    <row r="88" spans="5:5" x14ac:dyDescent="0.2">
      <c r="E88" s="5"/>
    </row>
    <row r="89" spans="5:5" x14ac:dyDescent="0.2">
      <c r="E89" s="5"/>
    </row>
    <row r="90" spans="5:5" x14ac:dyDescent="0.2">
      <c r="E90" s="5"/>
    </row>
    <row r="91" spans="5:5" x14ac:dyDescent="0.2">
      <c r="E91" s="5"/>
    </row>
    <row r="92" spans="5:5" x14ac:dyDescent="0.2">
      <c r="E92" s="5"/>
    </row>
    <row r="93" spans="5:5" x14ac:dyDescent="0.2">
      <c r="E93" s="5"/>
    </row>
    <row r="94" spans="5:5" x14ac:dyDescent="0.2">
      <c r="E94" s="5"/>
    </row>
    <row r="95" spans="5:5" x14ac:dyDescent="0.2">
      <c r="E95" s="5"/>
    </row>
    <row r="96" spans="5:5" x14ac:dyDescent="0.2">
      <c r="E96" s="5"/>
    </row>
    <row r="97" spans="5:5" x14ac:dyDescent="0.2">
      <c r="E97" s="5"/>
    </row>
    <row r="98" spans="5:5" x14ac:dyDescent="0.2">
      <c r="E98" s="5"/>
    </row>
    <row r="99" spans="5:5" x14ac:dyDescent="0.2">
      <c r="E99" s="5"/>
    </row>
    <row r="100" spans="5:5" x14ac:dyDescent="0.2">
      <c r="E100" s="5"/>
    </row>
    <row r="101" spans="5:5" x14ac:dyDescent="0.2">
      <c r="E101" s="5"/>
    </row>
    <row r="102" spans="5:5" x14ac:dyDescent="0.2">
      <c r="E102" s="5"/>
    </row>
    <row r="103" spans="5:5" x14ac:dyDescent="0.2">
      <c r="E103" s="5"/>
    </row>
    <row r="104" spans="5:5" x14ac:dyDescent="0.2">
      <c r="E104" s="5"/>
    </row>
    <row r="105" spans="5:5" x14ac:dyDescent="0.2">
      <c r="E105" s="5"/>
    </row>
    <row r="106" spans="5:5" x14ac:dyDescent="0.2">
      <c r="E106" s="5"/>
    </row>
    <row r="107" spans="5:5" x14ac:dyDescent="0.2">
      <c r="E107" s="5"/>
    </row>
    <row r="108" spans="5:5" x14ac:dyDescent="0.2">
      <c r="E108" s="5"/>
    </row>
    <row r="109" spans="5:5" x14ac:dyDescent="0.2">
      <c r="E109" s="5"/>
    </row>
    <row r="110" spans="5:5" x14ac:dyDescent="0.2">
      <c r="E110" s="5"/>
    </row>
    <row r="111" spans="5:5" x14ac:dyDescent="0.2">
      <c r="E111" s="5"/>
    </row>
    <row r="112" spans="5:5" x14ac:dyDescent="0.2">
      <c r="E112" s="5"/>
    </row>
    <row r="113" spans="5:5" x14ac:dyDescent="0.2">
      <c r="E113" s="5"/>
    </row>
    <row r="114" spans="5:5" x14ac:dyDescent="0.2">
      <c r="E114" s="5"/>
    </row>
    <row r="115" spans="5:5" x14ac:dyDescent="0.2">
      <c r="E115" s="5"/>
    </row>
    <row r="116" spans="5:5" x14ac:dyDescent="0.2">
      <c r="E116" s="5"/>
    </row>
    <row r="117" spans="5:5" x14ac:dyDescent="0.2">
      <c r="E117" s="5"/>
    </row>
    <row r="118" spans="5:5" x14ac:dyDescent="0.2">
      <c r="E118" s="5"/>
    </row>
    <row r="119" spans="5:5" x14ac:dyDescent="0.2">
      <c r="E119" s="5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15257-0274-F44B-B844-14CB210B6625}">
  <dimension ref="A1:I23"/>
  <sheetViews>
    <sheetView workbookViewId="0">
      <selection activeCell="C28" sqref="C28"/>
    </sheetView>
  </sheetViews>
  <sheetFormatPr baseColWidth="10" defaultRowHeight="16" x14ac:dyDescent="0.2"/>
  <cols>
    <col min="1" max="1" width="12.83203125" style="1" customWidth="1"/>
    <col min="2" max="2" width="12.6640625" style="1" customWidth="1"/>
    <col min="3" max="3" width="10.83203125" style="1"/>
    <col min="4" max="5" width="11.6640625" style="1" bestFit="1" customWidth="1"/>
    <col min="6" max="16384" width="10.83203125" style="1"/>
  </cols>
  <sheetData>
    <row r="1" spans="1:9" x14ac:dyDescent="0.2">
      <c r="A1" s="12" t="s">
        <v>15</v>
      </c>
    </row>
    <row r="3" spans="1:9" x14ac:dyDescent="0.2">
      <c r="A3" s="4" t="s">
        <v>1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20</v>
      </c>
      <c r="G3" s="4" t="s">
        <v>21</v>
      </c>
      <c r="H3" s="4" t="s">
        <v>12</v>
      </c>
      <c r="I3" s="4" t="s">
        <v>13</v>
      </c>
    </row>
    <row r="4" spans="1:9" x14ac:dyDescent="0.2">
      <c r="A4" s="1" t="s">
        <v>2</v>
      </c>
      <c r="B4" s="8">
        <v>0.67009640199708187</v>
      </c>
      <c r="C4" s="1">
        <v>251</v>
      </c>
      <c r="D4" s="11">
        <f>C4*EXP(6*B4)</f>
        <v>13989.066666666662</v>
      </c>
      <c r="E4" s="8">
        <f>5.3*((B4/0.25-1)/(1-B4/0.85))^(1/1)</f>
        <v>42.078853608389899</v>
      </c>
      <c r="F4" s="10">
        <v>3152.1477531325004</v>
      </c>
      <c r="G4" s="9">
        <v>2.3107803308970588E-2</v>
      </c>
      <c r="H4" s="1">
        <f>SQRT(E4/F4)/G4</f>
        <v>5</v>
      </c>
      <c r="I4" s="8">
        <f>(D4*0.0045)/(C4*0.06)</f>
        <v>4.1799999999999988</v>
      </c>
    </row>
    <row r="5" spans="1:9" x14ac:dyDescent="0.2">
      <c r="A5" s="1" t="s">
        <v>7</v>
      </c>
      <c r="B5" s="8">
        <v>0.66809076206979467</v>
      </c>
      <c r="C5" s="1">
        <v>251</v>
      </c>
      <c r="D5" s="11">
        <f t="shared" ref="D5:D9" si="0">C5*EXP(6*B5)</f>
        <v>13821.733333333334</v>
      </c>
      <c r="E5" s="8">
        <f t="shared" ref="E5:E9" si="1">5.3*((B5/0.25-1)/(1-B5/0.85))^(1/1)</f>
        <v>41.416233821991675</v>
      </c>
      <c r="F5" s="10">
        <v>3146.9932585193724</v>
      </c>
      <c r="G5" s="9">
        <v>2.4939030362585782E-3</v>
      </c>
      <c r="H5" s="1">
        <f t="shared" ref="H5:H9" si="2">SQRT(E5/F5)/G5</f>
        <v>46</v>
      </c>
      <c r="I5" s="8">
        <f t="shared" ref="I5:I9" si="3">(D5*0.0045)/(C5*0.06)</f>
        <v>4.13</v>
      </c>
    </row>
    <row r="6" spans="1:9" x14ac:dyDescent="0.2">
      <c r="A6" s="1" t="s">
        <v>8</v>
      </c>
      <c r="B6" s="8">
        <v>0.52967563839132425</v>
      </c>
      <c r="C6" s="1">
        <v>251</v>
      </c>
      <c r="D6" s="11">
        <f t="shared" si="0"/>
        <v>6023.9999999999982</v>
      </c>
      <c r="E6" s="8">
        <f t="shared" si="1"/>
        <v>15.733286655132652</v>
      </c>
      <c r="F6" s="10">
        <v>2791.2663906657035</v>
      </c>
      <c r="G6" s="9">
        <v>9.6253045976316598E-4</v>
      </c>
      <c r="H6" s="1">
        <f t="shared" si="2"/>
        <v>78</v>
      </c>
      <c r="I6" s="8">
        <f t="shared" si="3"/>
        <v>1.7999999999999994</v>
      </c>
    </row>
    <row r="7" spans="1:9" x14ac:dyDescent="0.2">
      <c r="A7" s="1" t="s">
        <v>9</v>
      </c>
      <c r="B7" s="8">
        <v>0.52967563839132425</v>
      </c>
      <c r="C7" s="1">
        <v>251</v>
      </c>
      <c r="D7" s="11">
        <f t="shared" si="0"/>
        <v>6023.9999999999982</v>
      </c>
      <c r="E7" s="8">
        <f t="shared" si="1"/>
        <v>15.733286655132652</v>
      </c>
      <c r="F7" s="10">
        <v>2791.2663906657035</v>
      </c>
      <c r="G7" s="9">
        <v>9.3846719826908686E-3</v>
      </c>
      <c r="H7" s="1">
        <f t="shared" si="2"/>
        <v>8</v>
      </c>
      <c r="I7" s="8">
        <f t="shared" si="3"/>
        <v>1.7999999999999994</v>
      </c>
    </row>
    <row r="8" spans="1:9" x14ac:dyDescent="0.2">
      <c r="A8" s="1" t="s">
        <v>10</v>
      </c>
      <c r="B8" s="8">
        <v>0.76002880334289269</v>
      </c>
      <c r="C8" s="1">
        <v>251</v>
      </c>
      <c r="D8" s="11">
        <f t="shared" si="0"/>
        <v>23995.600000000006</v>
      </c>
      <c r="E8" s="8">
        <f t="shared" si="1"/>
        <v>102.15179277059113</v>
      </c>
      <c r="F8" s="10">
        <v>3383.2740245912346</v>
      </c>
      <c r="G8" s="9">
        <v>1.5796530999604042E-2</v>
      </c>
      <c r="H8" s="1">
        <f t="shared" si="2"/>
        <v>11</v>
      </c>
      <c r="I8" s="8">
        <f t="shared" si="3"/>
        <v>7.1700000000000026</v>
      </c>
    </row>
    <row r="9" spans="1:9" x14ac:dyDescent="0.2">
      <c r="A9" s="1" t="s">
        <v>11</v>
      </c>
      <c r="B9" s="8">
        <v>0.35991404155889545</v>
      </c>
      <c r="C9" s="1">
        <v>251</v>
      </c>
      <c r="D9" s="11">
        <f t="shared" si="0"/>
        <v>2175.3333333333335</v>
      </c>
      <c r="E9" s="8">
        <f t="shared" si="1"/>
        <v>4.0414359864368947</v>
      </c>
      <c r="F9" s="10">
        <v>2354.979086806361</v>
      </c>
      <c r="G9" s="9">
        <v>1.3808708761272763E-2</v>
      </c>
      <c r="H9" s="1">
        <f t="shared" si="2"/>
        <v>3</v>
      </c>
      <c r="I9" s="8">
        <f t="shared" si="3"/>
        <v>0.65</v>
      </c>
    </row>
    <row r="10" spans="1:9" x14ac:dyDescent="0.2">
      <c r="E10" s="8"/>
    </row>
    <row r="13" spans="1:9" x14ac:dyDescent="0.2">
      <c r="A13" s="4" t="s">
        <v>24</v>
      </c>
      <c r="B13" s="15" t="s">
        <v>22</v>
      </c>
    </row>
    <row r="14" spans="1:9" x14ac:dyDescent="0.2">
      <c r="A14" s="17" t="s">
        <v>16</v>
      </c>
      <c r="B14" s="13" t="s">
        <v>23</v>
      </c>
    </row>
    <row r="15" spans="1:9" x14ac:dyDescent="0.2">
      <c r="A15" s="17" t="s">
        <v>17</v>
      </c>
      <c r="B15" s="13" t="s">
        <v>25</v>
      </c>
    </row>
    <row r="16" spans="1:9" x14ac:dyDescent="0.2">
      <c r="A16" s="17" t="s">
        <v>18</v>
      </c>
      <c r="B16" s="13" t="s">
        <v>26</v>
      </c>
    </row>
    <row r="17" spans="1:2" x14ac:dyDescent="0.2">
      <c r="A17" s="17" t="s">
        <v>19</v>
      </c>
      <c r="B17" s="13" t="s">
        <v>29</v>
      </c>
    </row>
    <row r="18" spans="1:2" x14ac:dyDescent="0.2">
      <c r="A18" s="17" t="s">
        <v>20</v>
      </c>
      <c r="B18" s="13" t="s">
        <v>27</v>
      </c>
    </row>
    <row r="19" spans="1:2" x14ac:dyDescent="0.2">
      <c r="A19" s="17" t="s">
        <v>12</v>
      </c>
      <c r="B19" s="13" t="s">
        <v>28</v>
      </c>
    </row>
    <row r="20" spans="1:2" x14ac:dyDescent="0.2">
      <c r="A20" s="17" t="s">
        <v>13</v>
      </c>
      <c r="B20" s="14" t="s">
        <v>30</v>
      </c>
    </row>
    <row r="21" spans="1:2" x14ac:dyDescent="0.2">
      <c r="B21" s="14"/>
    </row>
    <row r="22" spans="1:2" x14ac:dyDescent="0.2">
      <c r="A22" s="16" t="s">
        <v>31</v>
      </c>
      <c r="B22" s="14"/>
    </row>
    <row r="23" spans="1:2" x14ac:dyDescent="0.2">
      <c r="B2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Mix - 1</vt:lpstr>
      <vt:lpstr>Mix - 2</vt:lpstr>
      <vt:lpstr>Y-S Calcs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2020-03-13T04:51:06Z</dcterms:created>
  <dcterms:modified xsi:type="dcterms:W3CDTF">2020-03-22T17:49:38Z</dcterms:modified>
</cp:coreProperties>
</file>