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apple/Desktop/"/>
    </mc:Choice>
  </mc:AlternateContent>
  <xr:revisionPtr revIDLastSave="0" documentId="13_ncr:1_{C5199DB1-7175-AF4E-A3B6-3E2577FACE30}" xr6:coauthVersionLast="34" xr6:coauthVersionMax="34" xr10:uidLastSave="{00000000-0000-0000-0000-000000000000}"/>
  <bookViews>
    <workbookView xWindow="2380" yWindow="2800" windowWidth="25040" windowHeight="12420" firstSheet="37" activeTab="49" xr2:uid="{ABCF8D64-A3A0-E740-9994-74D3428A1A74}"/>
  </bookViews>
  <sheets>
    <sheet name="DLAT" sheetId="2" r:id="rId1"/>
    <sheet name="MECR" sheetId="3" r:id="rId2"/>
    <sheet name="MRM2" sheetId="4" r:id="rId3"/>
    <sheet name="NFS1" sheetId="5" r:id="rId4"/>
    <sheet name="CPT1A" sheetId="6" r:id="rId5"/>
    <sheet name="MARS2" sheetId="7" r:id="rId6"/>
    <sheet name="NDUFS2" sheetId="8" r:id="rId7"/>
    <sheet name="PDHX" sheetId="9" r:id="rId8"/>
    <sheet name="QRSL1" sheetId="10" r:id="rId9"/>
    <sheet name="MGME1" sheetId="11" r:id="rId10"/>
    <sheet name="IDH3B" sheetId="13" r:id="rId11"/>
    <sheet name="NDUFV2" sheetId="14" r:id="rId12"/>
    <sheet name="COQ9" sheetId="15" r:id="rId13"/>
    <sheet name="COQ5" sheetId="16" r:id="rId14"/>
    <sheet name="PDSS2" sheetId="17" r:id="rId15"/>
    <sheet name="NDUFS8" sheetId="18" r:id="rId16"/>
    <sheet name="COX4I2" sheetId="19" r:id="rId17"/>
    <sheet name="COX20" sheetId="20" r:id="rId18"/>
    <sheet name="XPNPEP3" sheetId="21" r:id="rId19"/>
    <sheet name="ISCA1" sheetId="22" r:id="rId20"/>
    <sheet name="TRMT10C" sheetId="23" r:id="rId21"/>
    <sheet name="PDP1" sheetId="24" r:id="rId22"/>
    <sheet name="MRPS23" sheetId="25" r:id="rId23"/>
    <sheet name="COQ6" sheetId="26" r:id="rId24"/>
    <sheet name="NDUFS7" sheetId="27" r:id="rId25"/>
    <sheet name="NDUFA13" sheetId="28" r:id="rId26"/>
    <sheet name="DNM1L" sheetId="29" r:id="rId27"/>
    <sheet name="PUS1" sheetId="30" r:id="rId28"/>
    <sheet name="COQ7" sheetId="31" r:id="rId29"/>
    <sheet name="NDUFA11" sheetId="32" r:id="rId30"/>
    <sheet name="NDUFA9" sheetId="33" r:id="rId31"/>
    <sheet name="NADK2" sheetId="34" r:id="rId32"/>
    <sheet name="PDHB" sheetId="35" r:id="rId33"/>
    <sheet name="COX6A1" sheetId="36" r:id="rId34"/>
    <sheet name="C1QBP" sheetId="37" r:id="rId35"/>
    <sheet name="TARS2" sheetId="38" r:id="rId36"/>
    <sheet name="PDSS1" sheetId="39" r:id="rId37"/>
    <sheet name="IDH3A" sheetId="40" r:id="rId38"/>
    <sheet name="NDUFS6" sheetId="41" r:id="rId39"/>
    <sheet name="ISCU" sheetId="42" r:id="rId40"/>
    <sheet name="IDH2" sheetId="43" r:id="rId41"/>
    <sheet name="NDUFAF1" sheetId="44" r:id="rId42"/>
    <sheet name="SLC25A19" sheetId="45" r:id="rId43"/>
    <sheet name="ATPAF2" sheetId="46" r:id="rId44"/>
    <sheet name="COA6" sheetId="47" r:id="rId45"/>
    <sheet name="ABAT" sheetId="48" r:id="rId46"/>
    <sheet name="FDX1L" sheetId="49" r:id="rId47"/>
    <sheet name="SLC25A12" sheetId="50" r:id="rId48"/>
    <sheet name="PMPCA" sheetId="51" r:id="rId49"/>
    <sheet name="ATP5A1" sheetId="52" r:id="rId50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99" i="52" l="1"/>
  <c r="H400" i="52" s="1"/>
  <c r="L23" i="52"/>
  <c r="K23" i="52"/>
  <c r="J23" i="52"/>
  <c r="L21" i="52"/>
  <c r="K21" i="52"/>
  <c r="J21" i="52"/>
  <c r="L19" i="52"/>
  <c r="K19" i="52"/>
  <c r="J19" i="52"/>
  <c r="P18" i="52"/>
  <c r="H16" i="52"/>
  <c r="G16" i="52"/>
  <c r="G399" i="52" s="1"/>
  <c r="G400" i="52" s="1"/>
  <c r="E16" i="52"/>
  <c r="F5" i="52"/>
  <c r="F4" i="52"/>
  <c r="F3" i="52"/>
  <c r="F16" i="52" s="1"/>
  <c r="F2" i="52"/>
  <c r="F399" i="52" s="1"/>
  <c r="F400" i="52" s="1"/>
  <c r="L43" i="51"/>
  <c r="K43" i="51"/>
  <c r="J43" i="51"/>
  <c r="L41" i="51"/>
  <c r="K41" i="51"/>
  <c r="J41" i="51"/>
  <c r="L39" i="51"/>
  <c r="K39" i="51"/>
  <c r="J39" i="51"/>
  <c r="H36" i="51"/>
  <c r="H100" i="51" s="1"/>
  <c r="H101" i="51" s="1"/>
  <c r="G36" i="51"/>
  <c r="G100" i="51" s="1"/>
  <c r="G101" i="51" s="1"/>
  <c r="E36" i="51"/>
  <c r="F8" i="51"/>
  <c r="F7" i="51"/>
  <c r="F6" i="51"/>
  <c r="F5" i="51"/>
  <c r="F4" i="51"/>
  <c r="F3" i="51"/>
  <c r="F2" i="51"/>
  <c r="L25" i="50"/>
  <c r="K25" i="50"/>
  <c r="J25" i="50"/>
  <c r="L23" i="50"/>
  <c r="K23" i="50"/>
  <c r="J23" i="50"/>
  <c r="L21" i="50"/>
  <c r="K21" i="50"/>
  <c r="J21" i="50"/>
  <c r="H18" i="50"/>
  <c r="H399" i="50" s="1"/>
  <c r="H400" i="50" s="1"/>
  <c r="G18" i="50"/>
  <c r="G399" i="50" s="1"/>
  <c r="G400" i="50" s="1"/>
  <c r="E18" i="50"/>
  <c r="F4" i="50"/>
  <c r="F3" i="50"/>
  <c r="F2" i="50"/>
  <c r="L22" i="49"/>
  <c r="K22" i="49"/>
  <c r="J22" i="49"/>
  <c r="L20" i="49"/>
  <c r="K20" i="49"/>
  <c r="J20" i="49"/>
  <c r="L18" i="49"/>
  <c r="K18" i="49"/>
  <c r="J18" i="49"/>
  <c r="P17" i="49"/>
  <c r="O17" i="49"/>
  <c r="H15" i="49"/>
  <c r="H100" i="49" s="1"/>
  <c r="H101" i="49" s="1"/>
  <c r="G15" i="49"/>
  <c r="G100" i="49" s="1"/>
  <c r="G101" i="49" s="1"/>
  <c r="F15" i="49"/>
  <c r="E15" i="49"/>
  <c r="F2" i="49"/>
  <c r="F100" i="49" s="1"/>
  <c r="F101" i="49" s="1"/>
  <c r="L35" i="48"/>
  <c r="K35" i="48"/>
  <c r="J35" i="48"/>
  <c r="L33" i="48"/>
  <c r="K33" i="48"/>
  <c r="J33" i="48"/>
  <c r="L31" i="48"/>
  <c r="K31" i="48"/>
  <c r="J31" i="48"/>
  <c r="O30" i="48"/>
  <c r="H28" i="48"/>
  <c r="H250" i="48" s="1"/>
  <c r="H251" i="48" s="1"/>
  <c r="G28" i="48"/>
  <c r="G250" i="48" s="1"/>
  <c r="G251" i="48" s="1"/>
  <c r="E28" i="48"/>
  <c r="F2" i="48"/>
  <c r="L27" i="47"/>
  <c r="K27" i="47"/>
  <c r="J27" i="47"/>
  <c r="L25" i="47"/>
  <c r="K25" i="47"/>
  <c r="J25" i="47"/>
  <c r="L23" i="47"/>
  <c r="K23" i="47"/>
  <c r="J23" i="47"/>
  <c r="H20" i="47"/>
  <c r="P22" i="47" s="1"/>
  <c r="G20" i="47"/>
  <c r="O22" i="47" s="1"/>
  <c r="E20" i="47"/>
  <c r="F2" i="47"/>
  <c r="F20" i="47" s="1"/>
  <c r="H100" i="46"/>
  <c r="H101" i="46" s="1"/>
  <c r="L30" i="46"/>
  <c r="K30" i="46"/>
  <c r="J30" i="46"/>
  <c r="L28" i="46"/>
  <c r="K28" i="46"/>
  <c r="J28" i="46"/>
  <c r="L26" i="46"/>
  <c r="K26" i="46"/>
  <c r="J26" i="46"/>
  <c r="P25" i="46"/>
  <c r="O25" i="46"/>
  <c r="H23" i="46"/>
  <c r="G23" i="46"/>
  <c r="G100" i="46" s="1"/>
  <c r="G101" i="46" s="1"/>
  <c r="F23" i="46"/>
  <c r="E23" i="46"/>
  <c r="F6" i="46"/>
  <c r="F5" i="46"/>
  <c r="F100" i="46" s="1"/>
  <c r="F101" i="46" s="1"/>
  <c r="L21" i="45"/>
  <c r="K21" i="45"/>
  <c r="J21" i="45"/>
  <c r="L19" i="45"/>
  <c r="K19" i="45"/>
  <c r="J19" i="45"/>
  <c r="L17" i="45"/>
  <c r="K17" i="45"/>
  <c r="J17" i="45"/>
  <c r="P16" i="45"/>
  <c r="O16" i="45"/>
  <c r="H14" i="45"/>
  <c r="H100" i="45" s="1"/>
  <c r="H101" i="45" s="1"/>
  <c r="G14" i="45"/>
  <c r="G100" i="45" s="1"/>
  <c r="G101" i="45" s="1"/>
  <c r="F14" i="45"/>
  <c r="E14" i="45"/>
  <c r="F4" i="45"/>
  <c r="F100" i="45" s="1"/>
  <c r="F101" i="45" s="1"/>
  <c r="L36" i="44"/>
  <c r="K36" i="44"/>
  <c r="J36" i="44"/>
  <c r="L34" i="44"/>
  <c r="K34" i="44"/>
  <c r="J34" i="44"/>
  <c r="L32" i="44"/>
  <c r="K32" i="44"/>
  <c r="J32" i="44"/>
  <c r="P31" i="44"/>
  <c r="H29" i="44"/>
  <c r="H100" i="44" s="1"/>
  <c r="H101" i="44" s="1"/>
  <c r="G29" i="44"/>
  <c r="O31" i="44" s="1"/>
  <c r="E29" i="44"/>
  <c r="F6" i="44"/>
  <c r="F5" i="44"/>
  <c r="F4" i="44"/>
  <c r="F3" i="44"/>
  <c r="F2" i="44"/>
  <c r="F29" i="44" s="1"/>
  <c r="N31" i="44" s="1"/>
  <c r="L35" i="43"/>
  <c r="K35" i="43"/>
  <c r="J35" i="43"/>
  <c r="L33" i="43"/>
  <c r="K33" i="43"/>
  <c r="J33" i="43"/>
  <c r="L31" i="43"/>
  <c r="K31" i="43"/>
  <c r="J31" i="43"/>
  <c r="H28" i="43"/>
  <c r="P30" i="43" s="1"/>
  <c r="G28" i="43"/>
  <c r="O30" i="43" s="1"/>
  <c r="E28" i="43"/>
  <c r="F4" i="43"/>
  <c r="F3" i="43"/>
  <c r="F2" i="43"/>
  <c r="F28" i="43" s="1"/>
  <c r="L24" i="42"/>
  <c r="K24" i="42"/>
  <c r="J24" i="42"/>
  <c r="L22" i="42"/>
  <c r="K22" i="42"/>
  <c r="J22" i="42"/>
  <c r="L20" i="42"/>
  <c r="K20" i="42"/>
  <c r="J20" i="42"/>
  <c r="P19" i="42"/>
  <c r="O19" i="42"/>
  <c r="H17" i="42"/>
  <c r="H100" i="42" s="1"/>
  <c r="H101" i="42" s="1"/>
  <c r="G17" i="42"/>
  <c r="G100" i="42" s="1"/>
  <c r="G101" i="42" s="1"/>
  <c r="E17" i="42"/>
  <c r="F6" i="42"/>
  <c r="F5" i="42"/>
  <c r="F4" i="42"/>
  <c r="F3" i="42"/>
  <c r="F2" i="42"/>
  <c r="L29" i="41"/>
  <c r="K29" i="41"/>
  <c r="J29" i="41"/>
  <c r="L27" i="41"/>
  <c r="K27" i="41"/>
  <c r="J27" i="41"/>
  <c r="L25" i="41"/>
  <c r="K25" i="41"/>
  <c r="J25" i="41"/>
  <c r="O24" i="41"/>
  <c r="H22" i="41"/>
  <c r="H400" i="41" s="1"/>
  <c r="H401" i="41" s="1"/>
  <c r="G22" i="41"/>
  <c r="G400" i="41" s="1"/>
  <c r="G401" i="41" s="1"/>
  <c r="E22" i="41"/>
  <c r="F4" i="41"/>
  <c r="G399" i="40"/>
  <c r="G400" i="40" s="1"/>
  <c r="L22" i="40"/>
  <c r="K22" i="40"/>
  <c r="J22" i="40"/>
  <c r="L20" i="40"/>
  <c r="K20" i="40"/>
  <c r="J20" i="40"/>
  <c r="L18" i="40"/>
  <c r="K18" i="40"/>
  <c r="J18" i="40"/>
  <c r="P17" i="40"/>
  <c r="O17" i="40"/>
  <c r="H15" i="40"/>
  <c r="H399" i="40" s="1"/>
  <c r="H400" i="40" s="1"/>
  <c r="G15" i="40"/>
  <c r="F15" i="40"/>
  <c r="E15" i="40"/>
  <c r="F3" i="40"/>
  <c r="F2" i="40"/>
  <c r="F399" i="40" s="1"/>
  <c r="F400" i="40" s="1"/>
  <c r="L34" i="39"/>
  <c r="K34" i="39"/>
  <c r="J34" i="39"/>
  <c r="L32" i="39"/>
  <c r="K32" i="39"/>
  <c r="J32" i="39"/>
  <c r="L30" i="39"/>
  <c r="K30" i="39"/>
  <c r="J30" i="39"/>
  <c r="O29" i="39"/>
  <c r="H27" i="39"/>
  <c r="H250" i="39" s="1"/>
  <c r="H251" i="39" s="1"/>
  <c r="G27" i="39"/>
  <c r="G250" i="39" s="1"/>
  <c r="G251" i="39" s="1"/>
  <c r="E27" i="39"/>
  <c r="F6" i="39"/>
  <c r="F5" i="39"/>
  <c r="F4" i="39"/>
  <c r="F3" i="39"/>
  <c r="F2" i="39"/>
  <c r="L47" i="38"/>
  <c r="K47" i="38"/>
  <c r="J47" i="38"/>
  <c r="L45" i="38"/>
  <c r="K45" i="38"/>
  <c r="J45" i="38"/>
  <c r="L43" i="38"/>
  <c r="K43" i="38"/>
  <c r="J43" i="38"/>
  <c r="H40" i="38"/>
  <c r="P42" i="38" s="1"/>
  <c r="G40" i="38"/>
  <c r="O42" i="38" s="1"/>
  <c r="E40" i="38"/>
  <c r="F11" i="38"/>
  <c r="F10" i="38"/>
  <c r="F9" i="38"/>
  <c r="F8" i="38"/>
  <c r="F7" i="38"/>
  <c r="F6" i="38"/>
  <c r="F5" i="38"/>
  <c r="F4" i="38"/>
  <c r="F3" i="38"/>
  <c r="F2" i="38"/>
  <c r="F40" i="38" s="1"/>
  <c r="L35" i="37"/>
  <c r="K35" i="37"/>
  <c r="J35" i="37"/>
  <c r="L33" i="37"/>
  <c r="K33" i="37"/>
  <c r="J33" i="37"/>
  <c r="L31" i="37"/>
  <c r="K31" i="37"/>
  <c r="J31" i="37"/>
  <c r="H28" i="37"/>
  <c r="H399" i="37" s="1"/>
  <c r="H400" i="37" s="1"/>
  <c r="G28" i="37"/>
  <c r="G399" i="37" s="1"/>
  <c r="G400" i="37" s="1"/>
  <c r="E28" i="37"/>
  <c r="F22" i="37"/>
  <c r="F21" i="37"/>
  <c r="F20" i="37"/>
  <c r="F17" i="37"/>
  <c r="L22" i="36"/>
  <c r="K22" i="36"/>
  <c r="J22" i="36"/>
  <c r="L20" i="36"/>
  <c r="K20" i="36"/>
  <c r="J20" i="36"/>
  <c r="L18" i="36"/>
  <c r="K18" i="36"/>
  <c r="J18" i="36"/>
  <c r="O17" i="36"/>
  <c r="H15" i="36"/>
  <c r="H400" i="36" s="1"/>
  <c r="H401" i="36" s="1"/>
  <c r="G15" i="36"/>
  <c r="G400" i="36" s="1"/>
  <c r="G401" i="36" s="1"/>
  <c r="E15" i="36"/>
  <c r="F2" i="36"/>
  <c r="L36" i="35"/>
  <c r="K36" i="35"/>
  <c r="J36" i="35"/>
  <c r="L34" i="35"/>
  <c r="K34" i="35"/>
  <c r="J34" i="35"/>
  <c r="L32" i="35"/>
  <c r="K32" i="35"/>
  <c r="J32" i="35"/>
  <c r="H29" i="35"/>
  <c r="H399" i="35" s="1"/>
  <c r="H400" i="35" s="1"/>
  <c r="G29" i="35"/>
  <c r="G399" i="35" s="1"/>
  <c r="G400" i="35" s="1"/>
  <c r="E29" i="35"/>
  <c r="F3" i="35"/>
  <c r="F2" i="35"/>
  <c r="F250" i="34"/>
  <c r="F251" i="34" s="1"/>
  <c r="L23" i="34"/>
  <c r="K23" i="34"/>
  <c r="J23" i="34"/>
  <c r="L21" i="34"/>
  <c r="K21" i="34"/>
  <c r="J21" i="34"/>
  <c r="L19" i="34"/>
  <c r="K19" i="34"/>
  <c r="J19" i="34"/>
  <c r="P18" i="34"/>
  <c r="O18" i="34"/>
  <c r="H16" i="34"/>
  <c r="H250" i="34" s="1"/>
  <c r="H251" i="34" s="1"/>
  <c r="G16" i="34"/>
  <c r="G250" i="34" s="1"/>
  <c r="G251" i="34" s="1"/>
  <c r="G400" i="33"/>
  <c r="G401" i="33" s="1"/>
  <c r="L30" i="33"/>
  <c r="K30" i="33"/>
  <c r="J30" i="33"/>
  <c r="L28" i="33"/>
  <c r="K28" i="33"/>
  <c r="J28" i="33"/>
  <c r="L26" i="33"/>
  <c r="K26" i="33"/>
  <c r="J26" i="33"/>
  <c r="P25" i="33"/>
  <c r="O25" i="33"/>
  <c r="H23" i="33"/>
  <c r="H400" i="33" s="1"/>
  <c r="H401" i="33" s="1"/>
  <c r="G23" i="33"/>
  <c r="E23" i="33"/>
  <c r="F6" i="33"/>
  <c r="F5" i="33"/>
  <c r="F4" i="33"/>
  <c r="F3" i="33"/>
  <c r="F2" i="33"/>
  <c r="L27" i="32"/>
  <c r="K27" i="32"/>
  <c r="J27" i="32"/>
  <c r="L25" i="32"/>
  <c r="K25" i="32"/>
  <c r="J25" i="32"/>
  <c r="L23" i="32"/>
  <c r="K23" i="32"/>
  <c r="J23" i="32"/>
  <c r="H20" i="32"/>
  <c r="H400" i="32" s="1"/>
  <c r="H401" i="32" s="1"/>
  <c r="G20" i="32"/>
  <c r="G400" i="32" s="1"/>
  <c r="G401" i="32" s="1"/>
  <c r="E20" i="32"/>
  <c r="F5" i="32"/>
  <c r="F4" i="32"/>
  <c r="F3" i="32"/>
  <c r="F20" i="32" s="1"/>
  <c r="F2" i="32"/>
  <c r="H250" i="31"/>
  <c r="H251" i="31" s="1"/>
  <c r="L30" i="31"/>
  <c r="K30" i="31"/>
  <c r="J30" i="31"/>
  <c r="L28" i="31"/>
  <c r="K28" i="31"/>
  <c r="J28" i="31"/>
  <c r="L26" i="31"/>
  <c r="K26" i="31"/>
  <c r="J26" i="31"/>
  <c r="P24" i="31"/>
  <c r="H23" i="31"/>
  <c r="G23" i="31"/>
  <c r="G250" i="31" s="1"/>
  <c r="G251" i="31" s="1"/>
  <c r="E23" i="31"/>
  <c r="F4" i="31"/>
  <c r="F3" i="31"/>
  <c r="F2" i="31"/>
  <c r="F23" i="31" s="1"/>
  <c r="J35" i="30"/>
  <c r="I35" i="30"/>
  <c r="H35" i="30"/>
  <c r="J33" i="30"/>
  <c r="I33" i="30"/>
  <c r="H33" i="30"/>
  <c r="J31" i="30"/>
  <c r="I31" i="30"/>
  <c r="H31" i="30"/>
  <c r="F28" i="30"/>
  <c r="L30" i="30" s="1"/>
  <c r="E28" i="30"/>
  <c r="K30" i="30" s="1"/>
  <c r="D28" i="30"/>
  <c r="L5" i="30"/>
  <c r="L4" i="30"/>
  <c r="L3" i="30"/>
  <c r="L2" i="30"/>
  <c r="F55" i="29"/>
  <c r="L40" i="29"/>
  <c r="K40" i="29"/>
  <c r="J40" i="29"/>
  <c r="L38" i="29"/>
  <c r="K38" i="29"/>
  <c r="J38" i="29"/>
  <c r="L36" i="29"/>
  <c r="K36" i="29"/>
  <c r="J36" i="29"/>
  <c r="P35" i="29"/>
  <c r="H33" i="29"/>
  <c r="H365" i="29" s="1"/>
  <c r="H366" i="29" s="1"/>
  <c r="G33" i="29"/>
  <c r="G365" i="29" s="1"/>
  <c r="G366" i="29" s="1"/>
  <c r="E33" i="29"/>
  <c r="F3" i="29"/>
  <c r="F2" i="29"/>
  <c r="F33" i="29" s="1"/>
  <c r="L23" i="28"/>
  <c r="K23" i="28"/>
  <c r="J23" i="28"/>
  <c r="L21" i="28"/>
  <c r="K21" i="28"/>
  <c r="J21" i="28"/>
  <c r="L19" i="28"/>
  <c r="K19" i="28"/>
  <c r="J19" i="28"/>
  <c r="P18" i="28"/>
  <c r="O18" i="28"/>
  <c r="H16" i="28"/>
  <c r="H400" i="28" s="1"/>
  <c r="H401" i="28" s="1"/>
  <c r="G16" i="28"/>
  <c r="G400" i="28" s="1"/>
  <c r="G401" i="28" s="1"/>
  <c r="E16" i="28"/>
  <c r="F4" i="28"/>
  <c r="F3" i="28"/>
  <c r="F2" i="28"/>
  <c r="L26" i="27"/>
  <c r="K26" i="27"/>
  <c r="J26" i="27"/>
  <c r="L24" i="27"/>
  <c r="K24" i="27"/>
  <c r="J24" i="27"/>
  <c r="L22" i="27"/>
  <c r="K22" i="27"/>
  <c r="J22" i="27"/>
  <c r="P21" i="27"/>
  <c r="O21" i="27"/>
  <c r="H19" i="27"/>
  <c r="H400" i="27" s="1"/>
  <c r="H401" i="27" s="1"/>
  <c r="G19" i="27"/>
  <c r="G400" i="27" s="1"/>
  <c r="G401" i="27" s="1"/>
  <c r="E19" i="27"/>
  <c r="F4" i="27"/>
  <c r="F3" i="27"/>
  <c r="F2" i="27"/>
  <c r="L54" i="26"/>
  <c r="K54" i="26"/>
  <c r="J54" i="26"/>
  <c r="L52" i="26"/>
  <c r="K52" i="26"/>
  <c r="J52" i="26"/>
  <c r="L50" i="26"/>
  <c r="K50" i="26"/>
  <c r="J50" i="26"/>
  <c r="P48" i="26"/>
  <c r="O48" i="26"/>
  <c r="H47" i="26"/>
  <c r="H250" i="26" s="1"/>
  <c r="H251" i="26" s="1"/>
  <c r="G47" i="26"/>
  <c r="G250" i="26" s="1"/>
  <c r="G251" i="26" s="1"/>
  <c r="E47" i="26"/>
  <c r="F35" i="26"/>
  <c r="F34" i="26"/>
  <c r="F3" i="26"/>
  <c r="F2" i="26"/>
  <c r="G100" i="25"/>
  <c r="G101" i="25" s="1"/>
  <c r="L25" i="25"/>
  <c r="K25" i="25"/>
  <c r="J25" i="25"/>
  <c r="L23" i="25"/>
  <c r="K23" i="25"/>
  <c r="J23" i="25"/>
  <c r="L21" i="25"/>
  <c r="K21" i="25"/>
  <c r="J21" i="25"/>
  <c r="O20" i="25"/>
  <c r="H18" i="25"/>
  <c r="H100" i="25" s="1"/>
  <c r="H101" i="25" s="1"/>
  <c r="G18" i="25"/>
  <c r="E18" i="25"/>
  <c r="F5" i="25"/>
  <c r="F4" i="25"/>
  <c r="F3" i="25"/>
  <c r="F2" i="25"/>
  <c r="F399" i="24"/>
  <c r="F400" i="24" s="1"/>
  <c r="L27" i="24"/>
  <c r="K27" i="24"/>
  <c r="J27" i="24"/>
  <c r="L25" i="24"/>
  <c r="K25" i="24"/>
  <c r="J25" i="24"/>
  <c r="L23" i="24"/>
  <c r="K23" i="24"/>
  <c r="J23" i="24"/>
  <c r="O22" i="24"/>
  <c r="H20" i="24"/>
  <c r="H399" i="24" s="1"/>
  <c r="H400" i="24" s="1"/>
  <c r="G20" i="24"/>
  <c r="G399" i="24" s="1"/>
  <c r="G400" i="24" s="1"/>
  <c r="L32" i="23"/>
  <c r="K32" i="23"/>
  <c r="J32" i="23"/>
  <c r="L30" i="23"/>
  <c r="K30" i="23"/>
  <c r="J30" i="23"/>
  <c r="L28" i="23"/>
  <c r="K28" i="23"/>
  <c r="J28" i="23"/>
  <c r="O27" i="23"/>
  <c r="H25" i="23"/>
  <c r="H100" i="23" s="1"/>
  <c r="H101" i="23" s="1"/>
  <c r="G25" i="23"/>
  <c r="G100" i="23" s="1"/>
  <c r="G101" i="23" s="1"/>
  <c r="E25" i="23"/>
  <c r="F20" i="23"/>
  <c r="F19" i="23"/>
  <c r="F18" i="23"/>
  <c r="F10" i="23"/>
  <c r="F100" i="22"/>
  <c r="F101" i="22" s="1"/>
  <c r="L15" i="22"/>
  <c r="K15" i="22"/>
  <c r="J15" i="22"/>
  <c r="L13" i="22"/>
  <c r="K13" i="22"/>
  <c r="J13" i="22"/>
  <c r="L11" i="22"/>
  <c r="K11" i="22"/>
  <c r="J11" i="22"/>
  <c r="O10" i="22"/>
  <c r="H8" i="22"/>
  <c r="H100" i="22" s="1"/>
  <c r="H101" i="22" s="1"/>
  <c r="G8" i="22"/>
  <c r="G100" i="22" s="1"/>
  <c r="G101" i="22" s="1"/>
  <c r="L32" i="21"/>
  <c r="K32" i="21"/>
  <c r="J32" i="21"/>
  <c r="L30" i="21"/>
  <c r="K30" i="21"/>
  <c r="J30" i="21"/>
  <c r="L28" i="21"/>
  <c r="K28" i="21"/>
  <c r="J28" i="21"/>
  <c r="O27" i="21"/>
  <c r="H25" i="21"/>
  <c r="H100" i="21" s="1"/>
  <c r="H101" i="21" s="1"/>
  <c r="G25" i="21"/>
  <c r="G100" i="21" s="1"/>
  <c r="G101" i="21" s="1"/>
  <c r="E25" i="21"/>
  <c r="F7" i="21"/>
  <c r="F6" i="21"/>
  <c r="F5" i="21"/>
  <c r="F4" i="21"/>
  <c r="F3" i="21"/>
  <c r="F2" i="21"/>
  <c r="L32" i="20"/>
  <c r="K32" i="20"/>
  <c r="J32" i="20"/>
  <c r="L30" i="20"/>
  <c r="K30" i="20"/>
  <c r="J30" i="20"/>
  <c r="L28" i="20"/>
  <c r="K28" i="20"/>
  <c r="J28" i="20"/>
  <c r="H25" i="20"/>
  <c r="H100" i="20" s="1"/>
  <c r="H101" i="20" s="1"/>
  <c r="G25" i="20"/>
  <c r="G100" i="20" s="1"/>
  <c r="G101" i="20" s="1"/>
  <c r="E25" i="20"/>
  <c r="F7" i="20"/>
  <c r="F6" i="20"/>
  <c r="F5" i="20"/>
  <c r="F4" i="20"/>
  <c r="F3" i="20"/>
  <c r="F2" i="20"/>
  <c r="H400" i="19"/>
  <c r="H401" i="19" s="1"/>
  <c r="L27" i="19"/>
  <c r="K27" i="19"/>
  <c r="J27" i="19"/>
  <c r="L25" i="19"/>
  <c r="K25" i="19"/>
  <c r="J25" i="19"/>
  <c r="L23" i="19"/>
  <c r="K23" i="19"/>
  <c r="J23" i="19"/>
  <c r="P22" i="19"/>
  <c r="H20" i="19"/>
  <c r="G20" i="19"/>
  <c r="G400" i="19" s="1"/>
  <c r="G401" i="19" s="1"/>
  <c r="E20" i="19"/>
  <c r="F4" i="19"/>
  <c r="F3" i="19"/>
  <c r="F2" i="19"/>
  <c r="L34" i="18"/>
  <c r="K34" i="18"/>
  <c r="J34" i="18"/>
  <c r="L32" i="18"/>
  <c r="K32" i="18"/>
  <c r="J32" i="18"/>
  <c r="L30" i="18"/>
  <c r="K30" i="18"/>
  <c r="J30" i="18"/>
  <c r="O29" i="18"/>
  <c r="H27" i="18"/>
  <c r="H400" i="18" s="1"/>
  <c r="H401" i="18" s="1"/>
  <c r="G27" i="18"/>
  <c r="G400" i="18" s="1"/>
  <c r="G401" i="18" s="1"/>
  <c r="E27" i="18"/>
  <c r="F8" i="18"/>
  <c r="F7" i="18"/>
  <c r="F6" i="18"/>
  <c r="F5" i="18"/>
  <c r="F4" i="18"/>
  <c r="F3" i="18"/>
  <c r="L35" i="17"/>
  <c r="K35" i="17"/>
  <c r="J35" i="17"/>
  <c r="L33" i="17"/>
  <c r="K33" i="17"/>
  <c r="J33" i="17"/>
  <c r="L31" i="17"/>
  <c r="K31" i="17"/>
  <c r="J31" i="17"/>
  <c r="O30" i="17"/>
  <c r="H28" i="17"/>
  <c r="H250" i="17" s="1"/>
  <c r="H251" i="17" s="1"/>
  <c r="G28" i="17"/>
  <c r="G250" i="17" s="1"/>
  <c r="G251" i="17" s="1"/>
  <c r="E28" i="17"/>
  <c r="F5" i="17"/>
  <c r="F4" i="17"/>
  <c r="F3" i="17"/>
  <c r="F2" i="17"/>
  <c r="H250" i="16"/>
  <c r="H251" i="16" s="1"/>
  <c r="L32" i="16"/>
  <c r="K32" i="16"/>
  <c r="J32" i="16"/>
  <c r="L30" i="16"/>
  <c r="K30" i="16"/>
  <c r="J30" i="16"/>
  <c r="O28" i="16"/>
  <c r="L28" i="16"/>
  <c r="K28" i="16"/>
  <c r="J28" i="16"/>
  <c r="H26" i="16"/>
  <c r="P28" i="16" s="1"/>
  <c r="G26" i="16"/>
  <c r="G250" i="16" s="1"/>
  <c r="G251" i="16" s="1"/>
  <c r="E26" i="16"/>
  <c r="F6" i="16"/>
  <c r="F5" i="16"/>
  <c r="F4" i="16"/>
  <c r="F26" i="16" s="1"/>
  <c r="F3" i="16"/>
  <c r="F2" i="16"/>
  <c r="L35" i="15"/>
  <c r="K35" i="15"/>
  <c r="J35" i="15"/>
  <c r="L33" i="15"/>
  <c r="K33" i="15"/>
  <c r="J33" i="15"/>
  <c r="L31" i="15"/>
  <c r="K31" i="15"/>
  <c r="J31" i="15"/>
  <c r="P30" i="15"/>
  <c r="O30" i="15"/>
  <c r="H28" i="15"/>
  <c r="H250" i="15" s="1"/>
  <c r="H251" i="15" s="1"/>
  <c r="G28" i="15"/>
  <c r="G250" i="15" s="1"/>
  <c r="G251" i="15" s="1"/>
  <c r="E28" i="15"/>
  <c r="F5" i="15"/>
  <c r="F4" i="15"/>
  <c r="F3" i="15"/>
  <c r="L32" i="14"/>
  <c r="K32" i="14"/>
  <c r="J32" i="14"/>
  <c r="L30" i="14"/>
  <c r="K30" i="14"/>
  <c r="J30" i="14"/>
  <c r="L28" i="14"/>
  <c r="K28" i="14"/>
  <c r="J28" i="14"/>
  <c r="P27" i="14"/>
  <c r="O27" i="14"/>
  <c r="H25" i="14"/>
  <c r="H400" i="14" s="1"/>
  <c r="H401" i="14" s="1"/>
  <c r="G25" i="14"/>
  <c r="G400" i="14" s="1"/>
  <c r="G401" i="14" s="1"/>
  <c r="E25" i="14"/>
  <c r="F7" i="14"/>
  <c r="F6" i="14"/>
  <c r="F5" i="14"/>
  <c r="F4" i="14"/>
  <c r="F25" i="14" s="1"/>
  <c r="F3" i="14"/>
  <c r="F2" i="14"/>
  <c r="F400" i="14" s="1"/>
  <c r="F401" i="14" s="1"/>
  <c r="L39" i="13"/>
  <c r="K39" i="13"/>
  <c r="J39" i="13"/>
  <c r="L37" i="13"/>
  <c r="K37" i="13"/>
  <c r="J37" i="13"/>
  <c r="L35" i="13"/>
  <c r="K35" i="13"/>
  <c r="J35" i="13"/>
  <c r="P34" i="13"/>
  <c r="O34" i="13"/>
  <c r="H32" i="13"/>
  <c r="H399" i="13" s="1"/>
  <c r="H400" i="13" s="1"/>
  <c r="G32" i="13"/>
  <c r="G399" i="13" s="1"/>
  <c r="G400" i="13" s="1"/>
  <c r="E32" i="13"/>
  <c r="F7" i="13"/>
  <c r="F6" i="13"/>
  <c r="F5" i="13"/>
  <c r="F4" i="13"/>
  <c r="F32" i="13" s="1"/>
  <c r="F3" i="13"/>
  <c r="F2" i="13"/>
  <c r="L36" i="11"/>
  <c r="K36" i="11"/>
  <c r="J36" i="11"/>
  <c r="L34" i="11"/>
  <c r="K34" i="11"/>
  <c r="J34" i="11"/>
  <c r="L32" i="11"/>
  <c r="K32" i="11"/>
  <c r="J32" i="11"/>
  <c r="O31" i="11"/>
  <c r="H29" i="11"/>
  <c r="H250" i="11" s="1"/>
  <c r="H251" i="11" s="1"/>
  <c r="G29" i="11"/>
  <c r="G250" i="11" s="1"/>
  <c r="G251" i="11" s="1"/>
  <c r="E29" i="11"/>
  <c r="F10" i="11"/>
  <c r="F9" i="11"/>
  <c r="F8" i="11"/>
  <c r="F7" i="11"/>
  <c r="F6" i="11"/>
  <c r="F5" i="11"/>
  <c r="F4" i="11"/>
  <c r="F3" i="11"/>
  <c r="F2" i="11"/>
  <c r="L45" i="10"/>
  <c r="K45" i="10"/>
  <c r="J45" i="10"/>
  <c r="L43" i="10"/>
  <c r="K43" i="10"/>
  <c r="J43" i="10"/>
  <c r="L41" i="10"/>
  <c r="K41" i="10"/>
  <c r="J41" i="10"/>
  <c r="H38" i="10"/>
  <c r="H100" i="10" s="1"/>
  <c r="H101" i="10" s="1"/>
  <c r="G38" i="10"/>
  <c r="G100" i="10" s="1"/>
  <c r="G101" i="10" s="1"/>
  <c r="E38" i="10"/>
  <c r="F10" i="10"/>
  <c r="F9" i="10"/>
  <c r="F8" i="10"/>
  <c r="F7" i="10"/>
  <c r="F6" i="10"/>
  <c r="F5" i="10"/>
  <c r="F4" i="10"/>
  <c r="F3" i="10"/>
  <c r="F2" i="10"/>
  <c r="L51" i="9"/>
  <c r="K51" i="9"/>
  <c r="J51" i="9"/>
  <c r="L49" i="9"/>
  <c r="K49" i="9"/>
  <c r="J49" i="9"/>
  <c r="L47" i="9"/>
  <c r="K47" i="9"/>
  <c r="J47" i="9"/>
  <c r="O46" i="9"/>
  <c r="H44" i="9"/>
  <c r="H399" i="9" s="1"/>
  <c r="H400" i="9" s="1"/>
  <c r="G44" i="9"/>
  <c r="G399" i="9" s="1"/>
  <c r="G400" i="9" s="1"/>
  <c r="E44" i="9"/>
  <c r="F7" i="9"/>
  <c r="F6" i="9"/>
  <c r="F5" i="9"/>
  <c r="F4" i="9"/>
  <c r="F3" i="9"/>
  <c r="F2" i="9"/>
  <c r="L37" i="8"/>
  <c r="K37" i="8"/>
  <c r="J37" i="8"/>
  <c r="L35" i="8"/>
  <c r="K35" i="8"/>
  <c r="J35" i="8"/>
  <c r="L33" i="8"/>
  <c r="K33" i="8"/>
  <c r="J33" i="8"/>
  <c r="H30" i="8"/>
  <c r="H400" i="8" s="1"/>
  <c r="H401" i="8" s="1"/>
  <c r="G30" i="8"/>
  <c r="G400" i="8" s="1"/>
  <c r="G401" i="8" s="1"/>
  <c r="E30" i="8"/>
  <c r="F7" i="8"/>
  <c r="F6" i="8"/>
  <c r="F5" i="8"/>
  <c r="F4" i="8"/>
  <c r="F3" i="8"/>
  <c r="F2" i="8"/>
  <c r="H100" i="7"/>
  <c r="H101" i="7" s="1"/>
  <c r="L41" i="7"/>
  <c r="K41" i="7"/>
  <c r="J41" i="7"/>
  <c r="L39" i="7"/>
  <c r="K39" i="7"/>
  <c r="J39" i="7"/>
  <c r="L37" i="7"/>
  <c r="K37" i="7"/>
  <c r="J37" i="7"/>
  <c r="P36" i="7"/>
  <c r="H34" i="7"/>
  <c r="G34" i="7"/>
  <c r="G100" i="7" s="1"/>
  <c r="G101" i="7" s="1"/>
  <c r="E34" i="7"/>
  <c r="F8" i="7"/>
  <c r="F7" i="7"/>
  <c r="F6" i="7"/>
  <c r="F5" i="7"/>
  <c r="F4" i="7"/>
  <c r="F3" i="7"/>
  <c r="F2" i="7"/>
  <c r="L88" i="6"/>
  <c r="K88" i="6"/>
  <c r="J88" i="6"/>
  <c r="L86" i="6"/>
  <c r="K86" i="6"/>
  <c r="J86" i="6"/>
  <c r="L84" i="6"/>
  <c r="K84" i="6"/>
  <c r="J84" i="6"/>
  <c r="O83" i="6"/>
  <c r="H81" i="6"/>
  <c r="H399" i="6" s="1"/>
  <c r="H400" i="6" s="1"/>
  <c r="G81" i="6"/>
  <c r="G399" i="6" s="1"/>
  <c r="G400" i="6" s="1"/>
  <c r="E81" i="6"/>
  <c r="F8" i="6"/>
  <c r="F7" i="6"/>
  <c r="F6" i="6"/>
  <c r="F5" i="6"/>
  <c r="F4" i="6"/>
  <c r="F3" i="6"/>
  <c r="O18" i="52" l="1"/>
  <c r="F100" i="51"/>
  <c r="F101" i="51" s="1"/>
  <c r="F36" i="51"/>
  <c r="P38" i="51"/>
  <c r="O38" i="51"/>
  <c r="F18" i="50"/>
  <c r="F399" i="50" s="1"/>
  <c r="F400" i="50" s="1"/>
  <c r="P20" i="50"/>
  <c r="O20" i="50"/>
  <c r="F28" i="48"/>
  <c r="F250" i="48" s="1"/>
  <c r="F251" i="48" s="1"/>
  <c r="P30" i="48"/>
  <c r="F101" i="44"/>
  <c r="F102" i="44" s="1"/>
  <c r="G100" i="44"/>
  <c r="G101" i="44" s="1"/>
  <c r="F17" i="42"/>
  <c r="F100" i="42" s="1"/>
  <c r="F101" i="42" s="1"/>
  <c r="F22" i="41"/>
  <c r="F400" i="41" s="1"/>
  <c r="F401" i="41" s="1"/>
  <c r="P24" i="41"/>
  <c r="F27" i="39"/>
  <c r="F250" i="39" s="1"/>
  <c r="F251" i="39" s="1"/>
  <c r="P29" i="39"/>
  <c r="F28" i="37"/>
  <c r="F399" i="37" s="1"/>
  <c r="F400" i="37" s="1"/>
  <c r="P30" i="37"/>
  <c r="O30" i="37"/>
  <c r="F15" i="36"/>
  <c r="F400" i="36" s="1"/>
  <c r="F401" i="36" s="1"/>
  <c r="P17" i="36"/>
  <c r="F29" i="35"/>
  <c r="F399" i="35" s="1"/>
  <c r="F400" i="35" s="1"/>
  <c r="P31" i="35"/>
  <c r="O31" i="35"/>
  <c r="F400" i="33"/>
  <c r="F401" i="33" s="1"/>
  <c r="F23" i="33"/>
  <c r="F400" i="32"/>
  <c r="F401" i="32" s="1"/>
  <c r="P22" i="32"/>
  <c r="O22" i="32"/>
  <c r="F250" i="31"/>
  <c r="F251" i="31" s="1"/>
  <c r="O24" i="31"/>
  <c r="O35" i="29"/>
  <c r="F365" i="29"/>
  <c r="F366" i="29" s="1"/>
  <c r="F400" i="28"/>
  <c r="F401" i="28" s="1"/>
  <c r="F16" i="28"/>
  <c r="F400" i="27"/>
  <c r="F401" i="27" s="1"/>
  <c r="F19" i="27"/>
  <c r="F47" i="26"/>
  <c r="F250" i="26" s="1"/>
  <c r="F251" i="26" s="1"/>
  <c r="F18" i="25"/>
  <c r="F100" i="25" s="1"/>
  <c r="F101" i="25" s="1"/>
  <c r="P20" i="25"/>
  <c r="P22" i="24"/>
  <c r="F100" i="23"/>
  <c r="F101" i="23" s="1"/>
  <c r="F25" i="23"/>
  <c r="P27" i="23"/>
  <c r="P10" i="22"/>
  <c r="F25" i="21"/>
  <c r="F100" i="21" s="1"/>
  <c r="F101" i="21" s="1"/>
  <c r="P27" i="21"/>
  <c r="F25" i="20"/>
  <c r="O27" i="20" s="1"/>
  <c r="P27" i="20"/>
  <c r="F20" i="19"/>
  <c r="F400" i="19" s="1"/>
  <c r="F401" i="19" s="1"/>
  <c r="O22" i="19"/>
  <c r="F400" i="18"/>
  <c r="F401" i="18" s="1"/>
  <c r="F27" i="18"/>
  <c r="P29" i="18"/>
  <c r="F250" i="17"/>
  <c r="F251" i="17" s="1"/>
  <c r="F28" i="17"/>
  <c r="P30" i="17"/>
  <c r="F250" i="16"/>
  <c r="F251" i="16" s="1"/>
  <c r="F250" i="15"/>
  <c r="F251" i="15" s="1"/>
  <c r="F28" i="15"/>
  <c r="F399" i="13"/>
  <c r="F400" i="13" s="1"/>
  <c r="F250" i="11"/>
  <c r="F251" i="11" s="1"/>
  <c r="F29" i="11"/>
  <c r="P31" i="11"/>
  <c r="F38" i="10"/>
  <c r="F100" i="10" s="1"/>
  <c r="F101" i="10" s="1"/>
  <c r="P40" i="10"/>
  <c r="O40" i="10"/>
  <c r="F44" i="9"/>
  <c r="F399" i="9" s="1"/>
  <c r="F400" i="9" s="1"/>
  <c r="P46" i="9"/>
  <c r="F400" i="8"/>
  <c r="F401" i="8" s="1"/>
  <c r="F30" i="8"/>
  <c r="P32" i="8"/>
  <c r="O32" i="8"/>
  <c r="F34" i="7"/>
  <c r="F100" i="7" s="1"/>
  <c r="F101" i="7" s="1"/>
  <c r="O36" i="7"/>
  <c r="F81" i="6"/>
  <c r="F399" i="6" s="1"/>
  <c r="F400" i="6" s="1"/>
  <c r="P83" i="6"/>
  <c r="F100" i="20" l="1"/>
  <c r="F101" i="20" s="1"/>
  <c r="L32" i="5" l="1"/>
  <c r="K32" i="5"/>
  <c r="J32" i="5"/>
  <c r="L30" i="5"/>
  <c r="K30" i="5"/>
  <c r="J30" i="5"/>
  <c r="L28" i="5"/>
  <c r="K28" i="5"/>
  <c r="J28" i="5"/>
  <c r="H25" i="5"/>
  <c r="H100" i="5" s="1"/>
  <c r="H101" i="5" s="1"/>
  <c r="G25" i="5"/>
  <c r="G100" i="5" s="1"/>
  <c r="G101" i="5" s="1"/>
  <c r="E25" i="5"/>
  <c r="F13" i="5"/>
  <c r="F12" i="5"/>
  <c r="F11" i="5"/>
  <c r="F10" i="5"/>
  <c r="F9" i="5"/>
  <c r="F8" i="5"/>
  <c r="F7" i="5"/>
  <c r="F6" i="5"/>
  <c r="F5" i="5"/>
  <c r="F4" i="5"/>
  <c r="F3" i="5"/>
  <c r="F2" i="5"/>
  <c r="L32" i="4"/>
  <c r="K32" i="4"/>
  <c r="J32" i="4"/>
  <c r="L30" i="4"/>
  <c r="K30" i="4"/>
  <c r="J30" i="4"/>
  <c r="L28" i="4"/>
  <c r="K28" i="4"/>
  <c r="J28" i="4"/>
  <c r="H25" i="4"/>
  <c r="H100" i="4" s="1"/>
  <c r="H101" i="4" s="1"/>
  <c r="G25" i="4"/>
  <c r="G100" i="4" s="1"/>
  <c r="G101" i="4" s="1"/>
  <c r="E25" i="4"/>
  <c r="F5" i="4"/>
  <c r="F4" i="4"/>
  <c r="F3" i="4"/>
  <c r="F2" i="4"/>
  <c r="F25" i="5" l="1"/>
  <c r="F100" i="5" s="1"/>
  <c r="F101" i="5" s="1"/>
  <c r="P27" i="5"/>
  <c r="O27" i="5"/>
  <c r="F100" i="4"/>
  <c r="F101" i="4" s="1"/>
  <c r="F25" i="4"/>
  <c r="P27" i="4"/>
  <c r="O27" i="4"/>
  <c r="L49" i="3" l="1"/>
  <c r="K49" i="3"/>
  <c r="J49" i="3"/>
  <c r="L47" i="3"/>
  <c r="K47" i="3"/>
  <c r="J47" i="3"/>
  <c r="L45" i="3"/>
  <c r="K45" i="3"/>
  <c r="J45" i="3"/>
  <c r="O44" i="3"/>
  <c r="H42" i="3"/>
  <c r="H100" i="3" s="1"/>
  <c r="H101" i="3" s="1"/>
  <c r="G42" i="3"/>
  <c r="G100" i="3" s="1"/>
  <c r="G101" i="3" s="1"/>
  <c r="E42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F3" i="3"/>
  <c r="F2" i="3"/>
  <c r="F42" i="3" l="1"/>
  <c r="F100" i="3" s="1"/>
  <c r="F101" i="3" s="1"/>
  <c r="P44" i="3"/>
  <c r="L40" i="2" l="1"/>
  <c r="K40" i="2"/>
  <c r="J40" i="2"/>
  <c r="L38" i="2"/>
  <c r="K38" i="2"/>
  <c r="J38" i="2"/>
  <c r="L36" i="2"/>
  <c r="K36" i="2"/>
  <c r="J36" i="2"/>
  <c r="H33" i="2"/>
  <c r="H399" i="2" s="1"/>
  <c r="H400" i="2" s="1"/>
  <c r="G33" i="2"/>
  <c r="G399" i="2" s="1"/>
  <c r="G400" i="2" s="1"/>
  <c r="E33" i="2"/>
  <c r="F7" i="2"/>
  <c r="F6" i="2"/>
  <c r="F5" i="2"/>
  <c r="F4" i="2"/>
  <c r="F3" i="2"/>
  <c r="F2" i="2"/>
  <c r="P35" i="2" l="1"/>
  <c r="F33" i="2"/>
  <c r="F399" i="2" s="1"/>
  <c r="F400" i="2" s="1"/>
  <c r="O35" i="2"/>
</calcChain>
</file>

<file path=xl/sharedStrings.xml><?xml version="1.0" encoding="utf-8"?>
<sst xmlns="http://schemas.openxmlformats.org/spreadsheetml/2006/main" count="5771" uniqueCount="1960">
  <si>
    <t>Gene</t>
  </si>
  <si>
    <t>Variant (protein sequence)</t>
  </si>
  <si>
    <t>Variant (coding sequence)</t>
  </si>
  <si>
    <t>Affecteds in in-house db</t>
  </si>
  <si>
    <t>Number inhouse</t>
  </si>
  <si>
    <t>AF inhouse</t>
  </si>
  <si>
    <t>AF gnomAD European (Non-Finnish)</t>
  </si>
  <si>
    <t>AF gnomAD Total</t>
  </si>
  <si>
    <t>HGMD</t>
  </si>
  <si>
    <t>ClinVar</t>
  </si>
  <si>
    <t>Our rating</t>
  </si>
  <si>
    <t>Function</t>
  </si>
  <si>
    <t>NM_001931.4(DLAT)</t>
  </si>
  <si>
    <t>p.(Asn477Trpfs*23)</t>
  </si>
  <si>
    <t>c.768_769insGTGGAAGACCAAAAAAAAAGTGGGTGAGAAGCTAAGTGAAGGAGACTTACTGGCAGAGATAGAA</t>
  </si>
  <si>
    <t>no</t>
  </si>
  <si>
    <t>frameshift</t>
  </si>
  <si>
    <t>p.(Pro345Glnfs*22)</t>
  </si>
  <si>
    <t>c.1034del</t>
  </si>
  <si>
    <t>p.(Tyr52*)</t>
  </si>
  <si>
    <t>c.156T&gt;A</t>
  </si>
  <si>
    <t>nonsense</t>
  </si>
  <si>
    <t>p.(?)</t>
  </si>
  <si>
    <t>c.1515-1G&gt;T</t>
  </si>
  <si>
    <t>splice</t>
  </si>
  <si>
    <t>p.(Phe576Leu)</t>
  </si>
  <si>
    <t xml:space="preserve">c.1728C&gt;A </t>
  </si>
  <si>
    <t>yes</t>
  </si>
  <si>
    <t>Pathogenic</t>
  </si>
  <si>
    <t>c.976-1G&gt;A</t>
  </si>
  <si>
    <t>Likely pathogenic</t>
  </si>
  <si>
    <t>p.(Glu121del)</t>
  </si>
  <si>
    <t>c.362_364del</t>
  </si>
  <si>
    <t>p.(Phe137Cys)</t>
  </si>
  <si>
    <t xml:space="preserve">c.410T&gt;G </t>
  </si>
  <si>
    <t>p.(Asp283Glyfs*22)</t>
  </si>
  <si>
    <t>c.848_849del</t>
  </si>
  <si>
    <t>c.1129+2T&gt;C</t>
  </si>
  <si>
    <t>p.(Glu138*)</t>
  </si>
  <si>
    <t>c.412G&gt;T</t>
  </si>
  <si>
    <t>c.975+7A&gt;G</t>
  </si>
  <si>
    <t>p.(Ala133Serfs*6)</t>
  </si>
  <si>
    <t>c.396dup</t>
  </si>
  <si>
    <t>p.(Gly82Leufs*37)</t>
  </si>
  <si>
    <t>c.243_250del</t>
  </si>
  <si>
    <t>p.(Glu115Glyfs*6)</t>
  </si>
  <si>
    <t>c.344_345del</t>
  </si>
  <si>
    <t>p.(Pro323Hisfs*14)</t>
  </si>
  <si>
    <t>c.968del</t>
  </si>
  <si>
    <t>p.(Val366Ilefs*8)</t>
  </si>
  <si>
    <t>c.1095_1096insATTGGCA</t>
  </si>
  <si>
    <t>p.(Gly569Glufs*7)</t>
  </si>
  <si>
    <t>c.1706_1722del</t>
  </si>
  <si>
    <t>p.(Val614Leufs*37)</t>
  </si>
  <si>
    <t>c.1838_1839dup</t>
  </si>
  <si>
    <t>p.(Val491Phefs*13)</t>
  </si>
  <si>
    <t>c.1470del</t>
  </si>
  <si>
    <t>p.(His507Metfs*25)</t>
  </si>
  <si>
    <t>c.1518del</t>
  </si>
  <si>
    <t>p.(Ile537Metfs*8)</t>
  </si>
  <si>
    <t>c.1611del</t>
  </si>
  <si>
    <t>p.(Lys552*)</t>
  </si>
  <si>
    <t>c.1653dup</t>
  </si>
  <si>
    <t>p.(Val431Leufs*6)</t>
  </si>
  <si>
    <t>c.1290del</t>
  </si>
  <si>
    <t>c.1130-2A&gt;G</t>
  </si>
  <si>
    <t>splice acceptor</t>
  </si>
  <si>
    <t>c.1198-1G&gt;C</t>
  </si>
  <si>
    <t>c.1129+1G&gt;A</t>
  </si>
  <si>
    <t>splice donor</t>
  </si>
  <si>
    <t>c.1514+2T&gt;G</t>
  </si>
  <si>
    <t>minimum Prevalence</t>
  </si>
  <si>
    <t>Number Variants</t>
  </si>
  <si>
    <t>Euro alles</t>
  </si>
  <si>
    <t>total alles</t>
  </si>
  <si>
    <t>in-house</t>
  </si>
  <si>
    <t>14014*2</t>
  </si>
  <si>
    <t>NM_016011.2(MECR)</t>
  </si>
  <si>
    <t>p.(Arg15_Gln16insGlySerProProLeuGlyValThrGlyProProProProProSerProProProProGlySerGlyGlyGly)</t>
  </si>
  <si>
    <t>c.45_46insGGGTCCCCGCCTCTTGGCGTCACCGGACCTCCCCCCCCCCCCTCCCCCCCCCCGCCCGGCAGTGGCGGGGGG</t>
  </si>
  <si>
    <t>p.(Arg15_Gln16insGlySerProLeuLeuAlaValProGlyProProProProProProProProProProGlySerGlyGlyGly)</t>
  </si>
  <si>
    <t>c.45_46insGGCTCCCCGCTTCTGGCTGTCCCCGGCCCGCCCCCCCCCCCCCCTCCCCCCCCGCCCGGCAGTGGCGGGGGG</t>
  </si>
  <si>
    <t>p.(Ala14_Arg15insCysSerProProLeuAlaValProGlyProProProProProProProGlySerGlyGlyGly)</t>
  </si>
  <si>
    <t>c.41_42insGTGCTCCCCGCCTCTTGCTGTCCCGGGCCCGCCGCCCCCCCCCCCGCCCGGCAGTGGCGGGGG</t>
  </si>
  <si>
    <t>p.(Ala14_Arg15insGlySerProProLeuGlyValSerGlyProProProProProProProGlySerGlyGlyGly)</t>
  </si>
  <si>
    <t>c.41_42insGGGGTCCCCGCCTCTTGGTGTTTCCGGACCTCCCCCCCCCCCCCCGCCCGGCAGTGGCGGGGG</t>
  </si>
  <si>
    <t>p.(Ala14_Arg15insCysSerProProLeuAlaValProAspProProProProProProProGlySerGlyGlyGly)</t>
  </si>
  <si>
    <t>c.41_42insGTGCTCCCCGCCTCTTGCTGTCCCCGACCCGCCGCCCCCCCCCCCGCCCGGCAGTGGCGGGGG</t>
  </si>
  <si>
    <t>p.(Arg15_Gln16insSerProLeuLeuGlyValSerAspProProProProProProProGlySerGlyGlyGlyArg)</t>
  </si>
  <si>
    <t>c.41_42insGCGCTCCCCCCTTCTTGGTGTCTCCGACCCCCCCCCCCCTCCCCCGCCCGGCAGTGGCGGGGG</t>
  </si>
  <si>
    <t>p.(Ala14Glyfs*78)</t>
  </si>
  <si>
    <t>c.40_41insGGGGTCCCCGCCTCTTGCTGTCCCCGGCCCGCCCCCCCCCCCCCCCCCCCCTCCCCCCCGCCCGGCAGTGGCGGGGG</t>
  </si>
  <si>
    <t>p.(Ala14Profs*78)</t>
  </si>
  <si>
    <t>c.39_40insCCCCGGCAGGGGGGGGGGGGGGTCCCCCGCTCTTGCCGTTCCGGGACCGCCCCCCCCCCCCCCTCCCCCTCCCCCCC</t>
  </si>
  <si>
    <t>p.(Ser32Profs*60)</t>
  </si>
  <si>
    <t>c.65_66insCGCCTCCGGCTGTCACGGGCCCGCCGCCCCCTCCTCCTCCGCCTCCGCCCCGCCCGGCAGTGGCGGGGGCTGCTCCC</t>
  </si>
  <si>
    <t>p.(Leu20Glyfs*72)</t>
  </si>
  <si>
    <t>c.57_58insGGGCCCCCCCCCTCTTGCGTTTCCCGGGCCCCCGCCCCCCCCCCCCCCCCCCCCCCCCCGCCCGGCAGTGGCGGGGG</t>
  </si>
  <si>
    <t>p.(Gly19_Leu20insGlyLeuProAlaSerCysArgProGlyProAlaProProProProAlaArgGlnTrpArgGly)</t>
  </si>
  <si>
    <t>c.57_58insGGGCTCCCCGCCTCTTGCCGTCCCGGGCCCGCCCCCCCCCCCCCCGCCCGGCAGTGGCGGGGG</t>
  </si>
  <si>
    <t>c.39_40insCCCCGGCAGTGGCGGGGGGCGCTCCCCCCTTCCGGGTGTCCCGGGCCCGCCCCCCCCCCCCTCCCCCCCCCCCCCCC</t>
  </si>
  <si>
    <t>c.406+1G&gt;A</t>
  </si>
  <si>
    <t>p.(Asp185Ilefs*25)</t>
  </si>
  <si>
    <t>c.553del</t>
  </si>
  <si>
    <t>p.(Arg216*)</t>
  </si>
  <si>
    <t>c.646C&gt;T</t>
  </si>
  <si>
    <t>p.(Arg258Trp)</t>
  </si>
  <si>
    <t>c.772C&gt;T</t>
  </si>
  <si>
    <t>p.(Gln16*)</t>
  </si>
  <si>
    <t>c.46C&gt;T</t>
  </si>
  <si>
    <t>p.(Tyr285*)</t>
  </si>
  <si>
    <t xml:space="preserve">c.855T&gt;G </t>
  </si>
  <si>
    <t>p.(Tyr285Cys)</t>
  </si>
  <si>
    <t xml:space="preserve">c.854A&gt;G </t>
  </si>
  <si>
    <t>c.830+2dupT</t>
  </si>
  <si>
    <t>Pathogenic/Likely pathogenic</t>
  </si>
  <si>
    <t>p.(Asn83Hisfs*4)</t>
  </si>
  <si>
    <t>c.247_250del</t>
  </si>
  <si>
    <t>p.(Gly232Glu)</t>
  </si>
  <si>
    <t>c.695G&gt;A</t>
  </si>
  <si>
    <t>p.(Arg336Profs*47)</t>
  </si>
  <si>
    <t>c.1006dup</t>
  </si>
  <si>
    <t>p.(Trp311Glyfs*17)</t>
  </si>
  <si>
    <t>c.931del</t>
  </si>
  <si>
    <t>p.(Met288Aspfs*16)</t>
  </si>
  <si>
    <t>c.861dup</t>
  </si>
  <si>
    <t>p.(Lys267Trpfs*38)</t>
  </si>
  <si>
    <t>c.794_795insAGGG</t>
  </si>
  <si>
    <t>p.(Phe251Ilefs*2)</t>
  </si>
  <si>
    <t>c.750_751insA</t>
  </si>
  <si>
    <t>p.(Val236Hisfs*15)</t>
  </si>
  <si>
    <t>c.706_710del</t>
  </si>
  <si>
    <t>p.(Pro153Argfs*23)</t>
  </si>
  <si>
    <t>c.458del</t>
  </si>
  <si>
    <t>p.(Gln151Profs*5)</t>
  </si>
  <si>
    <t>c.449dup</t>
  </si>
  <si>
    <t>p.(Val47Serfs*19)</t>
  </si>
  <si>
    <t>c.139del</t>
  </si>
  <si>
    <t>p.(Ala41Thrfs*32)</t>
  </si>
  <si>
    <t>c.101_120dup</t>
  </si>
  <si>
    <t>c.831-5_832del</t>
  </si>
  <si>
    <t>c.892-2_892-1insCCGCGCCCGGCC</t>
  </si>
  <si>
    <t>c.830+1delG</t>
  </si>
  <si>
    <t>c.830+1G&gt;A</t>
  </si>
  <si>
    <t>c.891+2T&gt;C</t>
  </si>
  <si>
    <t>In Total</t>
  </si>
  <si>
    <t>13504*2</t>
  </si>
  <si>
    <t>NM_013393.1(MRM2)</t>
  </si>
  <si>
    <t>p.(Asp78Argfs*52)</t>
  </si>
  <si>
    <t>c.231dup</t>
  </si>
  <si>
    <t>AR</t>
  </si>
  <si>
    <t>p.(Arg163Glyfs*13)</t>
  </si>
  <si>
    <t>c.487del</t>
  </si>
  <si>
    <t>p.(Arg37*)</t>
  </si>
  <si>
    <t>c.109C&gt;T</t>
  </si>
  <si>
    <t>c.299-2A&gt;G</t>
  </si>
  <si>
    <t>p.(Glu226Serfs*19)</t>
  </si>
  <si>
    <t>c.675del</t>
  </si>
  <si>
    <t>p.(Ile218Serfs*27)</t>
  </si>
  <si>
    <t>c.651del</t>
  </si>
  <si>
    <t>p.(Glu210Glyfs*11)</t>
  </si>
  <si>
    <t>c.629_630del</t>
  </si>
  <si>
    <t>p.(Arg138Asnfs*30)</t>
  </si>
  <si>
    <t>c.413_414del</t>
  </si>
  <si>
    <t>p.(Val130*)</t>
  </si>
  <si>
    <t>c.388_392del</t>
  </si>
  <si>
    <t>p.(Ala82Glyfs*41)</t>
  </si>
  <si>
    <t>c.245_264del</t>
  </si>
  <si>
    <t>p.(Val49Argfs*73)</t>
  </si>
  <si>
    <t>c.145_167del</t>
  </si>
  <si>
    <t>p.(Gly29Profs*9)</t>
  </si>
  <si>
    <t>c.85_106del</t>
  </si>
  <si>
    <t>p.(Phe17Serfs*19)</t>
  </si>
  <si>
    <t>c.48del</t>
  </si>
  <si>
    <t>p.(Gln13Serfs*23)</t>
  </si>
  <si>
    <t>c.33del</t>
  </si>
  <si>
    <t>p.(Ser11Profs*25)</t>
  </si>
  <si>
    <t>c.31del</t>
  </si>
  <si>
    <t>p.(Cys9Phefs*26)</t>
  </si>
  <si>
    <t>c.26_29del</t>
  </si>
  <si>
    <t>p.(Cys79Trpfs*50)</t>
  </si>
  <si>
    <t>c.237_238del</t>
  </si>
  <si>
    <t>p.(Arg75Thrfs*55)</t>
  </si>
  <si>
    <t>c.222_223insA</t>
  </si>
  <si>
    <t>c.9-2A&gt;C</t>
  </si>
  <si>
    <t>c.8+1G&gt;T</t>
  </si>
  <si>
    <t>13624*2</t>
  </si>
  <si>
    <t>NM_021100.4(NFS1)</t>
  </si>
  <si>
    <t>p.(Arg72Gln)</t>
  </si>
  <si>
    <t>c.215G&gt;A</t>
  </si>
  <si>
    <t>without</t>
  </si>
  <si>
    <t>p.(Gly286Aspfs*33)</t>
  </si>
  <si>
    <t>c.856_857insATGCGGGCTGGGGCAGTGGCCACACCCTTAGTGGAGGGGGGCAGGAGCGGGGG</t>
  </si>
  <si>
    <t>p.(Asn132Thrfs*2)</t>
  </si>
  <si>
    <t>c.395del</t>
  </si>
  <si>
    <t>p.(Glu314*)</t>
  </si>
  <si>
    <t>c.940G&gt;T</t>
  </si>
  <si>
    <t>p.(Glu288*)</t>
  </si>
  <si>
    <t>c.862G&gt;T</t>
  </si>
  <si>
    <t>p.(Trp7*)</t>
  </si>
  <si>
    <t>c.21G&gt;A</t>
  </si>
  <si>
    <t>c.408+1544C&gt;A</t>
  </si>
  <si>
    <t>c.408+1525C&gt;T</t>
  </si>
  <si>
    <t>c.408+1519G&gt;T</t>
  </si>
  <si>
    <t>p.(Glu418*)</t>
  </si>
  <si>
    <t>c.1252G&gt;T</t>
  </si>
  <si>
    <t>c.948+1G&gt;T</t>
  </si>
  <si>
    <t>c.790+1G&gt;A</t>
  </si>
  <si>
    <t>c.207+1G&gt;T</t>
  </si>
  <si>
    <t>yes1</t>
  </si>
  <si>
    <t>p.(Arg275Valfs*26)</t>
  </si>
  <si>
    <t>c.819del</t>
  </si>
  <si>
    <t>p.(Tyr175Thrfs*12)</t>
  </si>
  <si>
    <t>c.522del</t>
  </si>
  <si>
    <t>c.949-2A&gt;G</t>
  </si>
  <si>
    <t>c.208-2A&gt;T</t>
  </si>
  <si>
    <t>c.325-2A&gt;G</t>
  </si>
  <si>
    <t>c.656-1G&gt;C</t>
  </si>
  <si>
    <t>c.562-1G&gt;A</t>
  </si>
  <si>
    <t>NM_001876.3(CPT1A)</t>
  </si>
  <si>
    <t>p.(Pro479Leu)</t>
  </si>
  <si>
    <t xml:space="preserve">c.1436C&gt;T </t>
  </si>
  <si>
    <t>p.(Phe462Leufs*69)</t>
  </si>
  <si>
    <t>c.1386del</t>
  </si>
  <si>
    <t>p.(Lys455Thr)</t>
  </si>
  <si>
    <t xml:space="preserve">c.1364A&gt;C </t>
  </si>
  <si>
    <t>p.(Arg357Trp)</t>
  </si>
  <si>
    <t xml:space="preserve">c.1069C&gt;T </t>
  </si>
  <si>
    <t>p.(Leu484Phefs*47)</t>
  </si>
  <si>
    <t>c.1450del</t>
  </si>
  <si>
    <t>p.(Ser61Leufs*80)</t>
  </si>
  <si>
    <t>c.177_180dup</t>
  </si>
  <si>
    <t>p.(Glu309*)</t>
  </si>
  <si>
    <t>c.925G&gt;T</t>
  </si>
  <si>
    <t>p.(Arg316Gly)</t>
  </si>
  <si>
    <t>c.946C&gt;G</t>
  </si>
  <si>
    <t>p.(Gly719Asp)</t>
  </si>
  <si>
    <t xml:space="preserve">c.2156G&gt;A </t>
  </si>
  <si>
    <t>p.(Gly710Glu)</t>
  </si>
  <si>
    <t xml:space="preserve">c.2129G&gt;A </t>
  </si>
  <si>
    <t>p.(Gly709Glu)</t>
  </si>
  <si>
    <t xml:space="preserve">c.2126G&gt;A </t>
  </si>
  <si>
    <t>c.(?_1744)_2107del)</t>
  </si>
  <si>
    <t>p.(Gln691*)</t>
  </si>
  <si>
    <t xml:space="preserve">c.2071C&gt;T </t>
  </si>
  <si>
    <t>c.2027_2028+2delAAGT</t>
  </si>
  <si>
    <t>p.(Tyr666*)</t>
  </si>
  <si>
    <t>c.1997_1998insAAAA</t>
  </si>
  <si>
    <t>p.(Val626_Glu676del)</t>
  </si>
  <si>
    <t xml:space="preserve">c.1876-1G&gt;A </t>
  </si>
  <si>
    <t>p.(Tyr579*)</t>
  </si>
  <si>
    <t xml:space="preserve">c.1737C&gt;A </t>
  </si>
  <si>
    <t>p.(Gln571*)</t>
  </si>
  <si>
    <t xml:space="preserve">c.1711C&gt;T </t>
  </si>
  <si>
    <t>p.(Leu534*)</t>
  </si>
  <si>
    <t>c.1600del</t>
  </si>
  <si>
    <t>c.1575+533_1575+534delTT</t>
  </si>
  <si>
    <t>p.(Tyr498*)</t>
  </si>
  <si>
    <t xml:space="preserve">c.1494T&gt;G </t>
  </si>
  <si>
    <t xml:space="preserve">c.1494T&gt;A </t>
  </si>
  <si>
    <t>p.(Tyr498Cys)</t>
  </si>
  <si>
    <t xml:space="preserve">c.1493A&gt;G </t>
  </si>
  <si>
    <t>c.1459-1G&gt;A</t>
  </si>
  <si>
    <t>p.(Leu484Pro)</t>
  </si>
  <si>
    <t xml:space="preserve">c.1451T&gt;C </t>
  </si>
  <si>
    <t>p.(Trp475*)</t>
  </si>
  <si>
    <t xml:space="preserve">c.1425G&gt;A </t>
  </si>
  <si>
    <t>p.(Gly465Glu)</t>
  </si>
  <si>
    <t xml:space="preserve">c.1394G&gt;A </t>
  </si>
  <si>
    <t>p.(Gly465Trp)</t>
  </si>
  <si>
    <t xml:space="preserve">c.1393G&gt;T </t>
  </si>
  <si>
    <t>p.(Asp454Gly)</t>
  </si>
  <si>
    <t xml:space="preserve">c.1361A&gt;G </t>
  </si>
  <si>
    <t>p.(Arg447*)</t>
  </si>
  <si>
    <t xml:space="preserve">c.1339C&gt;T </t>
  </si>
  <si>
    <t>p.(Asp433Valfs*98)</t>
  </si>
  <si>
    <t>c.1298del</t>
  </si>
  <si>
    <t>p.(Ala414Val)</t>
  </si>
  <si>
    <t xml:space="preserve">c.1241C&gt;T </t>
  </si>
  <si>
    <t>c.1163+1G&gt;A</t>
  </si>
  <si>
    <t>p.(Glu360Gly)</t>
  </si>
  <si>
    <t xml:space="preserve">c.1079A&gt;G </t>
  </si>
  <si>
    <t>p.(Phe343Val)</t>
  </si>
  <si>
    <t xml:space="preserve">c.1027T&gt;G </t>
  </si>
  <si>
    <t>c.967+1G&gt;A</t>
  </si>
  <si>
    <t>p.(Ile317Serfs*12)</t>
  </si>
  <si>
    <t>c.948del</t>
  </si>
  <si>
    <t>p.(Thr314Ile)</t>
  </si>
  <si>
    <t xml:space="preserve">c.941C&gt;T </t>
  </si>
  <si>
    <t>p.(Gln307*)</t>
  </si>
  <si>
    <t xml:space="preserve">c.919C&gt;T </t>
  </si>
  <si>
    <t>p.(Cys304Trp)</t>
  </si>
  <si>
    <t xml:space="preserve">c.912C&gt;G </t>
  </si>
  <si>
    <t>c.772-2A&gt;G</t>
  </si>
  <si>
    <t>p.(Arg243*)</t>
  </si>
  <si>
    <t xml:space="preserve">c.727C&gt;T </t>
  </si>
  <si>
    <t>c.693+1G&gt;C</t>
  </si>
  <si>
    <t>p.(Val183Glufs*130)</t>
  </si>
  <si>
    <t>c.548_549del</t>
  </si>
  <si>
    <t>p.(Arg160*)</t>
  </si>
  <si>
    <t xml:space="preserve">c.478C&gt;T </t>
  </si>
  <si>
    <t>p.(Gln100*)</t>
  </si>
  <si>
    <t xml:space="preserve">c.298C&gt;T </t>
  </si>
  <si>
    <t>c.282-1G&gt;A</t>
  </si>
  <si>
    <t>c.281+1G&gt;A</t>
  </si>
  <si>
    <t>p.(Tyr74*)</t>
  </si>
  <si>
    <t xml:space="preserve">c.222C&gt;A </t>
  </si>
  <si>
    <t>p.(Trp62*)</t>
  </si>
  <si>
    <t xml:space="preserve">c.186G&gt;A </t>
  </si>
  <si>
    <t>p.(Tyr32*)</t>
  </si>
  <si>
    <t xml:space="preserve">c.96T&gt;G </t>
  </si>
  <si>
    <t>p.(Pro56Leu)</t>
  </si>
  <si>
    <t>c.167C&gt;T</t>
  </si>
  <si>
    <t>p.(Leu91Leu)</t>
  </si>
  <si>
    <t>c.271C&gt;T</t>
  </si>
  <si>
    <t>p.(Ser166Ile)</t>
  </si>
  <si>
    <t>c.497G&gt;T</t>
  </si>
  <si>
    <t>p.(Val176Phe)</t>
  </si>
  <si>
    <t>c.526G&gt;T</t>
  </si>
  <si>
    <t>p.(Ser456Leu)</t>
  </si>
  <si>
    <t>c.1367C&gt;T</t>
  </si>
  <si>
    <t>p.(Gly465Arg)</t>
  </si>
  <si>
    <t>c.1393G&gt;A</t>
  </si>
  <si>
    <t>p.(Ala478Val)</t>
  </si>
  <si>
    <t>c.1433C&gt;T</t>
  </si>
  <si>
    <t>p.(Tyr498Ser)</t>
  </si>
  <si>
    <t>c.1493A&gt;C</t>
  </si>
  <si>
    <t>p.(Arg595Trp)</t>
  </si>
  <si>
    <t>c.1783C&gt;T</t>
  </si>
  <si>
    <t>p.(Arg395del)</t>
  </si>
  <si>
    <t>c.1184_1186del</t>
  </si>
  <si>
    <t>c.2028+3_2028+6delAAGT</t>
  </si>
  <si>
    <t>p.(Tyr589*)</t>
  </si>
  <si>
    <t>c.1762_1766dup</t>
  </si>
  <si>
    <t>p.(Trp235Glyfs*16)</t>
  </si>
  <si>
    <t>c.702del</t>
  </si>
  <si>
    <t>p.(Leu280Profs*34)</t>
  </si>
  <si>
    <t>c.836dup</t>
  </si>
  <si>
    <t>p.(Ile51Metfs*91)</t>
  </si>
  <si>
    <t>c.152_153insGTGTGTA</t>
  </si>
  <si>
    <t>p.(Asn48Hisfs*89)</t>
  </si>
  <si>
    <t>c.142_149del</t>
  </si>
  <si>
    <t>p.(Lys180Argfs*133)</t>
  </si>
  <si>
    <t>c.539_540del</t>
  </si>
  <si>
    <t>p.(His333Profs*22)</t>
  </si>
  <si>
    <t>c.998del</t>
  </si>
  <si>
    <t>p.(Lys466Glufs*7)</t>
  </si>
  <si>
    <t>c.1394_1395insA</t>
  </si>
  <si>
    <t>p.(Tyr514Serfs*17)</t>
  </si>
  <si>
    <t>c.1541del</t>
  </si>
  <si>
    <t>p.(Glu500Glyfs*57)</t>
  </si>
  <si>
    <t>c.1498dup</t>
  </si>
  <si>
    <t>p.(Met619Trpfs*12)</t>
  </si>
  <si>
    <t>c.1855del</t>
  </si>
  <si>
    <t>c.2143-2A&gt;G</t>
  </si>
  <si>
    <t>c.1575+1G&gt;T</t>
  </si>
  <si>
    <t>c.1740+1G&gt;C</t>
  </si>
  <si>
    <t>minimal prevalence</t>
  </si>
  <si>
    <t>NM_138395.3(MARS2)</t>
  </si>
  <si>
    <t>p.(Ala180Valfs*86)</t>
  </si>
  <si>
    <t>c.538_539insTCACCCAGTGCTGGTG</t>
  </si>
  <si>
    <t>p.(Gly353Alafs*43)</t>
  </si>
  <si>
    <t>c.1058del</t>
  </si>
  <si>
    <t>p.(Cys425Serfs*26)</t>
  </si>
  <si>
    <t>c.1274del</t>
  </si>
  <si>
    <t>p.(Tyr470Argfs*25)</t>
  </si>
  <si>
    <t>c.1408_1411del</t>
  </si>
  <si>
    <t>p.(Val527Thrfs*48)</t>
  </si>
  <si>
    <t>c.1578_1596del</t>
  </si>
  <si>
    <t>p.(Cys175Leufs*5)</t>
  </si>
  <si>
    <t>c.523dup</t>
  </si>
  <si>
    <t>p.(Thr427Serfs*22)</t>
  </si>
  <si>
    <t>c.1279_1285del</t>
  </si>
  <si>
    <t>p.(Thr49Ala)</t>
  </si>
  <si>
    <t xml:space="preserve">c.145A&gt;G </t>
  </si>
  <si>
    <t xml:space="preserve"> Likely pathogenic</t>
  </si>
  <si>
    <t>p.(His59Tyr)</t>
  </si>
  <si>
    <t xml:space="preserve">c.175C&gt;T </t>
  </si>
  <si>
    <t>p.(Arg142Trp)</t>
  </si>
  <si>
    <t xml:space="preserve">c.424C&gt;T </t>
  </si>
  <si>
    <t>p.(Gln184*)</t>
  </si>
  <si>
    <t xml:space="preserve">c.550C&gt;T </t>
  </si>
  <si>
    <t>p.(Gly228Profs*9)</t>
  </si>
  <si>
    <t xml:space="preserve">c.682_949del268 </t>
  </si>
  <si>
    <t>p.(Gly291Alafs*18)</t>
  </si>
  <si>
    <t>c.872del</t>
  </si>
  <si>
    <t>p.(Ser19Valfs*21)</t>
  </si>
  <si>
    <t>c.53dup</t>
  </si>
  <si>
    <t>p.(Ser65Trpfs*33)</t>
  </si>
  <si>
    <t>c.194del</t>
  </si>
  <si>
    <t>p.(Ala106Argfs*136)</t>
  </si>
  <si>
    <t>c.315del</t>
  </si>
  <si>
    <t>p.(Gly167Valfs*75)</t>
  </si>
  <si>
    <t>c.500del</t>
  </si>
  <si>
    <t>p.(Glu208Lysfs*34)</t>
  </si>
  <si>
    <t>c.622del</t>
  </si>
  <si>
    <t>p.(Gln231Argfs*11)</t>
  </si>
  <si>
    <t>c.690del</t>
  </si>
  <si>
    <t>p.(Ile307Hisfs*3)</t>
  </si>
  <si>
    <t>c.919_920del</t>
  </si>
  <si>
    <t>p.(Phe323Serfs*3)</t>
  </si>
  <si>
    <t>p.(Cys344Trpfs*15)</t>
  </si>
  <si>
    <t>c.1032_1033del</t>
  </si>
  <si>
    <t>p.(Asn408Thrfs*8)</t>
  </si>
  <si>
    <t>c.1223del</t>
  </si>
  <si>
    <t>p.(Leu435Trpfs*16)</t>
  </si>
  <si>
    <t>c.1304del</t>
  </si>
  <si>
    <t>p.(Asp462Thrfs*34)</t>
  </si>
  <si>
    <t>c.1383del</t>
  </si>
  <si>
    <t>p.(Phe467Leufs*4)</t>
  </si>
  <si>
    <t>c.1401_1402del</t>
  </si>
  <si>
    <t>p.(Thr508Tyrfs*26)</t>
  </si>
  <si>
    <t>c.1517dup</t>
  </si>
  <si>
    <t>p.(Phe520Trpfs*13)</t>
  </si>
  <si>
    <t>c.1559_1560del</t>
  </si>
  <si>
    <t>p.(Leu20Profs*19)</t>
  </si>
  <si>
    <t>c.59_60del</t>
  </si>
  <si>
    <t>NM_004550.4(NDUFS2)</t>
  </si>
  <si>
    <t>p.(Tyr53Cys)</t>
  </si>
  <si>
    <t>c.158A&gt;G</t>
  </si>
  <si>
    <t>Uncertain significance</t>
  </si>
  <si>
    <t>p.(Arg333Gln)</t>
  </si>
  <si>
    <t>c.998G&gt;A</t>
  </si>
  <si>
    <t>p.(Tyr308Cys)</t>
  </si>
  <si>
    <t>c.923A&gt;G</t>
  </si>
  <si>
    <t>p.(Arg269*)</t>
  </si>
  <si>
    <t>c.805C&gt;T</t>
  </si>
  <si>
    <t>p.(Arg368*)</t>
  </si>
  <si>
    <t>c.1102C&gt;T</t>
  </si>
  <si>
    <t>p.(Asp110Val)</t>
  </si>
  <si>
    <t>c.329A&gt;T</t>
  </si>
  <si>
    <t>p.(Arg228Gln)</t>
  </si>
  <si>
    <t xml:space="preserve">c.683G&gt;A </t>
  </si>
  <si>
    <t>XLD, Mi, AR?</t>
  </si>
  <si>
    <t>p.(Pro229Gln)</t>
  </si>
  <si>
    <t xml:space="preserve">c.686C&gt;A </t>
  </si>
  <si>
    <t>p.(Val409Met)</t>
  </si>
  <si>
    <t xml:space="preserve">c.1225G&gt;A </t>
  </si>
  <si>
    <t>p.(Ser413Pro)</t>
  </si>
  <si>
    <t xml:space="preserve">c.1237T&gt;C </t>
  </si>
  <si>
    <t>p.(Arg118Gln)</t>
  </si>
  <si>
    <t>c.353G&gt;A</t>
  </si>
  <si>
    <t>p.(Arg138Gln)</t>
  </si>
  <si>
    <t>c.413G&gt;A</t>
  </si>
  <si>
    <t>p.(Glu148Lys)</t>
  </si>
  <si>
    <t>c.442G&gt;A</t>
  </si>
  <si>
    <t>p.(Arg221*)</t>
  </si>
  <si>
    <t>c.661C&gt;T</t>
  </si>
  <si>
    <t>p.(Ala224Val)</t>
  </si>
  <si>
    <t>c.671C&gt;T</t>
  </si>
  <si>
    <t>p.(Arg294Trp)</t>
  </si>
  <si>
    <t>c.880C&gt;T</t>
  </si>
  <si>
    <t>p.(Met443Lys)</t>
  </si>
  <si>
    <t>c.1328T&gt;A</t>
  </si>
  <si>
    <t>p.(Asp446Asn)</t>
  </si>
  <si>
    <t>c.1336G&gt;A</t>
  </si>
  <si>
    <t>c.866+4A&gt;G</t>
  </si>
  <si>
    <t>p.(Ser289*)</t>
  </si>
  <si>
    <t>c.864dup</t>
  </si>
  <si>
    <t>p.(Met52Cysfs*26)</t>
  </si>
  <si>
    <t>c.153del</t>
  </si>
  <si>
    <t>p.(Lys62Asnfs*16)</t>
  </si>
  <si>
    <t>c.186del</t>
  </si>
  <si>
    <t>p.(Pro319Leufs*23)</t>
  </si>
  <si>
    <t>c.954del</t>
  </si>
  <si>
    <t>c.515-2A&gt;G</t>
  </si>
  <si>
    <t>c.1116+1G&gt;A</t>
  </si>
  <si>
    <t>13939*2</t>
  </si>
  <si>
    <t>NM_003477.2(PDHX)</t>
  </si>
  <si>
    <t>p.(=)</t>
  </si>
  <si>
    <t>c.-277C&gt;G</t>
  </si>
  <si>
    <t>low confidence</t>
  </si>
  <si>
    <t>c.1183-1delG</t>
  </si>
  <si>
    <t>c.1183-1G&gt;T</t>
  </si>
  <si>
    <t>p.(Asn329Metfs*20)</t>
  </si>
  <si>
    <t>c.986del</t>
  </si>
  <si>
    <t>p.(Arg446*)</t>
  </si>
  <si>
    <t xml:space="preserve">c.1336C&gt;T </t>
  </si>
  <si>
    <t>yes3</t>
  </si>
  <si>
    <t>p.(Arg499*)</t>
  </si>
  <si>
    <t>c.1495C&gt;T</t>
  </si>
  <si>
    <t>p.(Lys30Glyfs*7)</t>
  </si>
  <si>
    <t>c.88_91del</t>
  </si>
  <si>
    <t>p.(Trp45*)</t>
  </si>
  <si>
    <t xml:space="preserve">c.134G&gt;A </t>
  </si>
  <si>
    <t>p.(Pro207Leufs*16)</t>
  </si>
  <si>
    <t>c.620del</t>
  </si>
  <si>
    <t>c.641+1G&gt;A</t>
  </si>
  <si>
    <t>p.(Thr238Hisfs*40)</t>
  </si>
  <si>
    <t>c.711dup</t>
  </si>
  <si>
    <t>p.(Gln248*)</t>
  </si>
  <si>
    <t xml:space="preserve">c.742C&gt;T </t>
  </si>
  <si>
    <t>p.(Thr265Asnfs*13)</t>
  </si>
  <si>
    <t>c.793dup</t>
  </si>
  <si>
    <t>p.(Asp322Alafs*6)</t>
  </si>
  <si>
    <t>c.965_1023del</t>
  </si>
  <si>
    <t>c.1024-1G&gt;A</t>
  </si>
  <si>
    <t>c.1183-3088_1247+760del</t>
  </si>
  <si>
    <t>p.(Asn419Ser)</t>
  </si>
  <si>
    <t xml:space="preserve">c.1256A&gt;G </t>
  </si>
  <si>
    <t>p.(Trp5*)</t>
  </si>
  <si>
    <t>c.14G&gt;A</t>
  </si>
  <si>
    <t>p.(Gln387*)</t>
  </si>
  <si>
    <t>c.1159C&gt;T</t>
  </si>
  <si>
    <t>p.(Arg476*)</t>
  </si>
  <si>
    <t>c.1426C&gt;T</t>
  </si>
  <si>
    <t>c.160+1G&gt;A</t>
  </si>
  <si>
    <t>c.816+11C&gt;G</t>
  </si>
  <si>
    <t>c.965-1G&gt;A</t>
  </si>
  <si>
    <t>c.1182+2T&gt;C</t>
  </si>
  <si>
    <t>p.(Ser162Hisfs*23)</t>
  </si>
  <si>
    <t>c.483del</t>
  </si>
  <si>
    <t>p.(Asp318Argfs*6)</t>
  </si>
  <si>
    <t>c.951dup</t>
  </si>
  <si>
    <t>p.(Ile113Trpfs*11)</t>
  </si>
  <si>
    <t>c.336_339del</t>
  </si>
  <si>
    <t>p.(Ile169Cysfs*30)</t>
  </si>
  <si>
    <t>c.505_509del</t>
  </si>
  <si>
    <t>p.(Lys173Argfs*12)</t>
  </si>
  <si>
    <t>c.518del</t>
  </si>
  <si>
    <t>p.(Leu192Serfs*9)</t>
  </si>
  <si>
    <t>c.573dup</t>
  </si>
  <si>
    <t>p.(Phe331Leufs*18)</t>
  </si>
  <si>
    <t>c.993del</t>
  </si>
  <si>
    <t>p.(Ala271Valfs*26)</t>
  </si>
  <si>
    <t>c.797_798insCGGACAACCCAATG</t>
  </si>
  <si>
    <t>p.(Thr375Glnfs*3)</t>
  </si>
  <si>
    <t>c.1122_1125del</t>
  </si>
  <si>
    <t>p.(Pro376Glnfs*3)</t>
  </si>
  <si>
    <t>c.1125del</t>
  </si>
  <si>
    <t>p.(Ala395Leufs*37)</t>
  </si>
  <si>
    <t>c.1182del</t>
  </si>
  <si>
    <t>p.(Met422Cysfs*10)</t>
  </si>
  <si>
    <t>c.1263del</t>
  </si>
  <si>
    <t>c.1248-2A&gt;G</t>
  </si>
  <si>
    <t>c.161-2A&gt;C</t>
  </si>
  <si>
    <t>c.816+1G&gt;A</t>
  </si>
  <si>
    <t>NM_018292.4(QRSL1)</t>
  </si>
  <si>
    <t>p.(Arg441*)</t>
  </si>
  <si>
    <t>c.1321C&gt;T</t>
  </si>
  <si>
    <t>c.849+38C&gt;G</t>
  </si>
  <si>
    <t>c.380+1G&gt;T</t>
  </si>
  <si>
    <t>c.557+1_557+2insT</t>
  </si>
  <si>
    <t>c.733+1G&gt;T</t>
  </si>
  <si>
    <t>c.734-3_736delCAGGTG</t>
  </si>
  <si>
    <t>c.733_734-2delGGTATTTATATAATTCTATATCATTTGCAACAGCTTCTCTATAAAACAATATATCTGTCATTCATAAGTATTGCTCCTTACA</t>
  </si>
  <si>
    <t>c.557+1G&gt;A</t>
  </si>
  <si>
    <t>p.(Ser195*)</t>
  </si>
  <si>
    <t>c.584C&gt;A</t>
  </si>
  <si>
    <t>p.(Gly117Glu)</t>
  </si>
  <si>
    <t>c.350G&gt;A</t>
  </si>
  <si>
    <t>p.(Gly133Val)</t>
  </si>
  <si>
    <t>c.398G&gt;T</t>
  </si>
  <si>
    <t>p.(Leu30Tyrfs*23)</t>
  </si>
  <si>
    <t>c.88_89del</t>
  </si>
  <si>
    <t>p.(Tyr185Leufs*55)</t>
  </si>
  <si>
    <t>c.553dup</t>
  </si>
  <si>
    <t>p.(Ala201Profs*14)</t>
  </si>
  <si>
    <t>c.600del</t>
  </si>
  <si>
    <t>p.(Val224*)</t>
  </si>
  <si>
    <t>c.670del</t>
  </si>
  <si>
    <t>p.(Asp251Alafs*24)</t>
  </si>
  <si>
    <t>c.752del</t>
  </si>
  <si>
    <t>p.(Asn391Leufs*14)</t>
  </si>
  <si>
    <t>c.1171_1172del</t>
  </si>
  <si>
    <t>p.(Pro429Hisfs*24)</t>
  </si>
  <si>
    <t>c.1286del</t>
  </si>
  <si>
    <t>p.(Phe448Leufs*5)</t>
  </si>
  <si>
    <t>c.1344del</t>
  </si>
  <si>
    <t>p.(Asn453Ilefs*8)</t>
  </si>
  <si>
    <t>c.1358del</t>
  </si>
  <si>
    <t>p.(Ser467Lysfs*17)</t>
  </si>
  <si>
    <t>c.1399_1400del</t>
  </si>
  <si>
    <t>p.(Gln476Valfs*8)</t>
  </si>
  <si>
    <t>c.1425_1426del</t>
  </si>
  <si>
    <t>p.(Gln499Valfs*12)</t>
  </si>
  <si>
    <t>c.1495_1496del</t>
  </si>
  <si>
    <t>p.(Leu214Phefs*26)</t>
  </si>
  <si>
    <t>c.641_642insC</t>
  </si>
  <si>
    <t>c.25-2A&gt;G</t>
  </si>
  <si>
    <t>c.735_733+3del</t>
  </si>
  <si>
    <t>c.734-1G&gt;A</t>
  </si>
  <si>
    <t>c.184+1G&gt;C</t>
  </si>
  <si>
    <t>c.380+1G&gt;A</t>
  </si>
  <si>
    <t>c.557+1G&gt;T</t>
  </si>
  <si>
    <t>c.1366+2T&gt;C</t>
  </si>
  <si>
    <t>c.1366+1G&gt;A</t>
  </si>
  <si>
    <t>NM_052865.3(MGME1)</t>
  </si>
  <si>
    <t>p.(Tyr233Cys)</t>
  </si>
  <si>
    <t>c.698A&gt;G</t>
  </si>
  <si>
    <t>p.(Tyr275*)</t>
  </si>
  <si>
    <t>c.825del</t>
  </si>
  <si>
    <t>p.(Lys339Asnfs*35)</t>
  </si>
  <si>
    <t>c.1017_1032del</t>
  </si>
  <si>
    <t>p.(Asp197*)</t>
  </si>
  <si>
    <t>c.589_590del</t>
  </si>
  <si>
    <t>p.(Glu327*)</t>
  </si>
  <si>
    <t>c.979G&gt;T</t>
  </si>
  <si>
    <t>p.(Ser34*)</t>
  </si>
  <si>
    <t>c.101C&gt;G</t>
  </si>
  <si>
    <t>p.(Trp152*)</t>
  </si>
  <si>
    <t>c.456G&gt;A</t>
  </si>
  <si>
    <t>p.(Lys17Valfs*28)</t>
  </si>
  <si>
    <t>c.49_50del</t>
  </si>
  <si>
    <t>p.(Trp252*)</t>
  </si>
  <si>
    <t>c.755G&gt;A</t>
  </si>
  <si>
    <t>p.(Pro120Leufs*2)</t>
  </si>
  <si>
    <t>c.359del</t>
  </si>
  <si>
    <t>p.(Cys35Glufs*9)</t>
  </si>
  <si>
    <t>c.101_102insGGAAA</t>
  </si>
  <si>
    <t>p.(Asn54Serfs*31)</t>
  </si>
  <si>
    <t>c.161_165del</t>
  </si>
  <si>
    <t>p.(Asp110Valfs*13)</t>
  </si>
  <si>
    <t>c.327_328dup</t>
  </si>
  <si>
    <t>p.(Glu159Asnfs*35)</t>
  </si>
  <si>
    <t>c.475del</t>
  </si>
  <si>
    <t>p.(Ser188Tyrfs*6)</t>
  </si>
  <si>
    <t>c.563del</t>
  </si>
  <si>
    <t>p.(Gln210Profs*14)</t>
  </si>
  <si>
    <t>c.626dup</t>
  </si>
  <si>
    <t>p.(Gly218Alafs*4)</t>
  </si>
  <si>
    <t>c.653_657del</t>
  </si>
  <si>
    <t>p.(Asp251Glyfs*28)</t>
  </si>
  <si>
    <t>c.752_755del</t>
  </si>
  <si>
    <t>p.(Lys257Asnfs*23)</t>
  </si>
  <si>
    <t>c.771del</t>
  </si>
  <si>
    <t>p.(Lys259Serfs*21)</t>
  </si>
  <si>
    <t>c.776del</t>
  </si>
  <si>
    <t>p.(Thr265Asnfs*15)</t>
  </si>
  <si>
    <t>c.794del</t>
  </si>
  <si>
    <t>p.(Tyr275Ilefs*8)</t>
  </si>
  <si>
    <t>c.822dup</t>
  </si>
  <si>
    <t>p.(Val133Aspfs*33)</t>
  </si>
  <si>
    <t>c.398_399del</t>
  </si>
  <si>
    <t xml:space="preserve">c.512-1G&gt;A </t>
  </si>
  <si>
    <t>NM_006899.4(IDH3B)</t>
  </si>
  <si>
    <t>p.(Cys233*)</t>
  </si>
  <si>
    <t>c.699_700del</t>
  </si>
  <si>
    <t>p.(Glu124Glyfs*6)</t>
  </si>
  <si>
    <t>c.370dup</t>
  </si>
  <si>
    <t>p.(Gly364Trpfs*65)</t>
  </si>
  <si>
    <t>c.1088_1089dup</t>
  </si>
  <si>
    <t>c.1071+230delC</t>
  </si>
  <si>
    <t>p.(Arg191*)</t>
  </si>
  <si>
    <t>c.571C&gt;T</t>
  </si>
  <si>
    <t>c.37-1G&gt;A</t>
  </si>
  <si>
    <t>p.(Ile197Leufs*26)</t>
  </si>
  <si>
    <t>c.589del</t>
  </si>
  <si>
    <t>p.(Leu132Pro)</t>
  </si>
  <si>
    <t>c.395T&gt;C</t>
  </si>
  <si>
    <t>p.(Leu326Argfs*17)</t>
  </si>
  <si>
    <t>c.977_983del</t>
  </si>
  <si>
    <t>p.(His341Argfs*38)</t>
  </si>
  <si>
    <t>c.1022_1035del</t>
  </si>
  <si>
    <t>p.(Tyr340Serfs*44)</t>
  </si>
  <si>
    <t>c.1018_1019insC</t>
  </si>
  <si>
    <t>p.(Arg361Trpfs*65)</t>
  </si>
  <si>
    <t>c.1080_1086del</t>
  </si>
  <si>
    <t>p.(Tyr273Trpfs*5)</t>
  </si>
  <si>
    <t>c.818_819del</t>
  </si>
  <si>
    <t>p.(Pro20Leufs*7)</t>
  </si>
  <si>
    <t>c.59del</t>
  </si>
  <si>
    <t>p.(Ser86Glufs*2)</t>
  </si>
  <si>
    <t>c.255dup</t>
  </si>
  <si>
    <t>p.(Glu184Valfs*2)</t>
  </si>
  <si>
    <t>c.551_554del</t>
  </si>
  <si>
    <t>p.(Gly181Valfs*2)</t>
  </si>
  <si>
    <t>c.542del</t>
  </si>
  <si>
    <t>p.(Arg133Glyfs*10)</t>
  </si>
  <si>
    <t>c.397del</t>
  </si>
  <si>
    <t>p.(Arg180Glyfs*3)</t>
  </si>
  <si>
    <t>c.538del</t>
  </si>
  <si>
    <t>c.1011-3_1011-2delCA</t>
  </si>
  <si>
    <t>c.1011-2A&gt;G</t>
  </si>
  <si>
    <t>c.37-2A&gt;C</t>
  </si>
  <si>
    <t>c.1010+1G&gt;A</t>
  </si>
  <si>
    <t>c.1071+1G&gt;A</t>
  </si>
  <si>
    <t>c.337+1G&gt;T</t>
  </si>
  <si>
    <t>c.337+1G&gt;A</t>
  </si>
  <si>
    <t>c.665+1G&gt;A</t>
  </si>
  <si>
    <t>NM_021074.4(NDUFV2)</t>
  </si>
  <si>
    <t>c.120+5_120+8delGTAA</t>
  </si>
  <si>
    <t>XLD, Mi, AR</t>
  </si>
  <si>
    <t>p.(Thr235Asnfs*18)</t>
  </si>
  <si>
    <t>c.704_707del</t>
  </si>
  <si>
    <t>p.(*250Leuext*2)</t>
  </si>
  <si>
    <t>c.749_*2del</t>
  </si>
  <si>
    <t>p.(Gln106*)</t>
  </si>
  <si>
    <t>c.316C&gt;T</t>
  </si>
  <si>
    <t>p.(Arg143*)</t>
  </si>
  <si>
    <t>c.427C&gt;T</t>
  </si>
  <si>
    <t>p.(His21Argfs*6)</t>
  </si>
  <si>
    <t>c.62_63del</t>
  </si>
  <si>
    <t>p.(Ser145*)</t>
  </si>
  <si>
    <t>c.434_435del</t>
  </si>
  <si>
    <t>p.(Asp190Gly)</t>
  </si>
  <si>
    <t xml:space="preserve">c.569A&gt;G </t>
  </si>
  <si>
    <t>p.(Ser224Valfs*3)</t>
  </si>
  <si>
    <t>c.669_670insG</t>
  </si>
  <si>
    <t>p.(Phe53Leufs*11)</t>
  </si>
  <si>
    <t>c.159del</t>
  </si>
  <si>
    <t>p.(Ile132Asnfs*15)</t>
  </si>
  <si>
    <t>c.394dup</t>
  </si>
  <si>
    <t>p.(Asp146*)</t>
  </si>
  <si>
    <t>c.435dup</t>
  </si>
  <si>
    <t>p.(Phe223Leufs*2)</t>
  </si>
  <si>
    <t>c.669_673del</t>
  </si>
  <si>
    <t>p.(Pro139Thrfs*8)</t>
  </si>
  <si>
    <t>c.414dup</t>
  </si>
  <si>
    <t>p.(Lys215Asnfs*20)</t>
  </si>
  <si>
    <t>c.645del</t>
  </si>
  <si>
    <t>c.580-2A&gt;G</t>
  </si>
  <si>
    <t>c.120+1G&gt;C</t>
  </si>
  <si>
    <t>c.579+2_579+3delTG</t>
  </si>
  <si>
    <t>c.469+1G&gt;A</t>
  </si>
  <si>
    <t>c.656+1G&gt;A</t>
  </si>
  <si>
    <t>NM_020312.3(COQ9)</t>
  </si>
  <si>
    <t>c.521+1delG</t>
  </si>
  <si>
    <t>p.(Arg202Glyfs*16)</t>
  </si>
  <si>
    <t>c.604del</t>
  </si>
  <si>
    <t>p.(Gln98*)</t>
  </si>
  <si>
    <t>c.292C&gt;T</t>
  </si>
  <si>
    <t>c.73+2T&gt;G</t>
  </si>
  <si>
    <t>p.(Arg244*)</t>
  </si>
  <si>
    <t xml:space="preserve">c.730C&gt;T </t>
  </si>
  <si>
    <t>p.(His62Tyr)</t>
  </si>
  <si>
    <t>c.184C&gt;T</t>
  </si>
  <si>
    <t>p.(Leu32Alafs*15)</t>
  </si>
  <si>
    <t>c.94_101del</t>
  </si>
  <si>
    <t>p.(Gln66Glyfs*6)</t>
  </si>
  <si>
    <t>c.193_194del</t>
  </si>
  <si>
    <t>p.(Gln66Argfs*6)</t>
  </si>
  <si>
    <t>c.197_198del</t>
  </si>
  <si>
    <t>p.(Ala68Glyfs*5)</t>
  </si>
  <si>
    <t>c.202dup</t>
  </si>
  <si>
    <t>p.(Ile194Thrfs*24)</t>
  </si>
  <si>
    <t>c.581del</t>
  </si>
  <si>
    <t>p.(Met227Valfs*10)</t>
  </si>
  <si>
    <t>c.679_680del</t>
  </si>
  <si>
    <t>p.(Trp240Cysfs*18)</t>
  </si>
  <si>
    <t>c.720del</t>
  </si>
  <si>
    <t>c.74-2A&gt;G</t>
  </si>
  <si>
    <t>c.522-1G&gt;A</t>
  </si>
  <si>
    <t>c.922-1G&gt;C</t>
  </si>
  <si>
    <t>c.378+1G&gt;T</t>
  </si>
  <si>
    <t>c.378+1G&gt;A</t>
  </si>
  <si>
    <t>c.521+1G&gt;T</t>
  </si>
  <si>
    <t>c.521+2dupT</t>
  </si>
  <si>
    <t>c.521+2T&gt;C</t>
  </si>
  <si>
    <t>c.378+1G&gt;C</t>
  </si>
  <si>
    <t>NM_032314.3(COQ5)</t>
  </si>
  <si>
    <t>p.(Gly118Ser)</t>
  </si>
  <si>
    <t>c.352G&gt;A</t>
  </si>
  <si>
    <t>p.(Tyr311*)</t>
  </si>
  <si>
    <t>c.933del</t>
  </si>
  <si>
    <t>p.(Leu254Profs*7)</t>
  </si>
  <si>
    <t>c.760dup</t>
  </si>
  <si>
    <t>p.(Tyr69Leufs*5)</t>
  </si>
  <si>
    <t>c.205dup</t>
  </si>
  <si>
    <t>p.(Trp17Argfs*21)</t>
  </si>
  <si>
    <t>c.48_51del</t>
  </si>
  <si>
    <t>c.350_352+2del</t>
  </si>
  <si>
    <t>p.(Trp278*)</t>
  </si>
  <si>
    <t>c.834del</t>
  </si>
  <si>
    <t>p.(Gln45Profs*13)</t>
  </si>
  <si>
    <t>c.131_132insG</t>
  </si>
  <si>
    <t>p.(Leu27Argfs*4)</t>
  </si>
  <si>
    <t>c.80_81del</t>
  </si>
  <si>
    <t>p.(Leu88Profs*25)</t>
  </si>
  <si>
    <t>c.262dup</t>
  </si>
  <si>
    <t>p.(Lys153Argfs*5)</t>
  </si>
  <si>
    <t>c.458_459del</t>
  </si>
  <si>
    <t>p.(Val222Glyfs*5)</t>
  </si>
  <si>
    <t>c.664dup</t>
  </si>
  <si>
    <t>p.(Thr214Hisfs*12)</t>
  </si>
  <si>
    <t>c.640_641del</t>
  </si>
  <si>
    <t>p.(Ser248*)</t>
  </si>
  <si>
    <t>c.741dup</t>
  </si>
  <si>
    <t>p.(Ser18Argfs*21)</t>
  </si>
  <si>
    <t>c.52del</t>
  </si>
  <si>
    <t>c.203-2_204del</t>
  </si>
  <si>
    <t>c.883-2A&gt;G</t>
  </si>
  <si>
    <t>c.882+1G&gt;A</t>
  </si>
  <si>
    <t>c.202+2T&gt;G</t>
  </si>
  <si>
    <t>c.352+2T&gt;A</t>
  </si>
  <si>
    <t>c.681+1G&gt;A</t>
  </si>
  <si>
    <t>NM_020381.3(PDSS2)</t>
  </si>
  <si>
    <t>p.(Ala337Valfs*3)</t>
  </si>
  <si>
    <t>c.1009_1010insTAAAATGAAATTACTCCTGTTTTAGGTACCAGTAAGATCGGAGAGG</t>
  </si>
  <si>
    <t>c.630+1G&gt;A</t>
  </si>
  <si>
    <t>c.630+9516G&gt;T</t>
  </si>
  <si>
    <t>p.(Gln322*)</t>
  </si>
  <si>
    <t xml:space="preserve">c.964C&gt;T </t>
  </si>
  <si>
    <t>p.(Ser382Leu)</t>
  </si>
  <si>
    <t xml:space="preserve">c.1145C&gt;T </t>
  </si>
  <si>
    <t>c.877-2A&gt;G</t>
  </si>
  <si>
    <t>p.(Lys292Glu)</t>
  </si>
  <si>
    <t xml:space="preserve">c.874A&gt;G </t>
  </si>
  <si>
    <t>p.(His92Pro)</t>
  </si>
  <si>
    <t xml:space="preserve">c.275A&gt;C </t>
  </si>
  <si>
    <t>p.(Ala384Asp)</t>
  </si>
  <si>
    <t>c.1151C&gt;A</t>
  </si>
  <si>
    <t>p.(His48Glnfs*56)</t>
  </si>
  <si>
    <t>c.144_145del</t>
  </si>
  <si>
    <t>p.(Trp38Alafs*66)</t>
  </si>
  <si>
    <t>c.111_112del</t>
  </si>
  <si>
    <t>p.(Asn129Lysfs*26)</t>
  </si>
  <si>
    <t>c.387del</t>
  </si>
  <si>
    <t>p.(Val102Tyrfs*10)</t>
  </si>
  <si>
    <t>c.303del</t>
  </si>
  <si>
    <t>p.(Cys200Alafs*4)</t>
  </si>
  <si>
    <t>c.597del</t>
  </si>
  <si>
    <t>p.(Phe311*)</t>
  </si>
  <si>
    <t>c.932_933del</t>
  </si>
  <si>
    <t>p.(Asp30Glyfs*75)</t>
  </si>
  <si>
    <t>c.88dup</t>
  </si>
  <si>
    <t>c.703-1G&gt;A</t>
  </si>
  <si>
    <t>c.703-2A&gt;T</t>
  </si>
  <si>
    <t>c.1009-1G&gt;A</t>
  </si>
  <si>
    <t>c.1042-1G&gt;A</t>
  </si>
  <si>
    <t>c.1042-2A&gt;G</t>
  </si>
  <si>
    <t>c.876+1G&gt;A</t>
  </si>
  <si>
    <t>c.1008+1G&gt;T</t>
  </si>
  <si>
    <t>NM_002496.3(NDUFS8)</t>
  </si>
  <si>
    <t>p.(Glu63Gln)</t>
  </si>
  <si>
    <t xml:space="preserve">c.187G&gt;C </t>
  </si>
  <si>
    <t>p.(Pro85Leu)</t>
  </si>
  <si>
    <t xml:space="preserve">c.254C&gt;T </t>
  </si>
  <si>
    <t>p.(Ala159Asp)</t>
  </si>
  <si>
    <t xml:space="preserve">c.476C&gt;A </t>
  </si>
  <si>
    <t>p.(Gly154Ser)</t>
  </si>
  <si>
    <t>c.460G&gt;A</t>
  </si>
  <si>
    <t>c.372+140C&gt;A</t>
  </si>
  <si>
    <t>c.59-2A&gt;G</t>
  </si>
  <si>
    <t>p.(Ala100Val)</t>
  </si>
  <si>
    <t xml:space="preserve">c.299C&gt;T </t>
  </si>
  <si>
    <t>Conflicting interpretations of pathogenicity</t>
  </si>
  <si>
    <t>p.(Pro79Leu)</t>
  </si>
  <si>
    <t xml:space="preserve">c.236C&gt;T </t>
  </si>
  <si>
    <t>p.(Glu98Lys)</t>
  </si>
  <si>
    <t xml:space="preserve">c.292G&gt;A </t>
  </si>
  <si>
    <t>p.(Pro105Ser)</t>
  </si>
  <si>
    <t xml:space="preserve">c.313C&gt;T </t>
  </si>
  <si>
    <t>p.(Lys115Glu)</t>
  </si>
  <si>
    <t xml:space="preserve">c.343A&gt;G </t>
  </si>
  <si>
    <t>p.(Arg138His)</t>
  </si>
  <si>
    <t xml:space="preserve">c.413G&gt;A </t>
  </si>
  <si>
    <t>p.(Tyr143Phe)</t>
  </si>
  <si>
    <t xml:space="preserve">c.428A&gt;T </t>
  </si>
  <si>
    <t>p.(Asp146Asn)</t>
  </si>
  <si>
    <t xml:space="preserve">c.436G&gt;A </t>
  </si>
  <si>
    <t>p.(Met147Ile)</t>
  </si>
  <si>
    <t xml:space="preserve">c.441G&gt;C </t>
  </si>
  <si>
    <t>p.(Arg18Cys)</t>
  </si>
  <si>
    <t>c.52C&gt;T</t>
  </si>
  <si>
    <t>p.(Arg54Trp)</t>
  </si>
  <si>
    <t>c.160C&gt;T</t>
  </si>
  <si>
    <t>p.(Arg94Cys)</t>
  </si>
  <si>
    <t>c.280C&gt;T</t>
  </si>
  <si>
    <t>p.(Ile128Serfs*20)</t>
  </si>
  <si>
    <t>c.381del</t>
  </si>
  <si>
    <t>p.(Glu172*)</t>
  </si>
  <si>
    <t>c.513dup</t>
  </si>
  <si>
    <t>c.199+1G&gt;C</t>
  </si>
  <si>
    <t>c.58+1G&gt;A</t>
  </si>
  <si>
    <t>NM_032609.2(COX4I2)</t>
  </si>
  <si>
    <t>p.(Arg19*)</t>
  </si>
  <si>
    <t>c.55C&gt;T</t>
  </si>
  <si>
    <t>c.82+2T&gt;G</t>
  </si>
  <si>
    <t>c.380-2A&gt;G</t>
  </si>
  <si>
    <t>p.(Gly30Valfs*35)</t>
  </si>
  <si>
    <t>c.89del</t>
  </si>
  <si>
    <t>p.(Lys33Glufs*28)</t>
  </si>
  <si>
    <t>c.96dup</t>
  </si>
  <si>
    <t>p.(Glu60Argfs*5)</t>
  </si>
  <si>
    <t>c.177del</t>
  </si>
  <si>
    <t>p.(Thr104Glnfs*2)</t>
  </si>
  <si>
    <t>c.309del</t>
  </si>
  <si>
    <t>p.(Thr104Lysfs*2)</t>
  </si>
  <si>
    <t>c.311del</t>
  </si>
  <si>
    <t>p.(Cys108Valfs*12)</t>
  </si>
  <si>
    <t>c.322del</t>
  </si>
  <si>
    <t>p.(Ala116Trpfs*2)</t>
  </si>
  <si>
    <t>c.346_352del</t>
  </si>
  <si>
    <t>p.(Ala117Serfs*49)</t>
  </si>
  <si>
    <t>c.348dup</t>
  </si>
  <si>
    <t>p.(Arg161Alafs*20)</t>
  </si>
  <si>
    <t>c.481del</t>
  </si>
  <si>
    <t>c.83-2A&gt;G</t>
  </si>
  <si>
    <t>c.248-6_255del</t>
  </si>
  <si>
    <t>c.82+1G&gt;A</t>
  </si>
  <si>
    <t>number inhouse</t>
  </si>
  <si>
    <t>NM_198076.4(COX20)</t>
  </si>
  <si>
    <t>p.(Glu88Lysfs*35)</t>
  </si>
  <si>
    <t>c.262del</t>
  </si>
  <si>
    <t>p.(Ala91Profs*32)</t>
  </si>
  <si>
    <t>c.271del</t>
  </si>
  <si>
    <t>p.(Cys29Alafs*11)</t>
  </si>
  <si>
    <t>c.84del</t>
  </si>
  <si>
    <t>c.43-2A&gt;G</t>
  </si>
  <si>
    <t>c.43-1G&gt;A</t>
  </si>
  <si>
    <t>p.(His105Thrfs*18)</t>
  </si>
  <si>
    <t>c.313del</t>
  </si>
  <si>
    <t>p.(Arg31Trp)</t>
  </si>
  <si>
    <t xml:space="preserve">c.91C&gt;T </t>
  </si>
  <si>
    <t>p.(Arg31Gln)</t>
  </si>
  <si>
    <t xml:space="preserve">c.92G&gt;A </t>
  </si>
  <si>
    <t>p.(Thr52Pro)</t>
  </si>
  <si>
    <t xml:space="preserve">c.154A&gt;C </t>
  </si>
  <si>
    <t>c.157+1G&gt;A</t>
  </si>
  <si>
    <t>p.(Phe66Cys)</t>
  </si>
  <si>
    <t xml:space="preserve">c.197T&gt;G </t>
  </si>
  <si>
    <t>p.(Gly65Leufs*4)</t>
  </si>
  <si>
    <t>c.193_196del</t>
  </si>
  <si>
    <t>p.(Leu68Serfs*3)</t>
  </si>
  <si>
    <t>c.199_200dup</t>
  </si>
  <si>
    <t>p.(Glu93Argfs*3)</t>
  </si>
  <si>
    <t>c.277_278del</t>
  </si>
  <si>
    <t>p.(Gly103Valfs*20)</t>
  </si>
  <si>
    <t>c.307del</t>
  </si>
  <si>
    <t>p.(Asp107Ilefs*16)</t>
  </si>
  <si>
    <t>c.319del</t>
  </si>
  <si>
    <t>p.(His112Glnfs*20)</t>
  </si>
  <si>
    <t>c.336_337del</t>
  </si>
  <si>
    <t>p.(Pro108Argfs*3)</t>
  </si>
  <si>
    <t>c.319_322dup</t>
  </si>
  <si>
    <t>c.43-4_47del</t>
  </si>
  <si>
    <t>c.157+3_157+6delGAGT</t>
  </si>
  <si>
    <t>NM_022098.3(XPNPEP3)</t>
  </si>
  <si>
    <t>p.(Lys260Serfs*2)</t>
  </si>
  <si>
    <t>c.777del</t>
  </si>
  <si>
    <t>c.64+3466G&gt;A</t>
  </si>
  <si>
    <t>c.793-420T&gt;A</t>
  </si>
  <si>
    <t>c.793-1G&gt;T</t>
  </si>
  <si>
    <t>c.856-2A&gt;G</t>
  </si>
  <si>
    <t>c.*30T&gt;C</t>
  </si>
  <si>
    <t>p.(Asn311Leufs*5)</t>
  </si>
  <si>
    <t>c.931_934del</t>
  </si>
  <si>
    <t>p.(Gly453Cys)</t>
  </si>
  <si>
    <t xml:space="preserve">c.1357G&gt;T </t>
  </si>
  <si>
    <t>p.(Met24Serfs*22)</t>
  </si>
  <si>
    <t>c.71_74del</t>
  </si>
  <si>
    <t>p.(Ala7Profs*8)</t>
  </si>
  <si>
    <t>c.19del</t>
  </si>
  <si>
    <t>p.(Ser216Leufs*7)</t>
  </si>
  <si>
    <t>p.(Tyr361Leufs*2)</t>
  </si>
  <si>
    <t>c.1081dup</t>
  </si>
  <si>
    <t>p.(Gly423Alafs*25)</t>
  </si>
  <si>
    <t>c.1267del</t>
  </si>
  <si>
    <t>p.(Ala13Leufs*2)</t>
  </si>
  <si>
    <t>c.65-2A&gt;T</t>
  </si>
  <si>
    <t>c.970-2A&gt;G</t>
  </si>
  <si>
    <t>c.1358-2A&gt;G</t>
  </si>
  <si>
    <t>c.1358-2A&gt;T</t>
  </si>
  <si>
    <t>c.970-3_988del</t>
  </si>
  <si>
    <t>c.1236+1G&gt;A</t>
  </si>
  <si>
    <t>NM_030940.3(ISCA1)</t>
  </si>
  <si>
    <t>p.(Glu87Lys)</t>
  </si>
  <si>
    <t xml:space="preserve">c.259G&gt;A </t>
  </si>
  <si>
    <t>NM_194279.3(ISCA2)</t>
  </si>
  <si>
    <t>c.242-2delA</t>
  </si>
  <si>
    <t>c.82-2A&gt;G</t>
  </si>
  <si>
    <t>NM_017819.3(TRMT10C)</t>
  </si>
  <si>
    <t>p.(Leu33Asnfs*17)</t>
  </si>
  <si>
    <t>c.97_101del</t>
  </si>
  <si>
    <t>p.(Thr127Lysfs*7)</t>
  </si>
  <si>
    <t>c.380del</t>
  </si>
  <si>
    <t>p.(Tyr132Ilefs*15)</t>
  </si>
  <si>
    <t>c.392_393insG</t>
  </si>
  <si>
    <t>p.(Lys149Glyfs*20)</t>
  </si>
  <si>
    <t>c.445_449del</t>
  </si>
  <si>
    <t>p.(Met215Glufs*16)</t>
  </si>
  <si>
    <t>c.643_644del</t>
  </si>
  <si>
    <t>p.(Ile250*)</t>
  </si>
  <si>
    <t>c.748del</t>
  </si>
  <si>
    <t>p.(Val238Cysfs*2)</t>
  </si>
  <si>
    <t>p.(Lys340Phefs*7)</t>
  </si>
  <si>
    <t>c.1018_1022del</t>
  </si>
  <si>
    <t>p.(Val259Asnfs*12)</t>
  </si>
  <si>
    <t>c.775_778del</t>
  </si>
  <si>
    <t>p.(Phe207Leufs*9)</t>
  </si>
  <si>
    <t>c.621del</t>
  </si>
  <si>
    <t>p.(Thr48Ilefs*13)</t>
  </si>
  <si>
    <t>c.143_146del</t>
  </si>
  <si>
    <t>p.(Thr352Profs*2)</t>
  </si>
  <si>
    <t>c.1054del</t>
  </si>
  <si>
    <t>p.(Asn222Ilefs*7)</t>
  </si>
  <si>
    <t>c.665del</t>
  </si>
  <si>
    <t>p.(Val79Phefs*7)</t>
  </si>
  <si>
    <t>c.235_236del</t>
  </si>
  <si>
    <t>p.(Arg256Serfs*2)</t>
  </si>
  <si>
    <t>c.768_771del</t>
  </si>
  <si>
    <t>p.(Lys265Asnfs*7)</t>
  </si>
  <si>
    <t>c.791del</t>
  </si>
  <si>
    <t>p.(Arg181Leu)</t>
  </si>
  <si>
    <t xml:space="preserve">c.542G&gt;T </t>
  </si>
  <si>
    <t>p.(Tyr132Ilefs*2)</t>
  </si>
  <si>
    <t>c.394del</t>
  </si>
  <si>
    <t>p.(Phe177Serfs*8)</t>
  </si>
  <si>
    <t>c.530_531del</t>
  </si>
  <si>
    <t>p.(Thr272Ala)</t>
  </si>
  <si>
    <t xml:space="preserve">c.814A&gt;G </t>
  </si>
  <si>
    <t>NM_018444.3(PDP1)</t>
  </si>
  <si>
    <t>p.(Glu93*)</t>
  </si>
  <si>
    <t xml:space="preserve">c.277G&gt;T </t>
  </si>
  <si>
    <t>p.(Ser156Thrfs*31)</t>
  </si>
  <si>
    <t>c.467_547delinsCT</t>
  </si>
  <si>
    <t>p.(Leu284del)</t>
  </si>
  <si>
    <t>c.851_853del</t>
  </si>
  <si>
    <t>p.(Trp421*)</t>
  </si>
  <si>
    <t xml:space="preserve">c.1263G&gt;A </t>
  </si>
  <si>
    <t>c.-14dup</t>
  </si>
  <si>
    <t>p.(Cys33Leufs*54)</t>
  </si>
  <si>
    <t>c.96_97del</t>
  </si>
  <si>
    <t>p.(Gly345Alafs*3)</t>
  </si>
  <si>
    <t>p.(Pro387Leufs*15)</t>
  </si>
  <si>
    <t>c.1160del</t>
  </si>
  <si>
    <t>p.(Tyr436Leufs*39)</t>
  </si>
  <si>
    <t>c.1306dup</t>
  </si>
  <si>
    <t>p.(Leu461Glnfs*60)</t>
  </si>
  <si>
    <t>c.1380_1386del</t>
  </si>
  <si>
    <t>p.(His485Glnfs*7)</t>
  </si>
  <si>
    <t>c.1455_1468del</t>
  </si>
  <si>
    <t>c.-45+836_-45+837insTG</t>
  </si>
  <si>
    <t>p.(Phe160Leufs*11)</t>
  </si>
  <si>
    <t>c.480_481del</t>
  </si>
  <si>
    <t>p.(Met424Alafs*2)</t>
  </si>
  <si>
    <t>c.1270_1271del</t>
  </si>
  <si>
    <t xml:space="preserve"> c.32-26_90del</t>
  </si>
  <si>
    <t xml:space="preserve">splice acceptor </t>
  </si>
  <si>
    <t>NM_016070.3(MRPS23)</t>
  </si>
  <si>
    <t>p.(Glu170Phefs*46)</t>
  </si>
  <si>
    <t>c.507_510del</t>
  </si>
  <si>
    <t>p.(Lys93Glnfs*13)</t>
  </si>
  <si>
    <t>c.276dup</t>
  </si>
  <si>
    <t>p.(Arg134*)</t>
  </si>
  <si>
    <t>c.400C&gt;T</t>
  </si>
  <si>
    <t>c.44+1G&gt;C</t>
  </si>
  <si>
    <t>p.(Lys116Serfs*17)</t>
  </si>
  <si>
    <t>c.347del</t>
  </si>
  <si>
    <t>p.(Gly122Glufs*23)</t>
  </si>
  <si>
    <t>c.363_364del</t>
  </si>
  <si>
    <t>p.(Gly3Trpfs*9)</t>
  </si>
  <si>
    <t>c.2_6dup</t>
  </si>
  <si>
    <t>p.(Ser4Thrfs*6)</t>
  </si>
  <si>
    <t>c.11del</t>
  </si>
  <si>
    <t>p.(Pro172Hisfs*45)</t>
  </si>
  <si>
    <t>c.515del</t>
  </si>
  <si>
    <t>c.421-1G&gt;A</t>
  </si>
  <si>
    <t>c.215+1G&gt;A</t>
  </si>
  <si>
    <t>c.215+1G&gt;C</t>
  </si>
  <si>
    <t>c.215+1G&gt;T</t>
  </si>
  <si>
    <t>NM_182476.2(COQ6)</t>
  </si>
  <si>
    <t>c.891+18C&gt;T</t>
  </si>
  <si>
    <t>c.-148G&gt;A</t>
  </si>
  <si>
    <t>p.(Trp188*)</t>
  </si>
  <si>
    <t xml:space="preserve">c.564G&gt;A </t>
  </si>
  <si>
    <t>p.(Asn380Ser)</t>
  </si>
  <si>
    <t xml:space="preserve">c.1139A&gt;G </t>
  </si>
  <si>
    <t>p.(Leu76Trpfs*35)</t>
  </si>
  <si>
    <t>c.226del</t>
  </si>
  <si>
    <t>p.(Asp161Thrfs*3)</t>
  </si>
  <si>
    <t>p.(Leu203Cysfs*2)</t>
  </si>
  <si>
    <t>c.608del</t>
  </si>
  <si>
    <t>p.(Ser295Cysfs*5)</t>
  </si>
  <si>
    <t>c.884_885del</t>
  </si>
  <si>
    <t>p.(His369Glnfs*44)</t>
  </si>
  <si>
    <t>c.1107_1108del</t>
  </si>
  <si>
    <t>p.(Met381Ilefs*33)</t>
  </si>
  <si>
    <t>c.1142dup</t>
  </si>
  <si>
    <t>p.(Leu430Thrfs*71)</t>
  </si>
  <si>
    <t>c.1286_1287insG</t>
  </si>
  <si>
    <t>c.613-6_616del</t>
  </si>
  <si>
    <t>c.721-1G&gt;C</t>
  </si>
  <si>
    <t>c.1095-2A&gt;G</t>
  </si>
  <si>
    <t>c.1378-37_1383del</t>
  </si>
  <si>
    <t>c.298+2T&gt;C</t>
  </si>
  <si>
    <t>c.783+1G&gt;C</t>
  </si>
  <si>
    <t>p.(Leu345Cysfs*59)</t>
  </si>
  <si>
    <t>c.1032del</t>
  </si>
  <si>
    <t>c.720+1G&gt;A</t>
  </si>
  <si>
    <t>p.(Asp208His)</t>
  </si>
  <si>
    <t>c.622G&gt;C</t>
  </si>
  <si>
    <t>c.482-2delA</t>
  </si>
  <si>
    <t>c.482-1G&gt;C</t>
  </si>
  <si>
    <t>p.(Phe60Asnfs*36)</t>
  </si>
  <si>
    <t>c.178_191del</t>
  </si>
  <si>
    <t>c.1378-2A&gt;C</t>
  </si>
  <si>
    <t>c.1377+2_1377+5del</t>
  </si>
  <si>
    <t>c.1377+2T&gt;A</t>
  </si>
  <si>
    <t>c.892-2A&gt;C</t>
  </si>
  <si>
    <t>p.(Leu45Argfs*57)</t>
  </si>
  <si>
    <t>c.134_161del</t>
  </si>
  <si>
    <t>c.482-2A&gt;G</t>
  </si>
  <si>
    <t>p.(Tyr412Cys)</t>
  </si>
  <si>
    <t>c.1235A&gt;G</t>
  </si>
  <si>
    <t>p.(Arg360Trp)</t>
  </si>
  <si>
    <t>c.1078C&gt;T</t>
  </si>
  <si>
    <t>c.720+1G&gt;T</t>
  </si>
  <si>
    <t>c.-252G&gt;T</t>
  </si>
  <si>
    <t>c.1211-2A&gt;T</t>
  </si>
  <si>
    <t>p.(Arg162*)</t>
  </si>
  <si>
    <t xml:space="preserve">c.484C&gt;T </t>
  </si>
  <si>
    <t>p.(Gly255Arg)</t>
  </si>
  <si>
    <t xml:space="preserve">c.763G&gt;A </t>
  </si>
  <si>
    <t>p.(Ala353Asp)</t>
  </si>
  <si>
    <t xml:space="preserve">c.1058C&gt;A </t>
  </si>
  <si>
    <t>p.(Val357Serfs*47)</t>
  </si>
  <si>
    <t>c.1069del</t>
  </si>
  <si>
    <t>p.(Asp385Tyrfs*28)</t>
  </si>
  <si>
    <t>c.1153_1154del</t>
  </si>
  <si>
    <t>p.(Trp447*)</t>
  </si>
  <si>
    <t xml:space="preserve">c.1341G&gt;A </t>
  </si>
  <si>
    <t>p.(Ile462Leufs*18)</t>
  </si>
  <si>
    <t>p.(Asp385Ala)</t>
  </si>
  <si>
    <t>c.1154A&gt;C</t>
  </si>
  <si>
    <t>NM_024407.4(NDUFS7)</t>
  </si>
  <si>
    <t>p.(Ser117Profs*?)</t>
  </si>
  <si>
    <t>c.339_348dup</t>
  </si>
  <si>
    <t>c.-220G&gt;C</t>
  </si>
  <si>
    <t>c.544+57delG</t>
  </si>
  <si>
    <t>c.17-1167C&gt;G</t>
  </si>
  <si>
    <t>p.(Met1Thr)</t>
  </si>
  <si>
    <t xml:space="preserve">c.2T&gt;C </t>
  </si>
  <si>
    <t>p.(Arg115Cys)</t>
  </si>
  <si>
    <t xml:space="preserve">c.343C&gt;T </t>
  </si>
  <si>
    <t>p.(Val122Met)</t>
  </si>
  <si>
    <t xml:space="preserve">c.364G&gt;A </t>
  </si>
  <si>
    <t>p.(Arg145His)</t>
  </si>
  <si>
    <t xml:space="preserve">c.434G&gt;A </t>
  </si>
  <si>
    <t>p.(Arg105Cys)</t>
  </si>
  <si>
    <t>c.313C&gt;T</t>
  </si>
  <si>
    <t>p.(Leu126Phe)</t>
  </si>
  <si>
    <t>c.376C&gt;T</t>
  </si>
  <si>
    <t>p.(Arg135Cys)</t>
  </si>
  <si>
    <t>c.403C&gt;T</t>
  </si>
  <si>
    <t>p.(Arg168Ser)</t>
  </si>
  <si>
    <t>c.504G&gt;C</t>
  </si>
  <si>
    <t>c.-3_1delinsTCT</t>
  </si>
  <si>
    <t>p.(Arg115Thrfs*3)</t>
  </si>
  <si>
    <t>c.339_348del</t>
  </si>
  <si>
    <t>c.121_122+7del</t>
  </si>
  <si>
    <t>NM_015965.6(NDUFA13)</t>
  </si>
  <si>
    <t>p.(Tyr33*)</t>
  </si>
  <si>
    <t>c.99C&gt;A</t>
  </si>
  <si>
    <t>p.(Trp142*)</t>
  </si>
  <si>
    <t>c.425G&gt;A</t>
  </si>
  <si>
    <t>c.94+1G&gt;A</t>
  </si>
  <si>
    <t>p.(Arg57His)</t>
  </si>
  <si>
    <t xml:space="preserve">c.170G&gt;A </t>
  </si>
  <si>
    <t>?AR</t>
  </si>
  <si>
    <t>p.(Lys5Argfs*2)</t>
  </si>
  <si>
    <t>c.14del</t>
  </si>
  <si>
    <t>p.(Asp9Glufs*49)</t>
  </si>
  <si>
    <t>c.26_27insGGTG</t>
  </si>
  <si>
    <t>p.(Met10Leufs*31)</t>
  </si>
  <si>
    <t>c.27_28insCTCCG</t>
  </si>
  <si>
    <t>p.(Gly15Alafs*24)</t>
  </si>
  <si>
    <t>c.44del</t>
  </si>
  <si>
    <t>p.(Glu78Serfs*30)</t>
  </si>
  <si>
    <t>c.219_220insCTGTTACAGGCATCGCGCTGTTGCCA</t>
  </si>
  <si>
    <t>p.(Phe111Profs*?)</t>
  </si>
  <si>
    <t>c.330_331del</t>
  </si>
  <si>
    <t>p.(Arg128Hisfs*?)</t>
  </si>
  <si>
    <t>c.383_384del</t>
  </si>
  <si>
    <t>c.94+1G&gt;T</t>
  </si>
  <si>
    <t>c.245+1G&gt;A</t>
  </si>
  <si>
    <t>13899*2</t>
  </si>
  <si>
    <t>NM_012062.4(DNM1L)</t>
  </si>
  <si>
    <t>p.(Arg376*)</t>
  </si>
  <si>
    <t>c.1126C&gt;T</t>
  </si>
  <si>
    <t>c.1201-1G&gt;A</t>
  </si>
  <si>
    <t>p.(Ser36Gly)</t>
  </si>
  <si>
    <t xml:space="preserve">c.106A&gt;G </t>
  </si>
  <si>
    <t>p.(Glu116Lysfs*6)</t>
  </si>
  <si>
    <t>c.346_347del</t>
  </si>
  <si>
    <t>p.(Asn9_Trp736delinsHis)</t>
  </si>
  <si>
    <t>c.25_28delinsCACT</t>
  </si>
  <si>
    <t>p.(Gly32Ala)</t>
  </si>
  <si>
    <t xml:space="preserve">c.95G&gt;C </t>
  </si>
  <si>
    <t>p.(Glu379Lys)</t>
  </si>
  <si>
    <t xml:space="preserve">c.1135G&gt;A </t>
  </si>
  <si>
    <t>Disease causing mutation?</t>
  </si>
  <si>
    <t>p.(Cys431Tyr)</t>
  </si>
  <si>
    <t xml:space="preserve">c.1292G&gt;A </t>
  </si>
  <si>
    <t>p.(Cys446Phe)</t>
  </si>
  <si>
    <t xml:space="preserve">c.1337G&gt;T </t>
  </si>
  <si>
    <t>p.(Arg530*)</t>
  </si>
  <si>
    <t xml:space="preserve">c.1588C&gt;T </t>
  </si>
  <si>
    <t>p.(Leu406Ser)</t>
  </si>
  <si>
    <t>c.1217T&gt;C</t>
  </si>
  <si>
    <t>p.(Pro129Asnfs*4)</t>
  </si>
  <si>
    <t>c.385_386del</t>
  </si>
  <si>
    <t>p.(Val85Trpfs*41)</t>
  </si>
  <si>
    <t>c.250del</t>
  </si>
  <si>
    <t>p.(Arg117Phefs*8)</t>
  </si>
  <si>
    <t>c.349_352del</t>
  </si>
  <si>
    <t>p.(Asp204Argfs*11)</t>
  </si>
  <si>
    <t>c.610_614del</t>
  </si>
  <si>
    <t>p.(Asp225Glufs*22)</t>
  </si>
  <si>
    <t>c.674dup</t>
  </si>
  <si>
    <t>p.(Cys345Leufs*34)</t>
  </si>
  <si>
    <t>p.(Ile442Serfs*23)</t>
  </si>
  <si>
    <t>c.1323del</t>
  </si>
  <si>
    <t>p.(Asp680Thrfs*7)</t>
  </si>
  <si>
    <t>c.2034del</t>
  </si>
  <si>
    <t>p.(Gln689Profs*4)</t>
  </si>
  <si>
    <t>c.2065dup</t>
  </si>
  <si>
    <t>c.1597-1G&gt;T</t>
  </si>
  <si>
    <t>c.1675-2A&gt;G</t>
  </si>
  <si>
    <t>c.369+1G&gt;A</t>
  </si>
  <si>
    <t>c.1079+6_1079+9del</t>
  </si>
  <si>
    <t>c.1539+1G&gt;A</t>
  </si>
  <si>
    <t>c.1596+2T&gt;A</t>
  </si>
  <si>
    <t>c.1674+1G&gt;C</t>
  </si>
  <si>
    <t>p.(Glu2Ala)</t>
  </si>
  <si>
    <t>c.5A&gt;C</t>
  </si>
  <si>
    <t>dominant</t>
  </si>
  <si>
    <t>p.(Glu88Argfs*5)</t>
  </si>
  <si>
    <t>c.261dup</t>
  </si>
  <si>
    <t>p.(Ala192Glu)</t>
  </si>
  <si>
    <t xml:space="preserve">c.575C&gt;A </t>
  </si>
  <si>
    <t>p.(Gly350Arg)</t>
  </si>
  <si>
    <t xml:space="preserve">c.1048G&gt;A </t>
  </si>
  <si>
    <t>p.(Gly362Ser)</t>
  </si>
  <si>
    <t xml:space="preserve">c.1084G&gt;A </t>
  </si>
  <si>
    <t>p.(Gly362Asp)</t>
  </si>
  <si>
    <t xml:space="preserve">c.1085G&gt;A </t>
  </si>
  <si>
    <t>p.(Ala395Asp)</t>
  </si>
  <si>
    <t xml:space="preserve">c.1184C&gt;A </t>
  </si>
  <si>
    <t>p.(Arg403Cys)</t>
  </si>
  <si>
    <t xml:space="preserve">c.1207C&gt;T </t>
  </si>
  <si>
    <t>Protein</t>
  </si>
  <si>
    <t>cDNA</t>
  </si>
  <si>
    <t>MAF in in-house database</t>
    <phoneticPr fontId="3" type="noConversion"/>
  </si>
  <si>
    <t>MAF of European population (Non-Finnish) in gnomAD dataset</t>
  </si>
  <si>
    <t>MAF of total population in gnomAD dataset</t>
  </si>
  <si>
    <t>gnomAD dataset</t>
  </si>
  <si>
    <t>PUS1 (NM_025215.5)</t>
  </si>
  <si>
    <t>p.(Arg295Trp)</t>
  </si>
  <si>
    <t>c.883C&gt;T</t>
  </si>
  <si>
    <t>yes</t>
    <phoneticPr fontId="3" type="noConversion"/>
  </si>
  <si>
    <t>p.(Gly153Ser)</t>
  </si>
  <si>
    <t>c.457G&gt;A</t>
  </si>
  <si>
    <t>p.(Gln293Pro)</t>
  </si>
  <si>
    <t xml:space="preserve">c.878A&gt;C </t>
  </si>
  <si>
    <t>c.304-3C&gt;T</t>
  </si>
  <si>
    <t>—</t>
  </si>
  <si>
    <t>no</t>
    <phoneticPr fontId="3" type="noConversion"/>
  </si>
  <si>
    <t>p.(Arg144Trp)</t>
  </si>
  <si>
    <t>c.430C&gt;T</t>
  </si>
  <si>
    <t>p.(Ala152Glyfs*13)</t>
  </si>
  <si>
    <t>c.454dup</t>
  </si>
  <si>
    <t>p.(Glu220*)</t>
  </si>
  <si>
    <t>c.658G&gt;T</t>
  </si>
  <si>
    <t>p.(Tyr239*)</t>
  </si>
  <si>
    <t>c.717C&gt;A</t>
  </si>
  <si>
    <t>p.(Cys142*)</t>
  </si>
  <si>
    <t>c.426C&gt;A</t>
  </si>
  <si>
    <t>p.(Gln154*)</t>
  </si>
  <si>
    <t>c.460C&gt;T</t>
  </si>
  <si>
    <t>p.(Arg295Gln)</t>
  </si>
  <si>
    <t>c.884G&gt;A</t>
  </si>
  <si>
    <t>p.(Ile163Leufs*5)</t>
  </si>
  <si>
    <t>p.(His64Asnfs*72)</t>
  </si>
  <si>
    <t>c.187_188dup</t>
  </si>
  <si>
    <t>p.(Ile163Metfs*4)</t>
  </si>
  <si>
    <t>c.489_492del</t>
  </si>
  <si>
    <t>p.(Arg223Alafs*2)</t>
  </si>
  <si>
    <t>c.667del</t>
  </si>
  <si>
    <t>p.(Ser420Argfs*?)</t>
  </si>
  <si>
    <t>c.1260del</t>
  </si>
  <si>
    <t>p.(Asp423Glyfs*?)</t>
  </si>
  <si>
    <t>c.1266_1267dup</t>
  </si>
  <si>
    <t>p.(Gln231*)</t>
  </si>
  <si>
    <t>c.691C&gt;T</t>
  </si>
  <si>
    <t>p.(Cys268*)</t>
  </si>
  <si>
    <t>c.804C&gt;A</t>
  </si>
  <si>
    <t>p.(Lys306*)</t>
  </si>
  <si>
    <t>c.916A&gt;T</t>
  </si>
  <si>
    <t>c.545-2A&gt;T</t>
  </si>
  <si>
    <t>c.545-2A&gt;G</t>
  </si>
  <si>
    <t>c.1237-2A&gt;G</t>
  </si>
  <si>
    <t>c.441+1G&gt;A</t>
  </si>
  <si>
    <t>c.1236+2T&gt;C</t>
  </si>
  <si>
    <t>In Total</t>
    <phoneticPr fontId="3" type="noConversion"/>
  </si>
  <si>
    <t>NM_016138.4(COQ7)</t>
  </si>
  <si>
    <t>p.(Ala127Aspfs*36)</t>
  </si>
  <si>
    <t>c.379_380insA</t>
  </si>
  <si>
    <t>p.(Tyr164*)</t>
  </si>
  <si>
    <t>c.492C&gt;G</t>
  </si>
  <si>
    <t>c.508-1G&gt;T</t>
  </si>
  <si>
    <t>p.(Val141Glu)</t>
  </si>
  <si>
    <t xml:space="preserve">c.422T&gt;A </t>
  </si>
  <si>
    <t>p.(Arg11Profs*89)</t>
  </si>
  <si>
    <t>c.31dup</t>
  </si>
  <si>
    <t>p.(Asn43Ilefs*10)</t>
  </si>
  <si>
    <t>c.128del</t>
  </si>
  <si>
    <t>p.(Val73Argfs*25)</t>
  </si>
  <si>
    <t>c.209_216dup</t>
  </si>
  <si>
    <t>p.(Val139Serfs*15)</t>
  </si>
  <si>
    <t>c.414_439del</t>
  </si>
  <si>
    <t>p.(Glu143Argfs*20)</t>
  </si>
  <si>
    <t>c.426dup</t>
  </si>
  <si>
    <t>p.(Asp160Thrfs*11)</t>
  </si>
  <si>
    <t>c.478del</t>
  </si>
  <si>
    <t>p.(Lys172Asnfs*12)</t>
  </si>
  <si>
    <t>c.516_519del</t>
  </si>
  <si>
    <t>p.(Ala205Argfs*48)</t>
  </si>
  <si>
    <t>c.613_614del</t>
  </si>
  <si>
    <t>p.(Val82Alafs*13)</t>
  </si>
  <si>
    <t>c.245del</t>
  </si>
  <si>
    <t>c.368-1G&gt;T</t>
  </si>
  <si>
    <t>c.252+1G&gt;C</t>
  </si>
  <si>
    <t>c.507+1G&gt;A</t>
  </si>
  <si>
    <t>c.576+1G&gt;T</t>
  </si>
  <si>
    <t>NM_001193375.1(NDUFA11)</t>
  </si>
  <si>
    <t>p.(Glu154*)</t>
  </si>
  <si>
    <t>c.460G&gt;T</t>
  </si>
  <si>
    <t>p.(Ser127*)</t>
  </si>
  <si>
    <t>c.380C&gt;G</t>
  </si>
  <si>
    <t>p.(Val141Thrfs*286)</t>
  </si>
  <si>
    <t>c.421_422del</t>
  </si>
  <si>
    <t>p.(His197Argfs*227)</t>
  </si>
  <si>
    <t>c.590_600del</t>
  </si>
  <si>
    <t>c.97+5G&gt;A</t>
  </si>
  <si>
    <t>c.314-1566A&gt;G</t>
  </si>
  <si>
    <t>c.313+1G&gt;A</t>
  </si>
  <si>
    <t>c.97+1G&gt;A</t>
  </si>
  <si>
    <t>p.(Ser168Alafs*25)</t>
  </si>
  <si>
    <t>c.501del</t>
  </si>
  <si>
    <t>p.(Ser157Trpfs*270)</t>
  </si>
  <si>
    <t>c.470_471del</t>
  </si>
  <si>
    <t>p.(Val111Cysfs*316)</t>
  </si>
  <si>
    <t>c.331_332del</t>
  </si>
  <si>
    <t>c.98-2A&gt;G</t>
  </si>
  <si>
    <t>c.305_313+5del</t>
  </si>
  <si>
    <t>c.97+2T&gt;G</t>
  </si>
  <si>
    <t>c.97+1G&gt;C</t>
  </si>
  <si>
    <t>NM_005002.4(NDUFA9)</t>
  </si>
  <si>
    <t>p.(Trp361*)</t>
  </si>
  <si>
    <t>c.1083G&gt;A</t>
  </si>
  <si>
    <t>nonsesne</t>
  </si>
  <si>
    <t>c.723+2T&gt;G</t>
  </si>
  <si>
    <t>c.655+5G&gt;A</t>
  </si>
  <si>
    <t>p.(Arg132*)</t>
  </si>
  <si>
    <t>c.394C&gt;T</t>
  </si>
  <si>
    <t>p.(Arg75Leu)</t>
  </si>
  <si>
    <t xml:space="preserve">c.224G&gt;T </t>
  </si>
  <si>
    <t>p.(Arg321Pro)</t>
  </si>
  <si>
    <t xml:space="preserve">c.962G&gt;C </t>
  </si>
  <si>
    <t>p.(Ser123Metfs*2)</t>
  </si>
  <si>
    <t>c.367_368insTGTA</t>
  </si>
  <si>
    <t>p.(Val236Leufs*8)</t>
  </si>
  <si>
    <t>c.706del</t>
  </si>
  <si>
    <t>p.(Pro239Glnfs*5)</t>
  </si>
  <si>
    <t>c.716del</t>
  </si>
  <si>
    <t>p.(Ser7Ilefs*81)</t>
  </si>
  <si>
    <t>c.18dup</t>
  </si>
  <si>
    <t>p.(Phe59Glufs*21)</t>
  </si>
  <si>
    <t>c.175_178del</t>
  </si>
  <si>
    <t>p.(Thr315Lysfs*13)</t>
  </si>
  <si>
    <t>c.944del</t>
  </si>
  <si>
    <t>c.318+1G&gt;A</t>
  </si>
  <si>
    <t>c.552+1_552+5del</t>
  </si>
  <si>
    <t>c.552+2T&gt;C</t>
  </si>
  <si>
    <t>c.723+1G&gt;A</t>
  </si>
  <si>
    <t>c.49+2dupT</t>
  </si>
  <si>
    <t>c.220+2delT</t>
  </si>
  <si>
    <t xml:space="preserve"> NM_001085411.2(NADK2)</t>
  </si>
  <si>
    <t>p.(Arg340*)</t>
  </si>
  <si>
    <t>c.1018C&gt;T</t>
  </si>
  <si>
    <t>??</t>
  </si>
  <si>
    <t>c.956+6T&gt;C</t>
  </si>
  <si>
    <t>p.(Trp405Glyfs*23)</t>
  </si>
  <si>
    <t>c.1213del</t>
  </si>
  <si>
    <t>p.(Pro195Phefs*36)</t>
  </si>
  <si>
    <t>c.583_586del</t>
  </si>
  <si>
    <t>p.(Gly50Alafs*57)</t>
  </si>
  <si>
    <t>c.149_150del</t>
  </si>
  <si>
    <t>p.(Ser201Phefs*32)</t>
  </si>
  <si>
    <t>c.600_601dup</t>
  </si>
  <si>
    <t>p.(Asp63Serfs*44)</t>
  </si>
  <si>
    <t>c.161_186dup</t>
  </si>
  <si>
    <t>p.(Val155Cysfs*7)</t>
  </si>
  <si>
    <t>c.462dup</t>
  </si>
  <si>
    <t>p.(Leu23Profs*5)</t>
  </si>
  <si>
    <t>c.66_103del</t>
  </si>
  <si>
    <t>c.782-1G&gt;C</t>
  </si>
  <si>
    <t>c.781+2T&gt;C</t>
  </si>
  <si>
    <t>NM_000925.3(PDHB)</t>
  </si>
  <si>
    <t>c.42+1G&gt;A</t>
  </si>
  <si>
    <t>p.(Leu104Val)</t>
  </si>
  <si>
    <t>c.310T&gt;G</t>
  </si>
  <si>
    <t>p.(Pro344Ser)</t>
  </si>
  <si>
    <t xml:space="preserve">c.1030C&gt;T </t>
  </si>
  <si>
    <t>?</t>
  </si>
  <si>
    <t>p.(Tyr132Cys)</t>
  </si>
  <si>
    <t xml:space="preserve">c.395A&gt;G </t>
  </si>
  <si>
    <t>c.300_303+7del</t>
  </si>
  <si>
    <t>p.(Val140Glu)</t>
  </si>
  <si>
    <t xml:space="preserve">c.419T&gt;A </t>
  </si>
  <si>
    <t>p.(Arg36Cys)</t>
  </si>
  <si>
    <t>c.106C&gt;T</t>
  </si>
  <si>
    <t>p.(Met101Thr)</t>
  </si>
  <si>
    <t>c.302T&gt;C</t>
  </si>
  <si>
    <t>p.(Met101Val)</t>
  </si>
  <si>
    <t>c.301A&gt;G</t>
  </si>
  <si>
    <t>p.(Arg105Gln)</t>
  </si>
  <si>
    <t>c.314G&gt;A</t>
  </si>
  <si>
    <t>p.(Ile142Met)</t>
  </si>
  <si>
    <t>c.426A&gt;G</t>
  </si>
  <si>
    <t>p.(Trp165Ser)</t>
  </si>
  <si>
    <t>c.494G&gt;C</t>
  </si>
  <si>
    <t>p.(Cys306Arg)</t>
  </si>
  <si>
    <t>c.916T&gt;C</t>
  </si>
  <si>
    <t>p.(Asp319Val)</t>
  </si>
  <si>
    <t>c.956A&gt;T</t>
  </si>
  <si>
    <t>c.793-2A&gt;G</t>
  </si>
  <si>
    <t>p.(Val239Glyfs*19)</t>
  </si>
  <si>
    <t>c.716_717del</t>
  </si>
  <si>
    <t>p.(Ile237Asnfs*21)</t>
  </si>
  <si>
    <t>c.710_711del</t>
  </si>
  <si>
    <t>p.(Pro213Serfs*46)</t>
  </si>
  <si>
    <t>c.636dup</t>
  </si>
  <si>
    <t>p.(Ile187Asnfs*2)</t>
  </si>
  <si>
    <t>c.559dup</t>
  </si>
  <si>
    <t>p.(Lys80Glufs*4)</t>
  </si>
  <si>
    <t>c.238_239del</t>
  </si>
  <si>
    <t>p.(Gln41Argfs*4)</t>
  </si>
  <si>
    <t>c.122_123del</t>
  </si>
  <si>
    <t>c.700+1G&gt;A</t>
  </si>
  <si>
    <t>c.589+1G&gt;C</t>
  </si>
  <si>
    <t>c.303+1G&gt;T</t>
  </si>
  <si>
    <t>NM_004373.3(COX6A1)</t>
  </si>
  <si>
    <t>p.(Val3Glufs*53)</t>
  </si>
  <si>
    <t>c.8del</t>
  </si>
  <si>
    <t>c.247-7_247-3delTCCAC</t>
  </si>
  <si>
    <t>p.(Val9Alafs*79)</t>
  </si>
  <si>
    <t>c.26_33del</t>
  </si>
  <si>
    <t>p.(Pro18Hisfs*38)</t>
  </si>
  <si>
    <t>c.53del</t>
  </si>
  <si>
    <t>p.(Leu77Glnfs*11)</t>
  </si>
  <si>
    <t>c.225_232del</t>
  </si>
  <si>
    <t>p.(Pro103Glnfs*66)</t>
  </si>
  <si>
    <t>c.308del</t>
  </si>
  <si>
    <t>p.(Phe84Asnfs*17)</t>
  </si>
  <si>
    <t>c.249_250insAA</t>
  </si>
  <si>
    <t>c.247-2A&gt;C</t>
  </si>
  <si>
    <t>c.247-1G&gt;C</t>
  </si>
  <si>
    <t>c.103+1G&gt;C</t>
  </si>
  <si>
    <t>NM_001212.3(C1QBP)</t>
  </si>
  <si>
    <t>p.(Ala25Profs*62)</t>
  </si>
  <si>
    <t>c.73del</t>
  </si>
  <si>
    <t>p.(Thr132Aspfs*8)</t>
  </si>
  <si>
    <t>c.392_393insGGATCACGGT</t>
  </si>
  <si>
    <t>p.(Arg207Asnfs*5)</t>
  </si>
  <si>
    <t>c.616_619dup</t>
  </si>
  <si>
    <t>p.(Asp202Alafs*38)</t>
  </si>
  <si>
    <t>c.605del</t>
  </si>
  <si>
    <t>c.700-1G&gt;C</t>
  </si>
  <si>
    <t>c.700-1G&gt;A</t>
  </si>
  <si>
    <t>c.232+1G&gt;T</t>
  </si>
  <si>
    <t>c.232+1G&gt;A</t>
  </si>
  <si>
    <t>c.383+2T&gt;C</t>
  </si>
  <si>
    <t>c.576+2T&gt;A</t>
  </si>
  <si>
    <t>p.(Cys186Ser)</t>
  </si>
  <si>
    <t xml:space="preserve">c.557G&gt;C </t>
  </si>
  <si>
    <t>c.478-1G&gt;C</t>
  </si>
  <si>
    <t>p.(Tyr188del)</t>
  </si>
  <si>
    <t>c.562_564del</t>
  </si>
  <si>
    <t>c.577-1G&gt;A</t>
  </si>
  <si>
    <t>p.(Asn227Hisfs*10)</t>
  </si>
  <si>
    <t>p.(Phe204Leu)</t>
  </si>
  <si>
    <t xml:space="preserve">c.612C&gt;G </t>
  </si>
  <si>
    <t>p.(Thr40Asnfs*45)</t>
  </si>
  <si>
    <t>c.118dup</t>
  </si>
  <si>
    <t>p.(Leu275Phe)</t>
  </si>
  <si>
    <t xml:space="preserve">c.823C&gt;T </t>
  </si>
  <si>
    <t>p.(Arg246*)</t>
  </si>
  <si>
    <t>c.736C&gt;T</t>
  </si>
  <si>
    <t>p.(Gln195*)</t>
  </si>
  <si>
    <t>c.583C&gt;T</t>
  </si>
  <si>
    <t>p.(Cys65*)</t>
  </si>
  <si>
    <t>c.195C&gt;A</t>
  </si>
  <si>
    <t>p.(Leu275Pro)</t>
  </si>
  <si>
    <t xml:space="preserve">c.824T&gt;C </t>
  </si>
  <si>
    <t>p.(Gly247Trp)</t>
  </si>
  <si>
    <t xml:space="preserve">c.739G&gt;T </t>
  </si>
  <si>
    <t>NM_025150.4(TARS2)</t>
  </si>
  <si>
    <t>c.695+3A&gt;G</t>
  </si>
  <si>
    <t>p.(Pro282Leu)</t>
  </si>
  <si>
    <t xml:space="preserve">c.845C&gt;T </t>
  </si>
  <si>
    <t>p.(Arg171Aspfs*41)</t>
  </si>
  <si>
    <t>c.511_512del</t>
  </si>
  <si>
    <t>p.(Thr189Asnfs*24)</t>
  </si>
  <si>
    <t>c.565dup</t>
  </si>
  <si>
    <t>c.67-1_67insGCAGTTGTGTCGACCCCTCCAC</t>
  </si>
  <si>
    <t>p.(Cys413*)</t>
  </si>
  <si>
    <t>c.1239C&gt;A</t>
  </si>
  <si>
    <t>p.(Gln553*)</t>
  </si>
  <si>
    <t>c.1657C&gt;T</t>
  </si>
  <si>
    <t>p.(Trp362*)</t>
  </si>
  <si>
    <t>c.1086G&gt;A</t>
  </si>
  <si>
    <t>p.(Tyr4*)</t>
  </si>
  <si>
    <t>c.12T&gt;G</t>
  </si>
  <si>
    <t>p.(Glu716*)</t>
  </si>
  <si>
    <t>c.2146G&gt;T</t>
  </si>
  <si>
    <t>p.(Arg586*)</t>
  </si>
  <si>
    <t xml:space="preserve">c.1756C&gt;T </t>
  </si>
  <si>
    <t>p.(Gln16Argfs*32)</t>
  </si>
  <si>
    <t>c.46del</t>
  </si>
  <si>
    <t>p.(Thr189Glnfs*10)</t>
  </si>
  <si>
    <t>c.562del</t>
  </si>
  <si>
    <t>p.(Arg202Glyfs*17)</t>
  </si>
  <si>
    <t>p.(Tyr231Cysfs*23)</t>
  </si>
  <si>
    <t>c.692_695del</t>
  </si>
  <si>
    <t>p.(Gly366Alafs*18)</t>
  </si>
  <si>
    <t>c.1095_1096del</t>
  </si>
  <si>
    <t>p.(Met375Valfs*9)</t>
  </si>
  <si>
    <t>c.1123_1124del</t>
  </si>
  <si>
    <t>p.(Ser391*)</t>
  </si>
  <si>
    <t>p.(Gly487Alafs*33)</t>
  </si>
  <si>
    <t>c.1458del</t>
  </si>
  <si>
    <t>p.(Leu167Trpfs*32)</t>
  </si>
  <si>
    <t>c.499del</t>
  </si>
  <si>
    <t>p.(Arg586Glufs*66)</t>
  </si>
  <si>
    <t>c.1756del</t>
  </si>
  <si>
    <t>p.(Lys606Asnfs*46)</t>
  </si>
  <si>
    <t>c.1815del</t>
  </si>
  <si>
    <t>p.(Lys606Glufs*19)</t>
  </si>
  <si>
    <t>c.1815dup</t>
  </si>
  <si>
    <t>p.(Asp644Glyfs*35)</t>
  </si>
  <si>
    <t>c.1930dup</t>
  </si>
  <si>
    <t>c.67-2A&gt;C</t>
  </si>
  <si>
    <t>c.1021-2A&gt;G</t>
  </si>
  <si>
    <t>c.263+1G&gt;T</t>
  </si>
  <si>
    <t>c.695+2T&gt;C</t>
  </si>
  <si>
    <t>c.1020+1G&gt;T</t>
  </si>
  <si>
    <t>c.1401+2T&gt;G</t>
  </si>
  <si>
    <t>c.512+1G&gt;T</t>
  </si>
  <si>
    <t>c.1718+1G&gt;T</t>
  </si>
  <si>
    <t>c.1820+1G&gt;T</t>
  </si>
  <si>
    <t>c.1820+1G&gt;A</t>
  </si>
  <si>
    <t>NM_014317.4(PDSS1)</t>
  </si>
  <si>
    <t>p.(Pro95Leufs*9)</t>
  </si>
  <si>
    <t>c.284del</t>
  </si>
  <si>
    <t>p.(Glu39Glyfs*30)</t>
  </si>
  <si>
    <t>c.109_110insCTGCCGGGGGCCGAGCGCCG</t>
  </si>
  <si>
    <t>p.(Arg137*)</t>
  </si>
  <si>
    <t>c.409C&gt;T</t>
  </si>
  <si>
    <t>c.130-1G&gt;T</t>
  </si>
  <si>
    <t>c.722-1G&gt;A</t>
  </si>
  <si>
    <t>c.336+5G&gt;T</t>
  </si>
  <si>
    <t>p.(Arg221Leufs*16)</t>
  </si>
  <si>
    <t>c.661_662insT</t>
  </si>
  <si>
    <t>p.(Asp308Glu)</t>
  </si>
  <si>
    <t xml:space="preserve">c.924T&gt;G </t>
  </si>
  <si>
    <t>p.(Thr323Asnfs*5)</t>
  </si>
  <si>
    <t>p.(Ser370Arg)</t>
  </si>
  <si>
    <t xml:space="preserve">c.1108A&gt;C </t>
  </si>
  <si>
    <t>p.(Leu231*)</t>
  </si>
  <si>
    <t>c.692del</t>
  </si>
  <si>
    <t>p.(Leu238Phefs*5)</t>
  </si>
  <si>
    <t>c.713dup</t>
  </si>
  <si>
    <t>p.(Thr377Asnfs*11)</t>
  </si>
  <si>
    <t>c.1126_1129dup</t>
  </si>
  <si>
    <t>p.(Ile388Metfs*5)</t>
  </si>
  <si>
    <t>c.1164_1165del</t>
  </si>
  <si>
    <t>p.(Tyr107Leufs*2)</t>
  </si>
  <si>
    <t>c.319dup</t>
  </si>
  <si>
    <t>p.(Asp359Glufs*3)</t>
  </si>
  <si>
    <t>c.1075_1076dup</t>
  </si>
  <si>
    <t>p.(Ser392Glnfs*2)</t>
  </si>
  <si>
    <t>c.1173dup</t>
  </si>
  <si>
    <t>c.610-2A&gt;G</t>
  </si>
  <si>
    <t>c.722-2A&gt;G</t>
  </si>
  <si>
    <t>c.336+1G&gt;A</t>
  </si>
  <si>
    <t>c.609+1G&gt;T</t>
  </si>
  <si>
    <t>NM_005530.2(IDH3A)</t>
  </si>
  <si>
    <t>p.(Arg146*)</t>
  </si>
  <si>
    <t>c.436C&gt;T</t>
  </si>
  <si>
    <t>p.(Gln213*)</t>
  </si>
  <si>
    <t>c.637C&gt;T</t>
  </si>
  <si>
    <t>p.(Pro304His)</t>
  </si>
  <si>
    <t>c.911C&gt;A</t>
  </si>
  <si>
    <t>p.(Thr28Tyrfs*28)</t>
  </si>
  <si>
    <t>c.81dup</t>
  </si>
  <si>
    <t>p.(Gln166Hisfs*3)</t>
  </si>
  <si>
    <t>c.498_535del</t>
  </si>
  <si>
    <t>p.(Val198Cysfs*40)</t>
  </si>
  <si>
    <t>c.592del</t>
  </si>
  <si>
    <t>p.(Val289Glyfs*34)</t>
  </si>
  <si>
    <t>c.865dup</t>
  </si>
  <si>
    <t>c.90+1G&gt;A</t>
  </si>
  <si>
    <t>c.611+2T&gt;G</t>
  </si>
  <si>
    <t>c.1017+1G&gt;A</t>
  </si>
  <si>
    <t>NM_004553.4(NDUFS6)</t>
  </si>
  <si>
    <t>p.(Arg53Glufs*5)</t>
  </si>
  <si>
    <t>c.156del</t>
  </si>
  <si>
    <t>p.(Arg53*)</t>
  </si>
  <si>
    <t>c.157A&gt;T</t>
  </si>
  <si>
    <t>p.(Arg83Trp)</t>
  </si>
  <si>
    <t xml:space="preserve">c.247C&gt;T </t>
  </si>
  <si>
    <t>c.186+2T&gt;A</t>
  </si>
  <si>
    <t>p.(Asn102Ile)</t>
  </si>
  <si>
    <t xml:space="preserve">c.305A&gt;T </t>
  </si>
  <si>
    <t>p.(Cys115Tyr)</t>
  </si>
  <si>
    <t xml:space="preserve">c.344G&gt;A </t>
  </si>
  <si>
    <t>p.(Gln118*)</t>
  </si>
  <si>
    <t>c.352C&gt;T</t>
  </si>
  <si>
    <t>p.(Asn12*)</t>
  </si>
  <si>
    <t>c.32_33dup</t>
  </si>
  <si>
    <t>p.(Arg13Glyfs*45)</t>
  </si>
  <si>
    <t>c.37del</t>
  </si>
  <si>
    <t>p.(Leu23Argfs*35)</t>
  </si>
  <si>
    <t>c.68del</t>
  </si>
  <si>
    <t>p.(Gly58Valfs*6)</t>
  </si>
  <si>
    <t>c.171del</t>
  </si>
  <si>
    <t>p.(Lys61Argfs*2)</t>
  </si>
  <si>
    <t>c.182_185del</t>
  </si>
  <si>
    <t>p.(Val80Glyfs*59)</t>
  </si>
  <si>
    <t>c.238dup</t>
  </si>
  <si>
    <t>p.(Ile101Lysfs*37)</t>
  </si>
  <si>
    <t>c.302_303del</t>
  </si>
  <si>
    <t>p.(Lys108Asnfs*30)</t>
  </si>
  <si>
    <t>c.324_325del</t>
  </si>
  <si>
    <t>c.310-1G&gt;A</t>
  </si>
  <si>
    <t>c.309+2T&gt;C</t>
  </si>
  <si>
    <t>NM_213595.3(ISCU)</t>
  </si>
  <si>
    <t>p.(Phe7Glyfs*11)</t>
  </si>
  <si>
    <t>c.18_19insGGCCGTCTGAGGCGGCTGGGGCT</t>
  </si>
  <si>
    <t>p.(Ala6Valfs*4)</t>
  </si>
  <si>
    <t>c.17del</t>
  </si>
  <si>
    <t>c.339+1G&gt;A</t>
  </si>
  <si>
    <t>p.(Phe93Leufs*12)</t>
  </si>
  <si>
    <t>c.279del</t>
  </si>
  <si>
    <t>c.418+382G&gt;C</t>
  </si>
  <si>
    <t>p.(Gly50Glu)</t>
  </si>
  <si>
    <t xml:space="preserve">c.149G&gt;A </t>
  </si>
  <si>
    <t>p.(Glu115Aspfs*25)</t>
  </si>
  <si>
    <t>c.345_355del</t>
  </si>
  <si>
    <t>p.(Ala6Valfs*35)</t>
  </si>
  <si>
    <t>c.17_18del</t>
  </si>
  <si>
    <t>p.(Phe7Leufs*4)</t>
  </si>
  <si>
    <t>c.20_21insGG</t>
  </si>
  <si>
    <t>p.(Arg10Serfs*63)</t>
  </si>
  <si>
    <t>c.30del</t>
  </si>
  <si>
    <t>c.115-2A&gt;G</t>
  </si>
  <si>
    <t xml:space="preserve"> c.338_339+2del</t>
  </si>
  <si>
    <t>NM_002168.3(IDH2)</t>
  </si>
  <si>
    <t>p.(Arg140Gln)</t>
  </si>
  <si>
    <t xml:space="preserve">c.419G&gt;A </t>
  </si>
  <si>
    <t>p.(Glu226*)</t>
  </si>
  <si>
    <t>c.676G&gt;T</t>
  </si>
  <si>
    <t>p.(Gln178*)</t>
  </si>
  <si>
    <t>c.532C&gt;T</t>
  </si>
  <si>
    <t>p.(His430Tyr)</t>
  </si>
  <si>
    <t xml:space="preserve">c.1288C&gt;T </t>
  </si>
  <si>
    <t>p.(Arg172Ser)</t>
  </si>
  <si>
    <t xml:space="preserve">c.516G&gt;C </t>
  </si>
  <si>
    <t>p.(Arg172Lys)</t>
  </si>
  <si>
    <t>c.515G&gt;A</t>
  </si>
  <si>
    <t>p.(Arg172Met)</t>
  </si>
  <si>
    <t>c.515G&gt;T</t>
  </si>
  <si>
    <t>p.(Arg172Gly)</t>
  </si>
  <si>
    <t>c.514A&gt;G</t>
  </si>
  <si>
    <t>p.(Arg172Trp)</t>
  </si>
  <si>
    <t>c.514A&gt;T</t>
  </si>
  <si>
    <t>p.(Arg140Leu)</t>
  </si>
  <si>
    <t xml:space="preserve">c.419G&gt;T </t>
  </si>
  <si>
    <t>p.(Arg140Trp)</t>
  </si>
  <si>
    <t xml:space="preserve">c.418C&gt;T </t>
  </si>
  <si>
    <t>p.(Arg140Gly)</t>
  </si>
  <si>
    <t>c.418C&gt;G</t>
  </si>
  <si>
    <t>p.(Thr352Profs*60)</t>
  </si>
  <si>
    <t>p.(Lys48Serfs*11)</t>
  </si>
  <si>
    <t>c.141del</t>
  </si>
  <si>
    <t>p.(Asp119Metfs*10)</t>
  </si>
  <si>
    <t>c.354del</t>
  </si>
  <si>
    <t>p.(Thr146Aspfs*126)</t>
  </si>
  <si>
    <t>p.(Thr146Leufs*15)</t>
  </si>
  <si>
    <t>c.435del</t>
  </si>
  <si>
    <t>p.(Phe270Leufs*2)</t>
  </si>
  <si>
    <t>c.807dup</t>
  </si>
  <si>
    <t>p.(Leu289Serfs*41)</t>
  </si>
  <si>
    <t>c.864del</t>
  </si>
  <si>
    <t>p.(Gly378Profs*101)</t>
  </si>
  <si>
    <t>c.1131_1132del</t>
  </si>
  <si>
    <t>p.(Ser365Alafs*47)</t>
  </si>
  <si>
    <t>c.1092del</t>
  </si>
  <si>
    <t>p.(Thr30Asnfs*27)</t>
  </si>
  <si>
    <t>c.1178+1G&gt;A</t>
  </si>
  <si>
    <t>NM_016013.3(NDUFAF1)</t>
  </si>
  <si>
    <t>p.(Arg264*)</t>
  </si>
  <si>
    <t>c.790C&gt;T</t>
  </si>
  <si>
    <t>p.(Gln60*)</t>
  </si>
  <si>
    <t>c.178C&gt;T</t>
  </si>
  <si>
    <t>p.(Tyr209Serfs*29)</t>
  </si>
  <si>
    <t>c.624_625del</t>
  </si>
  <si>
    <t>p.(Gly265Glufs*18)</t>
  </si>
  <si>
    <t>p.(Glu34*)</t>
  </si>
  <si>
    <t>c.100G&gt;T</t>
  </si>
  <si>
    <t>p.(Gly245Arg)</t>
  </si>
  <si>
    <t>c.733G&gt;A</t>
  </si>
  <si>
    <t>p.(Lys253Arg)</t>
  </si>
  <si>
    <t xml:space="preserve">c.758A&gt;G </t>
  </si>
  <si>
    <t xml:space="preserve"> p.(Arg217Gln)</t>
  </si>
  <si>
    <t>c.650G&gt;A</t>
  </si>
  <si>
    <t xml:space="preserve"> p.(Arg211Cys)</t>
  </si>
  <si>
    <t>c.631C&gt;T</t>
  </si>
  <si>
    <t>p.(Thr207Pro)</t>
  </si>
  <si>
    <t xml:space="preserve">c.619A&gt;C </t>
  </si>
  <si>
    <t>p.(Thr178Profs*8)</t>
  </si>
  <si>
    <t>c.532del</t>
  </si>
  <si>
    <t>p.(?)Met1Thr</t>
  </si>
  <si>
    <t>p.(Asp83Asn)</t>
  </si>
  <si>
    <t>c.247G&gt;A</t>
  </si>
  <si>
    <t>p.(His93Arg)</t>
  </si>
  <si>
    <t>c.278A&gt;G</t>
  </si>
  <si>
    <t>p.(Ser168Argfs*16)</t>
  </si>
  <si>
    <t>c.504_510del</t>
  </si>
  <si>
    <t>p.(His111*)</t>
  </si>
  <si>
    <t>c.330_400del</t>
  </si>
  <si>
    <t>p.(Glu109Lysfs*30)</t>
  </si>
  <si>
    <t>c.325del</t>
  </si>
  <si>
    <t>p.(Ser74Phefs*2)</t>
  </si>
  <si>
    <t>c.218dup</t>
  </si>
  <si>
    <t>p.(Glu225Glyfs*14)</t>
  </si>
  <si>
    <t>c.671dup</t>
  </si>
  <si>
    <t>p.(Asp215Argfs*26)</t>
  </si>
  <si>
    <t>c.641_642insACGTGGG</t>
  </si>
  <si>
    <t>p.(Asp306Valfs*32)</t>
  </si>
  <si>
    <t>c.917del</t>
  </si>
  <si>
    <t>p.(Leu296Trpfs*3)</t>
  </si>
  <si>
    <t>c.886del</t>
  </si>
  <si>
    <t>p.(Asp291Hisfs*6)</t>
  </si>
  <si>
    <t>c.870_876del</t>
  </si>
  <si>
    <t xml:space="preserve">c.834+1delG </t>
  </si>
  <si>
    <t>NM_021734.4(SLC25A19)</t>
  </si>
  <si>
    <t>p.(Gly177Ala)</t>
  </si>
  <si>
    <t xml:space="preserve">c.530G&gt;C </t>
  </si>
  <si>
    <t>p.(Gly125Ser)</t>
  </si>
  <si>
    <t xml:space="preserve">c.373G&gt;A </t>
  </si>
  <si>
    <t>c.459+1G&gt;A</t>
  </si>
  <si>
    <t>p.(Glu169Lys)</t>
  </si>
  <si>
    <t>c.505G&gt;A</t>
  </si>
  <si>
    <t>p.(Glu101*)</t>
  </si>
  <si>
    <t>c.300dup</t>
  </si>
  <si>
    <t>p.(Leu244Argfs*46)</t>
  </si>
  <si>
    <t>c.730_733del</t>
  </si>
  <si>
    <t>p.(Phe240Leufs*51)</t>
  </si>
  <si>
    <t>p.(Tyr235Serfs*15)</t>
  </si>
  <si>
    <t>c.704_705del</t>
  </si>
  <si>
    <t>p.(Arg261Serfs*44)</t>
  </si>
  <si>
    <t>c.782_783insC</t>
  </si>
  <si>
    <t xml:space="preserve">c.775-1G&gt;C </t>
  </si>
  <si>
    <t>NM_145691.3(ATPAF2)</t>
  </si>
  <si>
    <t>p.(Trp94Arg)</t>
  </si>
  <si>
    <t xml:space="preserve">c.280T&gt;A </t>
  </si>
  <si>
    <t>p.(Leu262Pro)</t>
  </si>
  <si>
    <t>c.785T&gt;C</t>
  </si>
  <si>
    <t>c.133+1G&gt;T</t>
  </si>
  <si>
    <t>p.(Arg238Thrfs*15)</t>
  </si>
  <si>
    <t>p.(Trp94*)</t>
  </si>
  <si>
    <t>c.281G&gt;A</t>
  </si>
  <si>
    <t>p.(Thr281Serfs*69)</t>
  </si>
  <si>
    <t>c.842_843del</t>
  </si>
  <si>
    <t>p.(Ile251Metfs*37)</t>
  </si>
  <si>
    <t>c.753del</t>
  </si>
  <si>
    <t>p.(Ala165Leufs*15)</t>
  </si>
  <si>
    <t>c.493del</t>
  </si>
  <si>
    <t>p.(Ile162Metfs*18)</t>
  </si>
  <si>
    <t>c.486del</t>
  </si>
  <si>
    <t>p.(Asn65Thrfs*7)</t>
  </si>
  <si>
    <t>p.(Ala25Leufs*3)</t>
  </si>
  <si>
    <t>p.(Arg265Profs*86)</t>
  </si>
  <si>
    <t>c.791_792insG</t>
  </si>
  <si>
    <t xml:space="preserve"> c.423-1G&gt;A </t>
  </si>
  <si>
    <t>c.179-2A&gt;G</t>
  </si>
  <si>
    <t>c.504-2A&gt;C</t>
  </si>
  <si>
    <t>c.733-2A&gt;G</t>
  </si>
  <si>
    <t>c.178+2T&gt;C</t>
  </si>
  <si>
    <t>c.133+2T&gt;A</t>
  </si>
  <si>
    <t>NM_001012985.2(COA6)</t>
  </si>
  <si>
    <t>c.-17+163G&gt;T</t>
  </si>
  <si>
    <t>p.(Trp66Arg)</t>
  </si>
  <si>
    <t>c.196T&gt;C</t>
  </si>
  <si>
    <t>p.(Glu87*)</t>
  </si>
  <si>
    <t>c.259G&gt;T</t>
  </si>
  <si>
    <t>p.(Trp59Cys)</t>
  </si>
  <si>
    <t>c.177G&gt;C</t>
  </si>
  <si>
    <t>p.(Ser51Ilefs*14)</t>
  </si>
  <si>
    <t>c.149dup</t>
  </si>
  <si>
    <t>p.(Ala61Glyfs*4)</t>
  </si>
  <si>
    <t>c.181dup</t>
  </si>
  <si>
    <t>p.(Trp66*)</t>
  </si>
  <si>
    <t>c.198del</t>
  </si>
  <si>
    <t>p.(Asn72Lysfs*10)</t>
  </si>
  <si>
    <t>c.216_219del</t>
  </si>
  <si>
    <t>c.282del</t>
  </si>
  <si>
    <t>p.(Arg102Leufs*9)</t>
  </si>
  <si>
    <t>c.300_304del</t>
  </si>
  <si>
    <t>p.(Asp103Valfs*9)</t>
  </si>
  <si>
    <t>c.308_309del</t>
  </si>
  <si>
    <t>p.(Lys110Argfs*4)</t>
  </si>
  <si>
    <t>c.325_328dup</t>
  </si>
  <si>
    <t>p.(Pro35Cysfs*6)</t>
  </si>
  <si>
    <t>c.102_103del</t>
  </si>
  <si>
    <t>c.282+1G&gt;C</t>
  </si>
  <si>
    <t>c.122+1G&gt;T</t>
  </si>
  <si>
    <t>NM_000663.4(ABAT)</t>
  </si>
  <si>
    <t>p.(Ile277*)</t>
  </si>
  <si>
    <t>c.829_832del</t>
  </si>
  <si>
    <t>c.199-?_316+?del</t>
  </si>
  <si>
    <t>p.(Arg92Gln)</t>
  </si>
  <si>
    <t xml:space="preserve">c.275G&gt;A </t>
  </si>
  <si>
    <t>p.(Leu211Phe)</t>
  </si>
  <si>
    <t xml:space="preserve">c.631C&gt;T </t>
  </si>
  <si>
    <t>p.(Arg220Lys)</t>
  </si>
  <si>
    <t xml:space="preserve">c.659G&gt;A </t>
  </si>
  <si>
    <t>p.(Asp237Asn)</t>
  </si>
  <si>
    <t xml:space="preserve">c.709G&gt;A </t>
  </si>
  <si>
    <t>c.817-2A&gt;G</t>
  </si>
  <si>
    <t>p.(Arg377Trp)</t>
  </si>
  <si>
    <t xml:space="preserve">c.1129C&gt;T </t>
  </si>
  <si>
    <t>p.(Leu478Pro)</t>
  </si>
  <si>
    <t xml:space="preserve">c.1433T&gt;C </t>
  </si>
  <si>
    <t>p.(Leu487Pro)</t>
  </si>
  <si>
    <t xml:space="preserve">c.1460T&gt;C </t>
  </si>
  <si>
    <t>p.(Pro152Ser)</t>
  </si>
  <si>
    <t>c.454C&gt;T</t>
  </si>
  <si>
    <t>p.(Gln296His)</t>
  </si>
  <si>
    <t>c.888G&gt;T</t>
  </si>
  <si>
    <t>c.1393G&gt;C</t>
  </si>
  <si>
    <t>p.(Ser80Profs*7)</t>
  </si>
  <si>
    <t>p.(Asp242Glyfs*9)</t>
  </si>
  <si>
    <t>c.725_728del</t>
  </si>
  <si>
    <t>p.(Glu293Aspfs*20)</t>
  </si>
  <si>
    <t>c.879del</t>
  </si>
  <si>
    <t>p.(Thr335Argfs*18)</t>
  </si>
  <si>
    <t>c.1004del</t>
  </si>
  <si>
    <t>p.(Gly363Alafs*43)</t>
  </si>
  <si>
    <t>c.1088del</t>
  </si>
  <si>
    <t>p.(Gly345Alafs*8)</t>
  </si>
  <si>
    <t>c.169-2A&gt;G</t>
  </si>
  <si>
    <t>c.317-2A&gt;G</t>
  </si>
  <si>
    <t>c.817-1G&gt;T</t>
  </si>
  <si>
    <t>c.316+2dupT</t>
  </si>
  <si>
    <t>NM_001031734.2(FDX1L)</t>
  </si>
  <si>
    <t>p.(Trp23*)</t>
  </si>
  <si>
    <t>c.68G&gt;A</t>
  </si>
  <si>
    <t>p.(Pro182Alafs*5)</t>
  </si>
  <si>
    <t>c.543dup</t>
  </si>
  <si>
    <t>p.(Met139Glyfs*47)</t>
  </si>
  <si>
    <t>c.415_416del</t>
  </si>
  <si>
    <t>p.(Ala110Glyfs*11)</t>
  </si>
  <si>
    <t>c.328dup</t>
  </si>
  <si>
    <t>p.(Arg85Lysfs*22)</t>
  </si>
  <si>
    <t>c.253dup</t>
  </si>
  <si>
    <t>p.(Asp66Thrfs*3)</t>
  </si>
  <si>
    <t>c.196del</t>
  </si>
  <si>
    <t>p.(Glu62Serfs*7)</t>
  </si>
  <si>
    <t>c.184del</t>
  </si>
  <si>
    <t>p.(Ala38Glyfs*69)</t>
  </si>
  <si>
    <t>c.110dup</t>
  </si>
  <si>
    <t>p.(Val37Glyfs*70)</t>
  </si>
  <si>
    <t>c.109dup</t>
  </si>
  <si>
    <t>p.(Ala3Glyfs*14)</t>
  </si>
  <si>
    <t>c.-10_7dup</t>
  </si>
  <si>
    <t>NM_003705.4(SLC25A12)</t>
  </si>
  <si>
    <t>p.(Arg353Gln)</t>
  </si>
  <si>
    <t>c.1058G&gt;A</t>
  </si>
  <si>
    <t>:p.(Leu271Thrfs*9)</t>
  </si>
  <si>
    <t>c.810_811insA</t>
  </si>
  <si>
    <t>p.(Arg583*)</t>
  </si>
  <si>
    <t>c.1747C&gt;T</t>
  </si>
  <si>
    <t>p.(Asn445Lys)</t>
  </si>
  <si>
    <t>c.1335C&gt;A</t>
  </si>
  <si>
    <t>p.(Gln590Arg)</t>
  </si>
  <si>
    <t>c.1769A&gt;G</t>
  </si>
  <si>
    <t>p.(Asp540Asn)</t>
  </si>
  <si>
    <t xml:space="preserve">c.1618G&gt;A </t>
  </si>
  <si>
    <t>p.(Ala299Glyfs*76)</t>
  </si>
  <si>
    <t>c.895dup</t>
  </si>
  <si>
    <t>c.1586-1G&gt;A</t>
  </si>
  <si>
    <t>c.931-1G&gt;T</t>
  </si>
  <si>
    <t>c.466-2A&gt;C</t>
  </si>
  <si>
    <t>c.13-1G&gt;A</t>
  </si>
  <si>
    <t>c.209+2T&gt;C</t>
  </si>
  <si>
    <t>NM_015160.2(PMPCA)</t>
  </si>
  <si>
    <t>p.(Gly16Valfs*8)</t>
  </si>
  <si>
    <t>c.47del</t>
  </si>
  <si>
    <t>p.(Val163Glyfs*30)</t>
  </si>
  <si>
    <t>c.485_486insGGGGGTTGCCCTACCGGCTGCGTTGGGTTCGCCGGCCCGGCCCACAC</t>
  </si>
  <si>
    <t>p.(Arg486*)</t>
  </si>
  <si>
    <t>c.1456C&gt;T</t>
  </si>
  <si>
    <t>c.1408+225C&gt;T</t>
  </si>
  <si>
    <t>p.(Arg185Gln)</t>
  </si>
  <si>
    <t xml:space="preserve">c.554G&gt;A </t>
  </si>
  <si>
    <t>c.1263+38G&gt;A</t>
  </si>
  <si>
    <t>c.633+16C&gt;T</t>
  </si>
  <si>
    <t>p.(Arg22Trp)</t>
  </si>
  <si>
    <t xml:space="preserve">c.64C&gt;T </t>
  </si>
  <si>
    <t>p.(Ser96Leu)</t>
  </si>
  <si>
    <t xml:space="preserve">c.287C&gt;T </t>
  </si>
  <si>
    <t>p.(Val256Met)</t>
  </si>
  <si>
    <t xml:space="preserve">c.766G&gt;A </t>
  </si>
  <si>
    <t>p.(Gly356Ser)</t>
  </si>
  <si>
    <t xml:space="preserve">c.1066G&gt;A </t>
  </si>
  <si>
    <t>p.(Ala377Thr)</t>
  </si>
  <si>
    <t xml:space="preserve">c.1129G&gt;A </t>
  </si>
  <si>
    <t>p.(Gly515Arg)</t>
  </si>
  <si>
    <t xml:space="preserve">c.1543G&gt;A </t>
  </si>
  <si>
    <t>p.(Leu44Profs*26)</t>
  </si>
  <si>
    <t>c.131del</t>
  </si>
  <si>
    <t>p.(Asp499Cysfs*55)</t>
  </si>
  <si>
    <t>c.1494_1497del</t>
  </si>
  <si>
    <t>p.(Arg479Serfs*4)</t>
  </si>
  <si>
    <t>c.1437_1438del</t>
  </si>
  <si>
    <t>p.(Leu330Trpfs*11)</t>
  </si>
  <si>
    <t>c.988del</t>
  </si>
  <si>
    <t>p.(Val274Serfs*27)</t>
  </si>
  <si>
    <t>c.820del</t>
  </si>
  <si>
    <t>p.(Met251Trpfs*48)</t>
  </si>
  <si>
    <t>c.751_757del</t>
  </si>
  <si>
    <t>p.(Thr227Glnfs*4)</t>
  </si>
  <si>
    <t>c.678del</t>
  </si>
  <si>
    <t>p.(Glu423Serfs*14)</t>
  </si>
  <si>
    <t>c.1265_1266insAAGTGCAGTGTGGT</t>
  </si>
  <si>
    <t>p.(Asp178*)</t>
  </si>
  <si>
    <t>c.531_532del</t>
  </si>
  <si>
    <t>p.(Leu112Trpfs*65)</t>
  </si>
  <si>
    <t>c.335del</t>
  </si>
  <si>
    <t>c.533-2_533-1del</t>
  </si>
  <si>
    <t>c.438-1G&gt;C</t>
  </si>
  <si>
    <t>c.1201-2A&gt;G</t>
  </si>
  <si>
    <t>c.1201-1G&gt;T</t>
  </si>
  <si>
    <t>c.633+1G&gt;A</t>
  </si>
  <si>
    <t>c.274+1G&gt;C</t>
  </si>
  <si>
    <t>c.1200+2T&gt;C</t>
  </si>
  <si>
    <t>c.1263+1G&gt;C</t>
  </si>
  <si>
    <t>NM_001001937.1(ATP5F1A)</t>
  </si>
  <si>
    <t>c.1429+1G&gt;C</t>
  </si>
  <si>
    <t>c.140-1G&gt;T</t>
  </si>
  <si>
    <t>c.140-2A&gt;G</t>
  </si>
  <si>
    <t>p.(Arg329Cys)</t>
  </si>
  <si>
    <t xml:space="preserve">c.985C&gt;T </t>
  </si>
  <si>
    <t>p.(Tyr321Cys)</t>
  </si>
  <si>
    <t xml:space="preserve">c.962A&gt;G </t>
  </si>
  <si>
    <t>c.1176+1G&gt;C</t>
  </si>
  <si>
    <t>p.(Tyr495Ilefs*46)</t>
  </si>
  <si>
    <t>c.1482del</t>
  </si>
  <si>
    <t>p.(Val385Hisfs*2)</t>
  </si>
  <si>
    <t>c.1153_1163del</t>
  </si>
  <si>
    <t>p.(Tyr337Ilefs*19)</t>
  </si>
  <si>
    <t>c.1008del</t>
  </si>
  <si>
    <t>p.(Thr64Leufs*3)</t>
  </si>
  <si>
    <t>c.189_190del</t>
  </si>
  <si>
    <t>c.61-1G&gt;C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</si>
</sst>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0.000000000"/>
    <numFmt numFmtId="177" formatCode="0.000000_ "/>
    <numFmt numFmtId="178" formatCode="0.0000000_ "/>
    <numFmt numFmtId="179" formatCode="0.00000000_ "/>
    <numFmt numFmtId="180" formatCode="0.00000000"/>
    <numFmt numFmtId="181" formatCode="0.0000000_);[Red]\(0.0000000\)"/>
    <numFmt numFmtId="182" formatCode="0.000000000_ "/>
    <numFmt numFmtId="183" formatCode="0.0000000000"/>
    <numFmt numFmtId="184" formatCode="0_ "/>
  </numFmts>
  <fonts count="17">
    <font>
      <sz val="12"/>
      <color theme="1"/>
      <name val="等线"/>
      <family val="2"/>
      <charset val="134"/>
      <scheme val="minor"/>
    </font>
    <font>
      <sz val="12"/>
      <color theme="1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9"/>
      <name val="等线"/>
      <family val="2"/>
      <charset val="134"/>
      <scheme val="minor"/>
    </font>
    <font>
      <b/>
      <sz val="11"/>
      <color theme="1"/>
      <name val="等线"/>
      <family val="2"/>
      <scheme val="minor"/>
    </font>
    <font>
      <b/>
      <sz val="11"/>
      <color rgb="FF000000"/>
      <name val="等线"/>
      <family val="3"/>
      <charset val="134"/>
      <scheme val="minor"/>
    </font>
    <font>
      <sz val="11"/>
      <color rgb="FF000000"/>
      <name val="等线"/>
      <family val="3"/>
      <charset val="134"/>
      <scheme val="minor"/>
    </font>
    <font>
      <sz val="11"/>
      <color rgb="FFFF0000"/>
      <name val="等线"/>
      <family val="2"/>
      <scheme val="minor"/>
    </font>
    <font>
      <sz val="11"/>
      <color rgb="FF9C0006"/>
      <name val="等线"/>
      <family val="2"/>
      <scheme val="minor"/>
    </font>
    <font>
      <sz val="11"/>
      <color rgb="FF006100"/>
      <name val="等线"/>
      <family val="2"/>
      <scheme val="minor"/>
    </font>
    <font>
      <sz val="11"/>
      <color theme="1"/>
      <name val="等线"/>
      <family val="3"/>
      <charset val="134"/>
      <scheme val="minor"/>
    </font>
    <font>
      <sz val="10"/>
      <color rgb="FF4D4D4D"/>
      <name val="Verdana"/>
      <family val="2"/>
    </font>
    <font>
      <sz val="11"/>
      <color rgb="FF3F3F76"/>
      <name val="等线"/>
      <family val="2"/>
      <scheme val="minor"/>
    </font>
    <font>
      <b/>
      <sz val="11"/>
      <color rgb="FF000000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>
      <alignment vertical="center"/>
    </xf>
    <xf numFmtId="0" fontId="2" fillId="0" borderId="0"/>
    <xf numFmtId="0" fontId="8" fillId="3" borderId="0" applyNumberFormat="0" applyBorder="0" applyAlignment="0" applyProtection="0"/>
    <xf numFmtId="0" fontId="9" fillId="2" borderId="0" applyNumberFormat="0" applyBorder="0" applyAlignment="0" applyProtection="0"/>
    <xf numFmtId="0" fontId="12" fillId="4" borderId="1" applyNumberFormat="0" applyAlignment="0" applyProtection="0"/>
    <xf numFmtId="0" fontId="1" fillId="0" borderId="0"/>
  </cellStyleXfs>
  <cellXfs count="42">
    <xf numFmtId="0" fontId="0" fillId="0" borderId="0" xfId="0">
      <alignment vertical="center"/>
    </xf>
    <xf numFmtId="0" fontId="2" fillId="0" borderId="2" xfId="1" applyBorder="1"/>
    <xf numFmtId="176" fontId="2" fillId="0" borderId="2" xfId="1" applyNumberFormat="1" applyBorder="1"/>
    <xf numFmtId="0" fontId="2" fillId="0" borderId="0" xfId="1"/>
    <xf numFmtId="176" fontId="2" fillId="0" borderId="0" xfId="1" applyNumberFormat="1"/>
    <xf numFmtId="11" fontId="2" fillId="0" borderId="0" xfId="1" applyNumberFormat="1"/>
    <xf numFmtId="0" fontId="4" fillId="0" borderId="0" xfId="1" applyFont="1"/>
    <xf numFmtId="49" fontId="5" fillId="0" borderId="0" xfId="1" applyNumberFormat="1" applyFont="1"/>
    <xf numFmtId="0" fontId="6" fillId="0" borderId="0" xfId="1" applyFont="1"/>
    <xf numFmtId="0" fontId="7" fillId="0" borderId="0" xfId="1" applyFont="1"/>
    <xf numFmtId="177" fontId="2" fillId="0" borderId="0" xfId="1" applyNumberFormat="1"/>
    <xf numFmtId="178" fontId="2" fillId="0" borderId="0" xfId="1" applyNumberFormat="1"/>
    <xf numFmtId="1" fontId="2" fillId="0" borderId="0" xfId="1" applyNumberFormat="1"/>
    <xf numFmtId="0" fontId="8" fillId="3" borderId="0" xfId="2"/>
    <xf numFmtId="0" fontId="7" fillId="5" borderId="0" xfId="1" applyFont="1" applyFill="1"/>
    <xf numFmtId="0" fontId="7" fillId="6" borderId="0" xfId="1" applyFont="1" applyFill="1"/>
    <xf numFmtId="0" fontId="9" fillId="2" borderId="0" xfId="3"/>
    <xf numFmtId="0" fontId="10" fillId="0" borderId="0" xfId="1" applyFont="1"/>
    <xf numFmtId="0" fontId="2" fillId="6" borderId="0" xfId="1" applyFill="1"/>
    <xf numFmtId="0" fontId="2" fillId="7" borderId="0" xfId="1" applyFill="1"/>
    <xf numFmtId="179" fontId="2" fillId="0" borderId="0" xfId="1" applyNumberFormat="1"/>
    <xf numFmtId="11" fontId="11" fillId="0" borderId="0" xfId="1" applyNumberFormat="1" applyFont="1"/>
    <xf numFmtId="0" fontId="12" fillId="4" borderId="1" xfId="4"/>
    <xf numFmtId="0" fontId="13" fillId="0" borderId="2" xfId="5" applyFont="1" applyBorder="1" applyAlignment="1">
      <alignment horizontal="center"/>
    </xf>
    <xf numFmtId="0" fontId="13" fillId="0" borderId="3" xfId="5" applyFont="1" applyBorder="1" applyAlignment="1">
      <alignment horizontal="center"/>
    </xf>
    <xf numFmtId="0" fontId="14" fillId="0" borderId="0" xfId="1" applyFont="1"/>
    <xf numFmtId="0" fontId="15" fillId="0" borderId="0" xfId="1" applyFont="1" applyAlignment="1">
      <alignment horizontal="center"/>
    </xf>
    <xf numFmtId="176" fontId="15" fillId="0" borderId="0" xfId="1" applyNumberFormat="1" applyFont="1" applyAlignment="1">
      <alignment horizontal="center"/>
    </xf>
    <xf numFmtId="0" fontId="15" fillId="0" borderId="0" xfId="1" applyFont="1"/>
    <xf numFmtId="0" fontId="16" fillId="0" borderId="0" xfId="5" applyFont="1" applyAlignment="1">
      <alignment horizontal="center"/>
    </xf>
    <xf numFmtId="0" fontId="14" fillId="0" borderId="0" xfId="1" applyFont="1" applyAlignment="1">
      <alignment horizontal="center"/>
    </xf>
    <xf numFmtId="180" fontId="14" fillId="0" borderId="0" xfId="1" applyNumberFormat="1" applyFont="1" applyAlignment="1">
      <alignment horizontal="center"/>
    </xf>
    <xf numFmtId="0" fontId="14" fillId="0" borderId="0" xfId="5" applyFont="1" applyAlignment="1">
      <alignment horizontal="center"/>
    </xf>
    <xf numFmtId="176" fontId="15" fillId="0" borderId="0" xfId="1" applyNumberFormat="1" applyFont="1"/>
    <xf numFmtId="0" fontId="15" fillId="0" borderId="0" xfId="5" applyFont="1"/>
    <xf numFmtId="180" fontId="15" fillId="0" borderId="0" xfId="5" applyNumberFormat="1" applyFont="1" applyAlignment="1">
      <alignment horizontal="center"/>
    </xf>
    <xf numFmtId="181" fontId="2" fillId="0" borderId="0" xfId="1" applyNumberFormat="1"/>
    <xf numFmtId="0" fontId="4" fillId="0" borderId="2" xfId="1" applyFont="1" applyBorder="1"/>
    <xf numFmtId="176" fontId="4" fillId="0" borderId="2" xfId="1" applyNumberFormat="1" applyFont="1" applyBorder="1"/>
    <xf numFmtId="182" fontId="2" fillId="0" borderId="0" xfId="1" applyNumberFormat="1"/>
    <xf numFmtId="183" fontId="2" fillId="0" borderId="0" xfId="1" applyNumberFormat="1"/>
    <xf numFmtId="184" fontId="2" fillId="0" borderId="0" xfId="1" applyNumberFormat="1"/>
  </cellXfs>
  <cellStyles count="6">
    <cellStyle name="差 2" xfId="2" xr:uid="{3F98F5CA-5AE4-F34A-9AC0-329F964D40E5}"/>
    <cellStyle name="常规" xfId="0" builtinId="0"/>
    <cellStyle name="常规 2" xfId="1" xr:uid="{168E3A91-3056-074F-88ED-BBCB5C9BD259}"/>
    <cellStyle name="常规 3" xfId="5" xr:uid="{577C59A5-9236-4F4D-8E0D-29FF6E236D48}"/>
    <cellStyle name="好 2" xfId="3" xr:uid="{1CB33E62-AEDA-DB47-B4C0-EF238A7A8B65}"/>
    <cellStyle name="输入 2" xfId="4" xr:uid="{FEA1B5CE-F8CF-4544-95C2-B7B41F34E3B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theme" Target="theme/theme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2134F5-76FA-F346-B19D-97B59F6A2819}">
  <sheetPr codeName="Sheet8"/>
  <dimension ref="A1:P400"/>
  <sheetViews>
    <sheetView workbookViewId="0">
      <selection activeCell="A2" sqref="A2"/>
    </sheetView>
  </sheetViews>
  <sheetFormatPr baseColWidth="10" defaultRowHeight="15"/>
  <cols>
    <col min="1" max="1" width="18.83203125" style="3" customWidth="1"/>
    <col min="2" max="2" width="17.1640625" style="3" customWidth="1"/>
    <col min="3" max="3" width="14.6640625" style="3" customWidth="1"/>
    <col min="4" max="5" width="10.83203125" style="3"/>
    <col min="6" max="6" width="13" style="3" customWidth="1"/>
    <col min="7" max="8" width="12" style="3" bestFit="1" customWidth="1"/>
    <col min="9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12</v>
      </c>
      <c r="B2" s="3" t="s">
        <v>13</v>
      </c>
      <c r="C2" s="3" t="s">
        <v>14</v>
      </c>
      <c r="D2" s="3" t="s">
        <v>15</v>
      </c>
      <c r="E2" s="3">
        <v>1</v>
      </c>
      <c r="F2" s="4">
        <f t="shared" ref="F2:F7" si="0">E2/28260</f>
        <v>3.5385704175513094E-5</v>
      </c>
      <c r="L2" s="3" t="s">
        <v>16</v>
      </c>
    </row>
    <row r="3" spans="1:12">
      <c r="A3" s="3" t="s">
        <v>12</v>
      </c>
      <c r="B3" s="3" t="s">
        <v>17</v>
      </c>
      <c r="C3" s="3" t="s">
        <v>18</v>
      </c>
      <c r="D3" s="3" t="s">
        <v>15</v>
      </c>
      <c r="E3" s="3">
        <v>1</v>
      </c>
      <c r="F3" s="4">
        <f t="shared" si="0"/>
        <v>3.5385704175513094E-5</v>
      </c>
      <c r="L3" s="3" t="s">
        <v>16</v>
      </c>
    </row>
    <row r="4" spans="1:12">
      <c r="A4" s="3" t="s">
        <v>12</v>
      </c>
      <c r="B4" s="3" t="s">
        <v>19</v>
      </c>
      <c r="C4" s="3" t="s">
        <v>20</v>
      </c>
      <c r="D4" s="3" t="s">
        <v>15</v>
      </c>
      <c r="E4" s="3">
        <v>1</v>
      </c>
      <c r="F4" s="4">
        <f t="shared" si="0"/>
        <v>3.5385704175513094E-5</v>
      </c>
      <c r="L4" s="3" t="s">
        <v>21</v>
      </c>
    </row>
    <row r="5" spans="1:12">
      <c r="A5" s="3" t="s">
        <v>12</v>
      </c>
      <c r="B5" s="3" t="s">
        <v>22</v>
      </c>
      <c r="C5" s="3" t="s">
        <v>23</v>
      </c>
      <c r="D5" s="3" t="s">
        <v>15</v>
      </c>
      <c r="E5" s="3">
        <v>1</v>
      </c>
      <c r="F5" s="4">
        <f t="shared" si="0"/>
        <v>3.5385704175513094E-5</v>
      </c>
      <c r="G5" s="3">
        <v>0</v>
      </c>
      <c r="H5" s="3">
        <v>4.3329999999999998E-6</v>
      </c>
      <c r="L5" s="3" t="s">
        <v>24</v>
      </c>
    </row>
    <row r="6" spans="1:12">
      <c r="A6" s="3" t="s">
        <v>12</v>
      </c>
      <c r="B6" s="3" t="s">
        <v>25</v>
      </c>
      <c r="C6" s="3" t="s">
        <v>26</v>
      </c>
      <c r="D6" s="3" t="s">
        <v>15</v>
      </c>
      <c r="E6" s="3">
        <v>2</v>
      </c>
      <c r="F6" s="4">
        <f t="shared" si="0"/>
        <v>7.0771408351026188E-5</v>
      </c>
      <c r="I6" s="3" t="s">
        <v>27</v>
      </c>
      <c r="J6" s="3" t="s">
        <v>28</v>
      </c>
    </row>
    <row r="7" spans="1:12">
      <c r="A7" s="3" t="s">
        <v>12</v>
      </c>
      <c r="B7" s="3" t="s">
        <v>22</v>
      </c>
      <c r="C7" s="3" t="s">
        <v>29</v>
      </c>
      <c r="D7" s="3" t="s">
        <v>15</v>
      </c>
      <c r="E7" s="3">
        <v>3</v>
      </c>
      <c r="F7" s="4">
        <f t="shared" si="0"/>
        <v>1.0615711252653928E-4</v>
      </c>
      <c r="G7" s="3">
        <v>5.3720000000000001E-5</v>
      </c>
      <c r="H7" s="3">
        <v>2.4369999999999999E-5</v>
      </c>
      <c r="J7" s="3" t="s">
        <v>30</v>
      </c>
    </row>
    <row r="8" spans="1:12">
      <c r="A8" s="3" t="s">
        <v>12</v>
      </c>
      <c r="B8" s="3" t="s">
        <v>31</v>
      </c>
      <c r="C8" s="3" t="s">
        <v>32</v>
      </c>
      <c r="I8" s="3" t="s">
        <v>27</v>
      </c>
      <c r="J8" s="3" t="s">
        <v>28</v>
      </c>
    </row>
    <row r="9" spans="1:12">
      <c r="A9" s="3" t="s">
        <v>12</v>
      </c>
      <c r="B9" s="3" t="s">
        <v>33</v>
      </c>
      <c r="C9" s="3" t="s">
        <v>34</v>
      </c>
      <c r="G9" s="3">
        <v>4.7349999999999999E-5</v>
      </c>
      <c r="H9" s="3">
        <v>2.525E-5</v>
      </c>
      <c r="J9" s="3" t="s">
        <v>30</v>
      </c>
    </row>
    <row r="10" spans="1:12">
      <c r="A10" s="3" t="s">
        <v>12</v>
      </c>
      <c r="B10" s="3" t="s">
        <v>35</v>
      </c>
      <c r="C10" s="3" t="s">
        <v>36</v>
      </c>
      <c r="G10" s="3">
        <v>8.9539999999999993E-6</v>
      </c>
      <c r="H10" s="3">
        <v>4.0620000000000002E-6</v>
      </c>
      <c r="J10" s="3" t="s">
        <v>30</v>
      </c>
    </row>
    <row r="11" spans="1:12">
      <c r="A11" s="3" t="s">
        <v>12</v>
      </c>
      <c r="B11" s="3" t="s">
        <v>22</v>
      </c>
      <c r="C11" s="3" t="s">
        <v>37</v>
      </c>
      <c r="G11" s="3">
        <v>0</v>
      </c>
      <c r="H11" s="3">
        <v>4.0609999999999997E-6</v>
      </c>
      <c r="J11" s="3" t="s">
        <v>30</v>
      </c>
    </row>
    <row r="12" spans="1:12">
      <c r="A12" s="3" t="s">
        <v>12</v>
      </c>
      <c r="B12" s="3" t="s">
        <v>38</v>
      </c>
      <c r="C12" s="3" t="s">
        <v>39</v>
      </c>
      <c r="I12" s="3" t="s">
        <v>27</v>
      </c>
    </row>
    <row r="13" spans="1:12">
      <c r="A13" s="3" t="s">
        <v>12</v>
      </c>
      <c r="B13" s="3" t="s">
        <v>22</v>
      </c>
      <c r="C13" s="3" t="s">
        <v>40</v>
      </c>
      <c r="G13" s="3">
        <v>5.3720000000000001E-5</v>
      </c>
      <c r="H13" s="3">
        <v>2.4369999999999999E-5</v>
      </c>
      <c r="I13" s="3" t="s">
        <v>27</v>
      </c>
    </row>
    <row r="14" spans="1:12">
      <c r="A14" s="3" t="s">
        <v>12</v>
      </c>
      <c r="B14" s="3" t="s">
        <v>41</v>
      </c>
      <c r="C14" s="3" t="s">
        <v>42</v>
      </c>
      <c r="G14" s="3">
        <v>0</v>
      </c>
      <c r="H14" s="3">
        <v>4.0609999999999997E-6</v>
      </c>
      <c r="L14" s="3" t="s">
        <v>16</v>
      </c>
    </row>
    <row r="15" spans="1:12">
      <c r="A15" s="3" t="s">
        <v>12</v>
      </c>
      <c r="B15" s="3" t="s">
        <v>43</v>
      </c>
      <c r="C15" s="3" t="s">
        <v>44</v>
      </c>
      <c r="G15" s="3">
        <v>0</v>
      </c>
      <c r="H15" s="3">
        <v>4.1509999999999997E-6</v>
      </c>
      <c r="L15" s="3" t="s">
        <v>16</v>
      </c>
    </row>
    <row r="16" spans="1:12">
      <c r="A16" s="3" t="s">
        <v>12</v>
      </c>
      <c r="B16" s="3" t="s">
        <v>45</v>
      </c>
      <c r="C16" s="3" t="s">
        <v>46</v>
      </c>
      <c r="G16" s="3">
        <v>1.8199999999999999E-5</v>
      </c>
      <c r="H16" s="3">
        <v>8.2390000000000002E-6</v>
      </c>
      <c r="L16" s="3" t="s">
        <v>16</v>
      </c>
    </row>
    <row r="17" spans="1:12">
      <c r="A17" s="3" t="s">
        <v>12</v>
      </c>
      <c r="B17" s="3" t="s">
        <v>47</v>
      </c>
      <c r="C17" s="3" t="s">
        <v>48</v>
      </c>
      <c r="G17" s="3">
        <v>8.9560000000000003E-6</v>
      </c>
      <c r="H17" s="3">
        <v>4.0620000000000002E-6</v>
      </c>
      <c r="L17" s="3" t="s">
        <v>16</v>
      </c>
    </row>
    <row r="18" spans="1:12">
      <c r="A18" s="3" t="s">
        <v>12</v>
      </c>
      <c r="B18" s="3" t="s">
        <v>49</v>
      </c>
      <c r="C18" s="3" t="s">
        <v>50</v>
      </c>
      <c r="G18" s="3">
        <v>8.952E-6</v>
      </c>
      <c r="H18" s="3">
        <v>4.0609999999999997E-6</v>
      </c>
      <c r="L18" s="3" t="s">
        <v>16</v>
      </c>
    </row>
    <row r="19" spans="1:12">
      <c r="A19" s="3" t="s">
        <v>12</v>
      </c>
      <c r="B19" s="3" t="s">
        <v>51</v>
      </c>
      <c r="C19" s="3" t="s">
        <v>52</v>
      </c>
      <c r="G19" s="3">
        <v>9.3640000000000005E-6</v>
      </c>
      <c r="H19" s="3">
        <v>4.1960000000000001E-6</v>
      </c>
      <c r="L19" s="3" t="s">
        <v>16</v>
      </c>
    </row>
    <row r="20" spans="1:12">
      <c r="A20" s="3" t="s">
        <v>12</v>
      </c>
      <c r="B20" s="3" t="s">
        <v>53</v>
      </c>
      <c r="C20" s="3" t="s">
        <v>54</v>
      </c>
      <c r="G20" s="3">
        <v>8.9530000000000005E-6</v>
      </c>
      <c r="H20" s="3">
        <v>4.0609999999999997E-6</v>
      </c>
      <c r="L20" s="3" t="s">
        <v>16</v>
      </c>
    </row>
    <row r="21" spans="1:12">
      <c r="A21" s="3" t="s">
        <v>12</v>
      </c>
      <c r="B21" s="3" t="s">
        <v>55</v>
      </c>
      <c r="C21" s="3" t="s">
        <v>56</v>
      </c>
      <c r="G21" s="3">
        <v>8.9630000000000004E-6</v>
      </c>
      <c r="H21" s="3">
        <v>4.0679999999999998E-6</v>
      </c>
      <c r="L21" s="3" t="s">
        <v>16</v>
      </c>
    </row>
    <row r="22" spans="1:12">
      <c r="A22" s="3" t="s">
        <v>12</v>
      </c>
      <c r="B22" s="3" t="s">
        <v>57</v>
      </c>
      <c r="C22" s="3" t="s">
        <v>58</v>
      </c>
      <c r="G22" s="3">
        <v>0</v>
      </c>
      <c r="H22" s="3">
        <v>4.2520000000000001E-6</v>
      </c>
      <c r="L22" s="3" t="s">
        <v>16</v>
      </c>
    </row>
    <row r="23" spans="1:12">
      <c r="A23" s="3" t="s">
        <v>12</v>
      </c>
      <c r="B23" s="3" t="s">
        <v>59</v>
      </c>
      <c r="C23" s="3" t="s">
        <v>60</v>
      </c>
      <c r="G23" s="3">
        <v>8.9530000000000005E-6</v>
      </c>
      <c r="H23" s="3">
        <v>4.0609999999999997E-6</v>
      </c>
      <c r="L23" s="3" t="s">
        <v>16</v>
      </c>
    </row>
    <row r="24" spans="1:12">
      <c r="A24" s="3" t="s">
        <v>12</v>
      </c>
      <c r="B24" s="3" t="s">
        <v>61</v>
      </c>
      <c r="C24" s="3" t="s">
        <v>62</v>
      </c>
      <c r="G24" s="3">
        <v>8.9539999999999993E-6</v>
      </c>
      <c r="H24" s="3">
        <v>4.0609999999999997E-6</v>
      </c>
      <c r="L24" s="3" t="s">
        <v>16</v>
      </c>
    </row>
    <row r="25" spans="1:12">
      <c r="A25" s="3" t="s">
        <v>12</v>
      </c>
      <c r="B25" s="3" t="s">
        <v>63</v>
      </c>
      <c r="C25" s="3" t="s">
        <v>64</v>
      </c>
      <c r="G25" s="3">
        <v>8.9509999999999995E-6</v>
      </c>
      <c r="H25" s="3">
        <v>4.0620000000000002E-6</v>
      </c>
      <c r="L25" s="3" t="s">
        <v>16</v>
      </c>
    </row>
    <row r="26" spans="1:12">
      <c r="A26" s="3" t="s">
        <v>12</v>
      </c>
      <c r="B26" s="3" t="s">
        <v>22</v>
      </c>
      <c r="C26" s="3" t="s">
        <v>65</v>
      </c>
      <c r="G26" s="3">
        <v>8.9570000000000008E-6</v>
      </c>
      <c r="H26" s="3">
        <v>4.0620000000000002E-6</v>
      </c>
      <c r="K26" s="5"/>
      <c r="L26" s="3" t="s">
        <v>66</v>
      </c>
    </row>
    <row r="27" spans="1:12">
      <c r="A27" s="3" t="s">
        <v>12</v>
      </c>
      <c r="B27" s="3" t="s">
        <v>22</v>
      </c>
      <c r="C27" s="3" t="s">
        <v>67</v>
      </c>
      <c r="G27" s="3">
        <v>0</v>
      </c>
      <c r="H27" s="3">
        <v>4.0620000000000002E-6</v>
      </c>
      <c r="K27" s="5"/>
      <c r="L27" s="3" t="s">
        <v>66</v>
      </c>
    </row>
    <row r="28" spans="1:12">
      <c r="A28" s="3" t="s">
        <v>12</v>
      </c>
      <c r="B28" s="3" t="s">
        <v>22</v>
      </c>
      <c r="C28" s="3" t="s">
        <v>68</v>
      </c>
      <c r="G28" s="3">
        <v>8.9549999999999998E-6</v>
      </c>
      <c r="H28" s="3">
        <v>4.0620000000000002E-6</v>
      </c>
      <c r="K28" s="5"/>
      <c r="L28" s="3" t="s">
        <v>69</v>
      </c>
    </row>
    <row r="29" spans="1:12">
      <c r="A29" s="3" t="s">
        <v>12</v>
      </c>
      <c r="B29" s="3" t="s">
        <v>22</v>
      </c>
      <c r="C29" s="3" t="s">
        <v>70</v>
      </c>
      <c r="G29" s="3">
        <v>0</v>
      </c>
      <c r="H29" s="3">
        <v>4.0740000000000003E-6</v>
      </c>
      <c r="L29" s="3" t="s">
        <v>69</v>
      </c>
    </row>
    <row r="33" spans="3:16">
      <c r="C33" s="6" t="s">
        <v>71</v>
      </c>
      <c r="E33" s="3">
        <f>SUM(E2:E32)</f>
        <v>9</v>
      </c>
      <c r="F33" s="3">
        <f t="shared" ref="F33:H33" si="1">SUM(F2:F32)</f>
        <v>3.1847133757961787E-4</v>
      </c>
      <c r="G33" s="3">
        <f t="shared" si="1"/>
        <v>2.7190199999999997E-4</v>
      </c>
      <c r="H33" s="3">
        <f t="shared" si="1"/>
        <v>1.5604099999999994E-4</v>
      </c>
      <c r="M33" s="7" t="s">
        <v>72</v>
      </c>
      <c r="O33" s="6" t="s">
        <v>73</v>
      </c>
      <c r="P33" s="6" t="s">
        <v>74</v>
      </c>
    </row>
    <row r="34" spans="3:16">
      <c r="M34" s="8"/>
      <c r="O34" s="3">
        <v>126724</v>
      </c>
      <c r="P34" s="3">
        <v>277240</v>
      </c>
    </row>
    <row r="35" spans="3:16">
      <c r="K35" s="9"/>
      <c r="M35" s="9"/>
      <c r="O35" s="3">
        <f>O34*G33</f>
        <v>34.456509047999994</v>
      </c>
      <c r="P35" s="3">
        <f>P34*H33</f>
        <v>43.260806839999979</v>
      </c>
    </row>
    <row r="36" spans="3:16">
      <c r="F36" s="3">
        <v>3.1847100000000002E-4</v>
      </c>
      <c r="G36" s="3">
        <v>1.45635E-4</v>
      </c>
      <c r="H36" s="3">
        <v>6.0447099999999998E-4</v>
      </c>
      <c r="J36" s="3">
        <f>F36*F36*100000</f>
        <v>1.0142377784100001E-2</v>
      </c>
      <c r="K36" s="3">
        <f t="shared" ref="K36:L36" si="2">G36*G36*100000</f>
        <v>2.1209553224999997E-3</v>
      </c>
      <c r="L36" s="3">
        <f t="shared" si="2"/>
        <v>3.6538518984100002E-2</v>
      </c>
      <c r="O36" s="6" t="s">
        <v>75</v>
      </c>
    </row>
    <row r="37" spans="3:16">
      <c r="O37" s="3" t="s">
        <v>76</v>
      </c>
    </row>
    <row r="38" spans="3:16">
      <c r="F38" s="3">
        <v>2.6830000000000002E-4</v>
      </c>
      <c r="G38" s="3">
        <v>1.8581199999999999E-4</v>
      </c>
      <c r="H38" s="3">
        <v>3.7490199999999998E-4</v>
      </c>
      <c r="J38" s="3">
        <f>F38*F38*100000</f>
        <v>7.1984890000000006E-3</v>
      </c>
      <c r="K38" s="3">
        <f t="shared" ref="K38:L38" si="3">G38*G38*100000</f>
        <v>3.4526099343999994E-3</v>
      </c>
      <c r="L38" s="3">
        <f t="shared" si="3"/>
        <v>1.40551509604E-2</v>
      </c>
      <c r="O38" s="3">
        <v>28260</v>
      </c>
    </row>
    <row r="39" spans="3:16">
      <c r="O39" s="3">
        <v>9</v>
      </c>
    </row>
    <row r="40" spans="3:16">
      <c r="F40" s="3">
        <v>1.551E-4</v>
      </c>
      <c r="G40" s="3">
        <v>1.12249E-4</v>
      </c>
      <c r="H40" s="3">
        <v>2.08913E-4</v>
      </c>
      <c r="J40" s="3">
        <f>F40*F40*100000</f>
        <v>2.4056009999999998E-3</v>
      </c>
      <c r="K40" s="3">
        <f t="shared" ref="K40:L40" si="4">G40*G40*100000</f>
        <v>1.2599838001E-3</v>
      </c>
      <c r="L40" s="3">
        <f t="shared" si="4"/>
        <v>4.3644641569000001E-3</v>
      </c>
    </row>
    <row r="399" spans="6:8">
      <c r="F399" s="4">
        <f>SUM(F2:F398)</f>
        <v>1.3788136751592358E-3</v>
      </c>
      <c r="G399" s="4">
        <f>SUM(G2:G398)</f>
        <v>9.8749999999999988E-4</v>
      </c>
      <c r="H399" s="4">
        <f>SUM(H2:H398)</f>
        <v>1.500368E-3</v>
      </c>
    </row>
    <row r="400" spans="6:8">
      <c r="F400" s="3">
        <f>F399*F399</f>
        <v>1.9011271508061186E-6</v>
      </c>
      <c r="G400" s="3">
        <f>G399*G399</f>
        <v>9.7515624999999969E-7</v>
      </c>
      <c r="H400" s="3">
        <f>H399*H399</f>
        <v>2.2511041354239999E-6</v>
      </c>
    </row>
  </sheetData>
  <phoneticPr fontId="3" type="noConversion"/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43708E-0092-BC4C-AC3B-68AE6959CD2D}">
  <sheetPr codeName="Sheet27"/>
  <dimension ref="A1:P251"/>
  <sheetViews>
    <sheetView workbookViewId="0">
      <selection activeCell="A2" sqref="A2"/>
    </sheetView>
  </sheetViews>
  <sheetFormatPr baseColWidth="10" defaultRowHeight="15"/>
  <cols>
    <col min="1" max="1" width="21.1640625" style="3" customWidth="1"/>
    <col min="2" max="2" width="17.5" style="3" customWidth="1"/>
    <col min="3" max="4" width="10.83203125" style="3"/>
    <col min="5" max="5" width="8.5" style="3" customWidth="1"/>
    <col min="6" max="8" width="12" style="3" bestFit="1" customWidth="1"/>
    <col min="9" max="9" width="6.5" style="3" customWidth="1"/>
    <col min="10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587</v>
      </c>
      <c r="B2" s="3" t="s">
        <v>588</v>
      </c>
      <c r="C2" s="3" t="s">
        <v>589</v>
      </c>
      <c r="D2" s="3" t="s">
        <v>15</v>
      </c>
      <c r="E2" s="3">
        <v>1</v>
      </c>
      <c r="F2" s="4">
        <f t="shared" ref="F2:F10" si="0">E2/28260</f>
        <v>3.5385704175513094E-5</v>
      </c>
      <c r="G2" s="3">
        <v>8.9560000000000003E-6</v>
      </c>
      <c r="H2" s="3">
        <v>3.6560000000000002E-5</v>
      </c>
      <c r="I2" s="3" t="s">
        <v>27</v>
      </c>
      <c r="J2" s="3" t="s">
        <v>28</v>
      </c>
    </row>
    <row r="3" spans="1:12">
      <c r="A3" s="3" t="s">
        <v>587</v>
      </c>
      <c r="B3" s="3" t="s">
        <v>590</v>
      </c>
      <c r="C3" s="3" t="s">
        <v>591</v>
      </c>
      <c r="D3" s="3" t="s">
        <v>15</v>
      </c>
      <c r="E3" s="3">
        <v>1</v>
      </c>
      <c r="F3" s="4">
        <f t="shared" si="0"/>
        <v>3.5385704175513094E-5</v>
      </c>
      <c r="L3" s="3" t="s">
        <v>16</v>
      </c>
    </row>
    <row r="4" spans="1:12">
      <c r="A4" s="3" t="s">
        <v>587</v>
      </c>
      <c r="B4" s="3" t="s">
        <v>592</v>
      </c>
      <c r="C4" s="3" t="s">
        <v>593</v>
      </c>
      <c r="D4" s="3" t="s">
        <v>15</v>
      </c>
      <c r="E4" s="3">
        <v>1</v>
      </c>
      <c r="F4" s="4">
        <f t="shared" si="0"/>
        <v>3.5385704175513094E-5</v>
      </c>
      <c r="G4" s="3">
        <v>0</v>
      </c>
      <c r="H4" s="3">
        <v>7.216E-6</v>
      </c>
      <c r="L4" s="3" t="s">
        <v>16</v>
      </c>
    </row>
    <row r="5" spans="1:12">
      <c r="A5" s="3" t="s">
        <v>587</v>
      </c>
      <c r="B5" s="3" t="s">
        <v>594</v>
      </c>
      <c r="C5" s="3" t="s">
        <v>595</v>
      </c>
      <c r="D5" s="3" t="s">
        <v>15</v>
      </c>
      <c r="E5" s="3">
        <v>1</v>
      </c>
      <c r="F5" s="4">
        <f t="shared" si="0"/>
        <v>3.5385704175513094E-5</v>
      </c>
      <c r="G5" s="3">
        <v>6.6639999999999999E-5</v>
      </c>
      <c r="H5" s="3">
        <v>3.2299999999999999E-5</v>
      </c>
      <c r="L5" s="3" t="s">
        <v>16</v>
      </c>
    </row>
    <row r="6" spans="1:12">
      <c r="A6" s="3" t="s">
        <v>587</v>
      </c>
      <c r="B6" s="3" t="s">
        <v>596</v>
      </c>
      <c r="C6" s="3" t="s">
        <v>597</v>
      </c>
      <c r="D6" s="3" t="s">
        <v>15</v>
      </c>
      <c r="E6" s="3">
        <v>1</v>
      </c>
      <c r="F6" s="4">
        <f t="shared" si="0"/>
        <v>3.5385704175513094E-5</v>
      </c>
      <c r="G6" s="3">
        <v>3.5809999999999998E-5</v>
      </c>
      <c r="H6" s="3">
        <v>1.624E-5</v>
      </c>
      <c r="L6" s="3" t="s">
        <v>21</v>
      </c>
    </row>
    <row r="7" spans="1:12">
      <c r="A7" s="3" t="s">
        <v>587</v>
      </c>
      <c r="B7" s="3" t="s">
        <v>598</v>
      </c>
      <c r="C7" s="3" t="s">
        <v>599</v>
      </c>
      <c r="D7" s="3" t="s">
        <v>15</v>
      </c>
      <c r="E7" s="3">
        <v>1</v>
      </c>
      <c r="F7" s="4">
        <f t="shared" si="0"/>
        <v>3.5385704175513094E-5</v>
      </c>
      <c r="L7" s="3" t="s">
        <v>21</v>
      </c>
    </row>
    <row r="8" spans="1:12">
      <c r="A8" s="3" t="s">
        <v>587</v>
      </c>
      <c r="B8" s="3" t="s">
        <v>600</v>
      </c>
      <c r="C8" s="3" t="s">
        <v>601</v>
      </c>
      <c r="D8" s="3" t="s">
        <v>209</v>
      </c>
      <c r="E8" s="3">
        <v>2</v>
      </c>
      <c r="F8" s="4">
        <f t="shared" si="0"/>
        <v>7.0771408351026188E-5</v>
      </c>
      <c r="G8" s="3">
        <v>8.9579999999999996E-6</v>
      </c>
      <c r="H8" s="3">
        <v>4.0629999999999999E-6</v>
      </c>
      <c r="I8" s="3" t="s">
        <v>27</v>
      </c>
      <c r="J8" s="3" t="s">
        <v>28</v>
      </c>
    </row>
    <row r="9" spans="1:12">
      <c r="A9" s="3" t="s">
        <v>587</v>
      </c>
      <c r="B9" s="3" t="s">
        <v>602</v>
      </c>
      <c r="C9" s="3" t="s">
        <v>603</v>
      </c>
      <c r="D9" s="3" t="s">
        <v>15</v>
      </c>
      <c r="E9" s="3">
        <v>2</v>
      </c>
      <c r="F9" s="4">
        <f t="shared" si="0"/>
        <v>7.0771408351026188E-5</v>
      </c>
      <c r="G9" s="3">
        <v>6.6619999999999996E-5</v>
      </c>
      <c r="H9" s="3">
        <v>3.2289999999999997E-5</v>
      </c>
      <c r="L9" s="3" t="s">
        <v>16</v>
      </c>
    </row>
    <row r="10" spans="1:12">
      <c r="A10" s="3" t="s">
        <v>587</v>
      </c>
      <c r="B10" s="3" t="s">
        <v>604</v>
      </c>
      <c r="C10" s="3" t="s">
        <v>605</v>
      </c>
      <c r="D10" s="3" t="s">
        <v>15</v>
      </c>
      <c r="E10" s="3">
        <v>2</v>
      </c>
      <c r="F10" s="4">
        <f t="shared" si="0"/>
        <v>7.0771408351026188E-5</v>
      </c>
      <c r="L10" s="3" t="s">
        <v>21</v>
      </c>
    </row>
    <row r="11" spans="1:12">
      <c r="A11" s="3" t="s">
        <v>587</v>
      </c>
      <c r="B11" s="3" t="s">
        <v>606</v>
      </c>
      <c r="C11" s="3" t="s">
        <v>607</v>
      </c>
      <c r="J11" s="3" t="s">
        <v>28</v>
      </c>
    </row>
    <row r="12" spans="1:12">
      <c r="A12" s="3" t="s">
        <v>587</v>
      </c>
      <c r="B12" s="3" t="s">
        <v>608</v>
      </c>
      <c r="C12" s="3" t="s">
        <v>609</v>
      </c>
      <c r="G12" s="3">
        <v>1.7900000000000001E-5</v>
      </c>
      <c r="H12" s="3">
        <v>1.218E-5</v>
      </c>
      <c r="L12" s="3" t="s">
        <v>16</v>
      </c>
    </row>
    <row r="13" spans="1:12">
      <c r="A13" s="3" t="s">
        <v>587</v>
      </c>
      <c r="B13" s="3" t="s">
        <v>610</v>
      </c>
      <c r="C13" s="3" t="s">
        <v>611</v>
      </c>
      <c r="G13" s="3">
        <v>0</v>
      </c>
      <c r="H13" s="3">
        <v>4.0609999999999997E-6</v>
      </c>
      <c r="L13" s="3" t="s">
        <v>16</v>
      </c>
    </row>
    <row r="14" spans="1:12">
      <c r="A14" s="3" t="s">
        <v>587</v>
      </c>
      <c r="B14" s="3" t="s">
        <v>612</v>
      </c>
      <c r="C14" s="3" t="s">
        <v>613</v>
      </c>
      <c r="G14" s="3">
        <v>0</v>
      </c>
      <c r="H14" s="3">
        <v>1.624E-5</v>
      </c>
      <c r="L14" s="3" t="s">
        <v>16</v>
      </c>
    </row>
    <row r="15" spans="1:12">
      <c r="A15" s="3" t="s">
        <v>587</v>
      </c>
      <c r="B15" s="3" t="s">
        <v>614</v>
      </c>
      <c r="C15" s="3" t="s">
        <v>615</v>
      </c>
      <c r="G15" s="3">
        <v>0</v>
      </c>
      <c r="H15" s="3">
        <v>4.0670000000000002E-6</v>
      </c>
      <c r="L15" s="3" t="s">
        <v>16</v>
      </c>
    </row>
    <row r="16" spans="1:12">
      <c r="A16" s="3" t="s">
        <v>587</v>
      </c>
      <c r="B16" s="3" t="s">
        <v>616</v>
      </c>
      <c r="C16" s="3" t="s">
        <v>617</v>
      </c>
      <c r="G16" s="3">
        <v>0</v>
      </c>
      <c r="H16" s="3">
        <v>2.0299999999999999E-5</v>
      </c>
      <c r="L16" s="3" t="s">
        <v>16</v>
      </c>
    </row>
    <row r="17" spans="1:16">
      <c r="A17" s="3" t="s">
        <v>587</v>
      </c>
      <c r="B17" s="3" t="s">
        <v>618</v>
      </c>
      <c r="C17" s="3" t="s">
        <v>619</v>
      </c>
      <c r="G17" s="3">
        <v>0</v>
      </c>
      <c r="H17" s="3">
        <v>4.0609999999999997E-6</v>
      </c>
      <c r="L17" s="3" t="s">
        <v>16</v>
      </c>
    </row>
    <row r="18" spans="1:16">
      <c r="A18" s="3" t="s">
        <v>587</v>
      </c>
      <c r="B18" s="3" t="s">
        <v>620</v>
      </c>
      <c r="C18" s="3" t="s">
        <v>621</v>
      </c>
      <c r="G18" s="3">
        <v>8.952E-6</v>
      </c>
      <c r="H18" s="3">
        <v>4.0609999999999997E-6</v>
      </c>
      <c r="L18" s="3" t="s">
        <v>16</v>
      </c>
    </row>
    <row r="19" spans="1:16">
      <c r="A19" s="3" t="s">
        <v>587</v>
      </c>
      <c r="B19" s="3" t="s">
        <v>622</v>
      </c>
      <c r="C19" s="3" t="s">
        <v>623</v>
      </c>
      <c r="G19" s="3">
        <v>8.9630000000000004E-6</v>
      </c>
      <c r="H19" s="3">
        <v>4.07E-6</v>
      </c>
      <c r="L19" s="3" t="s">
        <v>16</v>
      </c>
    </row>
    <row r="20" spans="1:16">
      <c r="A20" s="3" t="s">
        <v>587</v>
      </c>
      <c r="B20" s="3" t="s">
        <v>624</v>
      </c>
      <c r="C20" s="3" t="s">
        <v>625</v>
      </c>
      <c r="G20" s="3">
        <v>0</v>
      </c>
      <c r="H20" s="3">
        <v>8.1249999999999993E-6</v>
      </c>
      <c r="L20" s="3" t="s">
        <v>16</v>
      </c>
    </row>
    <row r="21" spans="1:16">
      <c r="A21" s="3" t="s">
        <v>587</v>
      </c>
      <c r="B21" s="3" t="s">
        <v>626</v>
      </c>
      <c r="C21" s="3" t="s">
        <v>627</v>
      </c>
      <c r="G21" s="3">
        <v>0</v>
      </c>
      <c r="H21" s="3">
        <v>4.0620000000000002E-6</v>
      </c>
      <c r="L21" s="3" t="s">
        <v>16</v>
      </c>
    </row>
    <row r="22" spans="1:16">
      <c r="A22" s="3" t="s">
        <v>587</v>
      </c>
      <c r="B22" s="3" t="s">
        <v>628</v>
      </c>
      <c r="C22" s="3" t="s">
        <v>629</v>
      </c>
      <c r="G22" s="3">
        <v>8.952E-6</v>
      </c>
      <c r="H22" s="3">
        <v>4.0620000000000002E-6</v>
      </c>
      <c r="L22" s="3" t="s">
        <v>16</v>
      </c>
    </row>
    <row r="23" spans="1:16">
      <c r="A23" s="3" t="s">
        <v>587</v>
      </c>
      <c r="B23" s="3" t="s">
        <v>630</v>
      </c>
      <c r="C23" s="3" t="s">
        <v>631</v>
      </c>
      <c r="G23" s="3">
        <v>0</v>
      </c>
      <c r="H23" s="3">
        <v>8.1259999999999998E-6</v>
      </c>
      <c r="L23" s="3" t="s">
        <v>16</v>
      </c>
    </row>
    <row r="24" spans="1:16">
      <c r="A24" s="3" t="s">
        <v>587</v>
      </c>
      <c r="B24" s="3" t="s">
        <v>632</v>
      </c>
      <c r="C24" s="3" t="s">
        <v>633</v>
      </c>
      <c r="G24" s="3">
        <v>0</v>
      </c>
      <c r="H24" s="3">
        <v>3.2270000000000001E-5</v>
      </c>
      <c r="L24" s="3" t="s">
        <v>16</v>
      </c>
    </row>
    <row r="25" spans="1:16">
      <c r="A25" s="3" t="s">
        <v>587</v>
      </c>
      <c r="B25" s="3" t="s">
        <v>22</v>
      </c>
      <c r="C25" s="3" t="s">
        <v>634</v>
      </c>
      <c r="G25" s="3">
        <v>8.969E-6</v>
      </c>
      <c r="H25" s="3">
        <v>4.0690000000000003E-6</v>
      </c>
      <c r="L25" s="3" t="s">
        <v>66</v>
      </c>
    </row>
    <row r="29" spans="1:16">
      <c r="C29" s="6" t="s">
        <v>145</v>
      </c>
      <c r="E29" s="3">
        <f>SUM(E2:E28)</f>
        <v>12</v>
      </c>
      <c r="F29" s="3">
        <f t="shared" ref="F29:H29" si="1">SUM(F2:F28)</f>
        <v>4.2462845010615713E-4</v>
      </c>
      <c r="G29" s="3">
        <f t="shared" si="1"/>
        <v>2.4072000000000001E-4</v>
      </c>
      <c r="H29" s="3">
        <f t="shared" si="1"/>
        <v>2.5842299999999998E-4</v>
      </c>
      <c r="M29" s="7" t="s">
        <v>72</v>
      </c>
      <c r="O29" s="6" t="s">
        <v>73</v>
      </c>
      <c r="P29" s="6" t="s">
        <v>74</v>
      </c>
    </row>
    <row r="30" spans="1:16">
      <c r="M30" s="8"/>
      <c r="O30" s="3">
        <v>126684</v>
      </c>
      <c r="P30" s="3">
        <v>277170</v>
      </c>
    </row>
    <row r="31" spans="1:16">
      <c r="K31" s="16"/>
      <c r="M31" s="9"/>
      <c r="N31" s="9"/>
      <c r="O31" s="3">
        <f>O30*G29</f>
        <v>30.49537248</v>
      </c>
      <c r="P31" s="3">
        <f>P30*H29</f>
        <v>71.627102909999991</v>
      </c>
    </row>
    <row r="32" spans="1:16">
      <c r="F32" s="3">
        <v>4.2462799999999997E-4</v>
      </c>
      <c r="G32" s="3">
        <v>2.1943E-4</v>
      </c>
      <c r="H32" s="3">
        <v>7.4162299999999996E-4</v>
      </c>
      <c r="J32" s="3">
        <f>F32*F32*100000</f>
        <v>1.8030893838399998E-2</v>
      </c>
      <c r="K32" s="3">
        <f t="shared" ref="K32:L32" si="2">G32*G32*100000</f>
        <v>4.8149524899999997E-3</v>
      </c>
      <c r="L32" s="3">
        <f t="shared" si="2"/>
        <v>5.5000467412899996E-2</v>
      </c>
      <c r="O32" s="6" t="s">
        <v>75</v>
      </c>
    </row>
    <row r="33" spans="6:15">
      <c r="O33" s="3" t="s">
        <v>186</v>
      </c>
    </row>
    <row r="34" spans="6:15">
      <c r="F34" s="3">
        <v>2.3681E-4</v>
      </c>
      <c r="G34" s="3">
        <v>1.5977999999999999E-4</v>
      </c>
      <c r="H34" s="3">
        <v>3.38043E-4</v>
      </c>
      <c r="J34" s="3">
        <f>F34*F34*100000</f>
        <v>5.6078976099999999E-3</v>
      </c>
      <c r="K34" s="3">
        <f t="shared" ref="K34:L34" si="3">G34*G34*100000</f>
        <v>2.5529648399999997E-3</v>
      </c>
      <c r="L34" s="3">
        <f t="shared" si="3"/>
        <v>1.14273069849E-2</v>
      </c>
      <c r="O34" s="3">
        <v>28260</v>
      </c>
    </row>
    <row r="35" spans="6:15">
      <c r="O35" s="3">
        <v>12</v>
      </c>
    </row>
    <row r="36" spans="6:15">
      <c r="F36" s="3">
        <v>2.5616000000000001E-4</v>
      </c>
      <c r="G36" s="3">
        <v>2.0006900000000001E-4</v>
      </c>
      <c r="H36" s="3">
        <v>3.2310100000000001E-4</v>
      </c>
      <c r="J36" s="3">
        <f>F36*F36*100000</f>
        <v>6.5617945600000005E-3</v>
      </c>
      <c r="K36" s="3">
        <f t="shared" ref="K36:L36" si="4">G36*G36*100000</f>
        <v>4.0027604760999999E-3</v>
      </c>
      <c r="L36" s="3">
        <f t="shared" si="4"/>
        <v>1.0439425620100001E-2</v>
      </c>
    </row>
    <row r="250" spans="6:8">
      <c r="F250" s="4">
        <f>SUM(F1:F249)</f>
        <v>1.7668549002123144E-3</v>
      </c>
      <c r="G250" s="4">
        <f t="shared" ref="G250:H250" si="5">SUM(G1:G249)</f>
        <v>1.0607190000000001E-3</v>
      </c>
      <c r="H250" s="4">
        <f t="shared" si="5"/>
        <v>1.9196130000000001E-3</v>
      </c>
    </row>
    <row r="251" spans="6:8">
      <c r="F251" s="3">
        <f>F250*F250</f>
        <v>3.1217762384042675E-6</v>
      </c>
      <c r="G251" s="3">
        <f>G250*G250</f>
        <v>1.1251247969610002E-6</v>
      </c>
      <c r="H251" s="3">
        <f>H250*H250</f>
        <v>3.6849140697690006E-6</v>
      </c>
    </row>
  </sheetData>
  <phoneticPr fontId="3" type="noConversion"/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AA8BB9-DF63-F241-8DEE-EFC95410A250}">
  <sheetPr codeName="Sheet12"/>
  <dimension ref="A1:P400"/>
  <sheetViews>
    <sheetView workbookViewId="0">
      <selection activeCell="A2" sqref="A2"/>
    </sheetView>
  </sheetViews>
  <sheetFormatPr baseColWidth="10" defaultRowHeight="15"/>
  <cols>
    <col min="1" max="1" width="18.83203125" style="3" customWidth="1"/>
    <col min="2" max="2" width="17.33203125" style="3" customWidth="1"/>
    <col min="3" max="3" width="14.6640625" style="3" customWidth="1"/>
    <col min="4" max="4" width="12.1640625" style="3" customWidth="1"/>
    <col min="5" max="5" width="10.83203125" style="3"/>
    <col min="6" max="8" width="12" style="3" bestFit="1" customWidth="1"/>
    <col min="9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635</v>
      </c>
      <c r="B2" s="3" t="s">
        <v>636</v>
      </c>
      <c r="C2" s="3" t="s">
        <v>637</v>
      </c>
      <c r="D2" s="3" t="s">
        <v>15</v>
      </c>
      <c r="E2" s="3">
        <v>1</v>
      </c>
      <c r="F2" s="4">
        <f t="shared" ref="F2:F7" si="0">E2/28260</f>
        <v>3.5385704175513094E-5</v>
      </c>
      <c r="G2" s="3">
        <v>8.9570000000000008E-6</v>
      </c>
      <c r="H2" s="3">
        <v>4.0620000000000002E-6</v>
      </c>
      <c r="L2" s="3" t="s">
        <v>16</v>
      </c>
    </row>
    <row r="3" spans="1:12">
      <c r="A3" s="3" t="s">
        <v>635</v>
      </c>
      <c r="B3" s="3" t="s">
        <v>638</v>
      </c>
      <c r="C3" s="3" t="s">
        <v>639</v>
      </c>
      <c r="D3" s="3" t="s">
        <v>15</v>
      </c>
      <c r="E3" s="3">
        <v>1</v>
      </c>
      <c r="F3" s="4">
        <f t="shared" si="0"/>
        <v>3.5385704175513094E-5</v>
      </c>
      <c r="L3" s="3" t="s">
        <v>16</v>
      </c>
    </row>
    <row r="4" spans="1:12">
      <c r="A4" s="3" t="s">
        <v>635</v>
      </c>
      <c r="B4" s="3" t="s">
        <v>640</v>
      </c>
      <c r="C4" s="3" t="s">
        <v>641</v>
      </c>
      <c r="D4" s="3" t="s">
        <v>15</v>
      </c>
      <c r="E4" s="3">
        <v>1</v>
      </c>
      <c r="F4" s="4">
        <f t="shared" si="0"/>
        <v>3.5385704175513094E-5</v>
      </c>
      <c r="L4" s="3" t="s">
        <v>16</v>
      </c>
    </row>
    <row r="5" spans="1:12">
      <c r="A5" s="3" t="s">
        <v>635</v>
      </c>
      <c r="B5" s="3" t="s">
        <v>22</v>
      </c>
      <c r="C5" s="3" t="s">
        <v>642</v>
      </c>
      <c r="D5" s="3" t="s">
        <v>15</v>
      </c>
      <c r="E5" s="3">
        <v>1</v>
      </c>
      <c r="F5" s="4">
        <f t="shared" si="0"/>
        <v>3.5385704175513094E-5</v>
      </c>
      <c r="L5" s="3" t="s">
        <v>16</v>
      </c>
    </row>
    <row r="6" spans="1:12">
      <c r="A6" s="3" t="s">
        <v>635</v>
      </c>
      <c r="B6" s="3" t="s">
        <v>643</v>
      </c>
      <c r="C6" s="3" t="s">
        <v>644</v>
      </c>
      <c r="D6" s="3" t="s">
        <v>15</v>
      </c>
      <c r="E6" s="3">
        <v>1</v>
      </c>
      <c r="F6" s="4">
        <f t="shared" si="0"/>
        <v>3.5385704175513094E-5</v>
      </c>
      <c r="G6" s="3">
        <v>4.4759999999999998E-5</v>
      </c>
      <c r="H6" s="3">
        <v>2.031E-5</v>
      </c>
      <c r="L6" s="3" t="s">
        <v>21</v>
      </c>
    </row>
    <row r="7" spans="1:12">
      <c r="A7" s="3" t="s">
        <v>635</v>
      </c>
      <c r="B7" s="3" t="s">
        <v>22</v>
      </c>
      <c r="C7" s="3" t="s">
        <v>645</v>
      </c>
      <c r="D7" s="3" t="s">
        <v>15</v>
      </c>
      <c r="E7" s="3">
        <v>4</v>
      </c>
      <c r="F7" s="4">
        <f t="shared" si="0"/>
        <v>1.4154281670205238E-4</v>
      </c>
      <c r="G7" s="3">
        <v>6.3449999999999997E-5</v>
      </c>
      <c r="H7" s="3">
        <v>3.2589999999999998E-5</v>
      </c>
      <c r="L7" s="3" t="s">
        <v>24</v>
      </c>
    </row>
    <row r="8" spans="1:12">
      <c r="A8" s="3" t="s">
        <v>635</v>
      </c>
      <c r="B8" s="3" t="s">
        <v>646</v>
      </c>
      <c r="C8" s="3" t="s">
        <v>647</v>
      </c>
      <c r="I8" s="3" t="s">
        <v>27</v>
      </c>
      <c r="J8" s="3" t="s">
        <v>28</v>
      </c>
    </row>
    <row r="9" spans="1:12">
      <c r="A9" s="3" t="s">
        <v>635</v>
      </c>
      <c r="B9" s="3" t="s">
        <v>648</v>
      </c>
      <c r="C9" s="3" t="s">
        <v>649</v>
      </c>
      <c r="G9" s="3">
        <v>0</v>
      </c>
      <c r="H9" s="3">
        <v>4.0620000000000002E-6</v>
      </c>
      <c r="I9" s="3" t="s">
        <v>27</v>
      </c>
      <c r="J9" s="3" t="s">
        <v>28</v>
      </c>
    </row>
    <row r="10" spans="1:12">
      <c r="A10" s="3" t="s">
        <v>635</v>
      </c>
      <c r="B10" s="3" t="s">
        <v>650</v>
      </c>
      <c r="C10" s="3" t="s">
        <v>651</v>
      </c>
      <c r="G10" s="3">
        <v>0</v>
      </c>
      <c r="H10" s="3">
        <v>4.0679999999999998E-6</v>
      </c>
      <c r="L10" s="3" t="s">
        <v>16</v>
      </c>
    </row>
    <row r="11" spans="1:12">
      <c r="A11" s="3" t="s">
        <v>635</v>
      </c>
      <c r="B11" s="3" t="s">
        <v>652</v>
      </c>
      <c r="C11" s="3" t="s">
        <v>653</v>
      </c>
      <c r="G11" s="3">
        <v>8.952E-6</v>
      </c>
      <c r="H11" s="3">
        <v>4.0609999999999997E-6</v>
      </c>
      <c r="L11" s="3" t="s">
        <v>16</v>
      </c>
    </row>
    <row r="12" spans="1:12">
      <c r="A12" s="3" t="s">
        <v>635</v>
      </c>
      <c r="B12" s="3" t="s">
        <v>654</v>
      </c>
      <c r="C12" s="3" t="s">
        <v>655</v>
      </c>
      <c r="G12" s="3">
        <v>8.9509999999999995E-6</v>
      </c>
      <c r="H12" s="3">
        <v>4.0609999999999997E-6</v>
      </c>
      <c r="L12" s="3" t="s">
        <v>16</v>
      </c>
    </row>
    <row r="13" spans="1:12">
      <c r="A13" s="3" t="s">
        <v>635</v>
      </c>
      <c r="B13" s="3" t="s">
        <v>656</v>
      </c>
      <c r="C13" s="3" t="s">
        <v>657</v>
      </c>
      <c r="G13" s="3">
        <v>0</v>
      </c>
      <c r="H13" s="3">
        <v>4.0609999999999997E-6</v>
      </c>
      <c r="L13" s="3" t="s">
        <v>16</v>
      </c>
    </row>
    <row r="14" spans="1:12">
      <c r="A14" s="3" t="s">
        <v>635</v>
      </c>
      <c r="B14" s="3" t="s">
        <v>658</v>
      </c>
      <c r="C14" s="3" t="s">
        <v>659</v>
      </c>
      <c r="G14" s="3">
        <v>8.9509999999999995E-6</v>
      </c>
      <c r="H14" s="3">
        <v>4.0609999999999997E-6</v>
      </c>
      <c r="L14" s="3" t="s">
        <v>16</v>
      </c>
    </row>
    <row r="15" spans="1:12">
      <c r="A15" s="3" t="s">
        <v>635</v>
      </c>
      <c r="B15" s="3" t="s">
        <v>660</v>
      </c>
      <c r="C15" s="3" t="s">
        <v>661</v>
      </c>
      <c r="G15" s="3">
        <v>3.5889999999999997E-5</v>
      </c>
      <c r="H15" s="3">
        <v>1.6269999999999998E-5</v>
      </c>
      <c r="L15" s="3" t="s">
        <v>16</v>
      </c>
    </row>
    <row r="16" spans="1:12">
      <c r="A16" s="3" t="s">
        <v>635</v>
      </c>
      <c r="B16" s="3" t="s">
        <v>662</v>
      </c>
      <c r="C16" s="3" t="s">
        <v>663</v>
      </c>
      <c r="G16" s="3">
        <v>0</v>
      </c>
      <c r="H16" s="3">
        <v>1.624E-5</v>
      </c>
      <c r="L16" s="3" t="s">
        <v>16</v>
      </c>
    </row>
    <row r="17" spans="1:16">
      <c r="A17" s="3" t="s">
        <v>635</v>
      </c>
      <c r="B17" s="3" t="s">
        <v>664</v>
      </c>
      <c r="C17" s="3" t="s">
        <v>665</v>
      </c>
      <c r="G17" s="3">
        <v>0</v>
      </c>
      <c r="H17" s="3">
        <v>3.6539999999999999E-5</v>
      </c>
      <c r="L17" s="3" t="s">
        <v>16</v>
      </c>
    </row>
    <row r="18" spans="1:16">
      <c r="A18" s="3" t="s">
        <v>635</v>
      </c>
      <c r="B18" s="3" t="s">
        <v>666</v>
      </c>
      <c r="C18" s="3" t="s">
        <v>667</v>
      </c>
      <c r="G18" s="3">
        <v>0</v>
      </c>
      <c r="H18" s="3">
        <v>4.0609999999999997E-6</v>
      </c>
      <c r="L18" s="3" t="s">
        <v>16</v>
      </c>
    </row>
    <row r="19" spans="1:16">
      <c r="A19" s="3" t="s">
        <v>635</v>
      </c>
      <c r="B19" s="3" t="s">
        <v>668</v>
      </c>
      <c r="C19" s="3" t="s">
        <v>669</v>
      </c>
      <c r="G19" s="3">
        <v>0</v>
      </c>
      <c r="H19" s="3">
        <v>3.2299999999999999E-5</v>
      </c>
      <c r="L19" s="3" t="s">
        <v>16</v>
      </c>
    </row>
    <row r="20" spans="1:16">
      <c r="A20" s="3" t="s">
        <v>635</v>
      </c>
      <c r="B20" s="3" t="s">
        <v>670</v>
      </c>
      <c r="C20" s="3" t="s">
        <v>671</v>
      </c>
      <c r="G20" s="3">
        <v>0</v>
      </c>
      <c r="H20" s="3">
        <v>3.2299999999999999E-5</v>
      </c>
      <c r="L20" s="3" t="s">
        <v>16</v>
      </c>
    </row>
    <row r="21" spans="1:16">
      <c r="A21" s="3" t="s">
        <v>635</v>
      </c>
      <c r="B21" s="3" t="s">
        <v>22</v>
      </c>
      <c r="C21" s="3" t="s">
        <v>672</v>
      </c>
      <c r="G21" s="3">
        <v>1.7900000000000001E-5</v>
      </c>
      <c r="H21" s="3">
        <v>8.1210000000000007E-6</v>
      </c>
      <c r="L21" s="3" t="s">
        <v>66</v>
      </c>
    </row>
    <row r="22" spans="1:16">
      <c r="A22" s="3" t="s">
        <v>635</v>
      </c>
      <c r="B22" s="3" t="s">
        <v>22</v>
      </c>
      <c r="C22" s="3" t="s">
        <v>673</v>
      </c>
      <c r="G22" s="3">
        <v>8.952E-6</v>
      </c>
      <c r="H22" s="3">
        <v>4.0609999999999997E-6</v>
      </c>
      <c r="L22" s="3" t="s">
        <v>66</v>
      </c>
    </row>
    <row r="23" spans="1:16">
      <c r="A23" s="3" t="s">
        <v>635</v>
      </c>
      <c r="B23" s="3" t="s">
        <v>22</v>
      </c>
      <c r="C23" s="3" t="s">
        <v>674</v>
      </c>
      <c r="G23" s="3">
        <v>9.0080000000000008E-6</v>
      </c>
      <c r="H23" s="3">
        <v>4.0799999999999999E-6</v>
      </c>
      <c r="L23" s="3" t="s">
        <v>66</v>
      </c>
    </row>
    <row r="24" spans="1:16">
      <c r="A24" s="3" t="s">
        <v>635</v>
      </c>
      <c r="B24" s="3" t="s">
        <v>22</v>
      </c>
      <c r="C24" s="3" t="s">
        <v>675</v>
      </c>
      <c r="G24" s="3">
        <v>8.9670000000000007E-6</v>
      </c>
      <c r="H24" s="3">
        <v>4.065E-6</v>
      </c>
      <c r="L24" s="3" t="s">
        <v>69</v>
      </c>
    </row>
    <row r="25" spans="1:16">
      <c r="A25" s="3" t="s">
        <v>635</v>
      </c>
      <c r="B25" s="3" t="s">
        <v>22</v>
      </c>
      <c r="C25" s="3" t="s">
        <v>676</v>
      </c>
      <c r="G25" s="3">
        <v>0</v>
      </c>
      <c r="H25" s="3">
        <v>4.0609999999999997E-6</v>
      </c>
      <c r="L25" s="3" t="s">
        <v>69</v>
      </c>
    </row>
    <row r="26" spans="1:16">
      <c r="A26" s="3" t="s">
        <v>635</v>
      </c>
      <c r="B26" s="3" t="s">
        <v>22</v>
      </c>
      <c r="C26" s="3" t="s">
        <v>677</v>
      </c>
      <c r="G26" s="3">
        <v>0</v>
      </c>
      <c r="H26" s="3">
        <v>4.0609999999999997E-6</v>
      </c>
      <c r="L26" s="3" t="s">
        <v>69</v>
      </c>
    </row>
    <row r="27" spans="1:16">
      <c r="A27" s="3" t="s">
        <v>635</v>
      </c>
      <c r="B27" s="3" t="s">
        <v>22</v>
      </c>
      <c r="C27" s="3" t="s">
        <v>678</v>
      </c>
      <c r="G27" s="3">
        <v>0</v>
      </c>
      <c r="H27" s="3">
        <v>4.0609999999999997E-6</v>
      </c>
      <c r="L27" s="3" t="s">
        <v>69</v>
      </c>
    </row>
    <row r="28" spans="1:16">
      <c r="A28" s="3" t="s">
        <v>635</v>
      </c>
      <c r="B28" s="3" t="s">
        <v>22</v>
      </c>
      <c r="C28" s="3" t="s">
        <v>679</v>
      </c>
      <c r="G28" s="3">
        <v>8.9509999999999995E-6</v>
      </c>
      <c r="H28" s="3">
        <v>4.0609999999999997E-6</v>
      </c>
      <c r="L28" s="3" t="s">
        <v>69</v>
      </c>
    </row>
    <row r="32" spans="1:16">
      <c r="C32" s="6" t="s">
        <v>71</v>
      </c>
      <c r="E32" s="3">
        <f>SUM(E2:E31)</f>
        <v>9</v>
      </c>
      <c r="F32" s="3">
        <f t="shared" ref="F32:H32" si="1">SUM(F2:F31)</f>
        <v>3.1847133757961787E-4</v>
      </c>
      <c r="G32" s="3">
        <f t="shared" si="1"/>
        <v>2.3368899999999998E-4</v>
      </c>
      <c r="H32" s="3">
        <f t="shared" si="1"/>
        <v>2.5561799999999994E-4</v>
      </c>
      <c r="M32" s="7" t="s">
        <v>72</v>
      </c>
      <c r="O32" s="6" t="s">
        <v>73</v>
      </c>
      <c r="P32" s="6" t="s">
        <v>74</v>
      </c>
    </row>
    <row r="33" spans="6:16">
      <c r="M33" s="8"/>
      <c r="O33" s="3">
        <v>111642</v>
      </c>
      <c r="P33" s="3">
        <v>246178</v>
      </c>
    </row>
    <row r="34" spans="6:16">
      <c r="M34" s="9"/>
      <c r="O34" s="3">
        <f>O33*G32</f>
        <v>26.089507337999997</v>
      </c>
      <c r="P34" s="3">
        <f>P33*H32</f>
        <v>62.927528003999981</v>
      </c>
    </row>
    <row r="35" spans="6:16">
      <c r="F35" s="3">
        <v>3.1847100000000002E-4</v>
      </c>
      <c r="G35" s="3">
        <v>1.45635E-4</v>
      </c>
      <c r="H35" s="3">
        <v>6.0447099999999998E-4</v>
      </c>
      <c r="J35" s="3">
        <f>F35*F35*100000</f>
        <v>1.0142377784100001E-2</v>
      </c>
      <c r="K35" s="3">
        <f t="shared" ref="K35:L35" si="2">G35*G35*100000</f>
        <v>2.1209553224999997E-3</v>
      </c>
      <c r="L35" s="3">
        <f t="shared" si="2"/>
        <v>3.6538518984100002E-2</v>
      </c>
      <c r="O35" s="6" t="s">
        <v>75</v>
      </c>
    </row>
    <row r="36" spans="6:16">
      <c r="O36" s="3" t="s">
        <v>76</v>
      </c>
    </row>
    <row r="37" spans="6:16">
      <c r="F37" s="3">
        <v>2.3288700000000001E-4</v>
      </c>
      <c r="G37" s="3">
        <v>1.5213499999999999E-4</v>
      </c>
      <c r="H37" s="3">
        <v>3.4121500000000002E-4</v>
      </c>
      <c r="J37" s="3">
        <f>F37*F37*100000</f>
        <v>5.4236354769E-3</v>
      </c>
      <c r="K37" s="3">
        <f t="shared" ref="K37:L37" si="3">G37*G37*100000</f>
        <v>2.3145058224999997E-3</v>
      </c>
      <c r="L37" s="3">
        <f t="shared" si="3"/>
        <v>1.1642767622500001E-2</v>
      </c>
      <c r="O37" s="3">
        <v>28260</v>
      </c>
    </row>
    <row r="38" spans="6:16">
      <c r="O38" s="3">
        <v>9</v>
      </c>
    </row>
    <row r="39" spans="6:16">
      <c r="F39" s="3">
        <v>2.5591200000000001E-4</v>
      </c>
      <c r="G39" s="3">
        <v>1.96656E-4</v>
      </c>
      <c r="H39" s="3">
        <v>3.27411E-4</v>
      </c>
      <c r="J39" s="3">
        <f>F39*F39*100000</f>
        <v>6.5490951744000001E-3</v>
      </c>
      <c r="K39" s="3">
        <f t="shared" ref="K39:L39" si="4">G39*G39*100000</f>
        <v>3.8673582335999996E-3</v>
      </c>
      <c r="L39" s="3">
        <f t="shared" si="4"/>
        <v>1.0719796292100001E-2</v>
      </c>
    </row>
    <row r="40" spans="6:16">
      <c r="J40" s="5"/>
    </row>
    <row r="41" spans="6:16">
      <c r="J41" s="5"/>
    </row>
    <row r="399" spans="6:8">
      <c r="F399" s="4">
        <f>SUM(F2:F398)</f>
        <v>1.4442126751592359E-3</v>
      </c>
      <c r="G399" s="4">
        <f>SUM(G2:G398)</f>
        <v>9.6180399999999991E-4</v>
      </c>
      <c r="H399" s="4">
        <f>SUM(H2:H398)</f>
        <v>1.7843329999999999E-3</v>
      </c>
    </row>
    <row r="400" spans="6:8">
      <c r="F400" s="3">
        <f>F399*F399</f>
        <v>2.0857502510905966E-6</v>
      </c>
      <c r="G400" s="3">
        <f>G399*G399</f>
        <v>9.2506693441599986E-7</v>
      </c>
      <c r="H400" s="3">
        <f>H399*H399</f>
        <v>3.1838442548889998E-6</v>
      </c>
    </row>
  </sheetData>
  <phoneticPr fontId="3" type="noConversion"/>
  <pageMargins left="0.7" right="0.7" top="0.78740157499999996" bottom="0.78740157499999996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A63FC5-2568-E048-807D-CBEC7168599C}">
  <sheetPr codeName="Sheet38"/>
  <dimension ref="A1:P401"/>
  <sheetViews>
    <sheetView workbookViewId="0">
      <selection activeCell="A2" sqref="A2"/>
    </sheetView>
  </sheetViews>
  <sheetFormatPr baseColWidth="10" defaultRowHeight="15"/>
  <cols>
    <col min="1" max="1" width="21.1640625" style="3" customWidth="1"/>
    <col min="2" max="2" width="17.5" style="3" customWidth="1"/>
    <col min="3" max="3" width="16" style="3" customWidth="1"/>
    <col min="4" max="5" width="10.83203125" style="3"/>
    <col min="6" max="8" width="12" style="3" bestFit="1" customWidth="1"/>
    <col min="9" max="16384" width="10.83203125" style="3"/>
  </cols>
  <sheetData>
    <row r="1" spans="1:13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3">
      <c r="A2" s="3" t="s">
        <v>680</v>
      </c>
      <c r="B2" s="3" t="s">
        <v>22</v>
      </c>
      <c r="C2" s="3" t="s">
        <v>681</v>
      </c>
      <c r="D2" s="3" t="s">
        <v>15</v>
      </c>
      <c r="E2" s="3">
        <v>1</v>
      </c>
      <c r="F2" s="4">
        <f t="shared" ref="F2:F7" si="0">E2/28028</f>
        <v>3.5678607107178535E-5</v>
      </c>
      <c r="G2" s="3">
        <v>8.9609999999999994E-6</v>
      </c>
      <c r="H2" s="3">
        <v>4.0640000000000004E-6</v>
      </c>
      <c r="I2" s="3" t="s">
        <v>27</v>
      </c>
      <c r="J2" s="3" t="s">
        <v>28</v>
      </c>
      <c r="M2" s="9" t="s">
        <v>682</v>
      </c>
    </row>
    <row r="3" spans="1:13">
      <c r="A3" s="3" t="s">
        <v>680</v>
      </c>
      <c r="B3" s="3" t="s">
        <v>683</v>
      </c>
      <c r="C3" s="3" t="s">
        <v>684</v>
      </c>
      <c r="D3" s="3" t="s">
        <v>15</v>
      </c>
      <c r="E3" s="3">
        <v>1</v>
      </c>
      <c r="F3" s="4">
        <f t="shared" si="0"/>
        <v>3.5678607107178535E-5</v>
      </c>
      <c r="G3" s="3">
        <v>8.952E-6</v>
      </c>
      <c r="H3" s="3">
        <v>1.218E-5</v>
      </c>
      <c r="L3" s="3" t="s">
        <v>16</v>
      </c>
    </row>
    <row r="4" spans="1:13">
      <c r="A4" s="3" t="s">
        <v>680</v>
      </c>
      <c r="B4" s="3" t="s">
        <v>685</v>
      </c>
      <c r="C4" s="3" t="s">
        <v>686</v>
      </c>
      <c r="D4" s="3" t="s">
        <v>15</v>
      </c>
      <c r="E4" s="3">
        <v>1</v>
      </c>
      <c r="F4" s="4">
        <f t="shared" si="0"/>
        <v>3.5678607107178535E-5</v>
      </c>
      <c r="L4" s="3" t="s">
        <v>16</v>
      </c>
    </row>
    <row r="5" spans="1:13">
      <c r="A5" s="3" t="s">
        <v>680</v>
      </c>
      <c r="B5" s="3" t="s">
        <v>687</v>
      </c>
      <c r="C5" s="3" t="s">
        <v>688</v>
      </c>
      <c r="D5" s="3" t="s">
        <v>15</v>
      </c>
      <c r="E5" s="3">
        <v>1</v>
      </c>
      <c r="F5" s="4">
        <f t="shared" si="0"/>
        <v>3.5678607107178535E-5</v>
      </c>
      <c r="L5" s="3" t="s">
        <v>21</v>
      </c>
    </row>
    <row r="6" spans="1:13">
      <c r="A6" s="3" t="s">
        <v>680</v>
      </c>
      <c r="B6" s="3" t="s">
        <v>689</v>
      </c>
      <c r="C6" s="3" t="s">
        <v>690</v>
      </c>
      <c r="D6" s="3" t="s">
        <v>15</v>
      </c>
      <c r="E6" s="3">
        <v>1</v>
      </c>
      <c r="F6" s="4">
        <f t="shared" si="0"/>
        <v>3.5678607107178535E-5</v>
      </c>
      <c r="G6" s="3">
        <v>2.686E-5</v>
      </c>
      <c r="H6" s="3">
        <v>4.0609999999999999E-5</v>
      </c>
      <c r="L6" s="3" t="s">
        <v>21</v>
      </c>
    </row>
    <row r="7" spans="1:13">
      <c r="A7" s="3" t="s">
        <v>680</v>
      </c>
      <c r="B7" s="3" t="s">
        <v>691</v>
      </c>
      <c r="C7" s="3" t="s">
        <v>692</v>
      </c>
      <c r="D7" s="3" t="s">
        <v>15</v>
      </c>
      <c r="E7" s="3">
        <v>2</v>
      </c>
      <c r="F7" s="4">
        <f t="shared" si="0"/>
        <v>7.135721421435707E-5</v>
      </c>
      <c r="G7" s="3">
        <v>9.4859999999999996E-5</v>
      </c>
      <c r="H7" s="3">
        <v>9.7540000000000005E-5</v>
      </c>
      <c r="L7" s="3" t="s">
        <v>16</v>
      </c>
    </row>
    <row r="8" spans="1:13">
      <c r="A8" s="3" t="s">
        <v>680</v>
      </c>
      <c r="B8" s="3" t="s">
        <v>693</v>
      </c>
      <c r="C8" s="3" t="s">
        <v>694</v>
      </c>
      <c r="G8" s="3">
        <v>3.947E-5</v>
      </c>
      <c r="H8" s="3">
        <v>2.1650000000000001E-5</v>
      </c>
      <c r="J8" s="3" t="s">
        <v>30</v>
      </c>
    </row>
    <row r="9" spans="1:13">
      <c r="A9" s="3" t="s">
        <v>680</v>
      </c>
      <c r="B9" s="3" t="s">
        <v>695</v>
      </c>
      <c r="C9" s="3" t="s">
        <v>696</v>
      </c>
      <c r="G9" s="3">
        <v>8.9660000000000002E-6</v>
      </c>
      <c r="H9" s="3">
        <v>4.065E-6</v>
      </c>
      <c r="J9" s="3" t="s">
        <v>30</v>
      </c>
    </row>
    <row r="10" spans="1:13">
      <c r="A10" s="3" t="s">
        <v>680</v>
      </c>
      <c r="B10" s="3" t="s">
        <v>697</v>
      </c>
      <c r="C10" s="3" t="s">
        <v>698</v>
      </c>
      <c r="G10" s="3">
        <v>7.1030000000000003E-5</v>
      </c>
      <c r="H10" s="3">
        <v>3.2469999999999999E-5</v>
      </c>
      <c r="I10" s="3" t="s">
        <v>27</v>
      </c>
    </row>
    <row r="11" spans="1:13">
      <c r="A11" s="3" t="s">
        <v>680</v>
      </c>
      <c r="B11" s="3" t="s">
        <v>699</v>
      </c>
      <c r="C11" s="3" t="s">
        <v>700</v>
      </c>
      <c r="G11" s="3">
        <v>0</v>
      </c>
      <c r="H11" s="3">
        <v>1.219E-5</v>
      </c>
      <c r="L11" s="3" t="s">
        <v>16</v>
      </c>
    </row>
    <row r="12" spans="1:13">
      <c r="A12" s="3" t="s">
        <v>680</v>
      </c>
      <c r="B12" s="3" t="s">
        <v>701</v>
      </c>
      <c r="C12" s="3" t="s">
        <v>702</v>
      </c>
      <c r="G12" s="3">
        <v>0</v>
      </c>
      <c r="H12" s="3">
        <v>4.0609999999999997E-6</v>
      </c>
      <c r="L12" s="3" t="s">
        <v>16</v>
      </c>
    </row>
    <row r="13" spans="1:13">
      <c r="A13" s="3" t="s">
        <v>680</v>
      </c>
      <c r="B13" s="3" t="s">
        <v>703</v>
      </c>
      <c r="C13" s="3" t="s">
        <v>704</v>
      </c>
      <c r="G13" s="3">
        <v>8.9539999999999993E-6</v>
      </c>
      <c r="H13" s="3">
        <v>8.1219999999999995E-6</v>
      </c>
      <c r="L13" s="3" t="s">
        <v>16</v>
      </c>
    </row>
    <row r="14" spans="1:13">
      <c r="A14" s="3" t="s">
        <v>680</v>
      </c>
      <c r="B14" s="3" t="s">
        <v>705</v>
      </c>
      <c r="C14" s="3" t="s">
        <v>706</v>
      </c>
      <c r="G14" s="3">
        <v>0</v>
      </c>
      <c r="H14" s="3">
        <v>8.123E-6</v>
      </c>
      <c r="L14" s="3" t="s">
        <v>16</v>
      </c>
    </row>
    <row r="15" spans="1:13">
      <c r="A15" s="3" t="s">
        <v>680</v>
      </c>
      <c r="B15" s="3" t="s">
        <v>707</v>
      </c>
      <c r="C15" s="3" t="s">
        <v>708</v>
      </c>
      <c r="G15" s="3">
        <v>6.6669999999999997E-5</v>
      </c>
      <c r="H15" s="3">
        <v>3.2289999999999997E-5</v>
      </c>
      <c r="L15" s="3" t="s">
        <v>16</v>
      </c>
    </row>
    <row r="16" spans="1:13">
      <c r="A16" s="3" t="s">
        <v>680</v>
      </c>
      <c r="B16" s="3" t="s">
        <v>709</v>
      </c>
      <c r="C16" s="3" t="s">
        <v>710</v>
      </c>
      <c r="G16" s="3">
        <v>0</v>
      </c>
      <c r="H16" s="3">
        <v>3.2310000000000001E-5</v>
      </c>
      <c r="L16" s="3" t="s">
        <v>16</v>
      </c>
    </row>
    <row r="17" spans="1:16">
      <c r="A17" s="3" t="s">
        <v>680</v>
      </c>
      <c r="B17" s="3" t="s">
        <v>22</v>
      </c>
      <c r="C17" s="3" t="s">
        <v>711</v>
      </c>
      <c r="G17" s="3">
        <v>0</v>
      </c>
      <c r="H17" s="3">
        <v>4.0629999999999999E-6</v>
      </c>
      <c r="L17" s="3" t="s">
        <v>66</v>
      </c>
    </row>
    <row r="18" spans="1:16">
      <c r="A18" s="3" t="s">
        <v>680</v>
      </c>
      <c r="B18" s="3" t="s">
        <v>22</v>
      </c>
      <c r="C18" s="3" t="s">
        <v>712</v>
      </c>
      <c r="G18" s="3">
        <v>0</v>
      </c>
      <c r="H18" s="3">
        <v>8.1280000000000008E-6</v>
      </c>
      <c r="L18" s="3" t="s">
        <v>69</v>
      </c>
    </row>
    <row r="19" spans="1:16">
      <c r="A19" s="3" t="s">
        <v>680</v>
      </c>
      <c r="B19" s="3" t="s">
        <v>22</v>
      </c>
      <c r="C19" s="3" t="s">
        <v>713</v>
      </c>
      <c r="G19" s="3">
        <v>0</v>
      </c>
      <c r="H19" s="3">
        <v>4.0690000000000003E-6</v>
      </c>
      <c r="L19" s="3" t="s">
        <v>69</v>
      </c>
    </row>
    <row r="20" spans="1:16">
      <c r="A20" s="3" t="s">
        <v>680</v>
      </c>
      <c r="B20" s="3" t="s">
        <v>22</v>
      </c>
      <c r="C20" s="3" t="s">
        <v>714</v>
      </c>
      <c r="G20" s="3">
        <v>0</v>
      </c>
      <c r="H20" s="3">
        <v>4.0609999999999997E-6</v>
      </c>
      <c r="L20" s="3" t="s">
        <v>69</v>
      </c>
    </row>
    <row r="21" spans="1:16">
      <c r="A21" s="3" t="s">
        <v>680</v>
      </c>
      <c r="B21" s="3" t="s">
        <v>22</v>
      </c>
      <c r="C21" s="3" t="s">
        <v>715</v>
      </c>
      <c r="G21" s="3">
        <v>8.9549999999999998E-6</v>
      </c>
      <c r="H21" s="3">
        <v>4.0620000000000002E-6</v>
      </c>
      <c r="L21" s="3" t="s">
        <v>69</v>
      </c>
    </row>
    <row r="25" spans="1:16">
      <c r="C25" s="6" t="s">
        <v>145</v>
      </c>
      <c r="E25" s="3">
        <f>SUM(E2:E24)</f>
        <v>7</v>
      </c>
      <c r="F25" s="3">
        <f t="shared" ref="F25:H25" si="1">SUM(F2:F24)</f>
        <v>2.4975024975024975E-4</v>
      </c>
      <c r="G25" s="3">
        <f t="shared" si="1"/>
        <v>3.4367800000000004E-4</v>
      </c>
      <c r="H25" s="3">
        <f t="shared" si="1"/>
        <v>3.3405799999999998E-4</v>
      </c>
      <c r="M25" s="7" t="s">
        <v>72</v>
      </c>
      <c r="O25" s="6" t="s">
        <v>73</v>
      </c>
      <c r="P25" s="6" t="s">
        <v>74</v>
      </c>
    </row>
    <row r="26" spans="1:16">
      <c r="M26" s="8"/>
      <c r="O26" s="3">
        <v>126712</v>
      </c>
      <c r="P26" s="3">
        <v>277216</v>
      </c>
    </row>
    <row r="27" spans="1:16">
      <c r="M27" s="9"/>
      <c r="O27" s="3">
        <f>G25*O26</f>
        <v>43.548126736000007</v>
      </c>
      <c r="P27" s="3">
        <f>H25*P26</f>
        <v>92.606222527999989</v>
      </c>
    </row>
    <row r="28" spans="1:16">
      <c r="F28" s="3">
        <v>2.477E-4</v>
      </c>
      <c r="G28" s="3">
        <v>9.9593999999999995E-5</v>
      </c>
      <c r="H28" s="3">
        <v>5.1029000000000005E-4</v>
      </c>
      <c r="J28" s="3">
        <f>F28*F28*100000</f>
        <v>6.1355289999999998E-3</v>
      </c>
      <c r="K28" s="3">
        <f t="shared" ref="K28:L28" si="2">G28*G28*100000</f>
        <v>9.9189648359999981E-4</v>
      </c>
      <c r="L28" s="3">
        <f t="shared" si="2"/>
        <v>2.6039588410000005E-2</v>
      </c>
      <c r="M28" s="9"/>
      <c r="O28" s="6" t="s">
        <v>75</v>
      </c>
    </row>
    <row r="29" spans="1:16">
      <c r="J29" s="5"/>
      <c r="M29" s="9"/>
      <c r="O29" s="3" t="s">
        <v>76</v>
      </c>
    </row>
    <row r="30" spans="1:16">
      <c r="F30" s="3">
        <v>3.4724400000000002E-4</v>
      </c>
      <c r="G30" s="3">
        <v>2.5231899999999998E-4</v>
      </c>
      <c r="H30" s="3">
        <v>4.66131E-4</v>
      </c>
      <c r="J30" s="3">
        <f>F30*F30*100000</f>
        <v>1.2057839553600003E-2</v>
      </c>
      <c r="K30" s="3">
        <f t="shared" ref="K30:L30" si="3">G30*G30*100000</f>
        <v>6.366487776099999E-3</v>
      </c>
      <c r="L30" s="3">
        <f t="shared" si="3"/>
        <v>2.1727810916099998E-2</v>
      </c>
      <c r="O30" s="3">
        <v>28260</v>
      </c>
    </row>
    <row r="31" spans="1:16">
      <c r="J31" s="5"/>
      <c r="O31" s="3">
        <v>7</v>
      </c>
    </row>
    <row r="32" spans="1:16">
      <c r="F32" s="3">
        <v>3.35478E-4</v>
      </c>
      <c r="G32" s="3">
        <v>2.7078300000000003E-4</v>
      </c>
      <c r="H32" s="3">
        <v>4.10968E-4</v>
      </c>
      <c r="J32" s="3">
        <f>F32*F32*100000</f>
        <v>1.1254548848400001E-2</v>
      </c>
      <c r="K32" s="3">
        <f t="shared" ref="K32:L32" si="4">G32*G32*100000</f>
        <v>7.3323433089000009E-3</v>
      </c>
      <c r="L32" s="3">
        <f t="shared" si="4"/>
        <v>1.68894697024E-2</v>
      </c>
    </row>
    <row r="400" spans="6:8">
      <c r="F400" s="4">
        <f>SUM(F1:F399)</f>
        <v>1.4299224995004995E-3</v>
      </c>
      <c r="G400" s="4">
        <f t="shared" ref="G400:H400" si="5">SUM(G1:G399)</f>
        <v>1.3100519999999999E-3</v>
      </c>
      <c r="H400" s="4">
        <f t="shared" si="5"/>
        <v>2.055505E-3</v>
      </c>
    </row>
    <row r="401" spans="6:8">
      <c r="F401" s="3">
        <f>F400*F400</f>
        <v>2.0446783545777558E-6</v>
      </c>
      <c r="G401" s="3">
        <f t="shared" ref="G401:H401" si="6">G400*G400</f>
        <v>1.7162362427039997E-6</v>
      </c>
      <c r="H401" s="3">
        <f t="shared" si="6"/>
        <v>4.225100805025E-6</v>
      </c>
    </row>
  </sheetData>
  <phoneticPr fontId="3" type="noConversion"/>
  <pageMargins left="0.7" right="0.7" top="0.78740157499999996" bottom="0.78740157499999996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6ABC4B-F2DA-A540-BA59-C86C67F8BE6C}">
  <sheetPr codeName="Sheet7"/>
  <dimension ref="A1:P251"/>
  <sheetViews>
    <sheetView workbookViewId="0">
      <selection activeCell="A2" sqref="A2"/>
    </sheetView>
  </sheetViews>
  <sheetFormatPr baseColWidth="10" defaultRowHeight="15"/>
  <cols>
    <col min="1" max="1" width="18.6640625" style="3" customWidth="1"/>
    <col min="2" max="2" width="17.83203125" style="3" customWidth="1"/>
    <col min="3" max="3" width="12" style="3" bestFit="1" customWidth="1"/>
    <col min="4" max="4" width="10.83203125" style="3"/>
    <col min="5" max="5" width="6.83203125" style="3" customWidth="1"/>
    <col min="6" max="8" width="12" style="3" bestFit="1" customWidth="1"/>
    <col min="9" max="9" width="6.1640625" style="3" customWidth="1"/>
    <col min="10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716</v>
      </c>
      <c r="B2" s="3" t="s">
        <v>22</v>
      </c>
      <c r="C2" s="3" t="s">
        <v>717</v>
      </c>
      <c r="D2" s="3" t="s">
        <v>209</v>
      </c>
      <c r="E2" s="3">
        <v>0</v>
      </c>
      <c r="F2" s="3">
        <v>0</v>
      </c>
      <c r="G2" s="3">
        <v>8.9910000000000008E-6</v>
      </c>
      <c r="H2" s="3">
        <v>4.0770000000000001E-6</v>
      </c>
      <c r="I2" s="3" t="s">
        <v>27</v>
      </c>
      <c r="J2" s="3" t="s">
        <v>28</v>
      </c>
    </row>
    <row r="3" spans="1:12">
      <c r="A3" s="3" t="s">
        <v>716</v>
      </c>
      <c r="B3" s="3" t="s">
        <v>718</v>
      </c>
      <c r="C3" s="3" t="s">
        <v>719</v>
      </c>
      <c r="D3" s="3" t="s">
        <v>15</v>
      </c>
      <c r="E3" s="3">
        <v>1</v>
      </c>
      <c r="F3" s="4">
        <f>E3/28260</f>
        <v>3.5385704175513094E-5</v>
      </c>
      <c r="L3" s="3" t="s">
        <v>16</v>
      </c>
    </row>
    <row r="4" spans="1:12">
      <c r="A4" s="3" t="s">
        <v>716</v>
      </c>
      <c r="B4" s="3" t="s">
        <v>720</v>
      </c>
      <c r="C4" s="3" t="s">
        <v>721</v>
      </c>
      <c r="D4" s="3" t="s">
        <v>15</v>
      </c>
      <c r="E4" s="3">
        <v>1</v>
      </c>
      <c r="F4" s="4">
        <f>E4/28260</f>
        <v>3.5385704175513094E-5</v>
      </c>
      <c r="L4" s="3" t="s">
        <v>21</v>
      </c>
    </row>
    <row r="5" spans="1:12">
      <c r="A5" s="3" t="s">
        <v>716</v>
      </c>
      <c r="B5" s="3" t="s">
        <v>22</v>
      </c>
      <c r="C5" s="3" t="s">
        <v>722</v>
      </c>
      <c r="D5" s="3" t="s">
        <v>15</v>
      </c>
      <c r="E5" s="3">
        <v>1</v>
      </c>
      <c r="F5" s="4">
        <f>E5/28260</f>
        <v>3.5385704175513094E-5</v>
      </c>
      <c r="L5" s="3" t="s">
        <v>24</v>
      </c>
    </row>
    <row r="6" spans="1:12">
      <c r="A6" s="3" t="s">
        <v>716</v>
      </c>
      <c r="B6" s="3" t="s">
        <v>723</v>
      </c>
      <c r="C6" s="3" t="s">
        <v>724</v>
      </c>
      <c r="G6" s="3">
        <v>0</v>
      </c>
      <c r="H6" s="3">
        <v>1.218E-5</v>
      </c>
      <c r="I6" s="3" t="s">
        <v>27</v>
      </c>
      <c r="J6" s="3" t="s">
        <v>28</v>
      </c>
    </row>
    <row r="7" spans="1:12">
      <c r="A7" s="3" t="s">
        <v>716</v>
      </c>
      <c r="B7" s="3" t="s">
        <v>725</v>
      </c>
      <c r="C7" s="3" t="s">
        <v>726</v>
      </c>
      <c r="G7" s="3">
        <v>0</v>
      </c>
      <c r="H7" s="3">
        <v>4.4669999999999998E-5</v>
      </c>
      <c r="I7" s="3" t="s">
        <v>27</v>
      </c>
    </row>
    <row r="8" spans="1:12">
      <c r="A8" s="3" t="s">
        <v>716</v>
      </c>
      <c r="B8" s="3" t="s">
        <v>727</v>
      </c>
      <c r="C8" s="3" t="s">
        <v>728</v>
      </c>
      <c r="G8" s="3">
        <v>0</v>
      </c>
      <c r="H8" s="3">
        <v>4.0620000000000002E-6</v>
      </c>
      <c r="L8" s="3" t="s">
        <v>16</v>
      </c>
    </row>
    <row r="9" spans="1:12">
      <c r="A9" s="3" t="s">
        <v>716</v>
      </c>
      <c r="B9" s="3" t="s">
        <v>729</v>
      </c>
      <c r="C9" s="3" t="s">
        <v>730</v>
      </c>
      <c r="G9" s="3">
        <v>0</v>
      </c>
      <c r="H9" s="3">
        <v>4.0609999999999997E-6</v>
      </c>
      <c r="L9" s="3" t="s">
        <v>16</v>
      </c>
    </row>
    <row r="10" spans="1:12">
      <c r="A10" s="3" t="s">
        <v>716</v>
      </c>
      <c r="B10" s="3" t="s">
        <v>731</v>
      </c>
      <c r="C10" s="3" t="s">
        <v>732</v>
      </c>
      <c r="G10" s="3">
        <v>1.5780000000000001E-5</v>
      </c>
      <c r="H10" s="3">
        <v>1.082E-5</v>
      </c>
      <c r="L10" s="3" t="s">
        <v>16</v>
      </c>
    </row>
    <row r="11" spans="1:12">
      <c r="A11" s="3" t="s">
        <v>716</v>
      </c>
      <c r="B11" s="3" t="s">
        <v>733</v>
      </c>
      <c r="C11" s="3" t="s">
        <v>734</v>
      </c>
      <c r="G11" s="3">
        <v>2.6849999999999999E-5</v>
      </c>
      <c r="H11" s="3">
        <v>2.4360000000000001E-5</v>
      </c>
      <c r="L11" s="3" t="s">
        <v>16</v>
      </c>
    </row>
    <row r="12" spans="1:12">
      <c r="A12" s="3" t="s">
        <v>716</v>
      </c>
      <c r="B12" s="3" t="s">
        <v>735</v>
      </c>
      <c r="C12" s="3" t="s">
        <v>736</v>
      </c>
      <c r="G12" s="3">
        <v>8.9530000000000005E-6</v>
      </c>
      <c r="H12" s="3">
        <v>4.0609999999999997E-6</v>
      </c>
      <c r="L12" s="3" t="s">
        <v>16</v>
      </c>
    </row>
    <row r="13" spans="1:12">
      <c r="A13" s="3" t="s">
        <v>716</v>
      </c>
      <c r="B13" s="3" t="s">
        <v>737</v>
      </c>
      <c r="C13" s="3" t="s">
        <v>738</v>
      </c>
      <c r="G13" s="3">
        <v>1.808E-5</v>
      </c>
      <c r="H13" s="3">
        <v>2.0489999999999999E-5</v>
      </c>
      <c r="L13" s="3" t="s">
        <v>16</v>
      </c>
    </row>
    <row r="14" spans="1:12">
      <c r="A14" s="3" t="s">
        <v>716</v>
      </c>
      <c r="B14" s="3" t="s">
        <v>739</v>
      </c>
      <c r="C14" s="3" t="s">
        <v>740</v>
      </c>
      <c r="G14" s="3">
        <v>0</v>
      </c>
      <c r="H14" s="3">
        <v>4.0609999999999997E-6</v>
      </c>
      <c r="L14" s="3" t="s">
        <v>16</v>
      </c>
    </row>
    <row r="15" spans="1:12">
      <c r="A15" s="3" t="s">
        <v>716</v>
      </c>
      <c r="B15" s="3" t="s">
        <v>22</v>
      </c>
      <c r="C15" s="3" t="s">
        <v>741</v>
      </c>
      <c r="G15" s="3">
        <v>8.9609999999999994E-6</v>
      </c>
      <c r="H15" s="3">
        <v>4.0640000000000004E-6</v>
      </c>
      <c r="L15" s="3" t="s">
        <v>66</v>
      </c>
    </row>
    <row r="16" spans="1:12">
      <c r="A16" s="3" t="s">
        <v>716</v>
      </c>
      <c r="B16" s="3" t="s">
        <v>22</v>
      </c>
      <c r="C16" s="3" t="s">
        <v>742</v>
      </c>
      <c r="G16" s="3">
        <v>3.5830000000000001E-5</v>
      </c>
      <c r="H16" s="3">
        <v>1.6249999999999999E-5</v>
      </c>
      <c r="I16" s="5"/>
      <c r="L16" s="3" t="s">
        <v>66</v>
      </c>
    </row>
    <row r="17" spans="1:16">
      <c r="A17" s="3" t="s">
        <v>716</v>
      </c>
      <c r="B17" s="3" t="s">
        <v>22</v>
      </c>
      <c r="C17" s="3" t="s">
        <v>743</v>
      </c>
      <c r="G17" s="3">
        <v>0</v>
      </c>
      <c r="H17" s="3">
        <v>4.0609999999999997E-6</v>
      </c>
      <c r="I17" s="5"/>
      <c r="L17" s="3" t="s">
        <v>66</v>
      </c>
    </row>
    <row r="18" spans="1:16">
      <c r="A18" s="3" t="s">
        <v>716</v>
      </c>
      <c r="B18" s="3" t="s">
        <v>22</v>
      </c>
      <c r="C18" s="3" t="s">
        <v>744</v>
      </c>
      <c r="G18" s="3">
        <v>0</v>
      </c>
      <c r="H18" s="3">
        <v>4.0659999999999997E-6</v>
      </c>
      <c r="I18" s="5"/>
      <c r="L18" s="3" t="s">
        <v>69</v>
      </c>
    </row>
    <row r="19" spans="1:16">
      <c r="A19" s="3" t="s">
        <v>716</v>
      </c>
      <c r="B19" s="3" t="s">
        <v>22</v>
      </c>
      <c r="C19" s="3" t="s">
        <v>745</v>
      </c>
      <c r="G19" s="3">
        <v>8.9719999999999998E-6</v>
      </c>
      <c r="H19" s="3">
        <v>4.0659999999999997E-6</v>
      </c>
      <c r="I19" s="5"/>
      <c r="L19" s="3" t="s">
        <v>69</v>
      </c>
    </row>
    <row r="20" spans="1:16">
      <c r="A20" s="3" t="s">
        <v>716</v>
      </c>
      <c r="B20" s="3" t="s">
        <v>22</v>
      </c>
      <c r="C20" s="3" t="s">
        <v>717</v>
      </c>
      <c r="G20" s="3">
        <v>8.9910000000000008E-6</v>
      </c>
      <c r="H20" s="3">
        <v>4.0770000000000001E-6</v>
      </c>
      <c r="I20" s="5"/>
      <c r="L20" s="3" t="s">
        <v>69</v>
      </c>
    </row>
    <row r="21" spans="1:16">
      <c r="A21" s="3" t="s">
        <v>716</v>
      </c>
      <c r="B21" s="3" t="s">
        <v>22</v>
      </c>
      <c r="C21" s="3" t="s">
        <v>746</v>
      </c>
      <c r="G21" s="3">
        <v>0</v>
      </c>
      <c r="H21" s="3">
        <v>8.1550000000000007E-6</v>
      </c>
      <c r="I21" s="5"/>
      <c r="L21" s="3" t="s">
        <v>69</v>
      </c>
    </row>
    <row r="22" spans="1:16">
      <c r="A22" s="3" t="s">
        <v>716</v>
      </c>
      <c r="B22" s="3" t="s">
        <v>22</v>
      </c>
      <c r="C22" s="3" t="s">
        <v>747</v>
      </c>
      <c r="G22" s="3">
        <v>8.9930000000000001E-6</v>
      </c>
      <c r="H22" s="3">
        <v>4.0779999999999997E-6</v>
      </c>
      <c r="I22" s="5"/>
      <c r="L22" s="3" t="s">
        <v>69</v>
      </c>
    </row>
    <row r="23" spans="1:16">
      <c r="A23" s="3" t="s">
        <v>716</v>
      </c>
      <c r="B23" s="3" t="s">
        <v>22</v>
      </c>
      <c r="C23" s="3" t="s">
        <v>748</v>
      </c>
      <c r="G23" s="3">
        <v>8.9979999999999992E-6</v>
      </c>
      <c r="H23" s="3">
        <v>4.0799999999999999E-6</v>
      </c>
      <c r="L23" s="3" t="s">
        <v>69</v>
      </c>
    </row>
    <row r="24" spans="1:16">
      <c r="A24" s="3" t="s">
        <v>716</v>
      </c>
      <c r="B24" s="3" t="s">
        <v>22</v>
      </c>
      <c r="C24" s="3" t="s">
        <v>749</v>
      </c>
      <c r="G24" s="3">
        <v>6.6649999999999994E-5</v>
      </c>
      <c r="H24" s="3">
        <v>3.2289999999999997E-5</v>
      </c>
      <c r="L24" s="3" t="s">
        <v>69</v>
      </c>
    </row>
    <row r="28" spans="1:16">
      <c r="C28" s="6" t="s">
        <v>145</v>
      </c>
      <c r="E28" s="3">
        <f>SUM(E2:E27)</f>
        <v>3</v>
      </c>
      <c r="F28" s="3">
        <f t="shared" ref="F28:H28" si="0">SUM(F2:F27)</f>
        <v>1.0615711252653928E-4</v>
      </c>
      <c r="G28" s="3">
        <f t="shared" si="0"/>
        <v>2.2604899999999998E-4</v>
      </c>
      <c r="H28" s="3">
        <f t="shared" si="0"/>
        <v>2.1802899999999998E-4</v>
      </c>
      <c r="M28" s="7" t="s">
        <v>72</v>
      </c>
      <c r="O28" s="6" t="s">
        <v>73</v>
      </c>
      <c r="P28" s="6" t="s">
        <v>74</v>
      </c>
    </row>
    <row r="29" spans="1:16">
      <c r="M29" s="8"/>
      <c r="O29" s="3">
        <v>126728</v>
      </c>
      <c r="P29" s="3">
        <v>277246</v>
      </c>
    </row>
    <row r="30" spans="1:16">
      <c r="O30" s="3">
        <f>O29*G28</f>
        <v>28.646737671999997</v>
      </c>
      <c r="P30" s="3">
        <f>P29*H28</f>
        <v>60.447668133999997</v>
      </c>
    </row>
    <row r="31" spans="1:16">
      <c r="F31" s="3">
        <v>1.1010000000000001E-4</v>
      </c>
      <c r="G31" s="3">
        <v>2.2705999999999999E-5</v>
      </c>
      <c r="H31" s="3">
        <v>3.2172400000000001E-4</v>
      </c>
      <c r="J31" s="3">
        <f>F31*F31*100000</f>
        <v>1.212201E-3</v>
      </c>
      <c r="K31" s="10">
        <f t="shared" ref="K31:L31" si="1">G31*G31*100000</f>
        <v>5.1556243599999993E-5</v>
      </c>
      <c r="L31" s="3">
        <f t="shared" si="1"/>
        <v>1.0350633217600002E-2</v>
      </c>
      <c r="O31" s="6" t="s">
        <v>75</v>
      </c>
    </row>
    <row r="32" spans="1:16">
      <c r="O32" s="3" t="s">
        <v>186</v>
      </c>
    </row>
    <row r="33" spans="6:15">
      <c r="F33" s="3">
        <v>2.2883699999999999E-4</v>
      </c>
      <c r="G33" s="3">
        <v>1.53261E-4</v>
      </c>
      <c r="H33" s="3">
        <v>3.2863100000000002E-4</v>
      </c>
      <c r="J33" s="3">
        <f>F33*F33*100000</f>
        <v>5.2366372568999993E-3</v>
      </c>
      <c r="K33" s="3">
        <f t="shared" ref="K33:L33" si="2">G33*G33*100000</f>
        <v>2.3488934120999999E-3</v>
      </c>
      <c r="L33" s="3">
        <f t="shared" si="2"/>
        <v>1.0799833416100002E-2</v>
      </c>
      <c r="O33" s="3">
        <v>28260</v>
      </c>
    </row>
    <row r="34" spans="6:15">
      <c r="O34" s="3">
        <v>3</v>
      </c>
    </row>
    <row r="35" spans="6:15">
      <c r="F35" s="3">
        <v>2.1641400000000001E-4</v>
      </c>
      <c r="G35" s="3">
        <v>1.6515099999999999E-4</v>
      </c>
      <c r="H35" s="3">
        <v>2.78559E-4</v>
      </c>
      <c r="J35" s="3">
        <f>F35*F35*100000</f>
        <v>4.6835019396000007E-3</v>
      </c>
      <c r="K35" s="3">
        <f t="shared" ref="K35:L35" si="3">G35*G35*100000</f>
        <v>2.7274852800999996E-3</v>
      </c>
      <c r="L35" s="3">
        <f t="shared" si="3"/>
        <v>7.7595116481000009E-3</v>
      </c>
    </row>
    <row r="200" spans="6:8">
      <c r="F200" s="4"/>
      <c r="G200" s="4"/>
      <c r="H200" s="4"/>
    </row>
    <row r="250" spans="6:8">
      <c r="F250" s="4">
        <f>SUM(F1:F249)</f>
        <v>7.6766522505307866E-4</v>
      </c>
      <c r="G250" s="4">
        <f t="shared" ref="G250:H250" si="4">SUM(G1:G249)</f>
        <v>7.9321599999999991E-4</v>
      </c>
      <c r="H250" s="4">
        <f t="shared" si="4"/>
        <v>1.3649720000000001E-3</v>
      </c>
    </row>
    <row r="251" spans="6:8">
      <c r="F251" s="3">
        <f>F250*F250</f>
        <v>5.8930989775579386E-7</v>
      </c>
      <c r="G251" s="3">
        <f>G250*G250</f>
        <v>6.2919162265599985E-7</v>
      </c>
      <c r="H251" s="3">
        <f>H250*H250</f>
        <v>1.8631485607840003E-6</v>
      </c>
    </row>
  </sheetData>
  <phoneticPr fontId="3" type="noConversion"/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FF6B78-3B65-6B45-975F-13FE301E395D}">
  <sheetPr codeName="Sheet9"/>
  <dimension ref="A1:P251"/>
  <sheetViews>
    <sheetView topLeftCell="A10" workbookViewId="0">
      <selection activeCell="J32" sqref="J32:L32"/>
    </sheetView>
  </sheetViews>
  <sheetFormatPr baseColWidth="10" defaultRowHeight="15"/>
  <cols>
    <col min="1" max="1" width="18.5" style="3" customWidth="1"/>
    <col min="2" max="2" width="16.5" style="3" customWidth="1"/>
    <col min="3" max="3" width="10.83203125" style="3"/>
    <col min="4" max="4" width="7" style="3" customWidth="1"/>
    <col min="5" max="5" width="9.1640625" style="3" customWidth="1"/>
    <col min="6" max="6" width="12" style="3" customWidth="1"/>
    <col min="7" max="8" width="12" style="3" bestFit="1" customWidth="1"/>
    <col min="9" max="9" width="6.83203125" style="3" customWidth="1"/>
    <col min="10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750</v>
      </c>
      <c r="B2" s="3" t="s">
        <v>751</v>
      </c>
      <c r="C2" s="3" t="s">
        <v>752</v>
      </c>
      <c r="D2" s="3" t="s">
        <v>15</v>
      </c>
      <c r="E2" s="3">
        <v>1</v>
      </c>
      <c r="F2" s="4">
        <f>1/28260</f>
        <v>3.5385704175513094E-5</v>
      </c>
      <c r="I2" s="3" t="s">
        <v>27</v>
      </c>
      <c r="J2" s="3" t="s">
        <v>190</v>
      </c>
      <c r="K2" s="3" t="s">
        <v>28</v>
      </c>
    </row>
    <row r="3" spans="1:12">
      <c r="A3" s="3" t="s">
        <v>750</v>
      </c>
      <c r="B3" s="3" t="s">
        <v>753</v>
      </c>
      <c r="C3" s="3" t="s">
        <v>754</v>
      </c>
      <c r="D3" s="3" t="s">
        <v>15</v>
      </c>
      <c r="E3" s="3">
        <v>4</v>
      </c>
      <c r="F3" s="4">
        <f t="shared" ref="F3:F6" si="0">1/28260</f>
        <v>3.5385704175513094E-5</v>
      </c>
      <c r="G3" s="3">
        <v>2.688E-5</v>
      </c>
      <c r="H3" s="3">
        <v>1.219E-5</v>
      </c>
      <c r="L3" s="3" t="s">
        <v>16</v>
      </c>
    </row>
    <row r="4" spans="1:12">
      <c r="A4" s="3" t="s">
        <v>750</v>
      </c>
      <c r="B4" s="3" t="s">
        <v>755</v>
      </c>
      <c r="C4" s="3" t="s">
        <v>756</v>
      </c>
      <c r="D4" s="3" t="s">
        <v>15</v>
      </c>
      <c r="E4" s="3">
        <v>1</v>
      </c>
      <c r="F4" s="4">
        <f t="shared" si="0"/>
        <v>3.5385704175513094E-5</v>
      </c>
      <c r="L4" s="3" t="s">
        <v>16</v>
      </c>
    </row>
    <row r="5" spans="1:12">
      <c r="A5" s="3" t="s">
        <v>750</v>
      </c>
      <c r="B5" s="3" t="s">
        <v>757</v>
      </c>
      <c r="C5" s="3" t="s">
        <v>758</v>
      </c>
      <c r="D5" s="3" t="s">
        <v>15</v>
      </c>
      <c r="E5" s="3">
        <v>2</v>
      </c>
      <c r="F5" s="4">
        <f t="shared" si="0"/>
        <v>3.5385704175513094E-5</v>
      </c>
      <c r="G5" s="3">
        <v>3.5809999999999998E-5</v>
      </c>
      <c r="H5" s="3">
        <v>1.624E-5</v>
      </c>
      <c r="L5" s="3" t="s">
        <v>16</v>
      </c>
    </row>
    <row r="6" spans="1:12">
      <c r="A6" s="3" t="s">
        <v>750</v>
      </c>
      <c r="B6" s="3" t="s">
        <v>759</v>
      </c>
      <c r="C6" s="3" t="s">
        <v>760</v>
      </c>
      <c r="D6" s="3" t="s">
        <v>15</v>
      </c>
      <c r="E6" s="3">
        <v>1</v>
      </c>
      <c r="F6" s="4">
        <f t="shared" si="0"/>
        <v>3.5385704175513094E-5</v>
      </c>
      <c r="L6" s="3" t="s">
        <v>16</v>
      </c>
    </row>
    <row r="7" spans="1:12">
      <c r="A7" s="3" t="s">
        <v>750</v>
      </c>
      <c r="B7" s="3" t="s">
        <v>22</v>
      </c>
      <c r="C7" s="3" t="s">
        <v>761</v>
      </c>
      <c r="F7" s="4"/>
      <c r="G7" s="3">
        <v>3.1569999999999998E-5</v>
      </c>
      <c r="H7" s="3">
        <v>1.4430000000000001E-5</v>
      </c>
      <c r="L7" s="3" t="s">
        <v>24</v>
      </c>
    </row>
    <row r="8" spans="1:12">
      <c r="A8" s="3" t="s">
        <v>750</v>
      </c>
      <c r="B8" s="3" t="s">
        <v>762</v>
      </c>
      <c r="C8" s="3" t="s">
        <v>763</v>
      </c>
      <c r="G8" s="3">
        <v>8.9539999999999993E-6</v>
      </c>
      <c r="H8" s="3">
        <v>4.0609999999999997E-6</v>
      </c>
      <c r="L8" s="3" t="s">
        <v>16</v>
      </c>
    </row>
    <row r="9" spans="1:12">
      <c r="A9" s="3" t="s">
        <v>750</v>
      </c>
      <c r="B9" s="3" t="s">
        <v>764</v>
      </c>
      <c r="C9" s="3" t="s">
        <v>765</v>
      </c>
      <c r="G9" s="3">
        <v>0</v>
      </c>
      <c r="H9" s="3">
        <v>4.0609999999999997E-6</v>
      </c>
      <c r="L9" s="3" t="s">
        <v>16</v>
      </c>
    </row>
    <row r="10" spans="1:12">
      <c r="A10" s="3" t="s">
        <v>750</v>
      </c>
      <c r="B10" s="3" t="s">
        <v>766</v>
      </c>
      <c r="C10" s="3" t="s">
        <v>767</v>
      </c>
      <c r="G10" s="3">
        <v>0</v>
      </c>
      <c r="H10" s="3">
        <v>4.0620000000000002E-6</v>
      </c>
      <c r="L10" s="3" t="s">
        <v>16</v>
      </c>
    </row>
    <row r="11" spans="1:12">
      <c r="A11" s="3" t="s">
        <v>750</v>
      </c>
      <c r="B11" s="3" t="s">
        <v>768</v>
      </c>
      <c r="C11" s="3" t="s">
        <v>769</v>
      </c>
      <c r="G11" s="3">
        <v>1.5780000000000001E-5</v>
      </c>
      <c r="H11" s="3">
        <v>7.2139999999999999E-6</v>
      </c>
      <c r="L11" s="3" t="s">
        <v>16</v>
      </c>
    </row>
    <row r="12" spans="1:12">
      <c r="A12" s="3" t="s">
        <v>750</v>
      </c>
      <c r="B12" s="3" t="s">
        <v>770</v>
      </c>
      <c r="C12" s="3" t="s">
        <v>771</v>
      </c>
      <c r="G12" s="3">
        <v>0</v>
      </c>
      <c r="H12" s="3">
        <v>4.0609999999999997E-6</v>
      </c>
      <c r="L12" s="3" t="s">
        <v>16</v>
      </c>
    </row>
    <row r="13" spans="1:12">
      <c r="A13" s="3" t="s">
        <v>750</v>
      </c>
      <c r="B13" s="3" t="s">
        <v>772</v>
      </c>
      <c r="C13" s="3" t="s">
        <v>773</v>
      </c>
      <c r="G13" s="3">
        <v>8.952E-6</v>
      </c>
      <c r="H13" s="3">
        <v>4.0609999999999997E-6</v>
      </c>
      <c r="L13" s="3" t="s">
        <v>16</v>
      </c>
    </row>
    <row r="14" spans="1:12">
      <c r="A14" s="3" t="s">
        <v>750</v>
      </c>
      <c r="B14" s="3" t="s">
        <v>774</v>
      </c>
      <c r="C14" s="3" t="s">
        <v>775</v>
      </c>
      <c r="G14" s="3">
        <v>0</v>
      </c>
      <c r="H14" s="3">
        <v>4.0609999999999997E-6</v>
      </c>
      <c r="L14" s="3" t="s">
        <v>16</v>
      </c>
    </row>
    <row r="15" spans="1:12">
      <c r="A15" s="3" t="s">
        <v>750</v>
      </c>
      <c r="B15" s="3" t="s">
        <v>776</v>
      </c>
      <c r="C15" s="3" t="s">
        <v>777</v>
      </c>
      <c r="G15" s="3">
        <v>0</v>
      </c>
      <c r="H15" s="3">
        <v>4.0609999999999997E-6</v>
      </c>
      <c r="L15" s="3" t="s">
        <v>16</v>
      </c>
    </row>
    <row r="16" spans="1:12">
      <c r="A16" s="3" t="s">
        <v>750</v>
      </c>
      <c r="B16" s="3" t="s">
        <v>778</v>
      </c>
      <c r="C16" s="3" t="s">
        <v>779</v>
      </c>
      <c r="G16" s="3">
        <v>6.6680000000000005E-5</v>
      </c>
      <c r="H16" s="3">
        <v>3.2310000000000001E-5</v>
      </c>
      <c r="L16" s="3" t="s">
        <v>16</v>
      </c>
    </row>
    <row r="17" spans="1:16">
      <c r="A17" s="3" t="s">
        <v>750</v>
      </c>
      <c r="B17" s="3" t="s">
        <v>22</v>
      </c>
      <c r="C17" s="3" t="s">
        <v>780</v>
      </c>
      <c r="G17" s="3">
        <v>2.686E-5</v>
      </c>
      <c r="H17" s="3">
        <v>1.624E-5</v>
      </c>
      <c r="L17" s="3" t="s">
        <v>66</v>
      </c>
    </row>
    <row r="18" spans="1:16">
      <c r="A18" s="3" t="s">
        <v>750</v>
      </c>
      <c r="B18" s="3" t="s">
        <v>22</v>
      </c>
      <c r="C18" s="3" t="s">
        <v>781</v>
      </c>
      <c r="G18" s="3">
        <v>0</v>
      </c>
      <c r="H18" s="3">
        <v>3.2270000000000001E-5</v>
      </c>
      <c r="I18" s="5"/>
      <c r="L18" s="3" t="s">
        <v>66</v>
      </c>
    </row>
    <row r="19" spans="1:16">
      <c r="A19" s="3" t="s">
        <v>750</v>
      </c>
      <c r="B19" s="3" t="s">
        <v>22</v>
      </c>
      <c r="C19" s="3" t="s">
        <v>782</v>
      </c>
      <c r="G19" s="3">
        <v>8.9530000000000005E-6</v>
      </c>
      <c r="H19" s="3">
        <v>4.0609999999999997E-6</v>
      </c>
      <c r="I19" s="5"/>
      <c r="L19" s="3" t="s">
        <v>69</v>
      </c>
    </row>
    <row r="20" spans="1:16">
      <c r="A20" s="3" t="s">
        <v>750</v>
      </c>
      <c r="B20" s="3" t="s">
        <v>22</v>
      </c>
      <c r="C20" s="3" t="s">
        <v>783</v>
      </c>
      <c r="G20" s="3">
        <v>0</v>
      </c>
      <c r="H20" s="3">
        <v>4.065E-6</v>
      </c>
      <c r="I20" s="5"/>
      <c r="L20" s="3" t="s">
        <v>69</v>
      </c>
    </row>
    <row r="21" spans="1:16">
      <c r="A21" s="3" t="s">
        <v>750</v>
      </c>
      <c r="B21" s="3" t="s">
        <v>22</v>
      </c>
      <c r="C21" s="3" t="s">
        <v>784</v>
      </c>
      <c r="G21" s="3">
        <v>0</v>
      </c>
      <c r="H21" s="3">
        <v>2.4369999999999999E-5</v>
      </c>
      <c r="I21" s="5"/>
      <c r="L21" s="3" t="s">
        <v>69</v>
      </c>
    </row>
    <row r="22" spans="1:16">
      <c r="A22" s="3" t="s">
        <v>750</v>
      </c>
      <c r="B22" s="3" t="s">
        <v>22</v>
      </c>
      <c r="C22" s="3" t="s">
        <v>785</v>
      </c>
      <c r="G22" s="3">
        <v>0</v>
      </c>
      <c r="H22" s="3">
        <v>4.0609999999999997E-6</v>
      </c>
      <c r="I22" s="5"/>
      <c r="L22" s="3" t="s">
        <v>69</v>
      </c>
    </row>
    <row r="26" spans="1:16">
      <c r="C26" s="6" t="s">
        <v>145</v>
      </c>
      <c r="E26" s="3">
        <f>SUM(E2:E25)</f>
        <v>9</v>
      </c>
      <c r="F26" s="3">
        <f t="shared" ref="F26:H26" si="1">SUM(F2:F25)</f>
        <v>1.7692852087756547E-4</v>
      </c>
      <c r="G26" s="3">
        <f t="shared" si="1"/>
        <v>2.3043899999999998E-4</v>
      </c>
      <c r="H26" s="3">
        <f t="shared" si="1"/>
        <v>1.9587900000000001E-4</v>
      </c>
      <c r="M26" s="7" t="s">
        <v>72</v>
      </c>
      <c r="O26" s="6" t="s">
        <v>73</v>
      </c>
      <c r="P26" s="6" t="s">
        <v>74</v>
      </c>
    </row>
    <row r="27" spans="1:16">
      <c r="M27" s="8"/>
      <c r="O27" s="3">
        <v>126730</v>
      </c>
      <c r="P27" s="3">
        <v>277246</v>
      </c>
    </row>
    <row r="28" spans="1:16">
      <c r="F28" s="3">
        <v>3.1847100000000002E-4</v>
      </c>
      <c r="G28" s="3">
        <v>1.45635E-4</v>
      </c>
      <c r="H28" s="17">
        <v>6.0447099999999998E-4</v>
      </c>
      <c r="J28" s="3">
        <f>F28*F28*100000</f>
        <v>1.0142377784100001E-2</v>
      </c>
      <c r="K28" s="3">
        <f>G28*G28*100000</f>
        <v>2.1209553224999997E-3</v>
      </c>
      <c r="L28" s="3">
        <f>H28*H28*100000</f>
        <v>3.6538518984100002E-2</v>
      </c>
      <c r="O28" s="3">
        <f>O27*G26</f>
        <v>29.203534469999997</v>
      </c>
      <c r="P28" s="3">
        <f>P27*H26</f>
        <v>54.306669234000005</v>
      </c>
    </row>
    <row r="29" spans="1:16">
      <c r="O29" s="6" t="s">
        <v>75</v>
      </c>
    </row>
    <row r="30" spans="1:16">
      <c r="F30" s="3">
        <v>2.2883300000000001E-4</v>
      </c>
      <c r="G30" s="3">
        <v>1.53258E-4</v>
      </c>
      <c r="H30" s="3">
        <v>3.2862599999999999E-4</v>
      </c>
      <c r="J30" s="17">
        <f>F30*F30*100000</f>
        <v>5.2364541889000004E-3</v>
      </c>
      <c r="K30" s="17">
        <f t="shared" ref="K30:L30" si="2">G30*G30*100000</f>
        <v>2.3488014564E-3</v>
      </c>
      <c r="L30" s="17">
        <f t="shared" si="2"/>
        <v>1.0799504787600001E-2</v>
      </c>
    </row>
    <row r="31" spans="1:16">
      <c r="O31" s="3">
        <v>28260</v>
      </c>
    </row>
    <row r="32" spans="1:16">
      <c r="F32" s="3">
        <v>1.94773E-4</v>
      </c>
      <c r="G32" s="3">
        <v>1.4632299999999999E-4</v>
      </c>
      <c r="H32" s="3">
        <v>2.5412900000000002E-4</v>
      </c>
      <c r="J32" s="3">
        <f>F32*F32*100000</f>
        <v>3.7936521529000002E-3</v>
      </c>
      <c r="K32" s="17">
        <f t="shared" ref="K32:L32" si="3">G32*G32*100000</f>
        <v>2.1410420328999997E-3</v>
      </c>
      <c r="L32" s="17">
        <f t="shared" si="3"/>
        <v>6.4581548641000006E-3</v>
      </c>
      <c r="O32" s="3">
        <v>9</v>
      </c>
    </row>
    <row r="200" spans="6:8">
      <c r="F200" s="4"/>
      <c r="G200" s="4"/>
      <c r="H200" s="4"/>
    </row>
    <row r="250" spans="6:8">
      <c r="F250" s="4">
        <f>SUM(F1:F249)</f>
        <v>1.0959340417551311E-3</v>
      </c>
      <c r="G250" s="4">
        <f t="shared" ref="G250:H250" si="4">SUM(G1:G249)</f>
        <v>9.0609399999999987E-4</v>
      </c>
      <c r="H250" s="4">
        <f t="shared" si="4"/>
        <v>1.5789840000000001E-3</v>
      </c>
    </row>
    <row r="251" spans="6:8">
      <c r="F251" s="3">
        <f>F250*F250</f>
        <v>1.2010714238777373E-6</v>
      </c>
      <c r="G251" s="3">
        <f>G250*G250</f>
        <v>8.2100633683599978E-7</v>
      </c>
      <c r="H251" s="3">
        <f>H250*H250</f>
        <v>2.4931904722560003E-6</v>
      </c>
    </row>
  </sheetData>
  <phoneticPr fontId="3" type="noConversion"/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A4F297-BBE8-0F49-B5CB-F4B4FD9A1229}">
  <sheetPr codeName="Sheet10"/>
  <dimension ref="A1:P251"/>
  <sheetViews>
    <sheetView workbookViewId="0">
      <selection activeCell="J31" sqref="J31:L35"/>
    </sheetView>
  </sheetViews>
  <sheetFormatPr baseColWidth="10" defaultRowHeight="15"/>
  <cols>
    <col min="1" max="1" width="19.33203125" style="3" customWidth="1"/>
    <col min="2" max="2" width="16.83203125" style="3" customWidth="1"/>
    <col min="3" max="3" width="13.5" style="3" customWidth="1"/>
    <col min="4" max="5" width="10.83203125" style="3"/>
    <col min="6" max="6" width="12.1640625" style="3" customWidth="1"/>
    <col min="7" max="8" width="12" style="3" bestFit="1" customWidth="1"/>
    <col min="9" max="9" width="6.5" style="3" customWidth="1"/>
    <col min="10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786</v>
      </c>
      <c r="B2" s="3" t="s">
        <v>787</v>
      </c>
      <c r="C2" s="3" t="s">
        <v>788</v>
      </c>
      <c r="D2" s="3" t="s">
        <v>15</v>
      </c>
      <c r="E2" s="3">
        <v>1</v>
      </c>
      <c r="F2" s="4">
        <f>E2/28260</f>
        <v>3.5385704175513094E-5</v>
      </c>
      <c r="L2" s="3" t="s">
        <v>16</v>
      </c>
    </row>
    <row r="3" spans="1:12">
      <c r="A3" s="3" t="s">
        <v>786</v>
      </c>
      <c r="B3" s="3" t="s">
        <v>22</v>
      </c>
      <c r="C3" s="3" t="s">
        <v>789</v>
      </c>
      <c r="D3" s="3" t="s">
        <v>15</v>
      </c>
      <c r="E3" s="3">
        <v>1</v>
      </c>
      <c r="F3" s="4">
        <f>E3/28260</f>
        <v>3.5385704175513094E-5</v>
      </c>
      <c r="G3" s="3">
        <v>2.3730000000000001E-5</v>
      </c>
      <c r="H3" s="3">
        <v>1.084E-5</v>
      </c>
      <c r="L3" s="3" t="s">
        <v>24</v>
      </c>
    </row>
    <row r="4" spans="1:12">
      <c r="A4" s="3" t="s">
        <v>786</v>
      </c>
      <c r="B4" s="3" t="s">
        <v>22</v>
      </c>
      <c r="C4" s="3" t="s">
        <v>790</v>
      </c>
      <c r="D4" s="3" t="s">
        <v>15</v>
      </c>
      <c r="E4" s="3">
        <v>1</v>
      </c>
      <c r="F4" s="4">
        <f>E4/28260</f>
        <v>3.5385704175513094E-5</v>
      </c>
      <c r="L4" s="3" t="s">
        <v>24</v>
      </c>
    </row>
    <row r="5" spans="1:12">
      <c r="A5" s="3" t="s">
        <v>786</v>
      </c>
      <c r="B5" s="3" t="s">
        <v>791</v>
      </c>
      <c r="C5" s="3" t="s">
        <v>792</v>
      </c>
      <c r="D5" s="3" t="s">
        <v>15</v>
      </c>
      <c r="E5" s="3">
        <v>2</v>
      </c>
      <c r="F5" s="4">
        <f>E5/27248</f>
        <v>7.3399882560187902E-5</v>
      </c>
      <c r="G5" s="3">
        <v>8.9639999999999992E-6</v>
      </c>
      <c r="H5" s="3">
        <v>4.065E-6</v>
      </c>
      <c r="I5" s="3" t="s">
        <v>27</v>
      </c>
      <c r="J5" s="3" t="s">
        <v>28</v>
      </c>
    </row>
    <row r="6" spans="1:12">
      <c r="A6" s="3" t="s">
        <v>786</v>
      </c>
      <c r="B6" s="3" t="s">
        <v>793</v>
      </c>
      <c r="C6" s="3" t="s">
        <v>794</v>
      </c>
      <c r="G6" s="3">
        <v>4.477E-5</v>
      </c>
      <c r="H6" s="3">
        <v>2.8430000000000001E-5</v>
      </c>
      <c r="I6" s="3" t="s">
        <v>27</v>
      </c>
      <c r="J6" s="3" t="s">
        <v>28</v>
      </c>
    </row>
    <row r="7" spans="1:12">
      <c r="A7" s="3" t="s">
        <v>786</v>
      </c>
      <c r="B7" s="3" t="s">
        <v>22</v>
      </c>
      <c r="C7" s="3" t="s">
        <v>795</v>
      </c>
      <c r="J7" s="3" t="s">
        <v>28</v>
      </c>
    </row>
    <row r="8" spans="1:12">
      <c r="A8" s="3" t="s">
        <v>786</v>
      </c>
      <c r="B8" s="3" t="s">
        <v>796</v>
      </c>
      <c r="C8" s="3" t="s">
        <v>797</v>
      </c>
      <c r="J8" s="3" t="s">
        <v>30</v>
      </c>
    </row>
    <row r="9" spans="1:12">
      <c r="A9" s="3" t="s">
        <v>786</v>
      </c>
      <c r="B9" s="3" t="s">
        <v>798</v>
      </c>
      <c r="C9" s="3" t="s">
        <v>799</v>
      </c>
      <c r="G9" s="3">
        <v>7.1169999999999998E-5</v>
      </c>
      <c r="H9" s="3">
        <v>3.9740000000000002E-5</v>
      </c>
      <c r="J9" s="3" t="s">
        <v>30</v>
      </c>
    </row>
    <row r="10" spans="1:12">
      <c r="A10" s="3" t="s">
        <v>786</v>
      </c>
      <c r="B10" s="3" t="s">
        <v>800</v>
      </c>
      <c r="C10" s="3" t="s">
        <v>801</v>
      </c>
      <c r="I10" s="3" t="s">
        <v>27</v>
      </c>
    </row>
    <row r="11" spans="1:12">
      <c r="A11" s="3" t="s">
        <v>786</v>
      </c>
      <c r="B11" s="3" t="s">
        <v>802</v>
      </c>
      <c r="C11" s="3" t="s">
        <v>803</v>
      </c>
      <c r="G11" s="3">
        <v>0</v>
      </c>
      <c r="H11" s="3">
        <v>4.0629999999999999E-6</v>
      </c>
      <c r="L11" s="3" t="s">
        <v>16</v>
      </c>
    </row>
    <row r="12" spans="1:12">
      <c r="A12" s="3" t="s">
        <v>786</v>
      </c>
      <c r="B12" s="3" t="s">
        <v>804</v>
      </c>
      <c r="C12" s="3" t="s">
        <v>805</v>
      </c>
      <c r="G12" s="3">
        <v>8.9619999999999999E-6</v>
      </c>
      <c r="H12" s="3">
        <v>4.0640000000000004E-6</v>
      </c>
      <c r="L12" s="3" t="s">
        <v>16</v>
      </c>
    </row>
    <row r="13" spans="1:12">
      <c r="A13" s="3" t="s">
        <v>786</v>
      </c>
      <c r="B13" s="3" t="s">
        <v>806</v>
      </c>
      <c r="C13" s="3" t="s">
        <v>807</v>
      </c>
      <c r="G13" s="3">
        <v>0</v>
      </c>
      <c r="H13" s="3">
        <v>4.0629999999999999E-6</v>
      </c>
      <c r="L13" s="3" t="s">
        <v>16</v>
      </c>
    </row>
    <row r="14" spans="1:12">
      <c r="A14" s="3" t="s">
        <v>786</v>
      </c>
      <c r="B14" s="3" t="s">
        <v>808</v>
      </c>
      <c r="C14" s="3" t="s">
        <v>809</v>
      </c>
      <c r="G14" s="3">
        <v>8.9570000000000008E-6</v>
      </c>
      <c r="H14" s="3">
        <v>4.0629999999999999E-6</v>
      </c>
      <c r="L14" s="3" t="s">
        <v>16</v>
      </c>
    </row>
    <row r="15" spans="1:12">
      <c r="A15" s="3" t="s">
        <v>786</v>
      </c>
      <c r="B15" s="3" t="s">
        <v>810</v>
      </c>
      <c r="C15" s="3" t="s">
        <v>811</v>
      </c>
      <c r="G15" s="3">
        <v>8.9709999999999993E-6</v>
      </c>
      <c r="H15" s="3">
        <v>4.065E-6</v>
      </c>
      <c r="L15" s="3" t="s">
        <v>16</v>
      </c>
    </row>
    <row r="16" spans="1:12">
      <c r="A16" s="3" t="s">
        <v>786</v>
      </c>
      <c r="B16" s="3" t="s">
        <v>812</v>
      </c>
      <c r="C16" s="3" t="s">
        <v>813</v>
      </c>
      <c r="G16" s="3">
        <v>0</v>
      </c>
      <c r="H16" s="3">
        <v>4.065E-6</v>
      </c>
      <c r="L16" s="3" t="s">
        <v>16</v>
      </c>
    </row>
    <row r="17" spans="1:16">
      <c r="A17" s="3" t="s">
        <v>786</v>
      </c>
      <c r="B17" s="3" t="s">
        <v>814</v>
      </c>
      <c r="C17" s="3" t="s">
        <v>815</v>
      </c>
      <c r="G17" s="3">
        <v>0</v>
      </c>
      <c r="H17" s="3">
        <v>3.2339999999999999E-5</v>
      </c>
      <c r="L17" s="3" t="s">
        <v>16</v>
      </c>
    </row>
    <row r="18" spans="1:16">
      <c r="A18" s="3" t="s">
        <v>786</v>
      </c>
      <c r="B18" s="3" t="s">
        <v>22</v>
      </c>
      <c r="C18" s="3" t="s">
        <v>816</v>
      </c>
      <c r="G18" s="3">
        <v>9.0529999999999996E-6</v>
      </c>
      <c r="H18" s="3">
        <v>4.121E-6</v>
      </c>
      <c r="L18" s="3" t="s">
        <v>66</v>
      </c>
    </row>
    <row r="19" spans="1:16">
      <c r="A19" s="3" t="s">
        <v>786</v>
      </c>
      <c r="B19" s="3" t="s">
        <v>22</v>
      </c>
      <c r="C19" s="3" t="s">
        <v>817</v>
      </c>
      <c r="G19" s="3">
        <v>9.0659999999999993E-6</v>
      </c>
      <c r="H19" s="3">
        <v>4.1289999999999998E-6</v>
      </c>
      <c r="L19" s="3" t="s">
        <v>66</v>
      </c>
    </row>
    <row r="20" spans="1:16">
      <c r="A20" s="3" t="s">
        <v>786</v>
      </c>
      <c r="B20" s="3" t="s">
        <v>22</v>
      </c>
      <c r="C20" s="3" t="s">
        <v>818</v>
      </c>
      <c r="G20" s="3">
        <v>0</v>
      </c>
      <c r="H20" s="3">
        <v>4.0640000000000004E-6</v>
      </c>
      <c r="L20" s="3" t="s">
        <v>66</v>
      </c>
    </row>
    <row r="21" spans="1:16">
      <c r="A21" s="3" t="s">
        <v>786</v>
      </c>
      <c r="B21" s="3" t="s">
        <v>22</v>
      </c>
      <c r="C21" s="3" t="s">
        <v>819</v>
      </c>
      <c r="G21" s="3">
        <v>8.9700000000000005E-6</v>
      </c>
      <c r="H21" s="3">
        <v>8.1310000000000006E-6</v>
      </c>
      <c r="L21" s="3" t="s">
        <v>66</v>
      </c>
    </row>
    <row r="22" spans="1:16">
      <c r="A22" s="3" t="s">
        <v>786</v>
      </c>
      <c r="B22" s="3" t="s">
        <v>22</v>
      </c>
      <c r="C22" s="3" t="s">
        <v>820</v>
      </c>
      <c r="G22" s="3">
        <v>8.9700000000000005E-6</v>
      </c>
      <c r="H22" s="3">
        <v>4.0659999999999997E-6</v>
      </c>
      <c r="L22" s="3" t="s">
        <v>66</v>
      </c>
    </row>
    <row r="23" spans="1:16">
      <c r="A23" s="3" t="s">
        <v>786</v>
      </c>
      <c r="B23" s="3" t="s">
        <v>22</v>
      </c>
      <c r="C23" s="3" t="s">
        <v>821</v>
      </c>
      <c r="G23" s="3">
        <v>0</v>
      </c>
      <c r="H23" s="3">
        <v>4.0620000000000002E-6</v>
      </c>
      <c r="L23" s="3" t="s">
        <v>69</v>
      </c>
    </row>
    <row r="24" spans="1:16">
      <c r="A24" s="3" t="s">
        <v>786</v>
      </c>
      <c r="B24" s="3" t="s">
        <v>22</v>
      </c>
      <c r="C24" s="3" t="s">
        <v>822</v>
      </c>
      <c r="G24" s="3">
        <v>8.9619999999999999E-6</v>
      </c>
      <c r="H24" s="3">
        <v>4.07E-6</v>
      </c>
      <c r="L24" s="3" t="s">
        <v>69</v>
      </c>
    </row>
    <row r="28" spans="1:16">
      <c r="C28" s="6" t="s">
        <v>145</v>
      </c>
      <c r="E28" s="3">
        <f>SUM(E2:E27)</f>
        <v>5</v>
      </c>
      <c r="F28" s="3">
        <f t="shared" ref="F28:H28" si="0">SUM(F2:F27)</f>
        <v>1.795569950867272E-4</v>
      </c>
      <c r="G28" s="3">
        <f t="shared" si="0"/>
        <v>2.20545E-4</v>
      </c>
      <c r="H28" s="3">
        <f t="shared" si="0"/>
        <v>1.7244099999999998E-4</v>
      </c>
      <c r="M28" s="7" t="s">
        <v>72</v>
      </c>
      <c r="O28" s="6" t="s">
        <v>73</v>
      </c>
      <c r="P28" s="6" t="s">
        <v>74</v>
      </c>
    </row>
    <row r="29" spans="1:16">
      <c r="M29" s="8"/>
      <c r="O29" s="3">
        <v>111576</v>
      </c>
      <c r="P29" s="3">
        <v>246094</v>
      </c>
    </row>
    <row r="30" spans="1:16">
      <c r="M30" s="13"/>
      <c r="O30" s="3">
        <f>O29*G28</f>
        <v>24.60752892</v>
      </c>
      <c r="P30" s="3">
        <f>P29*H28</f>
        <v>42.436695453999995</v>
      </c>
    </row>
    <row r="31" spans="1:16">
      <c r="F31" s="3">
        <v>1.7692900000000001E-4</v>
      </c>
      <c r="G31" s="3">
        <v>5.7451000000000003E-5</v>
      </c>
      <c r="H31" s="3">
        <v>4.1284299999999998E-4</v>
      </c>
      <c r="J31" s="3">
        <f>F31*F31*100000</f>
        <v>3.1303871041000004E-3</v>
      </c>
      <c r="K31" s="3">
        <f t="shared" ref="K31:L31" si="1">G31*G31*100000</f>
        <v>3.3006174010000004E-4</v>
      </c>
      <c r="L31" s="3">
        <f t="shared" si="1"/>
        <v>1.7043934264899998E-2</v>
      </c>
      <c r="O31" s="6" t="s">
        <v>75</v>
      </c>
    </row>
    <row r="32" spans="1:16">
      <c r="O32" s="3" t="s">
        <v>186</v>
      </c>
    </row>
    <row r="33" spans="6:15">
      <c r="F33" s="3">
        <v>2.2406300000000001E-4</v>
      </c>
      <c r="G33" s="3">
        <v>1.45007E-4</v>
      </c>
      <c r="H33" s="3">
        <v>3.3074299999999999E-4</v>
      </c>
      <c r="J33" s="3">
        <f>F33*F33*100000</f>
        <v>5.0204227969000009E-3</v>
      </c>
      <c r="K33" s="3">
        <f t="shared" ref="K33:L33" si="2">G33*G33*100000</f>
        <v>2.1027030049000001E-3</v>
      </c>
      <c r="L33" s="3">
        <f t="shared" si="2"/>
        <v>1.0939093204899998E-2</v>
      </c>
      <c r="O33" s="3">
        <v>28260</v>
      </c>
    </row>
    <row r="34" spans="6:15">
      <c r="O34" s="3">
        <v>5</v>
      </c>
    </row>
    <row r="35" spans="6:15">
      <c r="F35" s="3">
        <v>1.7066600000000001E-4</v>
      </c>
      <c r="G35" s="3">
        <v>1.2300399999999999E-4</v>
      </c>
      <c r="H35" s="3">
        <v>2.30685E-4</v>
      </c>
      <c r="J35" s="3">
        <f>F35*F35*100000</f>
        <v>2.9126883556000005E-3</v>
      </c>
      <c r="K35" s="3">
        <f t="shared" ref="K35:L35" si="3">G35*G35*100000</f>
        <v>1.5129984015999998E-3</v>
      </c>
      <c r="L35" s="3">
        <f t="shared" si="3"/>
        <v>5.3215569225000007E-3</v>
      </c>
    </row>
    <row r="200" spans="6:8">
      <c r="F200" s="4"/>
      <c r="G200" s="4"/>
      <c r="H200" s="4"/>
    </row>
    <row r="250" spans="6:8">
      <c r="F250" s="4">
        <f>SUM(F1:F249)</f>
        <v>9.3077199017345446E-4</v>
      </c>
      <c r="G250" s="4">
        <f t="shared" ref="G250:H250" si="4">SUM(G1:G249)</f>
        <v>7.665520000000001E-4</v>
      </c>
      <c r="H250" s="4">
        <f t="shared" si="4"/>
        <v>1.319153E-3</v>
      </c>
    </row>
    <row r="251" spans="6:8">
      <c r="F251" s="3">
        <f>F250*F250</f>
        <v>8.6633649769145323E-7</v>
      </c>
      <c r="G251" s="3">
        <f>G250*G250</f>
        <v>5.8760196870400014E-7</v>
      </c>
      <c r="H251" s="3">
        <f>H250*H250</f>
        <v>1.740164637409E-6</v>
      </c>
    </row>
  </sheetData>
  <phoneticPr fontId="3" type="noConversion"/>
  <pageMargins left="0.7" right="0.7" top="0.78740157499999996" bottom="0.78740157499999996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F6BCAE-FC72-5A40-A4CF-024737D12B21}">
  <sheetPr codeName="Sheet36"/>
  <dimension ref="A1:P401"/>
  <sheetViews>
    <sheetView workbookViewId="0">
      <selection activeCell="A2" sqref="A2"/>
    </sheetView>
  </sheetViews>
  <sheetFormatPr baseColWidth="10" defaultRowHeight="15"/>
  <cols>
    <col min="1" max="1" width="21" style="3" customWidth="1"/>
    <col min="2" max="2" width="16.33203125" style="3" customWidth="1"/>
    <col min="3" max="3" width="14.1640625" style="3" customWidth="1"/>
    <col min="4" max="5" width="10.83203125" style="3"/>
    <col min="6" max="6" width="12" style="3" customWidth="1"/>
    <col min="7" max="8" width="12" style="3" bestFit="1" customWidth="1"/>
    <col min="9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823</v>
      </c>
      <c r="B2" s="3" t="s">
        <v>824</v>
      </c>
      <c r="C2" s="3" t="s">
        <v>825</v>
      </c>
      <c r="D2" s="3" t="s">
        <v>209</v>
      </c>
      <c r="E2" s="3">
        <v>0</v>
      </c>
      <c r="F2" s="3">
        <v>0</v>
      </c>
      <c r="I2" s="3" t="s">
        <v>27</v>
      </c>
      <c r="J2" s="3" t="s">
        <v>28</v>
      </c>
    </row>
    <row r="3" spans="1:12">
      <c r="A3" s="3" t="s">
        <v>823</v>
      </c>
      <c r="B3" s="3" t="s">
        <v>826</v>
      </c>
      <c r="C3" s="3" t="s">
        <v>827</v>
      </c>
      <c r="D3" s="3" t="s">
        <v>15</v>
      </c>
      <c r="E3" s="3">
        <v>1</v>
      </c>
      <c r="F3" s="4">
        <f t="shared" ref="F3:F8" si="0">E3/28260</f>
        <v>3.5385704175513094E-5</v>
      </c>
      <c r="I3" s="3" t="s">
        <v>27</v>
      </c>
      <c r="J3" s="3" t="s">
        <v>28</v>
      </c>
    </row>
    <row r="4" spans="1:12">
      <c r="A4" s="3" t="s">
        <v>823</v>
      </c>
      <c r="B4" s="3" t="s">
        <v>828</v>
      </c>
      <c r="C4" s="3" t="s">
        <v>829</v>
      </c>
      <c r="D4" s="3" t="s">
        <v>15</v>
      </c>
      <c r="E4" s="3">
        <v>1</v>
      </c>
      <c r="F4" s="4">
        <f t="shared" si="0"/>
        <v>3.5385704175513094E-5</v>
      </c>
      <c r="I4" s="3" t="s">
        <v>27</v>
      </c>
      <c r="J4" s="3" t="s">
        <v>28</v>
      </c>
    </row>
    <row r="5" spans="1:12">
      <c r="A5" s="3" t="s">
        <v>823</v>
      </c>
      <c r="B5" s="3" t="s">
        <v>830</v>
      </c>
      <c r="C5" s="3" t="s">
        <v>831</v>
      </c>
      <c r="D5" s="3" t="s">
        <v>15</v>
      </c>
      <c r="E5" s="3">
        <v>1</v>
      </c>
      <c r="F5" s="4">
        <f t="shared" si="0"/>
        <v>3.5385704175513094E-5</v>
      </c>
      <c r="G5" s="3">
        <v>1.3349999999999999E-4</v>
      </c>
      <c r="H5" s="3">
        <v>6.4649999999999999E-5</v>
      </c>
      <c r="I5" s="3" t="s">
        <v>27</v>
      </c>
    </row>
    <row r="6" spans="1:12">
      <c r="A6" s="3" t="s">
        <v>823</v>
      </c>
      <c r="B6" s="3" t="s">
        <v>22</v>
      </c>
      <c r="C6" s="3" t="s">
        <v>832</v>
      </c>
      <c r="D6" s="3" t="s">
        <v>15</v>
      </c>
      <c r="E6" s="3">
        <v>1</v>
      </c>
      <c r="F6" s="4">
        <f t="shared" si="0"/>
        <v>3.5385704175513094E-5</v>
      </c>
      <c r="L6" s="3" t="s">
        <v>21</v>
      </c>
    </row>
    <row r="7" spans="1:12">
      <c r="A7" s="3" t="s">
        <v>823</v>
      </c>
      <c r="B7" s="3" t="s">
        <v>22</v>
      </c>
      <c r="C7" s="3" t="s">
        <v>833</v>
      </c>
      <c r="D7" s="3" t="s">
        <v>15</v>
      </c>
      <c r="E7" s="3">
        <v>1</v>
      </c>
      <c r="F7" s="4">
        <f t="shared" si="0"/>
        <v>3.5385704175513094E-5</v>
      </c>
      <c r="L7" s="3" t="s">
        <v>24</v>
      </c>
    </row>
    <row r="8" spans="1:12">
      <c r="A8" s="3" t="s">
        <v>823</v>
      </c>
      <c r="B8" s="3" t="s">
        <v>834</v>
      </c>
      <c r="C8" s="3" t="s">
        <v>835</v>
      </c>
      <c r="D8" s="3" t="s">
        <v>15</v>
      </c>
      <c r="E8" s="3">
        <v>2</v>
      </c>
      <c r="F8" s="4">
        <f t="shared" si="0"/>
        <v>7.0771408351026188E-5</v>
      </c>
      <c r="J8" s="3" t="s">
        <v>836</v>
      </c>
      <c r="K8" s="3" t="s">
        <v>30</v>
      </c>
    </row>
    <row r="9" spans="1:12">
      <c r="A9" s="3" t="s">
        <v>823</v>
      </c>
      <c r="B9" s="3" t="s">
        <v>837</v>
      </c>
      <c r="C9" s="3" t="s">
        <v>838</v>
      </c>
      <c r="G9" s="3">
        <v>0</v>
      </c>
      <c r="H9" s="3">
        <v>8.2130000000000008E-6</v>
      </c>
      <c r="I9" s="3" t="s">
        <v>27</v>
      </c>
      <c r="J9" s="3" t="s">
        <v>115</v>
      </c>
    </row>
    <row r="10" spans="1:12">
      <c r="A10" s="3" t="s">
        <v>823</v>
      </c>
      <c r="B10" s="3" t="s">
        <v>839</v>
      </c>
      <c r="C10" s="3" t="s">
        <v>840</v>
      </c>
      <c r="G10" s="3">
        <v>0</v>
      </c>
      <c r="H10" s="3">
        <v>4.0679999999999998E-6</v>
      </c>
      <c r="J10" s="3" t="s">
        <v>30</v>
      </c>
    </row>
    <row r="11" spans="1:12">
      <c r="A11" s="3" t="s">
        <v>823</v>
      </c>
      <c r="B11" s="3" t="s">
        <v>841</v>
      </c>
      <c r="C11" s="3" t="s">
        <v>842</v>
      </c>
      <c r="J11" s="3" t="s">
        <v>30</v>
      </c>
    </row>
    <row r="12" spans="1:12">
      <c r="A12" s="3" t="s">
        <v>823</v>
      </c>
      <c r="B12" s="3" t="s">
        <v>843</v>
      </c>
      <c r="C12" s="3" t="s">
        <v>844</v>
      </c>
      <c r="G12" s="3">
        <v>0</v>
      </c>
      <c r="H12" s="3">
        <v>2.1359999999999999E-5</v>
      </c>
      <c r="J12" s="3" t="s">
        <v>30</v>
      </c>
    </row>
    <row r="13" spans="1:12">
      <c r="A13" s="3" t="s">
        <v>823</v>
      </c>
      <c r="B13" s="3" t="s">
        <v>845</v>
      </c>
      <c r="C13" s="3" t="s">
        <v>846</v>
      </c>
      <c r="G13" s="3">
        <v>1.8119999999999999E-5</v>
      </c>
      <c r="H13" s="3">
        <v>1.2300000000000001E-5</v>
      </c>
      <c r="I13" s="3" t="s">
        <v>27</v>
      </c>
      <c r="J13" s="3" t="s">
        <v>28</v>
      </c>
    </row>
    <row r="14" spans="1:12">
      <c r="A14" s="3" t="s">
        <v>823</v>
      </c>
      <c r="B14" s="3" t="s">
        <v>847</v>
      </c>
      <c r="C14" s="3" t="s">
        <v>848</v>
      </c>
      <c r="J14" s="3" t="s">
        <v>30</v>
      </c>
    </row>
    <row r="15" spans="1:12">
      <c r="A15" s="3" t="s">
        <v>823</v>
      </c>
      <c r="B15" s="3" t="s">
        <v>849</v>
      </c>
      <c r="C15" s="3" t="s">
        <v>850</v>
      </c>
      <c r="G15" s="3">
        <v>8.9949999999999994E-6</v>
      </c>
      <c r="H15" s="3">
        <v>1.63E-5</v>
      </c>
      <c r="J15" s="3" t="s">
        <v>30</v>
      </c>
    </row>
    <row r="16" spans="1:12">
      <c r="A16" s="3" t="s">
        <v>823</v>
      </c>
      <c r="B16" s="3" t="s">
        <v>851</v>
      </c>
      <c r="C16" s="3" t="s">
        <v>852</v>
      </c>
      <c r="J16" s="3" t="s">
        <v>30</v>
      </c>
    </row>
    <row r="17" spans="1:16">
      <c r="A17" s="3" t="s">
        <v>823</v>
      </c>
      <c r="B17" s="3" t="s">
        <v>853</v>
      </c>
      <c r="C17" s="3" t="s">
        <v>854</v>
      </c>
      <c r="G17" s="3">
        <v>1.579E-5</v>
      </c>
      <c r="H17" s="3">
        <v>8.297E-5</v>
      </c>
      <c r="I17" s="3" t="s">
        <v>27</v>
      </c>
    </row>
    <row r="18" spans="1:16">
      <c r="A18" s="3" t="s">
        <v>823</v>
      </c>
      <c r="B18" s="3" t="s">
        <v>855</v>
      </c>
      <c r="C18" s="3" t="s">
        <v>856</v>
      </c>
      <c r="G18" s="3">
        <v>2.6889999999999998E-5</v>
      </c>
      <c r="H18" s="3">
        <v>2.0319999999999999E-5</v>
      </c>
      <c r="I18" s="3" t="s">
        <v>27</v>
      </c>
    </row>
    <row r="19" spans="1:16">
      <c r="A19" s="3" t="s">
        <v>823</v>
      </c>
      <c r="B19" s="3" t="s">
        <v>857</v>
      </c>
      <c r="C19" s="3" t="s">
        <v>858</v>
      </c>
      <c r="I19" s="3" t="s">
        <v>27</v>
      </c>
    </row>
    <row r="20" spans="1:16">
      <c r="A20" s="3" t="s">
        <v>823</v>
      </c>
      <c r="B20" s="3" t="s">
        <v>859</v>
      </c>
      <c r="C20" s="3" t="s">
        <v>860</v>
      </c>
      <c r="G20" s="3">
        <v>9.0920000000000004E-6</v>
      </c>
      <c r="H20" s="3">
        <v>4.1080000000000003E-6</v>
      </c>
      <c r="L20" s="3" t="s">
        <v>16</v>
      </c>
    </row>
    <row r="21" spans="1:16">
      <c r="A21" s="3" t="s">
        <v>823</v>
      </c>
      <c r="B21" s="3" t="s">
        <v>861</v>
      </c>
      <c r="C21" s="3" t="s">
        <v>862</v>
      </c>
      <c r="G21" s="3">
        <v>0</v>
      </c>
      <c r="H21" s="3">
        <v>8.1450000000000008E-6</v>
      </c>
      <c r="L21" s="3" t="s">
        <v>16</v>
      </c>
    </row>
    <row r="22" spans="1:16">
      <c r="A22" s="3" t="s">
        <v>823</v>
      </c>
      <c r="B22" s="3" t="s">
        <v>22</v>
      </c>
      <c r="C22" s="3" t="s">
        <v>863</v>
      </c>
      <c r="G22" s="3">
        <v>8.9849999999999995E-6</v>
      </c>
      <c r="H22" s="3">
        <v>4.0690000000000003E-6</v>
      </c>
      <c r="L22" s="3" t="s">
        <v>69</v>
      </c>
    </row>
    <row r="23" spans="1:16">
      <c r="A23" s="3" t="s">
        <v>823</v>
      </c>
      <c r="B23" s="3" t="s">
        <v>22</v>
      </c>
      <c r="C23" s="3" t="s">
        <v>864</v>
      </c>
      <c r="G23" s="3">
        <v>0</v>
      </c>
      <c r="H23" s="3">
        <v>4.0609999999999997E-6</v>
      </c>
      <c r="L23" s="3" t="s">
        <v>69</v>
      </c>
    </row>
    <row r="27" spans="1:16">
      <c r="C27" s="6" t="s">
        <v>145</v>
      </c>
      <c r="E27" s="3">
        <f>SUM(E2:E26)</f>
        <v>7</v>
      </c>
      <c r="F27" s="3">
        <f t="shared" ref="F27:H27" si="1">SUM(F2:F26)</f>
        <v>2.4769992922859163E-4</v>
      </c>
      <c r="G27" s="3">
        <f t="shared" si="1"/>
        <v>2.2137200000000003E-4</v>
      </c>
      <c r="H27" s="3">
        <f t="shared" si="1"/>
        <v>2.50564E-4</v>
      </c>
      <c r="M27" s="7" t="s">
        <v>72</v>
      </c>
      <c r="O27" s="6" t="s">
        <v>73</v>
      </c>
      <c r="P27" s="6" t="s">
        <v>74</v>
      </c>
    </row>
    <row r="28" spans="1:16">
      <c r="M28" s="8"/>
      <c r="O28" s="3">
        <v>126698</v>
      </c>
      <c r="P28" s="3">
        <v>277208</v>
      </c>
    </row>
    <row r="29" spans="1:16">
      <c r="F29" s="4"/>
      <c r="K29" s="18"/>
      <c r="M29" s="8"/>
      <c r="O29" s="3">
        <f>O28*G27</f>
        <v>28.047389656000004</v>
      </c>
      <c r="P29" s="3">
        <f>P28*H27</f>
        <v>69.458345311999992</v>
      </c>
    </row>
    <row r="30" spans="1:16">
      <c r="F30" s="3">
        <v>2.477E-4</v>
      </c>
      <c r="G30" s="3">
        <v>9.9593999999999995E-5</v>
      </c>
      <c r="H30" s="3">
        <v>5.1029000000000005E-4</v>
      </c>
      <c r="J30" s="3">
        <f>F30*F30*100000</f>
        <v>6.1355289999999998E-3</v>
      </c>
      <c r="K30" s="3">
        <f t="shared" ref="K30:L30" si="2">G30*G30*100000</f>
        <v>9.9189648359999981E-4</v>
      </c>
      <c r="L30" s="3">
        <f t="shared" si="2"/>
        <v>2.6039588410000005E-2</v>
      </c>
      <c r="M30" s="9"/>
    </row>
    <row r="31" spans="1:16">
      <c r="J31" s="5"/>
      <c r="M31" s="9"/>
      <c r="O31" s="6" t="s">
        <v>75</v>
      </c>
    </row>
    <row r="32" spans="1:16">
      <c r="F32" s="3">
        <v>2.20998E-4</v>
      </c>
      <c r="G32" s="3">
        <v>1.46856E-4</v>
      </c>
      <c r="H32" s="3">
        <v>3.1938799999999999E-4</v>
      </c>
      <c r="J32" s="3">
        <f>F32*F32*100000</f>
        <v>4.8840116003999994E-3</v>
      </c>
      <c r="K32" s="3">
        <f t="shared" ref="K32:L32" si="3">G32*G32*100000</f>
        <v>2.1566684736000004E-3</v>
      </c>
      <c r="L32" s="3">
        <f t="shared" si="3"/>
        <v>1.0200869454399998E-2</v>
      </c>
      <c r="M32" s="9"/>
      <c r="O32" s="3" t="s">
        <v>76</v>
      </c>
    </row>
    <row r="33" spans="6:15">
      <c r="J33" s="5"/>
      <c r="O33" s="3">
        <v>28260</v>
      </c>
    </row>
    <row r="34" spans="6:15">
      <c r="F34" s="3">
        <v>2.5251800000000002E-4</v>
      </c>
      <c r="G34" s="3">
        <v>1.9685500000000001E-4</v>
      </c>
      <c r="H34" s="3">
        <v>3.19031E-4</v>
      </c>
      <c r="J34" s="3">
        <f>F34*F34*100000</f>
        <v>6.3765340324000008E-3</v>
      </c>
      <c r="K34" s="3">
        <f t="shared" ref="K34:L34" si="4">G34*G34*100000</f>
        <v>3.8751891025E-3</v>
      </c>
      <c r="L34" s="3">
        <f t="shared" si="4"/>
        <v>1.01780778961E-2</v>
      </c>
      <c r="O34" s="3">
        <v>7</v>
      </c>
    </row>
    <row r="400" spans="6:8">
      <c r="F400" s="4">
        <f>SUM(F1:F399)</f>
        <v>1.2166158584571833E-3</v>
      </c>
      <c r="G400" s="4">
        <f t="shared" ref="G400:H400" si="5">SUM(G1:G399)</f>
        <v>8.8604900000000008E-4</v>
      </c>
      <c r="H400" s="4">
        <f t="shared" si="5"/>
        <v>1.6498369999999999E-3</v>
      </c>
    </row>
    <row r="401" spans="6:8">
      <c r="F401" s="3">
        <f>F400*F400</f>
        <v>1.4801541470495089E-6</v>
      </c>
      <c r="G401" s="3">
        <f t="shared" ref="G401:H401" si="6">G400*G400</f>
        <v>7.850828304010001E-7</v>
      </c>
      <c r="H401" s="3">
        <f t="shared" si="6"/>
        <v>2.7219621265689999E-6</v>
      </c>
    </row>
  </sheetData>
  <phoneticPr fontId="3" type="noConversion"/>
  <pageMargins left="0.7" right="0.7" top="0.78740157499999996" bottom="0.78740157499999996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8BA469-3742-2B46-AEB5-652799C70C84}">
  <sheetPr codeName="Sheet42"/>
  <dimension ref="A1:P401"/>
  <sheetViews>
    <sheetView workbookViewId="0">
      <selection activeCell="A2" sqref="A2"/>
    </sheetView>
  </sheetViews>
  <sheetFormatPr baseColWidth="10" defaultRowHeight="15"/>
  <cols>
    <col min="1" max="1" width="21" style="3" customWidth="1"/>
    <col min="2" max="2" width="17.33203125" style="3" customWidth="1"/>
    <col min="3" max="5" width="10.83203125" style="3"/>
    <col min="6" max="6" width="12.6640625" style="3" customWidth="1"/>
    <col min="7" max="8" width="12" style="3" bestFit="1" customWidth="1"/>
    <col min="9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865</v>
      </c>
      <c r="B2" s="3" t="s">
        <v>866</v>
      </c>
      <c r="C2" s="3" t="s">
        <v>867</v>
      </c>
      <c r="D2" s="3" t="s">
        <v>15</v>
      </c>
      <c r="E2" s="3">
        <v>1</v>
      </c>
      <c r="F2" s="4">
        <f>E2/28260</f>
        <v>3.5385704175513094E-5</v>
      </c>
      <c r="G2" s="3">
        <v>7.994E-6</v>
      </c>
      <c r="H2" s="3">
        <v>2.9280000000000001E-5</v>
      </c>
      <c r="L2" s="3" t="s">
        <v>21</v>
      </c>
    </row>
    <row r="3" spans="1:12">
      <c r="A3" s="3" t="s">
        <v>865</v>
      </c>
      <c r="B3" s="3" t="s">
        <v>22</v>
      </c>
      <c r="C3" s="3" t="s">
        <v>868</v>
      </c>
      <c r="D3" s="3" t="s">
        <v>15</v>
      </c>
      <c r="E3" s="3">
        <v>1</v>
      </c>
      <c r="F3" s="4">
        <f t="shared" ref="F3:F4" si="0">E3/28260</f>
        <v>3.5385704175513094E-5</v>
      </c>
      <c r="G3" s="3">
        <v>9.4050000000000006E-6</v>
      </c>
      <c r="H3" s="3">
        <v>8.5350000000000004E-6</v>
      </c>
      <c r="L3" s="3" t="s">
        <v>24</v>
      </c>
    </row>
    <row r="4" spans="1:12">
      <c r="A4" s="3" t="s">
        <v>865</v>
      </c>
      <c r="B4" s="3" t="s">
        <v>22</v>
      </c>
      <c r="C4" s="3" t="s">
        <v>869</v>
      </c>
      <c r="D4" s="3" t="s">
        <v>15</v>
      </c>
      <c r="E4" s="3">
        <v>7</v>
      </c>
      <c r="F4" s="4">
        <f t="shared" si="0"/>
        <v>2.4769992922859163E-4</v>
      </c>
      <c r="G4" s="3">
        <v>4.7719999999999997E-5</v>
      </c>
      <c r="H4" s="3">
        <v>7.6030000000000002E-5</v>
      </c>
      <c r="L4" s="3" t="s">
        <v>24</v>
      </c>
    </row>
    <row r="5" spans="1:12">
      <c r="A5" s="3" t="s">
        <v>865</v>
      </c>
      <c r="B5" s="3" t="s">
        <v>870</v>
      </c>
      <c r="C5" s="3" t="s">
        <v>871</v>
      </c>
      <c r="G5" s="3">
        <v>2.37E-5</v>
      </c>
      <c r="H5" s="3">
        <v>1.083E-5</v>
      </c>
      <c r="L5" s="3" t="s">
        <v>16</v>
      </c>
    </row>
    <row r="6" spans="1:12">
      <c r="A6" s="3" t="s">
        <v>865</v>
      </c>
      <c r="B6" s="3" t="s">
        <v>872</v>
      </c>
      <c r="C6" s="3" t="s">
        <v>873</v>
      </c>
      <c r="G6" s="3">
        <v>0</v>
      </c>
      <c r="H6" s="3">
        <v>4.065E-6</v>
      </c>
      <c r="L6" s="3" t="s">
        <v>16</v>
      </c>
    </row>
    <row r="7" spans="1:12">
      <c r="A7" s="3" t="s">
        <v>865</v>
      </c>
      <c r="B7" s="3" t="s">
        <v>874</v>
      </c>
      <c r="C7" s="3" t="s">
        <v>875</v>
      </c>
      <c r="G7" s="3">
        <v>0</v>
      </c>
      <c r="H7" s="3">
        <v>4.0670000000000002E-6</v>
      </c>
      <c r="L7" s="3" t="s">
        <v>16</v>
      </c>
    </row>
    <row r="8" spans="1:12">
      <c r="A8" s="3" t="s">
        <v>865</v>
      </c>
      <c r="B8" s="3" t="s">
        <v>876</v>
      </c>
      <c r="C8" s="3" t="s">
        <v>877</v>
      </c>
      <c r="G8" s="3">
        <v>7.8909999999999995E-6</v>
      </c>
      <c r="H8" s="3">
        <v>8.2960000000000005E-5</v>
      </c>
      <c r="L8" s="3" t="s">
        <v>16</v>
      </c>
    </row>
    <row r="9" spans="1:12">
      <c r="A9" s="3" t="s">
        <v>865</v>
      </c>
      <c r="B9" s="3" t="s">
        <v>878</v>
      </c>
      <c r="C9" s="3" t="s">
        <v>879</v>
      </c>
      <c r="G9" s="3">
        <v>0</v>
      </c>
      <c r="H9" s="3">
        <v>7.2150000000000004E-6</v>
      </c>
      <c r="L9" s="3" t="s">
        <v>16</v>
      </c>
    </row>
    <row r="10" spans="1:12">
      <c r="A10" s="3" t="s">
        <v>865</v>
      </c>
      <c r="B10" s="3" t="s">
        <v>880</v>
      </c>
      <c r="C10" s="3" t="s">
        <v>881</v>
      </c>
      <c r="G10" s="3">
        <v>0</v>
      </c>
      <c r="H10" s="3">
        <v>4.0609999999999997E-6</v>
      </c>
      <c r="L10" s="3" t="s">
        <v>16</v>
      </c>
    </row>
    <row r="11" spans="1:12">
      <c r="A11" s="3" t="s">
        <v>865</v>
      </c>
      <c r="B11" s="3" t="s">
        <v>882</v>
      </c>
      <c r="C11" s="3" t="s">
        <v>883</v>
      </c>
      <c r="G11" s="3">
        <v>0</v>
      </c>
      <c r="H11" s="3">
        <v>1.218E-5</v>
      </c>
      <c r="L11" s="3" t="s">
        <v>16</v>
      </c>
    </row>
    <row r="12" spans="1:12">
      <c r="A12" s="3" t="s">
        <v>865</v>
      </c>
      <c r="B12" s="3" t="s">
        <v>884</v>
      </c>
      <c r="C12" s="3" t="s">
        <v>885</v>
      </c>
      <c r="G12" s="3">
        <v>0</v>
      </c>
      <c r="H12" s="3">
        <v>1.624E-5</v>
      </c>
      <c r="L12" s="3" t="s">
        <v>16</v>
      </c>
    </row>
    <row r="13" spans="1:12">
      <c r="A13" s="3" t="s">
        <v>865</v>
      </c>
      <c r="B13" s="3" t="s">
        <v>886</v>
      </c>
      <c r="C13" s="3" t="s">
        <v>887</v>
      </c>
      <c r="G13" s="3">
        <v>3.5840000000000002E-5</v>
      </c>
      <c r="H13" s="3">
        <v>2.031E-5</v>
      </c>
      <c r="L13" s="3" t="s">
        <v>16</v>
      </c>
    </row>
    <row r="14" spans="1:12">
      <c r="A14" s="3" t="s">
        <v>865</v>
      </c>
      <c r="B14" s="3" t="s">
        <v>22</v>
      </c>
      <c r="C14" s="3" t="s">
        <v>888</v>
      </c>
      <c r="G14" s="3">
        <v>8.9600000000000006E-6</v>
      </c>
      <c r="H14" s="3">
        <v>4.065E-6</v>
      </c>
      <c r="I14" s="5"/>
      <c r="L14" s="3" t="s">
        <v>66</v>
      </c>
    </row>
    <row r="15" spans="1:12">
      <c r="A15" s="3" t="s">
        <v>865</v>
      </c>
      <c r="B15" s="3" t="s">
        <v>22</v>
      </c>
      <c r="C15" s="3" t="s">
        <v>889</v>
      </c>
      <c r="G15" s="3">
        <v>8.952E-6</v>
      </c>
      <c r="H15" s="3">
        <v>4.0609999999999997E-6</v>
      </c>
      <c r="K15" s="5"/>
      <c r="L15" s="3" t="s">
        <v>66</v>
      </c>
    </row>
    <row r="16" spans="1:12">
      <c r="A16" s="3" t="s">
        <v>865</v>
      </c>
      <c r="B16" s="3" t="s">
        <v>22</v>
      </c>
      <c r="C16" s="3" t="s">
        <v>890</v>
      </c>
      <c r="G16" s="3">
        <v>6.6769999999999999E-5</v>
      </c>
      <c r="H16" s="3">
        <v>3.2339999999999999E-5</v>
      </c>
      <c r="L16" s="3" t="s">
        <v>69</v>
      </c>
    </row>
    <row r="20" spans="3:16">
      <c r="C20" s="6" t="s">
        <v>145</v>
      </c>
      <c r="E20" s="3">
        <f>SUM(E2:E19)</f>
        <v>9</v>
      </c>
      <c r="F20" s="3">
        <f t="shared" ref="F20:H20" si="1">SUM(F2:F19)</f>
        <v>3.1847133757961782E-4</v>
      </c>
      <c r="G20" s="3">
        <f t="shared" si="1"/>
        <v>2.1723199999999998E-4</v>
      </c>
      <c r="H20" s="3">
        <f t="shared" si="1"/>
        <v>3.1623900000000001E-4</v>
      </c>
      <c r="M20" s="7" t="s">
        <v>72</v>
      </c>
      <c r="O20" s="6" t="s">
        <v>73</v>
      </c>
      <c r="P20" s="6" t="s">
        <v>74</v>
      </c>
    </row>
    <row r="21" spans="3:16">
      <c r="M21" s="8"/>
      <c r="O21" s="3">
        <v>126726</v>
      </c>
      <c r="P21" s="3">
        <v>277198</v>
      </c>
    </row>
    <row r="22" spans="3:16">
      <c r="K22" s="9"/>
      <c r="M22" s="9"/>
      <c r="O22" s="3">
        <f>O21*G20</f>
        <v>27.528942431999997</v>
      </c>
      <c r="P22" s="3">
        <f>P21*H20</f>
        <v>87.660818321999997</v>
      </c>
    </row>
    <row r="23" spans="3:16">
      <c r="F23" s="3">
        <v>3.1847100000000002E-4</v>
      </c>
      <c r="G23" s="3">
        <v>1.45635E-4</v>
      </c>
      <c r="H23" s="3">
        <v>6.0447099999999998E-4</v>
      </c>
      <c r="J23" s="3">
        <f>F23*F23*100000</f>
        <v>1.0142377784100001E-2</v>
      </c>
      <c r="K23" s="3">
        <f t="shared" ref="K23:L23" si="2">G23*G23*100000</f>
        <v>2.1209553224999997E-3</v>
      </c>
      <c r="L23" s="3">
        <f t="shared" si="2"/>
        <v>3.6538518984100002E-2</v>
      </c>
      <c r="O23" s="6" t="s">
        <v>75</v>
      </c>
    </row>
    <row r="24" spans="3:16">
      <c r="J24" s="5"/>
      <c r="O24" s="3" t="s">
        <v>76</v>
      </c>
    </row>
    <row r="25" spans="3:16">
      <c r="F25" s="3">
        <v>2.2094899999999999E-4</v>
      </c>
      <c r="G25" s="3">
        <v>1.4682399999999999E-4</v>
      </c>
      <c r="H25" s="3">
        <v>3.1931700000000001E-4</v>
      </c>
      <c r="J25" s="3">
        <f>F25*F25*100000</f>
        <v>4.8818460600999992E-3</v>
      </c>
      <c r="K25" s="3">
        <f t="shared" ref="K25:L25" si="3">G25*G25*100000</f>
        <v>2.1557286975999999E-3</v>
      </c>
      <c r="L25" s="3">
        <f t="shared" si="3"/>
        <v>1.0196334648900001E-2</v>
      </c>
      <c r="O25" s="3">
        <v>28260</v>
      </c>
    </row>
    <row r="26" spans="3:16">
      <c r="J26" s="5"/>
      <c r="O26" s="3">
        <v>9</v>
      </c>
    </row>
    <row r="27" spans="3:16">
      <c r="F27" s="3">
        <v>3.1746299999999998E-4</v>
      </c>
      <c r="G27" s="3">
        <v>2.5462199999999998E-4</v>
      </c>
      <c r="H27" s="3">
        <v>3.9110799999999998E-4</v>
      </c>
      <c r="J27" s="3">
        <f>F27*F27*100000</f>
        <v>1.0078275636899999E-2</v>
      </c>
      <c r="K27" s="3">
        <f t="shared" ref="K27:L27" si="4">G27*G27*100000</f>
        <v>6.4832362883999991E-3</v>
      </c>
      <c r="L27" s="3">
        <f t="shared" si="4"/>
        <v>1.5296546766399997E-2</v>
      </c>
    </row>
    <row r="400" spans="6:8">
      <c r="F400" s="4">
        <f>SUM(F1:F399)</f>
        <v>1.4938256751592357E-3</v>
      </c>
      <c r="G400" s="4">
        <f t="shared" ref="G400:H400" si="5">SUM(G1:G399)</f>
        <v>9.815449999999999E-4</v>
      </c>
      <c r="H400" s="4">
        <f t="shared" si="5"/>
        <v>1.947374E-3</v>
      </c>
    </row>
    <row r="401" spans="6:8">
      <c r="F401" s="3">
        <f>F400*F400</f>
        <v>2.2315151477649463E-6</v>
      </c>
      <c r="G401" s="3">
        <f t="shared" ref="G401:H401" si="6">G400*G400</f>
        <v>9.6343058702499981E-7</v>
      </c>
      <c r="H401" s="3">
        <f t="shared" si="6"/>
        <v>3.7922654958759998E-6</v>
      </c>
    </row>
  </sheetData>
  <phoneticPr fontId="3" type="noConversion"/>
  <pageMargins left="0.7" right="0.7" top="0.78740157499999996" bottom="0.78740157499999996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3E01AE-871D-404F-B8EB-AF1EB1FC6E5D}">
  <sheetPr codeName="Tabelle17"/>
  <dimension ref="A1:P101"/>
  <sheetViews>
    <sheetView workbookViewId="0">
      <selection activeCell="A2" sqref="A2"/>
    </sheetView>
  </sheetViews>
  <sheetFormatPr baseColWidth="10" defaultRowHeight="15"/>
  <cols>
    <col min="1" max="1" width="19.5" style="3" customWidth="1"/>
    <col min="2" max="2" width="17.6640625" style="3" customWidth="1"/>
    <col min="3" max="3" width="14.33203125" style="3" customWidth="1"/>
    <col min="4" max="4" width="10.83203125" style="3"/>
    <col min="5" max="5" width="8.5" style="3" customWidth="1"/>
    <col min="6" max="8" width="12" style="3" bestFit="1" customWidth="1"/>
    <col min="9" max="9" width="7.6640625" style="3" customWidth="1"/>
    <col min="10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891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892</v>
      </c>
      <c r="B2" s="3" t="s">
        <v>893</v>
      </c>
      <c r="C2" s="3" t="s">
        <v>894</v>
      </c>
      <c r="D2" s="3" t="s">
        <v>15</v>
      </c>
      <c r="E2" s="3">
        <v>1</v>
      </c>
      <c r="F2" s="4">
        <f t="shared" ref="F2:F7" si="0">1/28260</f>
        <v>3.5385704175513094E-5</v>
      </c>
      <c r="L2" s="3" t="s">
        <v>16</v>
      </c>
    </row>
    <row r="3" spans="1:12">
      <c r="A3" s="3" t="s">
        <v>892</v>
      </c>
      <c r="B3" s="3" t="s">
        <v>895</v>
      </c>
      <c r="C3" s="3" t="s">
        <v>896</v>
      </c>
      <c r="D3" s="3" t="s">
        <v>15</v>
      </c>
      <c r="E3" s="3">
        <v>1</v>
      </c>
      <c r="F3" s="4">
        <f t="shared" si="0"/>
        <v>3.5385704175513094E-5</v>
      </c>
      <c r="G3" s="3">
        <v>9.465E-6</v>
      </c>
      <c r="H3" s="3">
        <v>4.4059999999999998E-6</v>
      </c>
      <c r="L3" s="3" t="s">
        <v>16</v>
      </c>
    </row>
    <row r="4" spans="1:12">
      <c r="A4" s="3" t="s">
        <v>892</v>
      </c>
      <c r="B4" s="3" t="s">
        <v>897</v>
      </c>
      <c r="C4" s="3" t="s">
        <v>898</v>
      </c>
      <c r="D4" s="3" t="s">
        <v>15</v>
      </c>
      <c r="E4" s="3">
        <v>1</v>
      </c>
      <c r="F4" s="4">
        <f t="shared" si="0"/>
        <v>3.5385704175513094E-5</v>
      </c>
      <c r="G4" s="3">
        <v>8.9670000000000007E-6</v>
      </c>
      <c r="H4" s="3">
        <v>4.0679999999999998E-6</v>
      </c>
      <c r="L4" s="3" t="s">
        <v>16</v>
      </c>
    </row>
    <row r="5" spans="1:12">
      <c r="A5" s="3" t="s">
        <v>892</v>
      </c>
      <c r="B5" s="3" t="s">
        <v>22</v>
      </c>
      <c r="C5" s="3" t="s">
        <v>899</v>
      </c>
      <c r="D5" s="3" t="s">
        <v>15</v>
      </c>
      <c r="E5" s="3">
        <v>1</v>
      </c>
      <c r="F5" s="4">
        <f t="shared" si="0"/>
        <v>3.5385704175513094E-5</v>
      </c>
      <c r="L5" s="3" t="s">
        <v>24</v>
      </c>
    </row>
    <row r="6" spans="1:12">
      <c r="A6" s="3" t="s">
        <v>892</v>
      </c>
      <c r="B6" s="3" t="s">
        <v>22</v>
      </c>
      <c r="C6" s="3" t="s">
        <v>900</v>
      </c>
      <c r="D6" s="3" t="s">
        <v>15</v>
      </c>
      <c r="E6" s="3">
        <v>1</v>
      </c>
      <c r="F6" s="4">
        <f t="shared" si="0"/>
        <v>3.5385704175513094E-5</v>
      </c>
      <c r="L6" s="3" t="s">
        <v>24</v>
      </c>
    </row>
    <row r="7" spans="1:12">
      <c r="A7" s="3" t="s">
        <v>892</v>
      </c>
      <c r="B7" s="3" t="s">
        <v>901</v>
      </c>
      <c r="C7" s="3" t="s">
        <v>902</v>
      </c>
      <c r="D7" s="3" t="s">
        <v>15</v>
      </c>
      <c r="E7" s="3">
        <v>2</v>
      </c>
      <c r="F7" s="4">
        <f t="shared" si="0"/>
        <v>3.5385704175513094E-5</v>
      </c>
      <c r="L7" s="3" t="s">
        <v>16</v>
      </c>
    </row>
    <row r="8" spans="1:12">
      <c r="A8" s="3" t="s">
        <v>892</v>
      </c>
      <c r="B8" s="3" t="s">
        <v>903</v>
      </c>
      <c r="C8" s="3" t="s">
        <v>904</v>
      </c>
      <c r="G8" s="3">
        <v>2.3710000000000002E-5</v>
      </c>
      <c r="H8" s="3">
        <v>4.333E-5</v>
      </c>
      <c r="J8" s="3" t="s">
        <v>30</v>
      </c>
    </row>
    <row r="9" spans="1:12">
      <c r="A9" s="3" t="s">
        <v>892</v>
      </c>
      <c r="B9" s="3" t="s">
        <v>905</v>
      </c>
      <c r="C9" s="3" t="s">
        <v>906</v>
      </c>
      <c r="G9" s="3">
        <v>3.1619999999999999E-5</v>
      </c>
      <c r="H9" s="3">
        <v>3.4670000000000002E-4</v>
      </c>
      <c r="J9" s="19" t="s">
        <v>836</v>
      </c>
      <c r="K9" s="3" t="s">
        <v>30</v>
      </c>
    </row>
    <row r="10" spans="1:12">
      <c r="A10" s="3" t="s">
        <v>892</v>
      </c>
      <c r="B10" s="3" t="s">
        <v>907</v>
      </c>
      <c r="C10" s="3" t="s">
        <v>908</v>
      </c>
      <c r="I10" s="3" t="s">
        <v>27</v>
      </c>
      <c r="J10" s="3" t="s">
        <v>28</v>
      </c>
    </row>
    <row r="11" spans="1:12">
      <c r="A11" s="3" t="s">
        <v>892</v>
      </c>
      <c r="B11" s="3" t="s">
        <v>22</v>
      </c>
      <c r="C11" s="3" t="s">
        <v>909</v>
      </c>
      <c r="G11" s="3">
        <v>0</v>
      </c>
      <c r="H11" s="3">
        <v>5.3069999999999998E-5</v>
      </c>
      <c r="J11" s="3" t="s">
        <v>30</v>
      </c>
    </row>
    <row r="12" spans="1:12">
      <c r="A12" s="3" t="s">
        <v>892</v>
      </c>
      <c r="B12" s="3" t="s">
        <v>910</v>
      </c>
      <c r="C12" s="3" t="s">
        <v>911</v>
      </c>
      <c r="G12" s="3">
        <v>0</v>
      </c>
      <c r="H12" s="3">
        <v>1.4450000000000001E-5</v>
      </c>
      <c r="J12" s="3" t="s">
        <v>30</v>
      </c>
    </row>
    <row r="13" spans="1:12">
      <c r="A13" s="3" t="s">
        <v>892</v>
      </c>
      <c r="B13" s="3" t="s">
        <v>912</v>
      </c>
      <c r="C13" s="3" t="s">
        <v>913</v>
      </c>
      <c r="G13" s="3">
        <v>1.7969999999999999E-5</v>
      </c>
      <c r="H13" s="3">
        <v>8.1359999999999997E-6</v>
      </c>
      <c r="L13" s="3" t="s">
        <v>16</v>
      </c>
    </row>
    <row r="14" spans="1:12">
      <c r="A14" s="3" t="s">
        <v>892</v>
      </c>
      <c r="B14" s="3" t="s">
        <v>914</v>
      </c>
      <c r="C14" s="3" t="s">
        <v>915</v>
      </c>
      <c r="G14" s="3">
        <v>0</v>
      </c>
      <c r="H14" s="3">
        <v>8.1359999999999997E-6</v>
      </c>
      <c r="L14" s="3" t="s">
        <v>16</v>
      </c>
    </row>
    <row r="15" spans="1:12">
      <c r="A15" s="3" t="s">
        <v>892</v>
      </c>
      <c r="B15" s="3" t="s">
        <v>916</v>
      </c>
      <c r="C15" s="3" t="s">
        <v>917</v>
      </c>
      <c r="G15" s="3">
        <v>0</v>
      </c>
      <c r="H15" s="3">
        <v>4.4320000000000001E-6</v>
      </c>
      <c r="L15" s="3" t="s">
        <v>16</v>
      </c>
    </row>
    <row r="16" spans="1:12">
      <c r="A16" s="3" t="s">
        <v>892</v>
      </c>
      <c r="B16" s="3" t="s">
        <v>918</v>
      </c>
      <c r="C16" s="3" t="s">
        <v>919</v>
      </c>
      <c r="G16" s="3">
        <v>9.3940000000000002E-6</v>
      </c>
      <c r="H16" s="3">
        <v>4.3549999999999998E-6</v>
      </c>
      <c r="L16" s="3" t="s">
        <v>16</v>
      </c>
    </row>
    <row r="17" spans="1:16">
      <c r="A17" s="3" t="s">
        <v>892</v>
      </c>
      <c r="B17" s="3" t="s">
        <v>920</v>
      </c>
      <c r="C17" s="3" t="s">
        <v>921</v>
      </c>
      <c r="G17" s="3">
        <v>0</v>
      </c>
      <c r="H17" s="3">
        <v>1.7969999999999999E-5</v>
      </c>
      <c r="L17" s="3" t="s">
        <v>16</v>
      </c>
    </row>
    <row r="18" spans="1:16">
      <c r="A18" s="3" t="s">
        <v>892</v>
      </c>
      <c r="B18" s="3" t="s">
        <v>922</v>
      </c>
      <c r="C18" s="3" t="s">
        <v>923</v>
      </c>
      <c r="G18" s="3">
        <v>9.7249999999999992E-6</v>
      </c>
      <c r="H18" s="3">
        <v>4.5789999999999997E-6</v>
      </c>
      <c r="L18" s="3" t="s">
        <v>16</v>
      </c>
    </row>
    <row r="19" spans="1:16">
      <c r="A19" s="3" t="s">
        <v>892</v>
      </c>
      <c r="B19" s="3" t="s">
        <v>924</v>
      </c>
      <c r="C19" s="3" t="s">
        <v>925</v>
      </c>
      <c r="G19" s="3">
        <v>0</v>
      </c>
      <c r="H19" s="3">
        <v>3.2320000000000002E-5</v>
      </c>
      <c r="L19" s="3" t="s">
        <v>16</v>
      </c>
    </row>
    <row r="20" spans="1:16">
      <c r="A20" s="3" t="s">
        <v>892</v>
      </c>
      <c r="B20" s="3" t="s">
        <v>22</v>
      </c>
      <c r="C20" s="3" t="s">
        <v>926</v>
      </c>
      <c r="G20" s="3">
        <v>0</v>
      </c>
      <c r="H20" s="3">
        <v>4.2320000000000003E-6</v>
      </c>
      <c r="L20" s="3" t="s">
        <v>66</v>
      </c>
    </row>
    <row r="21" spans="1:16">
      <c r="A21" s="3" t="s">
        <v>892</v>
      </c>
      <c r="B21" s="3" t="s">
        <v>22</v>
      </c>
      <c r="C21" s="3" t="s">
        <v>927</v>
      </c>
      <c r="G21" s="3">
        <v>8.9789999999999999E-6</v>
      </c>
      <c r="H21" s="3">
        <v>1.223E-5</v>
      </c>
      <c r="I21" s="5"/>
      <c r="L21" s="3" t="s">
        <v>69</v>
      </c>
    </row>
    <row r="25" spans="1:16">
      <c r="C25" s="6" t="s">
        <v>145</v>
      </c>
      <c r="E25" s="3">
        <f>SUM(E2:E24)</f>
        <v>7</v>
      </c>
      <c r="F25" s="3">
        <f t="shared" ref="F25:H25" si="1">SUM(F2:F24)</f>
        <v>2.1231422505307856E-4</v>
      </c>
      <c r="G25" s="3">
        <f t="shared" si="1"/>
        <v>1.1983E-4</v>
      </c>
      <c r="H25" s="3">
        <f t="shared" si="1"/>
        <v>5.6241400000000001E-4</v>
      </c>
      <c r="M25" s="7" t="s">
        <v>72</v>
      </c>
      <c r="O25" s="6" t="s">
        <v>73</v>
      </c>
      <c r="P25" s="6" t="s">
        <v>74</v>
      </c>
    </row>
    <row r="26" spans="1:16">
      <c r="M26" s="8"/>
      <c r="O26" s="3">
        <v>126530</v>
      </c>
      <c r="P26" s="3">
        <v>276930</v>
      </c>
    </row>
    <row r="27" spans="1:16">
      <c r="O27" s="3">
        <f>F25*O26</f>
        <v>26.86411889596603</v>
      </c>
      <c r="P27" s="3">
        <f>G25*P26</f>
        <v>33.1845219</v>
      </c>
    </row>
    <row r="28" spans="1:16">
      <c r="F28" s="3">
        <v>2.477E-4</v>
      </c>
      <c r="G28" s="3">
        <v>9.9593999999999995E-5</v>
      </c>
      <c r="H28" s="3">
        <v>5.1029000000000005E-4</v>
      </c>
      <c r="J28" s="10">
        <f>F28*F28*100000</f>
        <v>6.1355289999999998E-3</v>
      </c>
      <c r="K28" s="10">
        <f t="shared" ref="K28:L28" si="2">G28*G28*100000</f>
        <v>9.9189648359999981E-4</v>
      </c>
      <c r="L28" s="10">
        <f t="shared" si="2"/>
        <v>2.6039588410000005E-2</v>
      </c>
      <c r="O28" s="6" t="s">
        <v>75</v>
      </c>
    </row>
    <row r="29" spans="1:16">
      <c r="O29" s="3" t="s">
        <v>146</v>
      </c>
    </row>
    <row r="30" spans="1:16">
      <c r="F30" s="3">
        <v>2.1338800000000001E-4</v>
      </c>
      <c r="G30" s="3">
        <v>1.40629E-4</v>
      </c>
      <c r="H30" s="3">
        <v>3.1045299999999998E-4</v>
      </c>
      <c r="J30" s="10">
        <f>F30*F30*100000</f>
        <v>4.5534438544000003E-3</v>
      </c>
      <c r="K30" s="10">
        <f t="shared" ref="K30:L30" si="3">G30*G30*100000</f>
        <v>1.9776515640999998E-3</v>
      </c>
      <c r="L30" s="10">
        <f t="shared" si="3"/>
        <v>9.6381065208999989E-3</v>
      </c>
      <c r="O30" s="3">
        <v>27008</v>
      </c>
    </row>
    <row r="31" spans="1:16">
      <c r="O31" s="3">
        <v>7</v>
      </c>
    </row>
    <row r="32" spans="1:16">
      <c r="F32" s="3">
        <v>1.19164E-4</v>
      </c>
      <c r="G32" s="3">
        <v>8.2027999999999995E-5</v>
      </c>
      <c r="H32" s="3">
        <v>1.6734599999999999E-4</v>
      </c>
      <c r="J32" s="10">
        <f>F32*F32*100000</f>
        <v>1.4200058896E-3</v>
      </c>
      <c r="K32" s="10">
        <f t="shared" ref="K32:L32" si="4">G32*G32*100000</f>
        <v>6.7285927839999982E-4</v>
      </c>
      <c r="L32" s="10">
        <f t="shared" si="4"/>
        <v>2.8004683715999999E-3</v>
      </c>
    </row>
    <row r="100" spans="6:8">
      <c r="F100" s="4">
        <f>SUM(F1:F99)</f>
        <v>1.0048804501061571E-3</v>
      </c>
      <c r="G100" s="4">
        <f t="shared" ref="G100:H100" si="5">SUM(G1:G99)</f>
        <v>5.6191100000000001E-4</v>
      </c>
      <c r="H100" s="4">
        <f t="shared" si="5"/>
        <v>2.1129170000000002E-3</v>
      </c>
    </row>
    <row r="101" spans="6:8">
      <c r="F101" s="4">
        <f>F100*F100</f>
        <v>1.0097847190055529E-6</v>
      </c>
      <c r="G101" s="4">
        <f t="shared" ref="G101:H101" si="6">G100*G100</f>
        <v>3.1574397192099999E-7</v>
      </c>
      <c r="H101" s="4">
        <f t="shared" si="6"/>
        <v>4.464418248889001E-6</v>
      </c>
    </row>
  </sheetData>
  <phoneticPr fontId="3" type="noConversion"/>
  <pageMargins left="0.7" right="0.7" top="0.78740157499999996" bottom="0.78740157499999996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A4D5A2-8A2D-BE43-839D-DDFE991AD650}">
  <sheetPr codeName="Sheet45"/>
  <dimension ref="A1:P101"/>
  <sheetViews>
    <sheetView workbookViewId="0">
      <selection activeCell="A2" sqref="A2"/>
    </sheetView>
  </sheetViews>
  <sheetFormatPr baseColWidth="10" defaultRowHeight="15"/>
  <cols>
    <col min="1" max="1" width="22.33203125" style="3" customWidth="1"/>
    <col min="2" max="2" width="17.33203125" style="3" customWidth="1"/>
    <col min="3" max="3" width="12.5" style="3" customWidth="1"/>
    <col min="4" max="5" width="10.83203125" style="3"/>
    <col min="6" max="6" width="12.5" style="3" bestFit="1" customWidth="1"/>
    <col min="7" max="8" width="12" style="3" bestFit="1" customWidth="1"/>
    <col min="9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928</v>
      </c>
      <c r="B2" s="3" t="s">
        <v>929</v>
      </c>
      <c r="C2" s="3" t="s">
        <v>930</v>
      </c>
      <c r="D2" s="3" t="s">
        <v>15</v>
      </c>
      <c r="E2" s="3">
        <v>1</v>
      </c>
      <c r="F2" s="4">
        <f t="shared" ref="F2:F7" si="0">E2/28260</f>
        <v>3.5385704175513094E-5</v>
      </c>
      <c r="L2" s="3" t="s">
        <v>16</v>
      </c>
    </row>
    <row r="3" spans="1:12">
      <c r="A3" s="3" t="s">
        <v>928</v>
      </c>
      <c r="B3" s="3" t="s">
        <v>22</v>
      </c>
      <c r="C3" s="3" t="s">
        <v>931</v>
      </c>
      <c r="D3" s="3" t="s">
        <v>15</v>
      </c>
      <c r="E3" s="3">
        <v>1</v>
      </c>
      <c r="F3" s="4">
        <f t="shared" si="0"/>
        <v>3.5385704175513094E-5</v>
      </c>
      <c r="L3" s="3" t="s">
        <v>21</v>
      </c>
    </row>
    <row r="4" spans="1:12">
      <c r="A4" s="3" t="s">
        <v>928</v>
      </c>
      <c r="B4" s="3" t="s">
        <v>22</v>
      </c>
      <c r="C4" s="3" t="s">
        <v>932</v>
      </c>
      <c r="D4" s="3" t="s">
        <v>15</v>
      </c>
      <c r="E4" s="3">
        <v>1</v>
      </c>
      <c r="F4" s="4">
        <f t="shared" si="0"/>
        <v>3.5385704175513094E-5</v>
      </c>
      <c r="L4" s="3" t="s">
        <v>21</v>
      </c>
    </row>
    <row r="5" spans="1:12">
      <c r="A5" s="3" t="s">
        <v>928</v>
      </c>
      <c r="B5" s="3" t="s">
        <v>22</v>
      </c>
      <c r="C5" s="3" t="s">
        <v>933</v>
      </c>
      <c r="D5" s="3" t="s">
        <v>15</v>
      </c>
      <c r="E5" s="3">
        <v>1</v>
      </c>
      <c r="F5" s="4">
        <f t="shared" si="0"/>
        <v>3.5385704175513094E-5</v>
      </c>
    </row>
    <row r="6" spans="1:12">
      <c r="A6" s="3" t="s">
        <v>928</v>
      </c>
      <c r="B6" s="3" t="s">
        <v>22</v>
      </c>
      <c r="C6" s="3" t="s">
        <v>934</v>
      </c>
      <c r="D6" s="3" t="s">
        <v>15</v>
      </c>
      <c r="E6" s="3">
        <v>2</v>
      </c>
      <c r="F6" s="4">
        <f t="shared" si="0"/>
        <v>7.0771408351026188E-5</v>
      </c>
      <c r="G6" s="3">
        <v>7.1019999999999994E-5</v>
      </c>
      <c r="H6" s="3">
        <v>3.2459999999999998E-5</v>
      </c>
    </row>
    <row r="7" spans="1:12">
      <c r="A7" s="3" t="s">
        <v>928</v>
      </c>
      <c r="B7" s="3" t="s">
        <v>22</v>
      </c>
      <c r="C7" s="3" t="s">
        <v>935</v>
      </c>
      <c r="D7" s="3" t="s">
        <v>15</v>
      </c>
      <c r="E7" s="3">
        <v>2</v>
      </c>
      <c r="F7" s="4">
        <f t="shared" si="0"/>
        <v>7.0771408351026188E-5</v>
      </c>
    </row>
    <row r="8" spans="1:12">
      <c r="A8" s="3" t="s">
        <v>928</v>
      </c>
      <c r="B8" s="3" t="s">
        <v>936</v>
      </c>
      <c r="C8" s="3" t="s">
        <v>937</v>
      </c>
      <c r="I8" s="3" t="s">
        <v>27</v>
      </c>
      <c r="J8" s="3" t="s">
        <v>28</v>
      </c>
    </row>
    <row r="9" spans="1:12">
      <c r="A9" s="3" t="s">
        <v>928</v>
      </c>
      <c r="B9" s="3" t="s">
        <v>938</v>
      </c>
      <c r="C9" s="3" t="s">
        <v>939</v>
      </c>
      <c r="G9" s="3">
        <v>0</v>
      </c>
      <c r="H9" s="3">
        <v>6.8549999999999999E-5</v>
      </c>
      <c r="I9" s="3" t="s">
        <v>27</v>
      </c>
      <c r="J9" s="3" t="s">
        <v>28</v>
      </c>
    </row>
    <row r="10" spans="1:12">
      <c r="A10" s="3" t="s">
        <v>928</v>
      </c>
      <c r="B10" s="3" t="s">
        <v>940</v>
      </c>
      <c r="C10" s="3" t="s">
        <v>941</v>
      </c>
      <c r="G10" s="3">
        <v>2.3669999999999999E-5</v>
      </c>
      <c r="H10" s="3">
        <v>1.082E-5</v>
      </c>
      <c r="L10" s="3" t="s">
        <v>16</v>
      </c>
    </row>
    <row r="11" spans="1:12">
      <c r="A11" s="3" t="s">
        <v>928</v>
      </c>
      <c r="B11" s="3" t="s">
        <v>942</v>
      </c>
      <c r="C11" s="3" t="s">
        <v>943</v>
      </c>
      <c r="G11" s="3">
        <v>0</v>
      </c>
      <c r="H11" s="3">
        <v>8.1289999999999996E-6</v>
      </c>
      <c r="L11" s="3" t="s">
        <v>16</v>
      </c>
    </row>
    <row r="12" spans="1:12">
      <c r="A12" s="3" t="s">
        <v>928</v>
      </c>
      <c r="B12" s="3" t="s">
        <v>944</v>
      </c>
      <c r="C12" s="3" t="s">
        <v>710</v>
      </c>
      <c r="G12" s="3">
        <v>0</v>
      </c>
      <c r="H12" s="3">
        <v>8.123E-6</v>
      </c>
      <c r="L12" s="3" t="s">
        <v>16</v>
      </c>
    </row>
    <row r="13" spans="1:12">
      <c r="A13" s="3" t="s">
        <v>928</v>
      </c>
      <c r="B13" s="3" t="s">
        <v>945</v>
      </c>
      <c r="C13" s="3" t="s">
        <v>946</v>
      </c>
      <c r="G13" s="3">
        <v>8.9800000000000004E-6</v>
      </c>
      <c r="H13" s="3">
        <v>4.0670000000000002E-6</v>
      </c>
      <c r="L13" s="3" t="s">
        <v>16</v>
      </c>
    </row>
    <row r="14" spans="1:12">
      <c r="A14" s="3" t="s">
        <v>928</v>
      </c>
      <c r="B14" s="3" t="s">
        <v>947</v>
      </c>
      <c r="C14" s="3" t="s">
        <v>948</v>
      </c>
      <c r="G14" s="3">
        <v>8.9530000000000005E-6</v>
      </c>
      <c r="H14" s="3">
        <v>4.0609999999999997E-6</v>
      </c>
      <c r="L14" s="3" t="s">
        <v>16</v>
      </c>
    </row>
    <row r="15" spans="1:12">
      <c r="A15" s="3" t="s">
        <v>928</v>
      </c>
      <c r="B15" s="3" t="s">
        <v>949</v>
      </c>
      <c r="C15" s="3" t="s">
        <v>175</v>
      </c>
      <c r="G15" s="3">
        <v>6.6619999999999996E-5</v>
      </c>
      <c r="H15" s="3">
        <v>3.2280000000000003E-5</v>
      </c>
      <c r="L15" s="3" t="s">
        <v>16</v>
      </c>
    </row>
    <row r="16" spans="1:12">
      <c r="A16" s="3" t="s">
        <v>928</v>
      </c>
      <c r="B16" s="3" t="s">
        <v>22</v>
      </c>
      <c r="C16" s="3" t="s">
        <v>950</v>
      </c>
      <c r="G16" s="3">
        <v>0</v>
      </c>
      <c r="H16" s="3">
        <v>2.4369999999999999E-5</v>
      </c>
      <c r="L16" s="3" t="s">
        <v>66</v>
      </c>
    </row>
    <row r="17" spans="1:16">
      <c r="A17" s="3" t="s">
        <v>928</v>
      </c>
      <c r="B17" s="3" t="s">
        <v>22</v>
      </c>
      <c r="C17" s="3" t="s">
        <v>951</v>
      </c>
      <c r="G17" s="3">
        <v>8.9549999999999998E-6</v>
      </c>
      <c r="H17" s="3">
        <v>4.0609999999999997E-6</v>
      </c>
      <c r="L17" s="3" t="s">
        <v>66</v>
      </c>
    </row>
    <row r="18" spans="1:16">
      <c r="A18" s="3" t="s">
        <v>928</v>
      </c>
      <c r="B18" s="3" t="s">
        <v>22</v>
      </c>
      <c r="C18" s="3" t="s">
        <v>952</v>
      </c>
      <c r="G18" s="3">
        <v>0</v>
      </c>
      <c r="H18" s="3">
        <v>4.0620000000000002E-6</v>
      </c>
      <c r="L18" s="3" t="s">
        <v>66</v>
      </c>
    </row>
    <row r="19" spans="1:16">
      <c r="A19" s="3" t="s">
        <v>928</v>
      </c>
      <c r="B19" s="3" t="s">
        <v>22</v>
      </c>
      <c r="C19" s="3" t="s">
        <v>953</v>
      </c>
      <c r="G19" s="3">
        <v>0</v>
      </c>
      <c r="H19" s="3">
        <v>4.0620000000000002E-6</v>
      </c>
      <c r="L19" s="3" t="s">
        <v>66</v>
      </c>
    </row>
    <row r="20" spans="1:16">
      <c r="A20" s="3" t="s">
        <v>928</v>
      </c>
      <c r="B20" s="3" t="s">
        <v>22</v>
      </c>
      <c r="C20" s="3" t="s">
        <v>954</v>
      </c>
      <c r="G20" s="3">
        <v>0</v>
      </c>
      <c r="H20" s="3">
        <v>3.239E-5</v>
      </c>
      <c r="L20" s="3" t="s">
        <v>66</v>
      </c>
    </row>
    <row r="21" spans="1:16">
      <c r="A21" s="3" t="s">
        <v>928</v>
      </c>
      <c r="B21" s="3" t="s">
        <v>22</v>
      </c>
      <c r="C21" s="3" t="s">
        <v>955</v>
      </c>
      <c r="G21" s="3">
        <v>1.7929999999999999E-5</v>
      </c>
      <c r="H21" s="3">
        <v>8.1319999999999994E-6</v>
      </c>
      <c r="L21" s="3" t="s">
        <v>69</v>
      </c>
    </row>
    <row r="25" spans="1:16">
      <c r="C25" s="6" t="s">
        <v>145</v>
      </c>
      <c r="E25" s="3">
        <f>SUM(E2:E21)</f>
        <v>8</v>
      </c>
      <c r="F25" s="3">
        <f t="shared" ref="F25:H25" si="1">SUM(F2:F21)</f>
        <v>2.8308563340410475E-4</v>
      </c>
      <c r="G25" s="3">
        <f t="shared" si="1"/>
        <v>2.0612799999999998E-4</v>
      </c>
      <c r="H25" s="3">
        <f t="shared" si="1"/>
        <v>2.4556699999999997E-4</v>
      </c>
      <c r="M25" s="7" t="s">
        <v>72</v>
      </c>
      <c r="O25" s="6" t="s">
        <v>73</v>
      </c>
      <c r="P25" s="6" t="s">
        <v>74</v>
      </c>
    </row>
    <row r="26" spans="1:16">
      <c r="M26" s="8"/>
      <c r="O26" s="3">
        <v>126720</v>
      </c>
      <c r="P26" s="3">
        <v>277228</v>
      </c>
    </row>
    <row r="27" spans="1:16">
      <c r="M27" s="9"/>
      <c r="O27" s="3">
        <f>O26*G25</f>
        <v>26.120540159999997</v>
      </c>
      <c r="P27" s="3">
        <f>P26*H25</f>
        <v>68.07804827599999</v>
      </c>
    </row>
    <row r="28" spans="1:16">
      <c r="F28" s="3">
        <v>2.8308599999999999E-4</v>
      </c>
      <c r="G28" s="3">
        <v>1.2222399999999999E-4</v>
      </c>
      <c r="H28" s="3">
        <v>5.5771499999999997E-4</v>
      </c>
      <c r="J28" s="11">
        <f>F28*F28*100000</f>
        <v>8.0137683396000001E-3</v>
      </c>
      <c r="K28" s="11">
        <f t="shared" ref="K28:L28" si="2">G28*G28*100000</f>
        <v>1.4938706175999998E-3</v>
      </c>
      <c r="L28" s="11">
        <f t="shared" si="2"/>
        <v>3.1104602122499995E-2</v>
      </c>
      <c r="M28" s="13"/>
      <c r="O28" s="6" t="s">
        <v>75</v>
      </c>
    </row>
    <row r="29" spans="1:16">
      <c r="O29" s="3" t="s">
        <v>186</v>
      </c>
    </row>
    <row r="30" spans="1:16">
      <c r="F30" s="3">
        <v>2.0517699999999999E-4</v>
      </c>
      <c r="G30" s="3">
        <v>1.3403300000000001E-4</v>
      </c>
      <c r="H30" s="3">
        <v>3.0061699999999998E-4</v>
      </c>
      <c r="J30" s="11">
        <f>F30*F30*100000</f>
        <v>4.2097601328999999E-3</v>
      </c>
      <c r="K30" s="11">
        <f t="shared" ref="K30:L30" si="3">G30*G30*100000</f>
        <v>1.7964845089000001E-3</v>
      </c>
      <c r="L30" s="11">
        <f t="shared" si="3"/>
        <v>9.0370580688999991E-3</v>
      </c>
      <c r="O30" s="3">
        <v>28260</v>
      </c>
    </row>
    <row r="31" spans="1:16">
      <c r="O31" s="3">
        <v>8</v>
      </c>
    </row>
    <row r="32" spans="1:16">
      <c r="F32" s="3">
        <v>2.4528499999999998E-4</v>
      </c>
      <c r="G32" s="3">
        <v>1.9047899999999999E-4</v>
      </c>
      <c r="H32" s="3">
        <v>3.1094800000000002E-4</v>
      </c>
      <c r="J32" s="11">
        <f>F32*F32*100000</f>
        <v>6.0164731224999993E-3</v>
      </c>
      <c r="K32" s="11">
        <f t="shared" ref="K32:L32" si="4">G32*G32*100000</f>
        <v>3.6282249440999998E-3</v>
      </c>
      <c r="L32" s="11">
        <f t="shared" si="4"/>
        <v>9.6688658704000008E-3</v>
      </c>
    </row>
    <row r="100" spans="6:8">
      <c r="F100" s="4">
        <f>SUM(F1:F99)</f>
        <v>1.2997192668082096E-3</v>
      </c>
      <c r="G100" s="4">
        <f t="shared" ref="G100:H100" si="5">SUM(G1:G99)</f>
        <v>8.5899199999999994E-4</v>
      </c>
      <c r="H100" s="4">
        <f t="shared" si="5"/>
        <v>1.6604139999999998E-3</v>
      </c>
    </row>
    <row r="101" spans="6:8">
      <c r="F101" s="3">
        <f>F100*F100</f>
        <v>1.6892701725124698E-6</v>
      </c>
      <c r="G101" s="3">
        <f t="shared" ref="G101:H101" si="6">G100*G100</f>
        <v>7.3786725606399988E-7</v>
      </c>
      <c r="H101" s="3">
        <f t="shared" si="6"/>
        <v>2.7569746513959994E-6</v>
      </c>
    </row>
  </sheetData>
  <phoneticPr fontId="3" type="noConversion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35277F-23D4-6940-9B4B-F06324A24799}">
  <sheetPr codeName="Sheet1"/>
  <dimension ref="A1:P101"/>
  <sheetViews>
    <sheetView workbookViewId="0">
      <selection activeCell="A2" sqref="A2"/>
    </sheetView>
  </sheetViews>
  <sheetFormatPr baseColWidth="10" defaultRowHeight="15"/>
  <cols>
    <col min="1" max="1" width="20.1640625" style="3" customWidth="1"/>
    <col min="2" max="2" width="17.5" style="3" customWidth="1"/>
    <col min="3" max="3" width="16.83203125" style="3" customWidth="1"/>
    <col min="4" max="5" width="10.83203125" style="3"/>
    <col min="6" max="8" width="12" style="3" bestFit="1" customWidth="1"/>
    <col min="9" max="9" width="6.5" style="3" customWidth="1"/>
    <col min="10" max="10" width="13.5" style="3" customWidth="1"/>
    <col min="11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5</v>
      </c>
      <c r="F1" s="2" t="s">
        <v>4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77</v>
      </c>
      <c r="B2" s="3" t="s">
        <v>78</v>
      </c>
      <c r="C2" s="3" t="s">
        <v>79</v>
      </c>
      <c r="D2" s="3" t="s">
        <v>15</v>
      </c>
      <c r="E2" s="3">
        <v>1</v>
      </c>
      <c r="F2" s="4">
        <f t="shared" ref="F2:F18" si="0">E2/28260</f>
        <v>3.5385704175513094E-5</v>
      </c>
      <c r="L2" s="3" t="s">
        <v>16</v>
      </c>
    </row>
    <row r="3" spans="1:12">
      <c r="A3" s="3" t="s">
        <v>77</v>
      </c>
      <c r="B3" s="3" t="s">
        <v>80</v>
      </c>
      <c r="C3" s="3" t="s">
        <v>81</v>
      </c>
      <c r="D3" s="3" t="s">
        <v>15</v>
      </c>
      <c r="E3" s="3">
        <v>1</v>
      </c>
      <c r="F3" s="4">
        <f t="shared" si="0"/>
        <v>3.5385704175513094E-5</v>
      </c>
      <c r="L3" s="3" t="s">
        <v>16</v>
      </c>
    </row>
    <row r="4" spans="1:12">
      <c r="A4" s="3" t="s">
        <v>77</v>
      </c>
      <c r="B4" s="3" t="s">
        <v>82</v>
      </c>
      <c r="C4" s="3" t="s">
        <v>83</v>
      </c>
      <c r="D4" s="3" t="s">
        <v>15</v>
      </c>
      <c r="E4" s="3">
        <v>1</v>
      </c>
      <c r="F4" s="4">
        <f t="shared" si="0"/>
        <v>3.5385704175513094E-5</v>
      </c>
      <c r="L4" s="3" t="s">
        <v>16</v>
      </c>
    </row>
    <row r="5" spans="1:12">
      <c r="A5" s="3" t="s">
        <v>77</v>
      </c>
      <c r="B5" s="3" t="s">
        <v>84</v>
      </c>
      <c r="C5" s="3" t="s">
        <v>85</v>
      </c>
      <c r="D5" s="3" t="s">
        <v>15</v>
      </c>
      <c r="E5" s="3">
        <v>1</v>
      </c>
      <c r="F5" s="4">
        <f t="shared" si="0"/>
        <v>3.5385704175513094E-5</v>
      </c>
      <c r="L5" s="3" t="s">
        <v>16</v>
      </c>
    </row>
    <row r="6" spans="1:12">
      <c r="A6" s="3" t="s">
        <v>77</v>
      </c>
      <c r="B6" s="3" t="s">
        <v>86</v>
      </c>
      <c r="C6" s="3" t="s">
        <v>87</v>
      </c>
      <c r="D6" s="3" t="s">
        <v>15</v>
      </c>
      <c r="E6" s="3">
        <v>1</v>
      </c>
      <c r="F6" s="4">
        <f t="shared" si="0"/>
        <v>3.5385704175513094E-5</v>
      </c>
      <c r="L6" s="3" t="s">
        <v>16</v>
      </c>
    </row>
    <row r="7" spans="1:12">
      <c r="A7" s="3" t="s">
        <v>77</v>
      </c>
      <c r="B7" s="3" t="s">
        <v>88</v>
      </c>
      <c r="C7" s="3" t="s">
        <v>89</v>
      </c>
      <c r="D7" s="3" t="s">
        <v>15</v>
      </c>
      <c r="E7" s="3">
        <v>1</v>
      </c>
      <c r="F7" s="4">
        <f t="shared" si="0"/>
        <v>3.5385704175513094E-5</v>
      </c>
      <c r="L7" s="3" t="s">
        <v>16</v>
      </c>
    </row>
    <row r="8" spans="1:12">
      <c r="A8" s="3" t="s">
        <v>77</v>
      </c>
      <c r="B8" s="3" t="s">
        <v>90</v>
      </c>
      <c r="C8" s="3" t="s">
        <v>91</v>
      </c>
      <c r="D8" s="3" t="s">
        <v>15</v>
      </c>
      <c r="E8" s="3">
        <v>1</v>
      </c>
      <c r="F8" s="4">
        <f t="shared" si="0"/>
        <v>3.5385704175513094E-5</v>
      </c>
      <c r="L8" s="3" t="s">
        <v>16</v>
      </c>
    </row>
    <row r="9" spans="1:12">
      <c r="A9" s="3" t="s">
        <v>77</v>
      </c>
      <c r="B9" s="3" t="s">
        <v>92</v>
      </c>
      <c r="C9" s="3" t="s">
        <v>93</v>
      </c>
      <c r="D9" s="3" t="s">
        <v>15</v>
      </c>
      <c r="E9" s="3">
        <v>1</v>
      </c>
      <c r="F9" s="4">
        <f t="shared" si="0"/>
        <v>3.5385704175513094E-5</v>
      </c>
      <c r="L9" s="3" t="s">
        <v>16</v>
      </c>
    </row>
    <row r="10" spans="1:12">
      <c r="A10" s="3" t="s">
        <v>77</v>
      </c>
      <c r="B10" s="3" t="s">
        <v>94</v>
      </c>
      <c r="C10" s="3" t="s">
        <v>95</v>
      </c>
      <c r="D10" s="3" t="s">
        <v>15</v>
      </c>
      <c r="E10" s="3">
        <v>1</v>
      </c>
      <c r="F10" s="4">
        <f t="shared" si="0"/>
        <v>3.5385704175513094E-5</v>
      </c>
      <c r="L10" s="3" t="s">
        <v>16</v>
      </c>
    </row>
    <row r="11" spans="1:12">
      <c r="A11" s="3" t="s">
        <v>77</v>
      </c>
      <c r="B11" s="3" t="s">
        <v>96</v>
      </c>
      <c r="C11" s="3" t="s">
        <v>97</v>
      </c>
      <c r="D11" s="3" t="s">
        <v>15</v>
      </c>
      <c r="E11" s="3">
        <v>1</v>
      </c>
      <c r="F11" s="4">
        <f t="shared" si="0"/>
        <v>3.5385704175513094E-5</v>
      </c>
      <c r="L11" s="3" t="s">
        <v>16</v>
      </c>
    </row>
    <row r="12" spans="1:12">
      <c r="A12" s="3" t="s">
        <v>77</v>
      </c>
      <c r="B12" s="3" t="s">
        <v>98</v>
      </c>
      <c r="C12" s="3" t="s">
        <v>99</v>
      </c>
      <c r="D12" s="3" t="s">
        <v>15</v>
      </c>
      <c r="E12" s="3">
        <v>1</v>
      </c>
      <c r="F12" s="4">
        <f t="shared" si="0"/>
        <v>3.5385704175513094E-5</v>
      </c>
      <c r="L12" s="3" t="s">
        <v>16</v>
      </c>
    </row>
    <row r="13" spans="1:12">
      <c r="A13" s="3" t="s">
        <v>77</v>
      </c>
      <c r="B13" s="3" t="s">
        <v>92</v>
      </c>
      <c r="C13" s="3" t="s">
        <v>100</v>
      </c>
      <c r="D13" s="3" t="s">
        <v>15</v>
      </c>
      <c r="E13" s="3">
        <v>1</v>
      </c>
      <c r="F13" s="4">
        <f t="shared" si="0"/>
        <v>3.5385704175513094E-5</v>
      </c>
      <c r="L13" s="3" t="s">
        <v>16</v>
      </c>
    </row>
    <row r="14" spans="1:12">
      <c r="A14" s="3" t="s">
        <v>77</v>
      </c>
      <c r="B14" s="3" t="s">
        <v>22</v>
      </c>
      <c r="C14" s="3" t="s">
        <v>101</v>
      </c>
      <c r="D14" s="3" t="s">
        <v>15</v>
      </c>
      <c r="E14" s="3">
        <v>1</v>
      </c>
      <c r="F14" s="4">
        <f t="shared" si="0"/>
        <v>3.5385704175513094E-5</v>
      </c>
      <c r="L14" s="3" t="s">
        <v>24</v>
      </c>
    </row>
    <row r="15" spans="1:12">
      <c r="A15" s="3" t="s">
        <v>77</v>
      </c>
      <c r="B15" s="3" t="s">
        <v>102</v>
      </c>
      <c r="C15" s="3" t="s">
        <v>103</v>
      </c>
      <c r="D15" s="3" t="s">
        <v>15</v>
      </c>
      <c r="E15" s="3">
        <v>2</v>
      </c>
      <c r="F15" s="4">
        <f t="shared" si="0"/>
        <v>7.0771408351026188E-5</v>
      </c>
      <c r="L15" s="3" t="s">
        <v>16</v>
      </c>
    </row>
    <row r="16" spans="1:12">
      <c r="A16" s="3" t="s">
        <v>77</v>
      </c>
      <c r="B16" s="3" t="s">
        <v>104</v>
      </c>
      <c r="C16" s="3" t="s">
        <v>105</v>
      </c>
      <c r="D16" s="3" t="s">
        <v>15</v>
      </c>
      <c r="E16" s="3">
        <v>2</v>
      </c>
      <c r="F16" s="4">
        <f t="shared" si="0"/>
        <v>7.0771408351026188E-5</v>
      </c>
      <c r="L16" s="3" t="s">
        <v>21</v>
      </c>
    </row>
    <row r="17" spans="1:12">
      <c r="A17" s="3" t="s">
        <v>77</v>
      </c>
      <c r="B17" s="3" t="s">
        <v>106</v>
      </c>
      <c r="C17" s="3" t="s">
        <v>107</v>
      </c>
      <c r="D17" s="3" t="s">
        <v>15</v>
      </c>
      <c r="E17" s="3">
        <v>3</v>
      </c>
      <c r="F17" s="4">
        <f t="shared" si="0"/>
        <v>1.0615711252653928E-4</v>
      </c>
      <c r="G17" s="3">
        <v>1.4210000000000001E-4</v>
      </c>
      <c r="H17" s="3">
        <v>7.5799999999999999E-5</v>
      </c>
      <c r="I17" s="3" t="s">
        <v>27</v>
      </c>
      <c r="J17" s="3" t="s">
        <v>28</v>
      </c>
    </row>
    <row r="18" spans="1:12">
      <c r="A18" s="3" t="s">
        <v>77</v>
      </c>
      <c r="B18" s="3" t="s">
        <v>108</v>
      </c>
      <c r="C18" s="3" t="s">
        <v>109</v>
      </c>
      <c r="D18" s="3" t="s">
        <v>15</v>
      </c>
      <c r="E18" s="3">
        <v>4</v>
      </c>
      <c r="F18" s="4">
        <f t="shared" si="0"/>
        <v>1.4154281670205238E-4</v>
      </c>
      <c r="G18" s="3">
        <v>1.961E-5</v>
      </c>
      <c r="H18" s="3">
        <v>1.307E-5</v>
      </c>
      <c r="L18" s="3" t="s">
        <v>21</v>
      </c>
    </row>
    <row r="19" spans="1:12">
      <c r="A19" s="3" t="s">
        <v>77</v>
      </c>
      <c r="B19" s="3" t="s">
        <v>110</v>
      </c>
      <c r="C19" s="3" t="s">
        <v>111</v>
      </c>
      <c r="I19" s="3" t="s">
        <v>27</v>
      </c>
      <c r="J19" s="3" t="s">
        <v>28</v>
      </c>
    </row>
    <row r="20" spans="1:12">
      <c r="A20" s="3" t="s">
        <v>77</v>
      </c>
      <c r="B20" s="3" t="s">
        <v>112</v>
      </c>
      <c r="C20" s="3" t="s">
        <v>113</v>
      </c>
      <c r="G20" s="3">
        <v>2.6990000000000001E-5</v>
      </c>
      <c r="H20" s="3">
        <v>1.222E-5</v>
      </c>
      <c r="I20" s="3" t="s">
        <v>27</v>
      </c>
      <c r="J20" s="3" t="s">
        <v>28</v>
      </c>
    </row>
    <row r="21" spans="1:12">
      <c r="A21" s="3" t="s">
        <v>77</v>
      </c>
      <c r="B21" s="3" t="s">
        <v>22</v>
      </c>
      <c r="C21" s="3" t="s">
        <v>114</v>
      </c>
      <c r="G21" s="3">
        <v>1.5800000000000001E-5</v>
      </c>
      <c r="H21" s="3">
        <v>1.372E-4</v>
      </c>
      <c r="I21" s="3" t="s">
        <v>27</v>
      </c>
      <c r="J21" s="3" t="s">
        <v>115</v>
      </c>
    </row>
    <row r="22" spans="1:12">
      <c r="A22" s="3" t="s">
        <v>77</v>
      </c>
      <c r="B22" s="3" t="s">
        <v>116</v>
      </c>
      <c r="C22" s="3" t="s">
        <v>117</v>
      </c>
      <c r="J22" s="3" t="s">
        <v>28</v>
      </c>
    </row>
    <row r="23" spans="1:12">
      <c r="A23" s="3" t="s">
        <v>77</v>
      </c>
      <c r="B23" s="3" t="s">
        <v>118</v>
      </c>
      <c r="C23" s="3" t="s">
        <v>119</v>
      </c>
      <c r="G23" s="3">
        <v>8.9509999999999995E-6</v>
      </c>
      <c r="H23" s="3">
        <v>6.9029999999999995E-5</v>
      </c>
      <c r="I23" s="3" t="s">
        <v>27</v>
      </c>
    </row>
    <row r="24" spans="1:12">
      <c r="A24" s="3" t="s">
        <v>77</v>
      </c>
      <c r="B24" s="3" t="s">
        <v>120</v>
      </c>
      <c r="C24" s="3" t="s">
        <v>121</v>
      </c>
      <c r="G24" s="3">
        <v>0</v>
      </c>
      <c r="H24" s="3">
        <v>4.0749999999999999E-6</v>
      </c>
      <c r="L24" s="3" t="s">
        <v>16</v>
      </c>
    </row>
    <row r="25" spans="1:12">
      <c r="A25" s="3" t="s">
        <v>77</v>
      </c>
      <c r="B25" s="3" t="s">
        <v>122</v>
      </c>
      <c r="C25" s="3" t="s">
        <v>123</v>
      </c>
      <c r="G25" s="3">
        <v>8.9509999999999995E-6</v>
      </c>
      <c r="H25" s="3">
        <v>4.0609999999999997E-6</v>
      </c>
      <c r="L25" s="3" t="s">
        <v>16</v>
      </c>
    </row>
    <row r="26" spans="1:12">
      <c r="A26" s="3" t="s">
        <v>77</v>
      </c>
      <c r="B26" s="3" t="s">
        <v>124</v>
      </c>
      <c r="C26" s="3" t="s">
        <v>125</v>
      </c>
      <c r="G26" s="3">
        <v>0</v>
      </c>
      <c r="H26" s="3">
        <v>7.2300000000000002E-6</v>
      </c>
      <c r="L26" s="3" t="s">
        <v>16</v>
      </c>
    </row>
    <row r="27" spans="1:12">
      <c r="A27" s="3" t="s">
        <v>77</v>
      </c>
      <c r="B27" s="3" t="s">
        <v>126</v>
      </c>
      <c r="C27" s="3" t="s">
        <v>127</v>
      </c>
      <c r="G27" s="3">
        <v>8.9539999999999993E-6</v>
      </c>
      <c r="H27" s="3">
        <v>4.0629999999999999E-6</v>
      </c>
      <c r="L27" s="3" t="s">
        <v>16</v>
      </c>
    </row>
    <row r="28" spans="1:12">
      <c r="A28" s="3" t="s">
        <v>77</v>
      </c>
      <c r="B28" s="3" t="s">
        <v>128</v>
      </c>
      <c r="C28" s="3" t="s">
        <v>129</v>
      </c>
      <c r="G28" s="3">
        <v>0</v>
      </c>
      <c r="H28" s="3">
        <v>1.804E-5</v>
      </c>
      <c r="L28" s="3" t="s">
        <v>16</v>
      </c>
    </row>
    <row r="29" spans="1:12">
      <c r="A29" s="3" t="s">
        <v>77</v>
      </c>
      <c r="B29" s="3" t="s">
        <v>130</v>
      </c>
      <c r="C29" s="3" t="s">
        <v>131</v>
      </c>
      <c r="G29" s="3">
        <v>0</v>
      </c>
      <c r="H29" s="3">
        <v>4.0609999999999997E-6</v>
      </c>
      <c r="L29" s="3" t="s">
        <v>16</v>
      </c>
    </row>
    <row r="30" spans="1:12">
      <c r="A30" s="3" t="s">
        <v>77</v>
      </c>
      <c r="B30" s="3" t="s">
        <v>132</v>
      </c>
      <c r="C30" s="3" t="s">
        <v>133</v>
      </c>
      <c r="G30" s="3">
        <v>0</v>
      </c>
      <c r="H30" s="3">
        <v>4.0609999999999997E-6</v>
      </c>
      <c r="L30" s="3" t="s">
        <v>16</v>
      </c>
    </row>
    <row r="31" spans="1:12">
      <c r="A31" s="3" t="s">
        <v>77</v>
      </c>
      <c r="B31" s="3" t="s">
        <v>134</v>
      </c>
      <c r="C31" s="3" t="s">
        <v>135</v>
      </c>
      <c r="G31" s="3">
        <v>0</v>
      </c>
      <c r="H31" s="3">
        <v>4.0609999999999997E-6</v>
      </c>
      <c r="L31" s="3" t="s">
        <v>16</v>
      </c>
    </row>
    <row r="32" spans="1:12">
      <c r="A32" s="3" t="s">
        <v>77</v>
      </c>
      <c r="B32" s="3" t="s">
        <v>136</v>
      </c>
      <c r="C32" s="3" t="s">
        <v>137</v>
      </c>
      <c r="G32" s="3">
        <v>0</v>
      </c>
      <c r="H32" s="3">
        <v>9.5759999999999995E-6</v>
      </c>
      <c r="L32" s="3" t="s">
        <v>16</v>
      </c>
    </row>
    <row r="33" spans="1:16">
      <c r="A33" s="3" t="s">
        <v>77</v>
      </c>
      <c r="B33" s="3" t="s">
        <v>138</v>
      </c>
      <c r="C33" s="3" t="s">
        <v>139</v>
      </c>
      <c r="G33" s="3">
        <v>0</v>
      </c>
      <c r="H33" s="3">
        <v>7.9570000000000002E-6</v>
      </c>
      <c r="L33" s="3" t="s">
        <v>16</v>
      </c>
    </row>
    <row r="34" spans="1:16">
      <c r="A34" s="3" t="s">
        <v>77</v>
      </c>
      <c r="B34" s="3" t="s">
        <v>22</v>
      </c>
      <c r="C34" s="3" t="s">
        <v>140</v>
      </c>
      <c r="G34" s="3">
        <v>9.0650000000000005E-6</v>
      </c>
      <c r="H34" s="3">
        <v>4.0980000000000004E-6</v>
      </c>
      <c r="L34" s="3" t="s">
        <v>66</v>
      </c>
    </row>
    <row r="35" spans="1:16">
      <c r="A35" s="3" t="s">
        <v>77</v>
      </c>
      <c r="B35" s="3" t="s">
        <v>22</v>
      </c>
      <c r="C35" s="3" t="s">
        <v>141</v>
      </c>
      <c r="G35" s="3">
        <v>8.952E-6</v>
      </c>
      <c r="H35" s="3">
        <v>4.0609999999999997E-6</v>
      </c>
      <c r="I35" s="5"/>
      <c r="L35" s="3" t="s">
        <v>66</v>
      </c>
    </row>
    <row r="36" spans="1:16">
      <c r="A36" s="3" t="s">
        <v>77</v>
      </c>
      <c r="B36" s="3" t="s">
        <v>22</v>
      </c>
      <c r="C36" s="3" t="s">
        <v>142</v>
      </c>
      <c r="G36" s="3">
        <v>8.9619999999999999E-6</v>
      </c>
      <c r="H36" s="3">
        <v>4.0659999999999997E-6</v>
      </c>
      <c r="I36" s="5"/>
      <c r="L36" s="3" t="s">
        <v>69</v>
      </c>
    </row>
    <row r="37" spans="1:16">
      <c r="A37" s="3" t="s">
        <v>77</v>
      </c>
      <c r="B37" s="3" t="s">
        <v>22</v>
      </c>
      <c r="C37" s="3" t="s">
        <v>143</v>
      </c>
      <c r="G37" s="3">
        <v>0</v>
      </c>
      <c r="H37" s="3">
        <v>2.889E-5</v>
      </c>
      <c r="I37" s="5"/>
      <c r="L37" s="3" t="s">
        <v>69</v>
      </c>
    </row>
    <row r="38" spans="1:16">
      <c r="A38" s="3" t="s">
        <v>77</v>
      </c>
      <c r="B38" s="3" t="s">
        <v>22</v>
      </c>
      <c r="C38" s="3" t="s">
        <v>144</v>
      </c>
      <c r="G38" s="3">
        <v>0</v>
      </c>
      <c r="H38" s="3">
        <v>4.0629999999999999E-6</v>
      </c>
      <c r="L38" s="3" t="s">
        <v>69</v>
      </c>
    </row>
    <row r="42" spans="1:16">
      <c r="C42" s="6" t="s">
        <v>145</v>
      </c>
      <c r="E42" s="3">
        <f>SUM(E2:E41)</f>
        <v>24</v>
      </c>
      <c r="F42" s="3">
        <f t="shared" ref="F42:H42" si="1">SUM(F2:F41)</f>
        <v>8.4925690021231436E-4</v>
      </c>
      <c r="G42" s="3">
        <f t="shared" si="1"/>
        <v>2.58335E-4</v>
      </c>
      <c r="H42" s="3">
        <f t="shared" si="1"/>
        <v>4.1968299999999985E-4</v>
      </c>
      <c r="M42" s="7" t="s">
        <v>72</v>
      </c>
      <c r="O42" s="6" t="s">
        <v>73</v>
      </c>
      <c r="P42" s="6" t="s">
        <v>74</v>
      </c>
    </row>
    <row r="43" spans="1:16">
      <c r="M43" s="8"/>
      <c r="O43" s="3">
        <v>126698</v>
      </c>
      <c r="P43" s="3">
        <v>277060</v>
      </c>
    </row>
    <row r="44" spans="1:16">
      <c r="O44" s="3">
        <f>O43*G42</f>
        <v>32.73052783</v>
      </c>
      <c r="P44" s="3">
        <f>P43*H42</f>
        <v>116.27737197999996</v>
      </c>
    </row>
    <row r="45" spans="1:16">
      <c r="F45" s="3">
        <v>8.4925699999999996E-4</v>
      </c>
      <c r="G45" s="3">
        <v>5.4420800000000002E-4</v>
      </c>
      <c r="H45" s="3">
        <v>1.263365E-3</v>
      </c>
      <c r="J45" s="10">
        <f>F45*F45*100000</f>
        <v>7.2123745204899989E-2</v>
      </c>
      <c r="K45" s="10">
        <f t="shared" ref="K45:L45" si="2">G45*G45*100000</f>
        <v>2.9616234726400001E-2</v>
      </c>
      <c r="L45" s="10">
        <f t="shared" si="2"/>
        <v>0.1596091123225</v>
      </c>
      <c r="O45" s="6" t="s">
        <v>75</v>
      </c>
    </row>
    <row r="46" spans="1:16">
      <c r="J46" s="10"/>
      <c r="K46" s="10"/>
      <c r="L46" s="10"/>
      <c r="O46" s="3" t="s">
        <v>146</v>
      </c>
    </row>
    <row r="47" spans="1:16">
      <c r="F47" s="3">
        <v>2.6046199999999999E-4</v>
      </c>
      <c r="G47" s="3">
        <v>1.79297E-4</v>
      </c>
      <c r="H47" s="3">
        <v>3.6576600000000001E-4</v>
      </c>
      <c r="J47" s="10">
        <f>F47*F47*100000</f>
        <v>6.7840453443999997E-3</v>
      </c>
      <c r="K47" s="10">
        <f t="shared" ref="K47:L47" si="3">G47*G47*100000</f>
        <v>3.2147414209000003E-3</v>
      </c>
      <c r="L47" s="10">
        <f t="shared" si="3"/>
        <v>1.3378476675600002E-2</v>
      </c>
      <c r="O47" s="3">
        <v>28260</v>
      </c>
    </row>
    <row r="48" spans="1:16">
      <c r="J48" s="10"/>
      <c r="K48" s="10"/>
      <c r="L48" s="10"/>
      <c r="O48" s="3">
        <v>24</v>
      </c>
    </row>
    <row r="49" spans="6:12">
      <c r="F49" s="3">
        <v>4.1868199999999997E-4</v>
      </c>
      <c r="G49" s="3">
        <v>3.4597700000000002E-4</v>
      </c>
      <c r="H49" s="3">
        <v>5.02148E-4</v>
      </c>
      <c r="J49" s="10">
        <f>F49*F49*100000</f>
        <v>1.75294617124E-2</v>
      </c>
      <c r="K49" s="10">
        <f t="shared" ref="K49:L49" si="4">G49*G49*100000</f>
        <v>1.1970008452900001E-2</v>
      </c>
      <c r="L49" s="10">
        <f t="shared" si="4"/>
        <v>2.52152613904E-2</v>
      </c>
    </row>
    <row r="100" spans="6:8">
      <c r="F100" s="4">
        <f>SUM(F1:F99)</f>
        <v>3.2269148004246289E-3</v>
      </c>
      <c r="G100" s="4">
        <f t="shared" ref="G100:H100" si="5">SUM(G1:G99)</f>
        <v>1.586152E-3</v>
      </c>
      <c r="H100" s="4">
        <f t="shared" si="5"/>
        <v>2.9706449999999996E-3</v>
      </c>
    </row>
    <row r="101" spans="6:8">
      <c r="F101" s="4">
        <f>F100*F100</f>
        <v>1.0412979129199522E-5</v>
      </c>
      <c r="G101" s="4">
        <f t="shared" ref="G101:H101" si="6">G100*G100</f>
        <v>2.515878167104E-6</v>
      </c>
      <c r="H101" s="4">
        <f t="shared" si="6"/>
        <v>8.8247317160249975E-6</v>
      </c>
    </row>
  </sheetData>
  <phoneticPr fontId="3" type="noConversion"/>
  <pageMargins left="0.7" right="0.7" top="0.78740157499999996" bottom="0.78740157499999996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19ABF3-D8F3-0645-819B-CBB289DF4328}">
  <sheetPr codeName="Tabelle35"/>
  <dimension ref="A1:P101"/>
  <sheetViews>
    <sheetView workbookViewId="0">
      <selection activeCell="A2" sqref="A2"/>
    </sheetView>
  </sheetViews>
  <sheetFormatPr baseColWidth="10" defaultRowHeight="15"/>
  <cols>
    <col min="1" max="1" width="19.33203125" style="3" customWidth="1"/>
    <col min="2" max="2" width="15.1640625" style="3" customWidth="1"/>
    <col min="3" max="6" width="10.83203125" style="3"/>
    <col min="7" max="7" width="11.83203125" style="3" customWidth="1"/>
    <col min="8" max="8" width="12" style="3" bestFit="1" customWidth="1"/>
    <col min="9" max="9" width="8.5" style="3" customWidth="1"/>
    <col min="10" max="12" width="13" style="3" bestFit="1" customWidth="1"/>
    <col min="13" max="16384" width="10.83203125" style="3"/>
  </cols>
  <sheetData>
    <row r="1" spans="1:16">
      <c r="A1" s="1" t="s">
        <v>0</v>
      </c>
      <c r="B1" s="1" t="s">
        <v>1</v>
      </c>
      <c r="C1" s="1" t="s">
        <v>2</v>
      </c>
      <c r="D1" s="1" t="s">
        <v>3</v>
      </c>
      <c r="E1" s="2" t="s">
        <v>5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6">
      <c r="A2" s="3" t="s">
        <v>956</v>
      </c>
      <c r="B2" s="3" t="s">
        <v>957</v>
      </c>
      <c r="C2" s="3" t="s">
        <v>958</v>
      </c>
      <c r="D2" s="3" t="s">
        <v>190</v>
      </c>
      <c r="G2" s="3">
        <v>0</v>
      </c>
      <c r="H2" s="3">
        <v>4.2459999999999997E-6</v>
      </c>
      <c r="I2" s="3" t="s">
        <v>190</v>
      </c>
      <c r="J2" s="3" t="s">
        <v>28</v>
      </c>
    </row>
    <row r="3" spans="1:16">
      <c r="A3" s="3" t="s">
        <v>959</v>
      </c>
      <c r="B3" s="3" t="s">
        <v>22</v>
      </c>
      <c r="C3" s="3" t="s">
        <v>960</v>
      </c>
      <c r="G3" s="3">
        <v>9.3270000000000007E-6</v>
      </c>
      <c r="H3" s="3">
        <v>4.3089999999999997E-6</v>
      </c>
      <c r="M3" s="3" t="s">
        <v>66</v>
      </c>
    </row>
    <row r="4" spans="1:16">
      <c r="A4" s="3" t="s">
        <v>959</v>
      </c>
      <c r="B4" s="3" t="s">
        <v>22</v>
      </c>
      <c r="C4" s="3" t="s">
        <v>961</v>
      </c>
      <c r="G4" s="3">
        <v>1.8110000000000001E-5</v>
      </c>
      <c r="H4" s="3">
        <v>8.2029999999999992E-6</v>
      </c>
      <c r="M4" s="3" t="s">
        <v>66</v>
      </c>
    </row>
    <row r="8" spans="1:16">
      <c r="C8" s="6" t="s">
        <v>145</v>
      </c>
      <c r="E8" s="3">
        <v>0</v>
      </c>
      <c r="F8" s="3">
        <v>0</v>
      </c>
      <c r="G8" s="3">
        <f>SUM(G2:G4)</f>
        <v>2.7437000000000002E-5</v>
      </c>
      <c r="H8" s="3">
        <f>SUM(H2:H4)</f>
        <v>1.6757999999999998E-5</v>
      </c>
      <c r="M8" s="7" t="s">
        <v>72</v>
      </c>
      <c r="O8" s="6" t="s">
        <v>73</v>
      </c>
      <c r="P8" s="6" t="s">
        <v>74</v>
      </c>
    </row>
    <row r="9" spans="1:16">
      <c r="M9" s="8"/>
      <c r="O9" s="3">
        <v>108250</v>
      </c>
      <c r="P9" s="3">
        <v>235514</v>
      </c>
    </row>
    <row r="10" spans="1:16">
      <c r="O10" s="3">
        <f>O9*G8</f>
        <v>2.9700552500000001</v>
      </c>
      <c r="P10" s="3">
        <f>P9*H8</f>
        <v>3.9467436119999997</v>
      </c>
    </row>
    <row r="11" spans="1:16">
      <c r="F11" s="3">
        <v>0</v>
      </c>
      <c r="G11" s="3">
        <v>0</v>
      </c>
      <c r="H11" s="3">
        <v>0</v>
      </c>
      <c r="J11" s="10">
        <f>F11*F11*100000</f>
        <v>0</v>
      </c>
      <c r="K11" s="10">
        <f t="shared" ref="K11:L11" si="0">G11*G11*100000</f>
        <v>0</v>
      </c>
      <c r="L11" s="10">
        <f t="shared" si="0"/>
        <v>0</v>
      </c>
      <c r="O11" s="6" t="s">
        <v>75</v>
      </c>
    </row>
    <row r="12" spans="1:16">
      <c r="O12" s="3" t="s">
        <v>146</v>
      </c>
    </row>
    <row r="13" spans="1:16">
      <c r="F13" s="3">
        <v>2.7713999999999999E-5</v>
      </c>
      <c r="G13" s="3">
        <v>5.7150000000000003E-6</v>
      </c>
      <c r="H13" s="3">
        <v>8.0989000000000007E-5</v>
      </c>
      <c r="J13" s="10">
        <f>F13*F13*100000</f>
        <v>7.680657959999999E-5</v>
      </c>
      <c r="K13" s="10">
        <f t="shared" ref="K13:L13" si="1">G13*G13*100000</f>
        <v>3.2661225000000003E-6</v>
      </c>
      <c r="L13" s="10">
        <f t="shared" si="1"/>
        <v>6.5592181210000005E-4</v>
      </c>
      <c r="O13" s="3">
        <v>28260</v>
      </c>
    </row>
    <row r="14" spans="1:16">
      <c r="O14" s="3">
        <v>0</v>
      </c>
    </row>
    <row r="15" spans="1:16">
      <c r="F15" s="3">
        <v>1.6980000000000001E-6</v>
      </c>
      <c r="G15" s="3">
        <v>4.63E-7</v>
      </c>
      <c r="H15" s="3">
        <v>4.3479999999999997E-6</v>
      </c>
      <c r="J15" s="20">
        <f>F15*F15*100000</f>
        <v>2.8832040000000005E-7</v>
      </c>
      <c r="K15" s="20">
        <f t="shared" ref="K15:L15" si="2">G15*G15*100000</f>
        <v>2.14369E-8</v>
      </c>
      <c r="L15" s="20">
        <f t="shared" si="2"/>
        <v>1.8905103999999998E-6</v>
      </c>
    </row>
    <row r="100" spans="6:9">
      <c r="F100" s="4">
        <f>SUM(F1:F99)</f>
        <v>2.9411999999999999E-5</v>
      </c>
      <c r="G100" s="4">
        <f t="shared" ref="G100:H100" si="3">SUM(G1:G99)</f>
        <v>6.1052000000000011E-5</v>
      </c>
      <c r="H100" s="4">
        <f t="shared" si="3"/>
        <v>1.1885300000000001E-4</v>
      </c>
      <c r="I100" s="4"/>
    </row>
    <row r="101" spans="6:9">
      <c r="F101" s="4">
        <f>F100*F100</f>
        <v>8.6506574399999991E-10</v>
      </c>
      <c r="G101" s="4">
        <f t="shared" ref="G101:H101" si="4">G100*G100</f>
        <v>3.7273467040000012E-9</v>
      </c>
      <c r="H101" s="4">
        <f t="shared" si="4"/>
        <v>1.4126035609000001E-8</v>
      </c>
      <c r="I101" s="4"/>
    </row>
  </sheetData>
  <phoneticPr fontId="3" type="noConversion"/>
  <pageMargins left="0.7" right="0.7" top="0.78740157499999996" bottom="0.78740157499999996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3BD16F-358D-A346-8D33-B9C10CBD9590}">
  <sheetPr codeName="Sheet11"/>
  <dimension ref="A1:P101"/>
  <sheetViews>
    <sheetView workbookViewId="0">
      <selection activeCell="A2" sqref="A2"/>
    </sheetView>
  </sheetViews>
  <sheetFormatPr baseColWidth="10" defaultRowHeight="15"/>
  <cols>
    <col min="1" max="1" width="21.83203125" style="3" customWidth="1"/>
    <col min="2" max="3" width="17.5" style="3" customWidth="1"/>
    <col min="4" max="5" width="10.83203125" style="3"/>
    <col min="6" max="6" width="12.33203125" style="3" customWidth="1"/>
    <col min="7" max="8" width="12" style="3" bestFit="1" customWidth="1"/>
    <col min="9" max="9" width="8.5" style="3" customWidth="1"/>
    <col min="10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962</v>
      </c>
      <c r="B2" s="3" t="s">
        <v>963</v>
      </c>
      <c r="C2" s="3" t="s">
        <v>964</v>
      </c>
      <c r="G2" s="3">
        <v>0</v>
      </c>
      <c r="H2" s="3">
        <v>8.1270000000000003E-6</v>
      </c>
      <c r="L2" s="3" t="s">
        <v>16</v>
      </c>
    </row>
    <row r="3" spans="1:12">
      <c r="A3" s="3" t="s">
        <v>962</v>
      </c>
      <c r="B3" s="3" t="s">
        <v>965</v>
      </c>
      <c r="C3" s="3" t="s">
        <v>966</v>
      </c>
      <c r="G3" s="3">
        <v>0</v>
      </c>
      <c r="H3" s="3">
        <v>4.5990000000000004E-6</v>
      </c>
      <c r="L3" s="3" t="s">
        <v>16</v>
      </c>
    </row>
    <row r="4" spans="1:12">
      <c r="A4" s="3" t="s">
        <v>962</v>
      </c>
      <c r="B4" s="3" t="s">
        <v>967</v>
      </c>
      <c r="C4" s="3" t="s">
        <v>968</v>
      </c>
      <c r="G4" s="3">
        <v>0</v>
      </c>
      <c r="H4" s="3">
        <v>5.0900000000000004E-6</v>
      </c>
      <c r="L4" s="3" t="s">
        <v>16</v>
      </c>
    </row>
    <row r="5" spans="1:12">
      <c r="A5" s="3" t="s">
        <v>962</v>
      </c>
      <c r="B5" s="3" t="s">
        <v>969</v>
      </c>
      <c r="C5" s="3" t="s">
        <v>970</v>
      </c>
      <c r="G5" s="3">
        <v>0</v>
      </c>
      <c r="H5" s="3">
        <v>4.2599999999999999E-6</v>
      </c>
      <c r="L5" s="3" t="s">
        <v>16</v>
      </c>
    </row>
    <row r="6" spans="1:12">
      <c r="A6" s="3" t="s">
        <v>962</v>
      </c>
      <c r="B6" s="3" t="s">
        <v>971</v>
      </c>
      <c r="C6" s="3" t="s">
        <v>972</v>
      </c>
      <c r="G6" s="3">
        <v>0</v>
      </c>
      <c r="H6" s="3">
        <v>4.0640000000000004E-6</v>
      </c>
      <c r="L6" s="3" t="s">
        <v>16</v>
      </c>
    </row>
    <row r="7" spans="1:12">
      <c r="A7" s="3" t="s">
        <v>962</v>
      </c>
      <c r="B7" s="3" t="s">
        <v>973</v>
      </c>
      <c r="C7" s="3" t="s">
        <v>974</v>
      </c>
      <c r="G7" s="3">
        <v>0</v>
      </c>
      <c r="H7" s="3">
        <v>4.0670000000000002E-6</v>
      </c>
      <c r="L7" s="3" t="s">
        <v>16</v>
      </c>
    </row>
    <row r="8" spans="1:12">
      <c r="A8" s="3" t="s">
        <v>962</v>
      </c>
      <c r="B8" s="3" t="s">
        <v>975</v>
      </c>
      <c r="C8" s="3" t="s">
        <v>489</v>
      </c>
      <c r="G8" s="3">
        <v>0</v>
      </c>
      <c r="H8" s="3">
        <v>3.2280000000000003E-5</v>
      </c>
      <c r="L8" s="3" t="s">
        <v>16</v>
      </c>
    </row>
    <row r="9" spans="1:12">
      <c r="A9" s="3" t="s">
        <v>962</v>
      </c>
      <c r="B9" s="3" t="s">
        <v>976</v>
      </c>
      <c r="C9" s="3" t="s">
        <v>977</v>
      </c>
      <c r="G9" s="3">
        <v>0</v>
      </c>
      <c r="H9" s="3">
        <v>3.2280000000000003E-5</v>
      </c>
      <c r="L9" s="3" t="s">
        <v>16</v>
      </c>
    </row>
    <row r="10" spans="1:12">
      <c r="A10" s="3" t="s">
        <v>962</v>
      </c>
      <c r="B10" s="3" t="s">
        <v>978</v>
      </c>
      <c r="C10" s="3" t="s">
        <v>979</v>
      </c>
      <c r="D10" s="3" t="s">
        <v>15</v>
      </c>
      <c r="E10" s="3">
        <v>2</v>
      </c>
      <c r="F10" s="4">
        <f>E10/28260</f>
        <v>7.0771408351026188E-5</v>
      </c>
      <c r="G10" s="3">
        <v>7.9000000000000006E-6</v>
      </c>
      <c r="H10" s="3">
        <v>3.2490000000000002E-5</v>
      </c>
      <c r="L10" s="3" t="s">
        <v>16</v>
      </c>
    </row>
    <row r="11" spans="1:12">
      <c r="A11" s="3" t="s">
        <v>962</v>
      </c>
      <c r="B11" s="3" t="s">
        <v>980</v>
      </c>
      <c r="C11" s="3" t="s">
        <v>981</v>
      </c>
      <c r="G11" s="3">
        <v>8.9560000000000003E-6</v>
      </c>
      <c r="H11" s="3">
        <v>4.0620000000000002E-6</v>
      </c>
      <c r="L11" s="3" t="s">
        <v>16</v>
      </c>
    </row>
    <row r="12" spans="1:12">
      <c r="A12" s="3" t="s">
        <v>962</v>
      </c>
      <c r="B12" s="3" t="s">
        <v>982</v>
      </c>
      <c r="C12" s="3" t="s">
        <v>983</v>
      </c>
      <c r="G12" s="3">
        <v>8.9579999999999996E-6</v>
      </c>
      <c r="H12" s="3">
        <v>4.0629999999999999E-6</v>
      </c>
      <c r="L12" s="3" t="s">
        <v>16</v>
      </c>
    </row>
    <row r="13" spans="1:12">
      <c r="A13" s="3" t="s">
        <v>962</v>
      </c>
      <c r="B13" s="3" t="s">
        <v>984</v>
      </c>
      <c r="C13" s="3" t="s">
        <v>985</v>
      </c>
      <c r="G13" s="3">
        <v>8.9579999999999996E-6</v>
      </c>
      <c r="H13" s="3">
        <v>4.0629999999999999E-6</v>
      </c>
      <c r="L13" s="3" t="s">
        <v>16</v>
      </c>
    </row>
    <row r="14" spans="1:12">
      <c r="A14" s="3" t="s">
        <v>962</v>
      </c>
      <c r="B14" s="3" t="s">
        <v>986</v>
      </c>
      <c r="C14" s="3" t="s">
        <v>987</v>
      </c>
      <c r="G14" s="3">
        <v>8.9630000000000004E-6</v>
      </c>
      <c r="H14" s="3">
        <v>4.0640000000000004E-6</v>
      </c>
      <c r="L14" s="3" t="s">
        <v>16</v>
      </c>
    </row>
    <row r="15" spans="1:12">
      <c r="A15" s="3" t="s">
        <v>962</v>
      </c>
      <c r="B15" s="3" t="s">
        <v>988</v>
      </c>
      <c r="C15" s="3" t="s">
        <v>989</v>
      </c>
      <c r="G15" s="3">
        <v>8.9639999999999992E-6</v>
      </c>
      <c r="H15" s="3">
        <v>4.0640000000000004E-6</v>
      </c>
      <c r="L15" s="3" t="s">
        <v>16</v>
      </c>
    </row>
    <row r="16" spans="1:12">
      <c r="A16" s="3" t="s">
        <v>962</v>
      </c>
      <c r="B16" s="3" t="s">
        <v>990</v>
      </c>
      <c r="C16" s="3" t="s">
        <v>991</v>
      </c>
      <c r="G16" s="3">
        <v>8.9639999999999992E-6</v>
      </c>
      <c r="H16" s="3">
        <v>4.065E-6</v>
      </c>
      <c r="L16" s="3" t="s">
        <v>16</v>
      </c>
    </row>
    <row r="17" spans="1:16">
      <c r="A17" s="3" t="s">
        <v>962</v>
      </c>
      <c r="B17" s="3" t="s">
        <v>992</v>
      </c>
      <c r="C17" s="3" t="s">
        <v>993</v>
      </c>
      <c r="G17" s="3">
        <v>8.9660000000000002E-6</v>
      </c>
      <c r="H17" s="3">
        <v>4.065E-6</v>
      </c>
      <c r="L17" s="3" t="s">
        <v>16</v>
      </c>
    </row>
    <row r="18" spans="1:16">
      <c r="A18" s="3" t="s">
        <v>962</v>
      </c>
      <c r="B18" s="3" t="s">
        <v>994</v>
      </c>
      <c r="C18" s="3" t="s">
        <v>995</v>
      </c>
      <c r="D18" s="3" t="s">
        <v>15</v>
      </c>
      <c r="E18" s="3">
        <v>3</v>
      </c>
      <c r="F18" s="4">
        <f>E18/28260</f>
        <v>1.0615711252653928E-4</v>
      </c>
      <c r="G18" s="3">
        <v>1.2650000000000001E-4</v>
      </c>
      <c r="H18" s="3">
        <v>1.121E-4</v>
      </c>
      <c r="I18" s="3" t="s">
        <v>27</v>
      </c>
      <c r="J18" s="3" t="s">
        <v>28</v>
      </c>
    </row>
    <row r="19" spans="1:16">
      <c r="A19" s="3" t="s">
        <v>962</v>
      </c>
      <c r="B19" s="3" t="s">
        <v>996</v>
      </c>
      <c r="C19" s="3" t="s">
        <v>997</v>
      </c>
      <c r="D19" s="3" t="s">
        <v>15</v>
      </c>
      <c r="E19" s="3">
        <v>1</v>
      </c>
      <c r="F19" s="4">
        <f>E19/28260</f>
        <v>3.5385704175513094E-5</v>
      </c>
      <c r="L19" s="3" t="s">
        <v>16</v>
      </c>
    </row>
    <row r="20" spans="1:16">
      <c r="A20" s="3" t="s">
        <v>962</v>
      </c>
      <c r="B20" s="3" t="s">
        <v>998</v>
      </c>
      <c r="C20" s="3" t="s">
        <v>999</v>
      </c>
      <c r="D20" s="3" t="s">
        <v>15</v>
      </c>
      <c r="E20" s="3">
        <v>4</v>
      </c>
      <c r="F20" s="4">
        <f>E20/28260</f>
        <v>1.4154281670205238E-4</v>
      </c>
      <c r="L20" s="3" t="s">
        <v>16</v>
      </c>
    </row>
    <row r="21" spans="1:16">
      <c r="A21" s="3" t="s">
        <v>962</v>
      </c>
      <c r="B21" s="3" t="s">
        <v>1000</v>
      </c>
      <c r="C21" s="3" t="s">
        <v>1001</v>
      </c>
      <c r="I21" s="3" t="s">
        <v>27</v>
      </c>
      <c r="J21" s="3" t="s">
        <v>28</v>
      </c>
    </row>
    <row r="25" spans="1:16">
      <c r="C25" s="6" t="s">
        <v>145</v>
      </c>
      <c r="E25" s="3">
        <f>SUM(E2:E24)</f>
        <v>10</v>
      </c>
      <c r="F25" s="3">
        <f t="shared" ref="F25:H25" si="0">SUM(F2:F24)</f>
        <v>3.5385704175513094E-4</v>
      </c>
      <c r="G25" s="3">
        <f t="shared" si="0"/>
        <v>1.9712899999999999E-4</v>
      </c>
      <c r="H25" s="3">
        <f t="shared" si="0"/>
        <v>2.67803E-4</v>
      </c>
      <c r="M25" s="7" t="s">
        <v>72</v>
      </c>
      <c r="O25" s="6" t="s">
        <v>73</v>
      </c>
      <c r="P25" s="6" t="s">
        <v>74</v>
      </c>
    </row>
    <row r="26" spans="1:16">
      <c r="M26" s="8"/>
      <c r="O26" s="3">
        <v>126456</v>
      </c>
      <c r="P26" s="3">
        <v>276524</v>
      </c>
    </row>
    <row r="27" spans="1:16">
      <c r="O27" s="3">
        <f>O26*G25</f>
        <v>24.928144824</v>
      </c>
      <c r="P27" s="3">
        <f>P26*H25</f>
        <v>74.053956771999992</v>
      </c>
    </row>
    <row r="28" spans="1:16">
      <c r="F28" s="3">
        <v>3.5637899999999998E-4</v>
      </c>
      <c r="G28" s="3">
        <v>1.7091E-4</v>
      </c>
      <c r="H28" s="3">
        <v>6.5529599999999998E-4</v>
      </c>
      <c r="J28" s="3">
        <f>F28*F28*100000</f>
        <v>1.2700599164099997E-2</v>
      </c>
      <c r="K28" s="3">
        <f t="shared" ref="K28:L28" si="1">G28*G28*100000</f>
        <v>2.9210228099999999E-3</v>
      </c>
      <c r="L28" s="3">
        <f t="shared" si="1"/>
        <v>4.2941284761600002E-2</v>
      </c>
      <c r="O28" s="6" t="s">
        <v>75</v>
      </c>
    </row>
    <row r="29" spans="1:16">
      <c r="O29" s="3" t="s">
        <v>186</v>
      </c>
    </row>
    <row r="30" spans="1:16">
      <c r="F30" s="3">
        <v>1.9769699999999999E-4</v>
      </c>
      <c r="G30" s="3">
        <v>1.2794299999999999E-4</v>
      </c>
      <c r="H30" s="3">
        <v>2.9182600000000002E-4</v>
      </c>
      <c r="J30" s="3">
        <f>F30*F30*100000</f>
        <v>3.9084103808999992E-3</v>
      </c>
      <c r="K30" s="3">
        <f t="shared" ref="K30:L30" si="2">G30*G30*100000</f>
        <v>1.6369411248999997E-3</v>
      </c>
      <c r="L30" s="3">
        <f t="shared" si="2"/>
        <v>8.5162414276000013E-3</v>
      </c>
      <c r="O30" s="3">
        <v>28260</v>
      </c>
    </row>
    <row r="31" spans="1:16">
      <c r="O31" s="3">
        <v>10</v>
      </c>
    </row>
    <row r="32" spans="1:16">
      <c r="F32" s="3">
        <v>2.6760800000000002E-4</v>
      </c>
      <c r="G32" s="3">
        <v>2.1013499999999999E-4</v>
      </c>
      <c r="H32" s="3">
        <v>3.35946E-4</v>
      </c>
      <c r="J32" s="3">
        <f>F32*F32*100000</f>
        <v>7.1614041664000002E-3</v>
      </c>
      <c r="K32" s="3">
        <f t="shared" ref="K32:L32" si="3">G32*G32*100000</f>
        <v>4.4156718224999999E-3</v>
      </c>
      <c r="L32" s="3">
        <f t="shared" si="3"/>
        <v>1.1285971491599999E-2</v>
      </c>
    </row>
    <row r="100" spans="6:8">
      <c r="F100" s="4">
        <f>SUM(F1:F99)</f>
        <v>1.529398083510262E-3</v>
      </c>
      <c r="G100" s="4">
        <f t="shared" ref="G100:H100" si="4">SUM(G1:G99)</f>
        <v>9.0324599999999991E-4</v>
      </c>
      <c r="H100" s="4">
        <f t="shared" si="4"/>
        <v>1.8186739999999999E-3</v>
      </c>
    </row>
    <row r="101" spans="6:8">
      <c r="F101" s="3">
        <f>F100*F100</f>
        <v>2.3390584978448623E-6</v>
      </c>
      <c r="G101" s="3">
        <f t="shared" ref="G101:H101" si="5">G100*G100</f>
        <v>8.1585333651599979E-7</v>
      </c>
      <c r="H101" s="3">
        <f t="shared" si="5"/>
        <v>3.3075751182759998E-6</v>
      </c>
    </row>
  </sheetData>
  <phoneticPr fontId="3" type="noConversion"/>
  <pageMargins left="0.7" right="0.7" top="0.78740157499999996" bottom="0.78740157499999996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EC8CD6-F581-A74F-9003-583BDC1AAB26}">
  <sheetPr codeName="Sheet13"/>
  <dimension ref="A1:P400"/>
  <sheetViews>
    <sheetView workbookViewId="0">
      <selection activeCell="A2" sqref="A2"/>
    </sheetView>
  </sheetViews>
  <sheetFormatPr baseColWidth="10" defaultRowHeight="15"/>
  <cols>
    <col min="1" max="1" width="18.33203125" style="3" customWidth="1"/>
    <col min="2" max="2" width="17" style="3" customWidth="1"/>
    <col min="3" max="3" width="14.1640625" style="3" customWidth="1"/>
    <col min="4" max="6" width="10.83203125" style="3"/>
    <col min="7" max="8" width="12" style="3" bestFit="1" customWidth="1"/>
    <col min="9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1002</v>
      </c>
      <c r="B2" s="3" t="s">
        <v>1003</v>
      </c>
      <c r="C2" s="3" t="s">
        <v>1004</v>
      </c>
      <c r="F2" s="3" t="s">
        <v>190</v>
      </c>
      <c r="I2" s="3" t="s">
        <v>27</v>
      </c>
      <c r="J2" s="3" t="s">
        <v>28</v>
      </c>
    </row>
    <row r="3" spans="1:12">
      <c r="A3" s="3" t="s">
        <v>1002</v>
      </c>
      <c r="B3" s="3" t="s">
        <v>1005</v>
      </c>
      <c r="C3" s="3" t="s">
        <v>1006</v>
      </c>
      <c r="J3" s="3" t="s">
        <v>30</v>
      </c>
    </row>
    <row r="4" spans="1:12">
      <c r="A4" s="3" t="s">
        <v>1002</v>
      </c>
      <c r="B4" s="3" t="s">
        <v>1007</v>
      </c>
      <c r="C4" s="3" t="s">
        <v>1008</v>
      </c>
      <c r="I4" s="3" t="s">
        <v>27</v>
      </c>
      <c r="J4" s="3" t="s">
        <v>28</v>
      </c>
    </row>
    <row r="5" spans="1:12">
      <c r="A5" s="3" t="s">
        <v>1002</v>
      </c>
      <c r="B5" s="3" t="s">
        <v>1009</v>
      </c>
      <c r="C5" s="3" t="s">
        <v>1010</v>
      </c>
      <c r="J5" s="3" t="s">
        <v>30</v>
      </c>
    </row>
    <row r="6" spans="1:12">
      <c r="A6" s="3" t="s">
        <v>1002</v>
      </c>
      <c r="B6" s="3" t="s">
        <v>469</v>
      </c>
      <c r="C6" s="3" t="s">
        <v>1011</v>
      </c>
      <c r="G6" s="3">
        <v>9.1689999999999998E-6</v>
      </c>
      <c r="H6" s="3">
        <v>4.1520000000000002E-6</v>
      </c>
      <c r="L6" s="3" t="s">
        <v>16</v>
      </c>
    </row>
    <row r="7" spans="1:12">
      <c r="A7" s="3" t="s">
        <v>1002</v>
      </c>
      <c r="B7" s="3" t="s">
        <v>1012</v>
      </c>
      <c r="C7" s="3" t="s">
        <v>1013</v>
      </c>
      <c r="G7" s="3">
        <v>0</v>
      </c>
      <c r="H7" s="3">
        <v>4.0609999999999997E-6</v>
      </c>
      <c r="L7" s="3" t="s">
        <v>16</v>
      </c>
    </row>
    <row r="8" spans="1:12">
      <c r="A8" s="3" t="s">
        <v>1002</v>
      </c>
      <c r="B8" s="3" t="s">
        <v>1014</v>
      </c>
      <c r="C8" s="3" t="s">
        <v>18</v>
      </c>
      <c r="G8" s="3">
        <v>8.9509999999999995E-6</v>
      </c>
      <c r="H8" s="3">
        <v>4.0609999999999997E-6</v>
      </c>
      <c r="L8" s="3" t="s">
        <v>16</v>
      </c>
    </row>
    <row r="9" spans="1:12">
      <c r="A9" s="3" t="s">
        <v>1002</v>
      </c>
      <c r="B9" s="3" t="s">
        <v>1015</v>
      </c>
      <c r="C9" s="3" t="s">
        <v>1016</v>
      </c>
      <c r="G9" s="3">
        <v>8.952E-6</v>
      </c>
      <c r="H9" s="3">
        <v>4.0609999999999997E-6</v>
      </c>
      <c r="L9" s="3" t="s">
        <v>16</v>
      </c>
    </row>
    <row r="10" spans="1:12">
      <c r="A10" s="3" t="s">
        <v>1002</v>
      </c>
      <c r="B10" s="3" t="s">
        <v>1017</v>
      </c>
      <c r="C10" s="3" t="s">
        <v>1018</v>
      </c>
      <c r="G10" s="3">
        <v>8.9740000000000008E-6</v>
      </c>
      <c r="H10" s="3">
        <v>4.0690000000000003E-6</v>
      </c>
      <c r="L10" s="3" t="s">
        <v>16</v>
      </c>
    </row>
    <row r="11" spans="1:12">
      <c r="A11" s="3" t="s">
        <v>1002</v>
      </c>
      <c r="B11" s="3" t="s">
        <v>1019</v>
      </c>
      <c r="C11" s="3" t="s">
        <v>1020</v>
      </c>
      <c r="G11" s="3">
        <v>0</v>
      </c>
      <c r="H11" s="3">
        <v>4.211E-6</v>
      </c>
      <c r="L11" s="3" t="s">
        <v>16</v>
      </c>
    </row>
    <row r="12" spans="1:12">
      <c r="A12" s="3" t="s">
        <v>1002</v>
      </c>
      <c r="B12" s="3" t="s">
        <v>1021</v>
      </c>
      <c r="C12" s="3" t="s">
        <v>1022</v>
      </c>
      <c r="G12" s="3">
        <v>8.9700000000000005E-6</v>
      </c>
      <c r="H12" s="3">
        <v>4.0690000000000003E-6</v>
      </c>
      <c r="L12" s="3" t="s">
        <v>16</v>
      </c>
    </row>
    <row r="13" spans="1:12">
      <c r="A13" s="3" t="s">
        <v>1002</v>
      </c>
      <c r="B13" s="3" t="s">
        <v>22</v>
      </c>
      <c r="C13" s="3" t="s">
        <v>1023</v>
      </c>
      <c r="G13" s="3">
        <v>8.9879999999999993E-6</v>
      </c>
      <c r="H13" s="3">
        <v>4.0720000000000001E-6</v>
      </c>
      <c r="L13" s="3" t="s">
        <v>16</v>
      </c>
    </row>
    <row r="14" spans="1:12">
      <c r="A14" s="3" t="s">
        <v>1002</v>
      </c>
      <c r="B14" s="3" t="s">
        <v>1024</v>
      </c>
      <c r="C14" s="3" t="s">
        <v>1025</v>
      </c>
      <c r="G14" s="3">
        <v>6.6649999999999994E-5</v>
      </c>
      <c r="H14" s="3">
        <v>3.2289999999999997E-5</v>
      </c>
      <c r="L14" s="3" t="s">
        <v>16</v>
      </c>
    </row>
    <row r="15" spans="1:12">
      <c r="A15" s="3" t="s">
        <v>1002</v>
      </c>
      <c r="B15" s="3" t="s">
        <v>1026</v>
      </c>
      <c r="C15" s="3" t="s">
        <v>1027</v>
      </c>
      <c r="G15" s="3">
        <v>6.6649999999999994E-5</v>
      </c>
      <c r="H15" s="3">
        <v>3.2289999999999997E-5</v>
      </c>
      <c r="L15" s="3" t="s">
        <v>16</v>
      </c>
    </row>
    <row r="16" spans="1:12">
      <c r="A16" s="3" t="s">
        <v>1002</v>
      </c>
      <c r="B16" s="3" t="s">
        <v>22</v>
      </c>
      <c r="C16" s="3" t="s">
        <v>1028</v>
      </c>
      <c r="G16" s="3">
        <v>1.0720000000000001E-5</v>
      </c>
      <c r="H16" s="3">
        <v>4.9869999999999999E-6</v>
      </c>
      <c r="L16" s="3" t="s">
        <v>1029</v>
      </c>
    </row>
    <row r="20" spans="3:16">
      <c r="C20" s="6" t="s">
        <v>71</v>
      </c>
      <c r="E20" s="3">
        <v>0</v>
      </c>
      <c r="F20" s="3">
        <v>0</v>
      </c>
      <c r="G20" s="3">
        <f>SUM(G2:G16)</f>
        <v>1.9802400000000001E-4</v>
      </c>
      <c r="H20" s="3">
        <f>SUM(H2:H16)</f>
        <v>1.02323E-4</v>
      </c>
      <c r="M20" s="7" t="s">
        <v>72</v>
      </c>
      <c r="O20" s="6" t="s">
        <v>73</v>
      </c>
      <c r="P20" s="6" t="s">
        <v>74</v>
      </c>
    </row>
    <row r="21" spans="3:16">
      <c r="M21" s="8"/>
      <c r="O21" s="3">
        <v>111704</v>
      </c>
      <c r="P21" s="3">
        <v>246250</v>
      </c>
    </row>
    <row r="22" spans="3:16">
      <c r="K22" s="9"/>
      <c r="M22" s="9"/>
      <c r="O22" s="3">
        <f>G20*O21</f>
        <v>22.120072896</v>
      </c>
      <c r="P22" s="3">
        <f>H20*P21</f>
        <v>25.197038750000001</v>
      </c>
    </row>
    <row r="23" spans="3:16">
      <c r="F23" s="3">
        <v>0</v>
      </c>
      <c r="G23" s="3">
        <v>0</v>
      </c>
      <c r="H23" s="3">
        <v>0</v>
      </c>
      <c r="J23" s="3">
        <f>F23*F23*100000</f>
        <v>0</v>
      </c>
      <c r="K23" s="3">
        <f t="shared" ref="K23:L23" si="0">G23*G23*100000</f>
        <v>0</v>
      </c>
      <c r="L23" s="3">
        <f t="shared" si="0"/>
        <v>0</v>
      </c>
      <c r="O23" s="6" t="s">
        <v>75</v>
      </c>
    </row>
    <row r="24" spans="3:16">
      <c r="O24" s="3" t="s">
        <v>76</v>
      </c>
    </row>
    <row r="25" spans="3:16">
      <c r="F25" s="3">
        <v>1.96949E-4</v>
      </c>
      <c r="G25" s="3">
        <v>1.2343099999999999E-4</v>
      </c>
      <c r="H25" s="3">
        <v>2.9816800000000002E-4</v>
      </c>
      <c r="J25" s="3">
        <f>F25*F25*100000</f>
        <v>3.8788908601000002E-3</v>
      </c>
      <c r="K25" s="3">
        <f t="shared" ref="K25:L25" si="1">G25*G25*100000</f>
        <v>1.5235211760999997E-3</v>
      </c>
      <c r="L25" s="3">
        <f t="shared" si="1"/>
        <v>8.8904156224000018E-3</v>
      </c>
      <c r="O25" s="3">
        <v>28260</v>
      </c>
    </row>
    <row r="26" spans="3:16">
      <c r="O26" s="3">
        <v>0</v>
      </c>
    </row>
    <row r="27" spans="3:16">
      <c r="F27" s="3">
        <v>1.01523E-4</v>
      </c>
      <c r="G27" s="3">
        <v>6.5701E-5</v>
      </c>
      <c r="H27" s="3">
        <v>1.4986399999999999E-4</v>
      </c>
      <c r="J27" s="3">
        <f>F27*F27*100000</f>
        <v>1.0306919529E-3</v>
      </c>
      <c r="K27" s="3">
        <f t="shared" ref="K27:L27" si="2">G27*G27*100000</f>
        <v>4.3166214009999999E-4</v>
      </c>
      <c r="L27" s="3">
        <f t="shared" si="2"/>
        <v>2.2459218495999998E-3</v>
      </c>
    </row>
    <row r="399" spans="6:8">
      <c r="F399" s="4">
        <f>SUM(F2:F398)</f>
        <v>2.9847199999999998E-4</v>
      </c>
      <c r="G399" s="4">
        <f>SUM(G2:G398)</f>
        <v>5.8518000000000003E-4</v>
      </c>
      <c r="H399" s="4">
        <f>SUM(H2:H398)</f>
        <v>6.5267800000000007E-4</v>
      </c>
    </row>
    <row r="400" spans="6:8">
      <c r="F400" s="3">
        <f>F399*F399</f>
        <v>8.9085534783999996E-8</v>
      </c>
      <c r="G400" s="3">
        <f>G399*G399</f>
        <v>3.4243563240000006E-7</v>
      </c>
      <c r="H400" s="3">
        <f>H399*H399</f>
        <v>4.2598857168400009E-7</v>
      </c>
    </row>
  </sheetData>
  <phoneticPr fontId="3" type="noConversion"/>
  <pageMargins left="0.7" right="0.7" top="0.78740157499999996" bottom="0.78740157499999996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17D64F-F7CD-F54F-BCD2-33D3051C88A7}">
  <sheetPr codeName="Sheet16"/>
  <dimension ref="A1:P101"/>
  <sheetViews>
    <sheetView workbookViewId="0">
      <selection activeCell="A2" sqref="A2"/>
    </sheetView>
  </sheetViews>
  <sheetFormatPr baseColWidth="10" defaultRowHeight="15"/>
  <cols>
    <col min="1" max="1" width="20.83203125" style="3" customWidth="1"/>
    <col min="2" max="2" width="18.5" style="3" customWidth="1"/>
    <col min="3" max="3" width="13.5" style="3" customWidth="1"/>
    <col min="4" max="5" width="10.83203125" style="3"/>
    <col min="6" max="8" width="12" style="3" bestFit="1" customWidth="1"/>
    <col min="9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1030</v>
      </c>
      <c r="B2" s="3" t="s">
        <v>1031</v>
      </c>
      <c r="C2" s="3" t="s">
        <v>1032</v>
      </c>
      <c r="D2" s="3" t="s">
        <v>15</v>
      </c>
      <c r="E2" s="3">
        <v>2</v>
      </c>
      <c r="F2" s="4">
        <f>E2/28260</f>
        <v>7.0771408351026188E-5</v>
      </c>
      <c r="G2" s="3">
        <v>8.9509999999999995E-6</v>
      </c>
      <c r="H2" s="3">
        <v>2.0299999999999999E-5</v>
      </c>
      <c r="I2" s="3" t="s">
        <v>190</v>
      </c>
      <c r="J2" s="3" t="s">
        <v>190</v>
      </c>
      <c r="L2" s="3" t="s">
        <v>16</v>
      </c>
    </row>
    <row r="3" spans="1:12">
      <c r="A3" s="3" t="s">
        <v>1030</v>
      </c>
      <c r="B3" s="3" t="s">
        <v>1033</v>
      </c>
      <c r="C3" s="3" t="s">
        <v>1034</v>
      </c>
      <c r="D3" s="3" t="s">
        <v>15</v>
      </c>
      <c r="E3" s="3">
        <v>1</v>
      </c>
      <c r="F3" s="4">
        <f>E3/28260</f>
        <v>3.5385704175513094E-5</v>
      </c>
      <c r="L3" s="3" t="s">
        <v>16</v>
      </c>
    </row>
    <row r="4" spans="1:12">
      <c r="A4" s="3" t="s">
        <v>1030</v>
      </c>
      <c r="B4" s="3" t="s">
        <v>1035</v>
      </c>
      <c r="C4" s="3" t="s">
        <v>1036</v>
      </c>
      <c r="D4" s="3" t="s">
        <v>15</v>
      </c>
      <c r="E4" s="3">
        <v>1</v>
      </c>
      <c r="F4" s="4">
        <f>E4/28260</f>
        <v>3.5385704175513094E-5</v>
      </c>
      <c r="G4" s="3">
        <v>7.1039999999999997E-5</v>
      </c>
      <c r="H4" s="3">
        <v>1.1909999999999999E-4</v>
      </c>
      <c r="L4" s="3" t="s">
        <v>21</v>
      </c>
    </row>
    <row r="5" spans="1:12">
      <c r="A5" s="3" t="s">
        <v>1030</v>
      </c>
      <c r="B5" s="3" t="s">
        <v>22</v>
      </c>
      <c r="C5" s="3" t="s">
        <v>1037</v>
      </c>
      <c r="D5" s="3" t="s">
        <v>15</v>
      </c>
      <c r="E5" s="3">
        <v>1</v>
      </c>
      <c r="F5" s="4">
        <f>E5/28260</f>
        <v>3.5385704175513094E-5</v>
      </c>
      <c r="L5" s="3" t="s">
        <v>24</v>
      </c>
    </row>
    <row r="6" spans="1:12">
      <c r="A6" s="3" t="s">
        <v>1030</v>
      </c>
      <c r="B6" s="3" t="s">
        <v>1038</v>
      </c>
      <c r="C6" s="3" t="s">
        <v>1039</v>
      </c>
      <c r="G6" s="3">
        <v>1.791E-5</v>
      </c>
      <c r="H6" s="3">
        <v>8.123E-6</v>
      </c>
      <c r="L6" s="3" t="s">
        <v>16</v>
      </c>
    </row>
    <row r="7" spans="1:12">
      <c r="A7" s="3" t="s">
        <v>1030</v>
      </c>
      <c r="B7" s="3" t="s">
        <v>1040</v>
      </c>
      <c r="C7" s="3" t="s">
        <v>1041</v>
      </c>
      <c r="G7" s="3">
        <v>0</v>
      </c>
      <c r="H7" s="3">
        <v>4.0620000000000002E-6</v>
      </c>
      <c r="L7" s="3" t="s">
        <v>16</v>
      </c>
    </row>
    <row r="8" spans="1:12">
      <c r="A8" s="3" t="s">
        <v>1030</v>
      </c>
      <c r="B8" s="3" t="s">
        <v>1042</v>
      </c>
      <c r="C8" s="3" t="s">
        <v>1043</v>
      </c>
      <c r="G8" s="3">
        <v>1.0159999999999999E-5</v>
      </c>
      <c r="H8" s="3">
        <v>4.6539999999999998E-6</v>
      </c>
      <c r="L8" s="3" t="s">
        <v>16</v>
      </c>
    </row>
    <row r="9" spans="1:12">
      <c r="A9" s="3" t="s">
        <v>1030</v>
      </c>
      <c r="B9" s="3" t="s">
        <v>1044</v>
      </c>
      <c r="C9" s="3" t="s">
        <v>1045</v>
      </c>
      <c r="G9" s="3">
        <v>0</v>
      </c>
      <c r="H9" s="3">
        <v>4.7380000000000002E-6</v>
      </c>
      <c r="L9" s="3" t="s">
        <v>16</v>
      </c>
    </row>
    <row r="10" spans="1:12">
      <c r="A10" s="3" t="s">
        <v>1030</v>
      </c>
      <c r="B10" s="3" t="s">
        <v>1046</v>
      </c>
      <c r="C10" s="3" t="s">
        <v>1047</v>
      </c>
      <c r="G10" s="3">
        <v>8.952E-6</v>
      </c>
      <c r="H10" s="3">
        <v>4.0609999999999997E-6</v>
      </c>
      <c r="L10" s="3" t="s">
        <v>16</v>
      </c>
    </row>
    <row r="11" spans="1:12">
      <c r="A11" s="3" t="s">
        <v>1030</v>
      </c>
      <c r="B11" s="3" t="s">
        <v>22</v>
      </c>
      <c r="C11" s="3" t="s">
        <v>1048</v>
      </c>
      <c r="G11" s="3">
        <v>0</v>
      </c>
      <c r="H11" s="3">
        <v>4.0620000000000002E-6</v>
      </c>
      <c r="L11" s="3" t="s">
        <v>66</v>
      </c>
    </row>
    <row r="12" spans="1:12">
      <c r="A12" s="3" t="s">
        <v>1030</v>
      </c>
      <c r="B12" s="3" t="s">
        <v>22</v>
      </c>
      <c r="C12" s="3" t="s">
        <v>1049</v>
      </c>
      <c r="G12" s="3">
        <v>8.9639999999999992E-6</v>
      </c>
      <c r="H12" s="3">
        <v>1.219E-5</v>
      </c>
      <c r="L12" s="3" t="s">
        <v>69</v>
      </c>
    </row>
    <row r="13" spans="1:12">
      <c r="A13" s="3" t="s">
        <v>1030</v>
      </c>
      <c r="B13" s="3" t="s">
        <v>22</v>
      </c>
      <c r="C13" s="3" t="s">
        <v>1050</v>
      </c>
      <c r="G13" s="3">
        <v>0</v>
      </c>
      <c r="H13" s="3">
        <v>2.4389999999999999E-5</v>
      </c>
      <c r="L13" s="3" t="s">
        <v>69</v>
      </c>
    </row>
    <row r="14" spans="1:12">
      <c r="A14" s="3" t="s">
        <v>1030</v>
      </c>
      <c r="B14" s="3" t="s">
        <v>22</v>
      </c>
      <c r="C14" s="3" t="s">
        <v>1051</v>
      </c>
      <c r="G14" s="3">
        <v>6.6610000000000001E-5</v>
      </c>
      <c r="H14" s="3">
        <v>3.2280000000000003E-5</v>
      </c>
      <c r="L14" s="3" t="s">
        <v>69</v>
      </c>
    </row>
    <row r="18" spans="3:16">
      <c r="C18" s="6" t="s">
        <v>145</v>
      </c>
      <c r="E18" s="3">
        <f>SUM(E2:E14)</f>
        <v>5</v>
      </c>
      <c r="F18" s="3">
        <f t="shared" ref="F18:H18" si="0">SUM(F2:F14)</f>
        <v>1.7692852087756547E-4</v>
      </c>
      <c r="G18" s="3">
        <f t="shared" si="0"/>
        <v>1.9258699999999998E-4</v>
      </c>
      <c r="H18" s="3">
        <f t="shared" si="0"/>
        <v>2.3795999999999998E-4</v>
      </c>
      <c r="M18" s="7" t="s">
        <v>72</v>
      </c>
      <c r="O18" s="6" t="s">
        <v>73</v>
      </c>
      <c r="P18" s="6" t="s">
        <v>74</v>
      </c>
    </row>
    <row r="19" spans="3:16">
      <c r="M19" s="8"/>
      <c r="O19" s="3">
        <v>126516</v>
      </c>
      <c r="P19" s="3">
        <v>276954</v>
      </c>
    </row>
    <row r="20" spans="3:16">
      <c r="O20" s="3">
        <f>O19*G18</f>
        <v>24.365336891999998</v>
      </c>
      <c r="P20" s="3">
        <f>P19*H18</f>
        <v>65.903973839999992</v>
      </c>
    </row>
    <row r="21" spans="3:16">
      <c r="F21" s="3">
        <v>1.7692900000000001E-4</v>
      </c>
      <c r="G21" s="3">
        <v>5.7451000000000003E-5</v>
      </c>
      <c r="H21" s="3">
        <v>4.1284299999999998E-4</v>
      </c>
      <c r="J21" s="3">
        <f>F21*F21*100000</f>
        <v>3.1303871041000004E-3</v>
      </c>
      <c r="K21" s="3">
        <f t="shared" ref="K21:L21" si="1">G21*G21*100000</f>
        <v>3.3006174010000004E-4</v>
      </c>
      <c r="L21" s="3">
        <f t="shared" si="1"/>
        <v>1.7043934264899998E-2</v>
      </c>
      <c r="O21" s="6" t="s">
        <v>75</v>
      </c>
    </row>
    <row r="22" spans="3:16">
      <c r="O22" s="3" t="s">
        <v>186</v>
      </c>
    </row>
    <row r="23" spans="3:16">
      <c r="F23" s="3">
        <v>1.8969899999999999E-4</v>
      </c>
      <c r="G23" s="3">
        <v>1.21548E-4</v>
      </c>
      <c r="H23" s="3">
        <v>2.8224400000000002E-4</v>
      </c>
      <c r="J23" s="3">
        <f>F23*F23*100000</f>
        <v>3.5985710600999993E-3</v>
      </c>
      <c r="K23" s="3">
        <f t="shared" ref="K23:L23" si="2">G23*G23*100000</f>
        <v>1.4773916304E-3</v>
      </c>
      <c r="L23" s="3">
        <f t="shared" si="2"/>
        <v>7.9661675536000023E-3</v>
      </c>
      <c r="O23" s="3">
        <v>28260</v>
      </c>
    </row>
    <row r="24" spans="3:16">
      <c r="O24" s="3">
        <v>5</v>
      </c>
    </row>
    <row r="25" spans="3:16">
      <c r="F25" s="3">
        <v>2.3830699999999999E-4</v>
      </c>
      <c r="G25" s="3">
        <v>1.8431099999999999E-4</v>
      </c>
      <c r="H25" s="3">
        <v>3.0317499999999998E-4</v>
      </c>
      <c r="J25" s="3">
        <f>F25*F25*100000</f>
        <v>5.6790226248999995E-3</v>
      </c>
      <c r="K25" s="3">
        <f t="shared" ref="K25:L25" si="3">G25*G25*100000</f>
        <v>3.3970544720999998E-3</v>
      </c>
      <c r="L25" s="3">
        <f t="shared" si="3"/>
        <v>9.1915080624999992E-3</v>
      </c>
    </row>
    <row r="28" spans="3:16">
      <c r="D28" s="6"/>
    </row>
    <row r="100" spans="6:8">
      <c r="F100" s="4">
        <f>SUM(F1:F99)</f>
        <v>9.5879204175513091E-4</v>
      </c>
      <c r="G100" s="4">
        <f t="shared" ref="G100:H100" si="4">SUM(G1:G99)</f>
        <v>7.48484E-4</v>
      </c>
      <c r="H100" s="4">
        <f t="shared" si="4"/>
        <v>1.4741819999999999E-3</v>
      </c>
    </row>
    <row r="101" spans="6:8">
      <c r="F101" s="3">
        <f>F100*F100</f>
        <v>9.1928217933297265E-7</v>
      </c>
      <c r="G101" s="3">
        <f t="shared" ref="G101:H101" si="5">G100*G100</f>
        <v>5.6022829825600004E-7</v>
      </c>
      <c r="H101" s="3">
        <f t="shared" si="5"/>
        <v>2.1732125691239997E-6</v>
      </c>
    </row>
  </sheetData>
  <phoneticPr fontId="3" type="noConversion"/>
  <pageMargins left="0.7" right="0.7" top="0.78740157499999996" bottom="0.78740157499999996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752A7A-8B57-904B-952C-4157E6317918}">
  <sheetPr codeName="Sheet14"/>
  <dimension ref="A1:P251"/>
  <sheetViews>
    <sheetView topLeftCell="A22" workbookViewId="0">
      <selection activeCell="J50" sqref="J50:L54"/>
    </sheetView>
  </sheetViews>
  <sheetFormatPr baseColWidth="10" defaultRowHeight="15"/>
  <cols>
    <col min="1" max="1" width="19.33203125" style="3" customWidth="1"/>
    <col min="2" max="2" width="17.5" style="3" customWidth="1"/>
    <col min="3" max="3" width="15.1640625" style="3" customWidth="1"/>
    <col min="4" max="5" width="10.83203125" style="3"/>
    <col min="6" max="6" width="12.1640625" style="3" customWidth="1"/>
    <col min="7" max="8" width="12" style="3" bestFit="1" customWidth="1"/>
    <col min="9" max="9" width="6.6640625" style="3" customWidth="1"/>
    <col min="10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1052</v>
      </c>
      <c r="B2" s="3" t="s">
        <v>22</v>
      </c>
      <c r="C2" s="3" t="s">
        <v>1053</v>
      </c>
      <c r="D2" s="3" t="s">
        <v>15</v>
      </c>
      <c r="E2" s="3">
        <v>1</v>
      </c>
      <c r="F2" s="4">
        <f>E2/28260</f>
        <v>3.5385704175513094E-5</v>
      </c>
      <c r="G2" s="3">
        <v>0</v>
      </c>
      <c r="H2" s="3">
        <v>4.0609999999999997E-6</v>
      </c>
      <c r="L2" s="3" t="s">
        <v>21</v>
      </c>
    </row>
    <row r="3" spans="1:12">
      <c r="A3" s="3" t="s">
        <v>1052</v>
      </c>
      <c r="B3" s="3" t="s">
        <v>22</v>
      </c>
      <c r="C3" s="3" t="s">
        <v>1054</v>
      </c>
      <c r="D3" s="3" t="s">
        <v>15</v>
      </c>
      <c r="E3" s="3">
        <v>1</v>
      </c>
      <c r="F3" s="4">
        <f>E3/28260</f>
        <v>3.5385704175513094E-5</v>
      </c>
      <c r="G3" s="3">
        <v>0</v>
      </c>
      <c r="H3" s="3">
        <v>6.0630000000000002E-6</v>
      </c>
      <c r="L3" s="3" t="s">
        <v>21</v>
      </c>
    </row>
    <row r="4" spans="1:12">
      <c r="A4" s="3" t="s">
        <v>1052</v>
      </c>
      <c r="B4" s="3" t="s">
        <v>1055</v>
      </c>
      <c r="C4" s="3" t="s">
        <v>1056</v>
      </c>
      <c r="G4" s="3">
        <v>0</v>
      </c>
      <c r="H4" s="3">
        <v>3.2299999999999999E-5</v>
      </c>
      <c r="I4" s="3" t="s">
        <v>27</v>
      </c>
      <c r="J4" s="3" t="s">
        <v>28</v>
      </c>
    </row>
    <row r="5" spans="1:12">
      <c r="A5" s="3" t="s">
        <v>1052</v>
      </c>
      <c r="B5" s="3" t="s">
        <v>1057</v>
      </c>
      <c r="C5" s="3" t="s">
        <v>1058</v>
      </c>
      <c r="G5" s="3">
        <v>0</v>
      </c>
      <c r="H5" s="3">
        <v>2.1639999999999999E-5</v>
      </c>
      <c r="J5" s="3" t="s">
        <v>30</v>
      </c>
    </row>
    <row r="6" spans="1:12">
      <c r="A6" s="3" t="s">
        <v>1052</v>
      </c>
      <c r="B6" s="3" t="s">
        <v>1059</v>
      </c>
      <c r="C6" s="3" t="s">
        <v>1060</v>
      </c>
      <c r="G6" s="3">
        <v>0</v>
      </c>
      <c r="H6" s="3">
        <v>4.0609999999999997E-6</v>
      </c>
      <c r="L6" s="3" t="s">
        <v>16</v>
      </c>
    </row>
    <row r="7" spans="1:12">
      <c r="A7" s="3" t="s">
        <v>1052</v>
      </c>
      <c r="B7" s="3" t="s">
        <v>1061</v>
      </c>
      <c r="C7" s="3" t="s">
        <v>887</v>
      </c>
      <c r="G7" s="3">
        <v>0</v>
      </c>
      <c r="H7" s="3">
        <v>8.1249999999999993E-6</v>
      </c>
      <c r="L7" s="3" t="s">
        <v>16</v>
      </c>
    </row>
    <row r="8" spans="1:12">
      <c r="A8" s="3" t="s">
        <v>1052</v>
      </c>
      <c r="B8" s="3" t="s">
        <v>1062</v>
      </c>
      <c r="C8" s="3" t="s">
        <v>1063</v>
      </c>
      <c r="G8" s="3">
        <v>0</v>
      </c>
      <c r="H8" s="3">
        <v>4.0609999999999997E-6</v>
      </c>
      <c r="L8" s="3" t="s">
        <v>16</v>
      </c>
    </row>
    <row r="9" spans="1:12">
      <c r="A9" s="3" t="s">
        <v>1052</v>
      </c>
      <c r="B9" s="3" t="s">
        <v>1064</v>
      </c>
      <c r="C9" s="3" t="s">
        <v>1065</v>
      </c>
      <c r="G9" s="3">
        <v>0</v>
      </c>
      <c r="H9" s="3">
        <v>4.0609999999999997E-6</v>
      </c>
      <c r="L9" s="3" t="s">
        <v>16</v>
      </c>
    </row>
    <row r="10" spans="1:12">
      <c r="A10" s="3" t="s">
        <v>1052</v>
      </c>
      <c r="B10" s="3" t="s">
        <v>1066</v>
      </c>
      <c r="C10" s="3" t="s">
        <v>1067</v>
      </c>
      <c r="G10" s="3">
        <v>0</v>
      </c>
      <c r="H10" s="3">
        <v>4.0609999999999997E-6</v>
      </c>
      <c r="L10" s="3" t="s">
        <v>16</v>
      </c>
    </row>
    <row r="11" spans="1:12">
      <c r="A11" s="3" t="s">
        <v>1052</v>
      </c>
      <c r="B11" s="3" t="s">
        <v>1068</v>
      </c>
      <c r="C11" s="3" t="s">
        <v>1069</v>
      </c>
      <c r="G11" s="3">
        <v>0</v>
      </c>
      <c r="H11" s="3">
        <v>8.1219999999999995E-6</v>
      </c>
      <c r="L11" s="3" t="s">
        <v>16</v>
      </c>
    </row>
    <row r="12" spans="1:12">
      <c r="A12" s="3" t="s">
        <v>1052</v>
      </c>
      <c r="B12" s="3" t="s">
        <v>1070</v>
      </c>
      <c r="C12" s="3" t="s">
        <v>1071</v>
      </c>
      <c r="G12" s="3">
        <v>0</v>
      </c>
      <c r="H12" s="3">
        <v>4.0609999999999997E-6</v>
      </c>
      <c r="L12" s="3" t="s">
        <v>16</v>
      </c>
    </row>
    <row r="13" spans="1:12">
      <c r="A13" s="3" t="s">
        <v>1052</v>
      </c>
      <c r="B13" s="3" t="s">
        <v>22</v>
      </c>
      <c r="C13" s="3" t="s">
        <v>1072</v>
      </c>
      <c r="G13" s="3">
        <v>0</v>
      </c>
      <c r="H13" s="3">
        <v>4.0620000000000002E-6</v>
      </c>
      <c r="L13" s="3" t="s">
        <v>66</v>
      </c>
    </row>
    <row r="14" spans="1:12">
      <c r="A14" s="3" t="s">
        <v>1052</v>
      </c>
      <c r="B14" s="3" t="s">
        <v>22</v>
      </c>
      <c r="C14" s="3" t="s">
        <v>1073</v>
      </c>
      <c r="G14" s="3">
        <v>0</v>
      </c>
      <c r="H14" s="3">
        <v>4.0609999999999997E-6</v>
      </c>
      <c r="L14" s="3" t="s">
        <v>66</v>
      </c>
    </row>
    <row r="15" spans="1:12">
      <c r="A15" s="3" t="s">
        <v>1052</v>
      </c>
      <c r="B15" s="3" t="s">
        <v>22</v>
      </c>
      <c r="C15" s="3" t="s">
        <v>1074</v>
      </c>
      <c r="G15" s="3">
        <v>0</v>
      </c>
      <c r="H15" s="3">
        <v>4.0609999999999997E-6</v>
      </c>
      <c r="L15" s="3" t="s">
        <v>66</v>
      </c>
    </row>
    <row r="16" spans="1:12">
      <c r="A16" s="3" t="s">
        <v>1052</v>
      </c>
      <c r="B16" s="3" t="s">
        <v>22</v>
      </c>
      <c r="C16" s="3" t="s">
        <v>1075</v>
      </c>
      <c r="G16" s="3">
        <v>0</v>
      </c>
      <c r="H16" s="3">
        <v>4.0770000000000001E-6</v>
      </c>
      <c r="L16" s="3" t="s">
        <v>66</v>
      </c>
    </row>
    <row r="17" spans="1:12">
      <c r="A17" s="3" t="s">
        <v>1052</v>
      </c>
      <c r="B17" s="3" t="s">
        <v>22</v>
      </c>
      <c r="C17" s="3" t="s">
        <v>1076</v>
      </c>
      <c r="G17" s="3">
        <v>0</v>
      </c>
      <c r="H17" s="3">
        <v>1.624E-5</v>
      </c>
      <c r="L17" s="3" t="s">
        <v>69</v>
      </c>
    </row>
    <row r="18" spans="1:12">
      <c r="A18" s="3" t="s">
        <v>1052</v>
      </c>
      <c r="B18" s="3" t="s">
        <v>22</v>
      </c>
      <c r="C18" s="3" t="s">
        <v>1077</v>
      </c>
      <c r="G18" s="3">
        <v>0</v>
      </c>
      <c r="H18" s="3">
        <v>4.0620000000000002E-6</v>
      </c>
      <c r="J18" s="5"/>
      <c r="L18" s="3" t="s">
        <v>69</v>
      </c>
    </row>
    <row r="19" spans="1:12">
      <c r="A19" s="3" t="s">
        <v>1052</v>
      </c>
      <c r="B19" s="3" t="s">
        <v>1078</v>
      </c>
      <c r="C19" s="3" t="s">
        <v>1079</v>
      </c>
      <c r="G19" s="3">
        <v>8.9509999999999995E-6</v>
      </c>
      <c r="H19" s="3">
        <v>4.0609999999999997E-6</v>
      </c>
      <c r="L19" s="3" t="s">
        <v>16</v>
      </c>
    </row>
    <row r="20" spans="1:12">
      <c r="A20" s="3" t="s">
        <v>1052</v>
      </c>
      <c r="B20" s="3" t="s">
        <v>22</v>
      </c>
      <c r="C20" s="3" t="s">
        <v>1080</v>
      </c>
      <c r="G20" s="3">
        <v>8.9509999999999995E-6</v>
      </c>
      <c r="H20" s="3">
        <v>4.0609999999999997E-6</v>
      </c>
      <c r="L20" s="3" t="s">
        <v>69</v>
      </c>
    </row>
    <row r="21" spans="1:12">
      <c r="A21" s="3" t="s">
        <v>1052</v>
      </c>
      <c r="B21" s="3" t="s">
        <v>1081</v>
      </c>
      <c r="C21" s="3" t="s">
        <v>1082</v>
      </c>
      <c r="G21" s="3">
        <v>8.952E-6</v>
      </c>
      <c r="H21" s="3">
        <v>4.0609999999999997E-6</v>
      </c>
      <c r="I21" s="3" t="s">
        <v>27</v>
      </c>
    </row>
    <row r="22" spans="1:12">
      <c r="A22" s="3" t="s">
        <v>1052</v>
      </c>
      <c r="B22" s="3" t="s">
        <v>22</v>
      </c>
      <c r="C22" s="3" t="s">
        <v>1083</v>
      </c>
      <c r="F22" s="5"/>
      <c r="G22" s="3">
        <v>8.952E-6</v>
      </c>
      <c r="H22" s="3">
        <v>4.0609999999999997E-6</v>
      </c>
      <c r="L22" s="3" t="s">
        <v>66</v>
      </c>
    </row>
    <row r="23" spans="1:12">
      <c r="A23" s="3" t="s">
        <v>1052</v>
      </c>
      <c r="B23" s="3" t="s">
        <v>22</v>
      </c>
      <c r="C23" s="3" t="s">
        <v>1084</v>
      </c>
      <c r="G23" s="3">
        <v>8.952E-6</v>
      </c>
      <c r="H23" s="3">
        <v>4.0609999999999997E-6</v>
      </c>
      <c r="L23" s="3" t="s">
        <v>66</v>
      </c>
    </row>
    <row r="24" spans="1:12">
      <c r="A24" s="3" t="s">
        <v>1052</v>
      </c>
      <c r="B24" s="3" t="s">
        <v>1085</v>
      </c>
      <c r="C24" s="3" t="s">
        <v>1086</v>
      </c>
      <c r="G24" s="3">
        <v>8.9539999999999993E-6</v>
      </c>
      <c r="H24" s="3">
        <v>4.0620000000000002E-6</v>
      </c>
      <c r="L24" s="3" t="s">
        <v>16</v>
      </c>
    </row>
    <row r="25" spans="1:12">
      <c r="A25" s="3" t="s">
        <v>1052</v>
      </c>
      <c r="B25" s="3" t="s">
        <v>22</v>
      </c>
      <c r="C25" s="3" t="s">
        <v>1087</v>
      </c>
      <c r="G25" s="3">
        <v>8.9670000000000007E-6</v>
      </c>
      <c r="H25" s="3">
        <v>4.0659999999999997E-6</v>
      </c>
      <c r="L25" s="3" t="s">
        <v>66</v>
      </c>
    </row>
    <row r="26" spans="1:12">
      <c r="A26" s="3" t="s">
        <v>1052</v>
      </c>
      <c r="B26" s="3" t="s">
        <v>22</v>
      </c>
      <c r="C26" s="3" t="s">
        <v>1088</v>
      </c>
      <c r="G26" s="3">
        <v>8.9670000000000007E-6</v>
      </c>
      <c r="H26" s="3">
        <v>8.1280000000000008E-6</v>
      </c>
      <c r="J26" s="5"/>
      <c r="L26" s="3" t="s">
        <v>69</v>
      </c>
    </row>
    <row r="27" spans="1:12">
      <c r="A27" s="3" t="s">
        <v>1052</v>
      </c>
      <c r="B27" s="3" t="s">
        <v>22</v>
      </c>
      <c r="C27" s="3" t="s">
        <v>1089</v>
      </c>
      <c r="G27" s="3">
        <v>8.9679999999999995E-6</v>
      </c>
      <c r="H27" s="3">
        <v>4.0640000000000004E-6</v>
      </c>
      <c r="J27" s="5"/>
      <c r="L27" s="3" t="s">
        <v>69</v>
      </c>
    </row>
    <row r="28" spans="1:12">
      <c r="A28" s="3" t="s">
        <v>1052</v>
      </c>
      <c r="B28" s="3" t="s">
        <v>22</v>
      </c>
      <c r="C28" s="3" t="s">
        <v>1090</v>
      </c>
      <c r="G28" s="3">
        <v>9.0180000000000007E-6</v>
      </c>
      <c r="H28" s="3">
        <v>4.0940000000000001E-6</v>
      </c>
      <c r="L28" s="3" t="s">
        <v>66</v>
      </c>
    </row>
    <row r="29" spans="1:12">
      <c r="A29" s="3" t="s">
        <v>1052</v>
      </c>
      <c r="B29" s="3" t="s">
        <v>1091</v>
      </c>
      <c r="C29" s="3" t="s">
        <v>1092</v>
      </c>
      <c r="G29" s="3">
        <v>9.4739999999999994E-6</v>
      </c>
      <c r="H29" s="3">
        <v>4.2729999999999996E-6</v>
      </c>
      <c r="L29" s="3" t="s">
        <v>16</v>
      </c>
    </row>
    <row r="30" spans="1:12">
      <c r="A30" s="3" t="s">
        <v>1052</v>
      </c>
      <c r="B30" s="3" t="s">
        <v>22</v>
      </c>
      <c r="C30" s="3" t="s">
        <v>1093</v>
      </c>
      <c r="G30" s="3">
        <v>1.5780000000000001E-5</v>
      </c>
      <c r="H30" s="3">
        <v>7.2139999999999999E-6</v>
      </c>
      <c r="L30" s="3" t="s">
        <v>66</v>
      </c>
    </row>
    <row r="31" spans="1:12">
      <c r="A31" s="3" t="s">
        <v>1052</v>
      </c>
      <c r="B31" s="3" t="s">
        <v>1094</v>
      </c>
      <c r="C31" s="3" t="s">
        <v>1095</v>
      </c>
      <c r="G31" s="3">
        <v>1.7900000000000001E-5</v>
      </c>
      <c r="H31" s="3">
        <v>8.1210000000000007E-6</v>
      </c>
      <c r="I31" s="3" t="s">
        <v>27</v>
      </c>
      <c r="J31" s="3" t="s">
        <v>28</v>
      </c>
    </row>
    <row r="32" spans="1:12">
      <c r="A32" s="3" t="s">
        <v>1052</v>
      </c>
      <c r="B32" s="3" t="s">
        <v>1096</v>
      </c>
      <c r="C32" s="3" t="s">
        <v>1097</v>
      </c>
      <c r="G32" s="3">
        <v>2.686E-5</v>
      </c>
      <c r="H32" s="3">
        <v>1.218E-5</v>
      </c>
      <c r="I32" s="3" t="s">
        <v>27</v>
      </c>
    </row>
    <row r="33" spans="1:16">
      <c r="A33" s="3" t="s">
        <v>1052</v>
      </c>
      <c r="B33" s="3" t="s">
        <v>22</v>
      </c>
      <c r="C33" s="3" t="s">
        <v>1098</v>
      </c>
      <c r="G33" s="3">
        <v>3.1560000000000003E-5</v>
      </c>
      <c r="H33" s="3">
        <v>1.4430000000000001E-5</v>
      </c>
      <c r="L33" s="3" t="s">
        <v>69</v>
      </c>
    </row>
    <row r="34" spans="1:16">
      <c r="A34" s="3" t="s">
        <v>1052</v>
      </c>
      <c r="B34" s="3" t="s">
        <v>22</v>
      </c>
      <c r="C34" s="3" t="s">
        <v>1099</v>
      </c>
      <c r="D34" s="3" t="s">
        <v>15</v>
      </c>
      <c r="E34" s="3">
        <v>1</v>
      </c>
      <c r="F34" s="4">
        <f>E34/28260</f>
        <v>3.5385704175513094E-5</v>
      </c>
      <c r="L34" s="3" t="s">
        <v>21</v>
      </c>
    </row>
    <row r="35" spans="1:16">
      <c r="A35" s="3" t="s">
        <v>1052</v>
      </c>
      <c r="B35" s="3" t="s">
        <v>22</v>
      </c>
      <c r="C35" s="3" t="s">
        <v>1100</v>
      </c>
      <c r="D35" s="3" t="s">
        <v>15</v>
      </c>
      <c r="E35" s="3">
        <v>1</v>
      </c>
      <c r="F35" s="4">
        <f>E35/28260</f>
        <v>3.5385704175513094E-5</v>
      </c>
      <c r="L35" s="3" t="s">
        <v>24</v>
      </c>
    </row>
    <row r="36" spans="1:16">
      <c r="A36" s="3" t="s">
        <v>1052</v>
      </c>
      <c r="B36" s="3" t="s">
        <v>1101</v>
      </c>
      <c r="C36" s="3" t="s">
        <v>1102</v>
      </c>
      <c r="I36" s="3" t="s">
        <v>27</v>
      </c>
      <c r="J36" s="3" t="s">
        <v>28</v>
      </c>
    </row>
    <row r="37" spans="1:16">
      <c r="A37" s="3" t="s">
        <v>1052</v>
      </c>
      <c r="B37" s="3" t="s">
        <v>1103</v>
      </c>
      <c r="C37" s="3" t="s">
        <v>1104</v>
      </c>
      <c r="I37" s="3" t="s">
        <v>27</v>
      </c>
      <c r="J37" s="3" t="s">
        <v>28</v>
      </c>
    </row>
    <row r="38" spans="1:16">
      <c r="A38" s="3" t="s">
        <v>1052</v>
      </c>
      <c r="B38" s="3" t="s">
        <v>1105</v>
      </c>
      <c r="C38" s="3" t="s">
        <v>1106</v>
      </c>
      <c r="I38" s="3" t="s">
        <v>27</v>
      </c>
      <c r="J38" s="3" t="s">
        <v>28</v>
      </c>
    </row>
    <row r="39" spans="1:16">
      <c r="A39" s="3" t="s">
        <v>1052</v>
      </c>
      <c r="B39" s="3" t="s">
        <v>1107</v>
      </c>
      <c r="C39" s="3" t="s">
        <v>1108</v>
      </c>
      <c r="J39" s="3" t="s">
        <v>28</v>
      </c>
    </row>
    <row r="40" spans="1:16">
      <c r="A40" s="3" t="s">
        <v>1052</v>
      </c>
      <c r="B40" s="3" t="s">
        <v>1109</v>
      </c>
      <c r="C40" s="3" t="s">
        <v>1110</v>
      </c>
      <c r="J40" s="3" t="s">
        <v>30</v>
      </c>
    </row>
    <row r="41" spans="1:16">
      <c r="A41" s="3" t="s">
        <v>1052</v>
      </c>
      <c r="B41" s="3" t="s">
        <v>1111</v>
      </c>
      <c r="C41" s="3" t="s">
        <v>1112</v>
      </c>
      <c r="I41" s="3" t="s">
        <v>27</v>
      </c>
      <c r="J41" s="3" t="s">
        <v>28</v>
      </c>
    </row>
    <row r="42" spans="1:16">
      <c r="A42" s="3" t="s">
        <v>1052</v>
      </c>
      <c r="B42" s="3" t="s">
        <v>1113</v>
      </c>
      <c r="C42" s="3" t="s">
        <v>408</v>
      </c>
      <c r="I42" s="3" t="s">
        <v>27</v>
      </c>
      <c r="J42" s="3" t="s">
        <v>28</v>
      </c>
    </row>
    <row r="43" spans="1:16">
      <c r="A43" s="3" t="s">
        <v>1052</v>
      </c>
      <c r="B43" s="3" t="s">
        <v>1114</v>
      </c>
      <c r="C43" s="3" t="s">
        <v>1115</v>
      </c>
      <c r="I43" s="3" t="s">
        <v>27</v>
      </c>
    </row>
    <row r="46" spans="1:16">
      <c r="M46" s="7" t="s">
        <v>72</v>
      </c>
      <c r="O46" s="6" t="s">
        <v>73</v>
      </c>
      <c r="P46" s="6" t="s">
        <v>74</v>
      </c>
    </row>
    <row r="47" spans="1:16">
      <c r="C47" s="6" t="s">
        <v>145</v>
      </c>
      <c r="E47" s="3">
        <f>SUM(E2:E43)</f>
        <v>4</v>
      </c>
      <c r="F47" s="3">
        <f t="shared" ref="F47:H47" si="0">SUM(F2:F43)</f>
        <v>1.4154281670205238E-4</v>
      </c>
      <c r="G47" s="3">
        <f t="shared" si="0"/>
        <v>1.9120599999999997E-4</v>
      </c>
      <c r="H47" s="3">
        <f t="shared" si="0"/>
        <v>2.28116E-4</v>
      </c>
      <c r="M47" s="8"/>
      <c r="O47" s="3">
        <v>126630</v>
      </c>
      <c r="P47" s="3">
        <v>277114</v>
      </c>
    </row>
    <row r="48" spans="1:16">
      <c r="O48" s="3">
        <f>O47*G47</f>
        <v>24.212415779999997</v>
      </c>
      <c r="P48" s="3">
        <f>P47*H47</f>
        <v>63.214137223999998</v>
      </c>
    </row>
    <row r="49" spans="6:15">
      <c r="F49" s="4"/>
      <c r="J49" s="16"/>
      <c r="O49" s="6" t="s">
        <v>75</v>
      </c>
    </row>
    <row r="50" spans="6:15">
      <c r="F50" s="3">
        <v>1.41543E-4</v>
      </c>
      <c r="G50" s="3">
        <v>3.8566999999999999E-5</v>
      </c>
      <c r="H50" s="3">
        <v>3.6236599999999998E-4</v>
      </c>
      <c r="J50" s="3">
        <f>F50*F50*100000</f>
        <v>2.0034420849E-3</v>
      </c>
      <c r="K50" s="3">
        <f t="shared" ref="K50:L50" si="1">G50*G50*100000</f>
        <v>1.4874134889999999E-4</v>
      </c>
      <c r="L50" s="3">
        <f t="shared" si="1"/>
        <v>1.3130911795599998E-2</v>
      </c>
      <c r="O50" s="3">
        <v>28260</v>
      </c>
    </row>
    <row r="51" spans="6:15">
      <c r="O51" s="3">
        <v>4</v>
      </c>
    </row>
    <row r="52" spans="6:15">
      <c r="F52" s="3">
        <v>1.8952899999999999E-4</v>
      </c>
      <c r="G52" s="3">
        <v>1.21438E-4</v>
      </c>
      <c r="H52" s="3">
        <v>2.8198999999999998E-4</v>
      </c>
      <c r="J52" s="3">
        <f>F52*F52*100000</f>
        <v>3.5921241840999995E-3</v>
      </c>
      <c r="K52" s="3">
        <f t="shared" ref="K52:L52" si="2">G52*G52*100000</f>
        <v>1.4747187843999999E-3</v>
      </c>
      <c r="L52" s="3">
        <f t="shared" si="2"/>
        <v>7.9518360099999994E-3</v>
      </c>
    </row>
    <row r="54" spans="6:15">
      <c r="F54" s="3">
        <v>2.2734299999999999E-4</v>
      </c>
      <c r="G54" s="3">
        <v>1.7470100000000001E-4</v>
      </c>
      <c r="H54" s="3">
        <v>2.9086200000000002E-4</v>
      </c>
      <c r="J54" s="3">
        <f>F54*F54*100000</f>
        <v>5.1684839648999999E-3</v>
      </c>
      <c r="K54" s="3">
        <f t="shared" ref="K54:L54" si="3">G54*G54*100000</f>
        <v>3.0520439401000004E-3</v>
      </c>
      <c r="L54" s="3">
        <f t="shared" si="3"/>
        <v>8.4600703044000018E-3</v>
      </c>
    </row>
    <row r="200" spans="6:8">
      <c r="F200" s="4"/>
      <c r="G200" s="4"/>
      <c r="H200" s="4"/>
    </row>
    <row r="250" spans="6:8">
      <c r="F250" s="4">
        <f>SUM(F1:F249)</f>
        <v>8.4150063340410468E-4</v>
      </c>
      <c r="G250" s="4">
        <f t="shared" ref="G250:H250" si="4">SUM(G1:G249)</f>
        <v>7.1711799999999988E-4</v>
      </c>
      <c r="H250" s="4">
        <f t="shared" si="4"/>
        <v>1.39145E-3</v>
      </c>
    </row>
    <row r="251" spans="6:8">
      <c r="F251" s="3">
        <f>F250*F250</f>
        <v>7.0812331601950942E-7</v>
      </c>
      <c r="G251" s="3">
        <f>G250*G250</f>
        <v>5.1425822592399983E-7</v>
      </c>
      <c r="H251" s="3">
        <f>H250*H250</f>
        <v>1.9361331025000002E-6</v>
      </c>
    </row>
  </sheetData>
  <phoneticPr fontId="3" type="noConversion"/>
  <pageMargins left="0.7" right="0.7" top="0.78740157499999996" bottom="0.78740157499999996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CD51A7-9358-464A-80D7-FA4D8599E9F3}">
  <sheetPr codeName="Sheet35"/>
  <dimension ref="A1:P401"/>
  <sheetViews>
    <sheetView workbookViewId="0">
      <selection activeCell="A2" sqref="A2"/>
    </sheetView>
  </sheetViews>
  <sheetFormatPr baseColWidth="10" defaultRowHeight="15"/>
  <cols>
    <col min="1" max="1" width="21" style="3" customWidth="1"/>
    <col min="2" max="2" width="16.1640625" style="3" customWidth="1"/>
    <col min="3" max="3" width="13.6640625" style="3" customWidth="1"/>
    <col min="4" max="5" width="10.83203125" style="3"/>
    <col min="6" max="8" width="12" style="3" bestFit="1" customWidth="1"/>
    <col min="9" max="16384" width="10.83203125" style="3"/>
  </cols>
  <sheetData>
    <row r="1" spans="1:13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3">
      <c r="A2" s="3" t="s">
        <v>1116</v>
      </c>
      <c r="B2" s="3" t="s">
        <v>1117</v>
      </c>
      <c r="C2" s="3" t="s">
        <v>1118</v>
      </c>
      <c r="D2" s="3" t="s">
        <v>15</v>
      </c>
      <c r="E2" s="3">
        <v>1</v>
      </c>
      <c r="F2" s="4">
        <f>E2/28260</f>
        <v>3.5385704175513094E-5</v>
      </c>
      <c r="L2" s="3" t="s">
        <v>16</v>
      </c>
    </row>
    <row r="3" spans="1:13">
      <c r="A3" s="3" t="s">
        <v>1116</v>
      </c>
      <c r="B3" s="3" t="s">
        <v>22</v>
      </c>
      <c r="C3" s="3" t="s">
        <v>1119</v>
      </c>
      <c r="D3" s="3" t="s">
        <v>15</v>
      </c>
      <c r="E3" s="3">
        <v>1</v>
      </c>
      <c r="F3" s="4">
        <f>E3/28260</f>
        <v>3.5385704175513094E-5</v>
      </c>
      <c r="L3" s="3" t="s">
        <v>24</v>
      </c>
      <c r="M3" s="9"/>
    </row>
    <row r="4" spans="1:13">
      <c r="A4" s="3" t="s">
        <v>1116</v>
      </c>
      <c r="B4" s="3" t="s">
        <v>22</v>
      </c>
      <c r="C4" s="3" t="s">
        <v>1120</v>
      </c>
      <c r="D4" s="3" t="s">
        <v>15</v>
      </c>
      <c r="E4" s="3">
        <v>4</v>
      </c>
      <c r="F4" s="4">
        <f>E4/28260</f>
        <v>1.4154281670205238E-4</v>
      </c>
      <c r="G4" s="3">
        <v>4.2830000000000002E-5</v>
      </c>
      <c r="H4" s="3">
        <v>2.3560000000000001E-5</v>
      </c>
      <c r="L4" s="3" t="s">
        <v>16</v>
      </c>
      <c r="M4" s="9" t="s">
        <v>471</v>
      </c>
    </row>
    <row r="5" spans="1:13">
      <c r="A5" s="3" t="s">
        <v>1116</v>
      </c>
      <c r="B5" s="3" t="s">
        <v>22</v>
      </c>
      <c r="C5" s="3" t="s">
        <v>1121</v>
      </c>
      <c r="I5" s="3" t="s">
        <v>27</v>
      </c>
      <c r="J5" s="3" t="s">
        <v>28</v>
      </c>
    </row>
    <row r="6" spans="1:13">
      <c r="A6" s="3" t="s">
        <v>1116</v>
      </c>
      <c r="B6" s="3" t="s">
        <v>1122</v>
      </c>
      <c r="C6" s="3" t="s">
        <v>1123</v>
      </c>
      <c r="J6" s="3" t="s">
        <v>28</v>
      </c>
    </row>
    <row r="7" spans="1:13">
      <c r="A7" s="3" t="s">
        <v>1116</v>
      </c>
      <c r="B7" s="3" t="s">
        <v>1124</v>
      </c>
      <c r="C7" s="3" t="s">
        <v>1125</v>
      </c>
      <c r="G7" s="3">
        <v>0</v>
      </c>
      <c r="H7" s="3">
        <v>1.224E-5</v>
      </c>
      <c r="J7" s="3" t="s">
        <v>30</v>
      </c>
    </row>
    <row r="8" spans="1:13">
      <c r="A8" s="3" t="s">
        <v>1116</v>
      </c>
      <c r="B8" s="3" t="s">
        <v>1126</v>
      </c>
      <c r="C8" s="3" t="s">
        <v>1127</v>
      </c>
      <c r="G8" s="3">
        <v>8.7269999999999996E-5</v>
      </c>
      <c r="H8" s="3">
        <v>5.4330000000000003E-5</v>
      </c>
      <c r="I8" s="3" t="s">
        <v>27</v>
      </c>
      <c r="J8" s="3" t="s">
        <v>28</v>
      </c>
    </row>
    <row r="9" spans="1:13">
      <c r="A9" s="3" t="s">
        <v>1116</v>
      </c>
      <c r="B9" s="3" t="s">
        <v>1128</v>
      </c>
      <c r="C9" s="3" t="s">
        <v>1129</v>
      </c>
      <c r="J9" s="3" t="s">
        <v>28</v>
      </c>
    </row>
    <row r="10" spans="1:13">
      <c r="A10" s="3" t="s">
        <v>1116</v>
      </c>
      <c r="B10" s="3" t="s">
        <v>1130</v>
      </c>
      <c r="C10" s="3" t="s">
        <v>1131</v>
      </c>
      <c r="G10" s="3">
        <v>8.9979999999999992E-6</v>
      </c>
      <c r="H10" s="3">
        <v>8.1640000000000001E-6</v>
      </c>
      <c r="I10" s="3" t="s">
        <v>27</v>
      </c>
    </row>
    <row r="11" spans="1:13">
      <c r="A11" s="3" t="s">
        <v>1116</v>
      </c>
      <c r="B11" s="3" t="s">
        <v>1132</v>
      </c>
      <c r="C11" s="3" t="s">
        <v>1133</v>
      </c>
      <c r="I11" s="3" t="s">
        <v>27</v>
      </c>
    </row>
    <row r="12" spans="1:13">
      <c r="A12" s="3" t="s">
        <v>1116</v>
      </c>
      <c r="B12" s="3" t="s">
        <v>1134</v>
      </c>
      <c r="C12" s="3" t="s">
        <v>1135</v>
      </c>
      <c r="G12" s="3">
        <v>9.0270000000000001E-6</v>
      </c>
      <c r="H12" s="3">
        <v>4.0860000000000004E-6</v>
      </c>
      <c r="I12" s="3" t="s">
        <v>27</v>
      </c>
    </row>
    <row r="13" spans="1:13">
      <c r="A13" s="3" t="s">
        <v>1116</v>
      </c>
      <c r="B13" s="3" t="s">
        <v>1136</v>
      </c>
      <c r="C13" s="3" t="s">
        <v>1137</v>
      </c>
      <c r="I13" s="3" t="s">
        <v>27</v>
      </c>
    </row>
    <row r="14" spans="1:13">
      <c r="A14" s="3" t="s">
        <v>1116</v>
      </c>
      <c r="B14" s="3" t="s">
        <v>22</v>
      </c>
      <c r="C14" s="3" t="s">
        <v>1138</v>
      </c>
      <c r="I14" s="3" t="s">
        <v>27</v>
      </c>
    </row>
    <row r="15" spans="1:13">
      <c r="A15" s="3" t="s">
        <v>1116</v>
      </c>
      <c r="B15" s="3" t="s">
        <v>1139</v>
      </c>
      <c r="C15" s="3" t="s">
        <v>1140</v>
      </c>
      <c r="G15" s="3">
        <v>4.5000000000000003E-5</v>
      </c>
      <c r="H15" s="3">
        <v>2.4490000000000001E-5</v>
      </c>
      <c r="L15" s="3" t="s">
        <v>16</v>
      </c>
    </row>
    <row r="16" spans="1:13">
      <c r="A16" s="3" t="s">
        <v>1116</v>
      </c>
      <c r="B16" s="3" t="s">
        <v>22</v>
      </c>
      <c r="C16" s="3" t="s">
        <v>1141</v>
      </c>
      <c r="G16" s="3">
        <v>0</v>
      </c>
      <c r="H16" s="3">
        <v>4.1130000000000003E-6</v>
      </c>
      <c r="L16" s="3" t="s">
        <v>69</v>
      </c>
    </row>
    <row r="19" spans="3:16">
      <c r="C19" s="6" t="s">
        <v>145</v>
      </c>
      <c r="E19" s="3">
        <f>SUM(E2:E18)</f>
        <v>6</v>
      </c>
      <c r="F19" s="3">
        <f t="shared" ref="F19:H19" si="0">SUM(F2:F18)</f>
        <v>2.1231422505307856E-4</v>
      </c>
      <c r="G19" s="3">
        <f t="shared" si="0"/>
        <v>1.9312499999999999E-4</v>
      </c>
      <c r="H19" s="3">
        <f t="shared" si="0"/>
        <v>1.3098300000000002E-4</v>
      </c>
      <c r="M19" s="7" t="s">
        <v>72</v>
      </c>
      <c r="O19" s="6" t="s">
        <v>73</v>
      </c>
      <c r="P19" s="6" t="s">
        <v>74</v>
      </c>
    </row>
    <row r="20" spans="3:16">
      <c r="M20" s="8"/>
      <c r="O20" s="3">
        <v>111108</v>
      </c>
      <c r="P20" s="3">
        <v>245116</v>
      </c>
    </row>
    <row r="21" spans="3:16">
      <c r="M21" s="8"/>
      <c r="O21" s="3">
        <f>O20*G19</f>
        <v>21.457732499999999</v>
      </c>
      <c r="P21" s="3">
        <f>P20*H19</f>
        <v>32.106029028000002</v>
      </c>
    </row>
    <row r="22" spans="3:16">
      <c r="F22" s="3">
        <v>2.1231399999999999E-4</v>
      </c>
      <c r="G22" s="3">
        <v>7.7918999999999997E-5</v>
      </c>
      <c r="H22" s="3">
        <v>4.6206099999999999E-4</v>
      </c>
      <c r="J22" s="3">
        <f>F22*F22*100000</f>
        <v>4.5077234595999995E-3</v>
      </c>
      <c r="K22" s="3">
        <f t="shared" ref="K22:L22" si="1">G22*G22*100000</f>
        <v>6.0713705609999997E-4</v>
      </c>
      <c r="L22" s="3">
        <f t="shared" si="1"/>
        <v>2.1350036772099998E-2</v>
      </c>
      <c r="M22" s="9"/>
    </row>
    <row r="23" spans="3:16">
      <c r="J23" s="5"/>
      <c r="M23" s="9"/>
      <c r="O23" s="6" t="s">
        <v>75</v>
      </c>
    </row>
    <row r="24" spans="3:16">
      <c r="F24" s="3">
        <v>1.8900500000000001E-4</v>
      </c>
      <c r="G24" s="3">
        <v>1.17001E-4</v>
      </c>
      <c r="H24" s="3">
        <v>2.8889999999999997E-4</v>
      </c>
      <c r="J24" s="3">
        <f>F24*F24*100000</f>
        <v>3.5722890025000004E-3</v>
      </c>
      <c r="K24" s="3">
        <f t="shared" ref="K24:L24" si="2">G24*G24*100000</f>
        <v>1.3689234001E-3</v>
      </c>
      <c r="L24" s="3">
        <f t="shared" si="2"/>
        <v>8.3463209999999986E-3</v>
      </c>
      <c r="M24" s="9"/>
      <c r="O24" s="3" t="s">
        <v>467</v>
      </c>
    </row>
    <row r="25" spans="3:16">
      <c r="J25" s="5"/>
      <c r="O25" s="3">
        <v>28260</v>
      </c>
    </row>
    <row r="26" spans="3:16">
      <c r="F26" s="3">
        <v>1.3055E-4</v>
      </c>
      <c r="G26" s="3">
        <v>8.9297999999999998E-5</v>
      </c>
      <c r="H26" s="3">
        <v>1.8429300000000001E-4</v>
      </c>
      <c r="J26" s="3">
        <f>F26*F26*100000</f>
        <v>1.7043302500000001E-3</v>
      </c>
      <c r="K26" s="3">
        <f t="shared" ref="K26:L26" si="3">G26*G26*100000</f>
        <v>7.9741328039999995E-4</v>
      </c>
      <c r="L26" s="3">
        <f t="shared" si="3"/>
        <v>3.3963909849000001E-3</v>
      </c>
      <c r="O26" s="3">
        <v>6</v>
      </c>
    </row>
    <row r="400" spans="6:8">
      <c r="F400" s="4">
        <f>SUM(F1:F399)</f>
        <v>9.5649745010615715E-4</v>
      </c>
      <c r="G400" s="4">
        <f t="shared" ref="G400:H400" si="4">SUM(G1:G399)</f>
        <v>6.7046800000000002E-4</v>
      </c>
      <c r="H400" s="4">
        <f t="shared" si="4"/>
        <v>1.1972200000000001E-3</v>
      </c>
    </row>
    <row r="401" spans="6:8">
      <c r="F401" s="3">
        <f>F400*F400</f>
        <v>9.1488737205958057E-7</v>
      </c>
      <c r="G401" s="3">
        <f t="shared" ref="G401:H401" si="5">G400*G400</f>
        <v>4.49527339024E-7</v>
      </c>
      <c r="H401" s="3">
        <f t="shared" si="5"/>
        <v>1.4333357284000004E-6</v>
      </c>
    </row>
  </sheetData>
  <phoneticPr fontId="3" type="noConversion"/>
  <pageMargins left="0.7" right="0.7" top="0.78740157499999996" bottom="0.78740157499999996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C5C929-F604-6F4F-B5C7-D4D213BEF899}">
  <sheetPr codeName="Sheet28"/>
  <dimension ref="A1:P401"/>
  <sheetViews>
    <sheetView workbookViewId="0">
      <selection activeCell="J19" sqref="J19:L23"/>
    </sheetView>
  </sheetViews>
  <sheetFormatPr baseColWidth="10" defaultRowHeight="15"/>
  <cols>
    <col min="1" max="1" width="22" style="3" customWidth="1"/>
    <col min="2" max="2" width="17.33203125" style="3" customWidth="1"/>
    <col min="3" max="3" width="14.33203125" style="3" customWidth="1"/>
    <col min="4" max="5" width="10.83203125" style="3"/>
    <col min="6" max="6" width="12.1640625" style="3" customWidth="1"/>
    <col min="7" max="8" width="12" style="3" bestFit="1" customWidth="1"/>
    <col min="9" max="16384" width="10.83203125" style="3"/>
  </cols>
  <sheetData>
    <row r="1" spans="1:16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6">
      <c r="A2" s="3" t="s">
        <v>1142</v>
      </c>
      <c r="B2" s="3" t="s">
        <v>1143</v>
      </c>
      <c r="C2" s="3" t="s">
        <v>1144</v>
      </c>
      <c r="D2" s="3" t="s">
        <v>15</v>
      </c>
      <c r="E2" s="3">
        <v>1</v>
      </c>
      <c r="F2" s="4">
        <f>E2/28260</f>
        <v>3.5385704175513094E-5</v>
      </c>
      <c r="L2" s="3" t="s">
        <v>21</v>
      </c>
    </row>
    <row r="3" spans="1:16">
      <c r="A3" s="3" t="s">
        <v>1142</v>
      </c>
      <c r="B3" s="3" t="s">
        <v>1145</v>
      </c>
      <c r="C3" s="3" t="s">
        <v>1146</v>
      </c>
      <c r="D3" s="3" t="s">
        <v>15</v>
      </c>
      <c r="E3" s="3">
        <v>1</v>
      </c>
      <c r="F3" s="4">
        <f>E3/28260</f>
        <v>3.5385704175513094E-5</v>
      </c>
      <c r="L3" s="3" t="s">
        <v>21</v>
      </c>
    </row>
    <row r="4" spans="1:16">
      <c r="A4" s="3" t="s">
        <v>1142</v>
      </c>
      <c r="B4" s="3" t="s">
        <v>22</v>
      </c>
      <c r="C4" s="3" t="s">
        <v>1147</v>
      </c>
      <c r="D4" s="3" t="s">
        <v>15</v>
      </c>
      <c r="E4" s="3">
        <v>4</v>
      </c>
      <c r="F4" s="4">
        <f>E4/28260</f>
        <v>1.4154281670205238E-4</v>
      </c>
      <c r="G4" s="3">
        <v>1.2789999999999999E-4</v>
      </c>
      <c r="H4" s="3">
        <v>6.9090000000000004E-5</v>
      </c>
      <c r="L4" s="3" t="s">
        <v>24</v>
      </c>
    </row>
    <row r="5" spans="1:16">
      <c r="A5" s="3" t="s">
        <v>1142</v>
      </c>
      <c r="B5" s="3" t="s">
        <v>1148</v>
      </c>
      <c r="C5" s="3" t="s">
        <v>1149</v>
      </c>
      <c r="G5" s="3">
        <v>0</v>
      </c>
      <c r="H5" s="3">
        <v>2.0360000000000002E-5</v>
      </c>
      <c r="I5" s="3" t="s">
        <v>27</v>
      </c>
      <c r="J5" s="3" t="s">
        <v>28</v>
      </c>
      <c r="M5" s="9" t="s">
        <v>1150</v>
      </c>
    </row>
    <row r="6" spans="1:16">
      <c r="A6" s="3" t="s">
        <v>1142</v>
      </c>
      <c r="B6" s="3" t="s">
        <v>1151</v>
      </c>
      <c r="C6" s="3" t="s">
        <v>1152</v>
      </c>
      <c r="G6" s="3">
        <v>8.9649999999999997E-6</v>
      </c>
      <c r="H6" s="3">
        <v>4.065E-6</v>
      </c>
      <c r="L6" s="3" t="s">
        <v>16</v>
      </c>
    </row>
    <row r="7" spans="1:16">
      <c r="A7" s="3" t="s">
        <v>1142</v>
      </c>
      <c r="B7" s="3" t="s">
        <v>1153</v>
      </c>
      <c r="C7" s="3" t="s">
        <v>1154</v>
      </c>
      <c r="G7" s="3">
        <v>8.9719999999999998E-6</v>
      </c>
      <c r="H7" s="3">
        <v>4.0659999999999997E-6</v>
      </c>
      <c r="L7" s="3" t="s">
        <v>16</v>
      </c>
    </row>
    <row r="8" spans="1:16">
      <c r="A8" s="3" t="s">
        <v>1142</v>
      </c>
      <c r="B8" s="3" t="s">
        <v>1155</v>
      </c>
      <c r="C8" s="3" t="s">
        <v>1156</v>
      </c>
      <c r="G8" s="3">
        <v>8.9740000000000008E-6</v>
      </c>
      <c r="H8" s="3">
        <v>4.0670000000000002E-6</v>
      </c>
      <c r="L8" s="3" t="s">
        <v>16</v>
      </c>
    </row>
    <row r="9" spans="1:16">
      <c r="A9" s="3" t="s">
        <v>1142</v>
      </c>
      <c r="B9" s="3" t="s">
        <v>1157</v>
      </c>
      <c r="C9" s="3" t="s">
        <v>1158</v>
      </c>
      <c r="G9" s="3">
        <v>0</v>
      </c>
      <c r="H9" s="3">
        <v>4.0679999999999998E-6</v>
      </c>
      <c r="L9" s="3" t="s">
        <v>16</v>
      </c>
    </row>
    <row r="10" spans="1:16">
      <c r="A10" s="3" t="s">
        <v>1142</v>
      </c>
      <c r="B10" s="3" t="s">
        <v>1159</v>
      </c>
      <c r="C10" s="3" t="s">
        <v>1160</v>
      </c>
      <c r="G10" s="3">
        <v>0</v>
      </c>
      <c r="H10" s="3">
        <v>2.0319999999999999E-5</v>
      </c>
      <c r="L10" s="3" t="s">
        <v>16</v>
      </c>
    </row>
    <row r="11" spans="1:16">
      <c r="A11" s="3" t="s">
        <v>1142</v>
      </c>
      <c r="B11" s="3" t="s">
        <v>1161</v>
      </c>
      <c r="C11" s="3" t="s">
        <v>1162</v>
      </c>
      <c r="G11" s="3">
        <v>9.2070000000000001E-6</v>
      </c>
      <c r="H11" s="3">
        <v>4.121E-6</v>
      </c>
      <c r="L11" s="3" t="s">
        <v>16</v>
      </c>
    </row>
    <row r="12" spans="1:16">
      <c r="A12" s="3" t="s">
        <v>1142</v>
      </c>
      <c r="B12" s="3" t="s">
        <v>1163</v>
      </c>
      <c r="C12" s="3" t="s">
        <v>1164</v>
      </c>
      <c r="G12" s="3">
        <v>2.762E-5</v>
      </c>
      <c r="H12" s="3">
        <v>2.8880000000000001E-5</v>
      </c>
      <c r="L12" s="3" t="s">
        <v>16</v>
      </c>
    </row>
    <row r="13" spans="1:16">
      <c r="A13" s="3" t="s">
        <v>1142</v>
      </c>
      <c r="B13" s="3" t="s">
        <v>22</v>
      </c>
      <c r="C13" s="3" t="s">
        <v>1165</v>
      </c>
      <c r="G13" s="3">
        <v>0</v>
      </c>
      <c r="H13" s="3">
        <v>4.0980000000000004E-6</v>
      </c>
      <c r="L13" s="3" t="s">
        <v>69</v>
      </c>
    </row>
    <row r="14" spans="1:16">
      <c r="A14" s="3" t="s">
        <v>1142</v>
      </c>
      <c r="B14" s="3" t="s">
        <v>22</v>
      </c>
      <c r="C14" s="3" t="s">
        <v>1166</v>
      </c>
      <c r="G14" s="3">
        <v>0</v>
      </c>
      <c r="H14" s="3">
        <v>1.084E-5</v>
      </c>
      <c r="L14" s="3" t="s">
        <v>69</v>
      </c>
    </row>
    <row r="16" spans="1:16">
      <c r="C16" s="6" t="s">
        <v>145</v>
      </c>
      <c r="E16" s="3">
        <f>SUM(E2:E14)</f>
        <v>6</v>
      </c>
      <c r="F16" s="3">
        <f t="shared" ref="F16:H16" si="0">SUM(F2:F14)</f>
        <v>2.1231422505307856E-4</v>
      </c>
      <c r="G16" s="3">
        <f t="shared" si="0"/>
        <v>1.91638E-4</v>
      </c>
      <c r="H16" s="3">
        <f t="shared" si="0"/>
        <v>1.7397500000000001E-4</v>
      </c>
      <c r="M16" s="7" t="s">
        <v>72</v>
      </c>
      <c r="O16" s="6" t="s">
        <v>73</v>
      </c>
      <c r="P16" s="6" t="s">
        <v>74</v>
      </c>
    </row>
    <row r="17" spans="6:16">
      <c r="M17" s="8"/>
      <c r="O17" s="3">
        <v>111294</v>
      </c>
      <c r="P17" s="3">
        <v>245638</v>
      </c>
    </row>
    <row r="18" spans="6:16">
      <c r="L18" s="13"/>
      <c r="M18" s="9"/>
      <c r="O18" s="3">
        <f>O17*G16</f>
        <v>21.328159572000001</v>
      </c>
      <c r="P18" s="3">
        <f>P17*H16</f>
        <v>42.734871050000002</v>
      </c>
    </row>
    <row r="19" spans="6:16">
      <c r="F19" s="3">
        <v>2.1231399999999999E-4</v>
      </c>
      <c r="G19" s="3">
        <v>7.7918999999999997E-5</v>
      </c>
      <c r="H19" s="3">
        <v>4.6206099999999999E-4</v>
      </c>
      <c r="J19" s="3">
        <f>F19*F19*100000</f>
        <v>4.5077234595999995E-3</v>
      </c>
      <c r="K19" s="3">
        <f t="shared" ref="K19:L19" si="1">G19*G19*100000</f>
        <v>6.0713705609999997E-4</v>
      </c>
      <c r="L19" s="3">
        <f t="shared" si="1"/>
        <v>2.1350036772099998E-2</v>
      </c>
      <c r="O19" s="6" t="s">
        <v>75</v>
      </c>
    </row>
    <row r="20" spans="6:16">
      <c r="J20" s="5"/>
      <c r="O20" s="3" t="s">
        <v>1167</v>
      </c>
    </row>
    <row r="21" spans="6:16">
      <c r="F21" s="3">
        <v>1.88689E-4</v>
      </c>
      <c r="G21" s="3">
        <v>1.16805E-4</v>
      </c>
      <c r="H21" s="3">
        <v>2.8841700000000001E-4</v>
      </c>
      <c r="J21" s="3">
        <f>F21*F21*100000</f>
        <v>3.5603538720999999E-3</v>
      </c>
      <c r="K21" s="3">
        <f t="shared" ref="K21:L21" si="2">G21*G21*100000</f>
        <v>1.3643408025000002E-3</v>
      </c>
      <c r="L21" s="3">
        <f t="shared" si="2"/>
        <v>8.3184365889000002E-3</v>
      </c>
      <c r="O21" s="3">
        <v>28260</v>
      </c>
    </row>
    <row r="22" spans="6:16">
      <c r="J22" s="5"/>
      <c r="O22" s="3">
        <v>6</v>
      </c>
    </row>
    <row r="23" spans="6:16">
      <c r="F23" s="3">
        <v>1.7505400000000001E-4</v>
      </c>
      <c r="G23" s="3">
        <v>1.2669100000000001E-4</v>
      </c>
      <c r="H23" s="3">
        <v>2.3578999999999999E-4</v>
      </c>
      <c r="J23" s="3">
        <f>F23*F23*100000</f>
        <v>3.0643902916000004E-3</v>
      </c>
      <c r="K23" s="3">
        <f t="shared" ref="K23:L23" si="3">G23*G23*100000</f>
        <v>1.6050609481000004E-3</v>
      </c>
      <c r="L23" s="3">
        <f t="shared" si="3"/>
        <v>5.5596924099999999E-3</v>
      </c>
    </row>
    <row r="400" spans="6:8">
      <c r="F400" s="4">
        <f>SUM(F1:F399)</f>
        <v>1.0006854501061571E-3</v>
      </c>
      <c r="G400" s="4">
        <f t="shared" ref="G400:H400" si="4">SUM(G1:G399)</f>
        <v>7.0469099999999991E-4</v>
      </c>
      <c r="H400" s="4">
        <f t="shared" si="4"/>
        <v>1.3342180000000001E-3</v>
      </c>
    </row>
    <row r="401" spans="6:8">
      <c r="F401" s="3">
        <f>F400*F400</f>
        <v>1.0013713700541622E-6</v>
      </c>
      <c r="G401" s="3">
        <f t="shared" ref="G401:H401" si="5">G400*G400</f>
        <v>4.9658940548099988E-7</v>
      </c>
      <c r="H401" s="3">
        <f t="shared" si="5"/>
        <v>1.7801376715240003E-6</v>
      </c>
    </row>
  </sheetData>
  <phoneticPr fontId="3" type="noConversion"/>
  <pageMargins left="0.7" right="0.7" top="0.78740157499999996" bottom="0.78740157499999996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1B5041-AF77-2044-B17C-131F167009C6}">
  <sheetPr codeName="Sheet15"/>
  <dimension ref="A1:P366"/>
  <sheetViews>
    <sheetView workbookViewId="0">
      <selection activeCell="A2" sqref="A2"/>
    </sheetView>
  </sheetViews>
  <sheetFormatPr baseColWidth="10" defaultRowHeight="15"/>
  <cols>
    <col min="1" max="1" width="19.5" style="3" customWidth="1"/>
    <col min="2" max="2" width="17" style="3" customWidth="1"/>
    <col min="3" max="5" width="10.83203125" style="3"/>
    <col min="6" max="6" width="13" style="3" customWidth="1"/>
    <col min="7" max="8" width="12" style="3" bestFit="1" customWidth="1"/>
    <col min="9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1168</v>
      </c>
      <c r="B2" s="3" t="s">
        <v>1169</v>
      </c>
      <c r="C2" s="3" t="s">
        <v>1170</v>
      </c>
      <c r="D2" s="3" t="s">
        <v>15</v>
      </c>
      <c r="E2" s="3">
        <v>1</v>
      </c>
      <c r="F2" s="4">
        <f>E2/28260</f>
        <v>3.5385704175513094E-5</v>
      </c>
      <c r="G2" s="3">
        <v>8.9579999999999996E-6</v>
      </c>
      <c r="H2" s="3">
        <v>4.0620000000000002E-6</v>
      </c>
      <c r="L2" s="3" t="s">
        <v>21</v>
      </c>
    </row>
    <row r="3" spans="1:12">
      <c r="A3" s="3" t="s">
        <v>1168</v>
      </c>
      <c r="B3" s="3" t="s">
        <v>22</v>
      </c>
      <c r="C3" s="3" t="s">
        <v>1171</v>
      </c>
      <c r="D3" s="3" t="s">
        <v>15</v>
      </c>
      <c r="E3" s="3">
        <v>2</v>
      </c>
      <c r="F3" s="4">
        <f>E3/28260</f>
        <v>7.0771408351026188E-5</v>
      </c>
      <c r="L3" s="3" t="s">
        <v>24</v>
      </c>
    </row>
    <row r="4" spans="1:12">
      <c r="A4" s="3" t="s">
        <v>1168</v>
      </c>
      <c r="B4" s="3" t="s">
        <v>1172</v>
      </c>
      <c r="C4" s="3" t="s">
        <v>1173</v>
      </c>
      <c r="I4" s="3" t="s">
        <v>27</v>
      </c>
      <c r="J4" s="3" t="s">
        <v>28</v>
      </c>
    </row>
    <row r="5" spans="1:12">
      <c r="A5" s="3" t="s">
        <v>1168</v>
      </c>
      <c r="B5" s="3" t="s">
        <v>1174</v>
      </c>
      <c r="C5" s="3" t="s">
        <v>1175</v>
      </c>
      <c r="G5" s="3">
        <v>3.595E-5</v>
      </c>
      <c r="H5" s="3">
        <v>4.4860000000000001E-5</v>
      </c>
      <c r="I5" s="3" t="s">
        <v>27</v>
      </c>
      <c r="J5" s="3" t="s">
        <v>28</v>
      </c>
    </row>
    <row r="6" spans="1:12">
      <c r="A6" s="3" t="s">
        <v>1168</v>
      </c>
      <c r="B6" s="3" t="s">
        <v>1176</v>
      </c>
      <c r="C6" s="3" t="s">
        <v>1177</v>
      </c>
      <c r="J6" s="3" t="s">
        <v>30</v>
      </c>
    </row>
    <row r="7" spans="1:12">
      <c r="A7" s="3" t="s">
        <v>1168</v>
      </c>
      <c r="B7" s="3" t="s">
        <v>1178</v>
      </c>
      <c r="C7" s="3" t="s">
        <v>1179</v>
      </c>
      <c r="J7" s="3" t="s">
        <v>30</v>
      </c>
    </row>
    <row r="8" spans="1:12">
      <c r="A8" s="3" t="s">
        <v>1168</v>
      </c>
      <c r="B8" s="3" t="s">
        <v>849</v>
      </c>
      <c r="C8" s="3" t="s">
        <v>850</v>
      </c>
      <c r="J8" s="3" t="s">
        <v>30</v>
      </c>
    </row>
    <row r="9" spans="1:12">
      <c r="A9" s="3" t="s">
        <v>1168</v>
      </c>
      <c r="B9" s="3" t="s">
        <v>1180</v>
      </c>
      <c r="C9" s="3" t="s">
        <v>1181</v>
      </c>
      <c r="I9" s="3" t="s">
        <v>1182</v>
      </c>
      <c r="J9" s="3" t="s">
        <v>30</v>
      </c>
    </row>
    <row r="10" spans="1:12">
      <c r="A10" s="3" t="s">
        <v>1168</v>
      </c>
      <c r="B10" s="3" t="s">
        <v>1183</v>
      </c>
      <c r="C10" s="3" t="s">
        <v>1184</v>
      </c>
      <c r="J10" s="3" t="s">
        <v>30</v>
      </c>
    </row>
    <row r="11" spans="1:12">
      <c r="A11" s="3" t="s">
        <v>1168</v>
      </c>
      <c r="B11" s="3" t="s">
        <v>1185</v>
      </c>
      <c r="C11" s="3" t="s">
        <v>1186</v>
      </c>
      <c r="J11" s="3" t="s">
        <v>30</v>
      </c>
    </row>
    <row r="12" spans="1:12">
      <c r="A12" s="3" t="s">
        <v>1168</v>
      </c>
      <c r="B12" s="3" t="s">
        <v>1187</v>
      </c>
      <c r="C12" s="3" t="s">
        <v>1188</v>
      </c>
      <c r="G12" s="3">
        <v>6.6680000000000005E-5</v>
      </c>
      <c r="H12" s="3">
        <v>3.2320000000000002E-5</v>
      </c>
      <c r="J12" s="3" t="s">
        <v>30</v>
      </c>
    </row>
    <row r="13" spans="1:12">
      <c r="A13" s="3" t="s">
        <v>1168</v>
      </c>
      <c r="B13" s="3" t="s">
        <v>1189</v>
      </c>
      <c r="C13" s="3" t="s">
        <v>1190</v>
      </c>
      <c r="I13" s="3" t="s">
        <v>27</v>
      </c>
    </row>
    <row r="14" spans="1:12">
      <c r="A14" s="3" t="s">
        <v>1168</v>
      </c>
      <c r="B14" s="3" t="s">
        <v>1191</v>
      </c>
      <c r="C14" s="3" t="s">
        <v>1192</v>
      </c>
      <c r="I14" s="3" t="s">
        <v>27</v>
      </c>
    </row>
    <row r="15" spans="1:12">
      <c r="A15" s="3" t="s">
        <v>1168</v>
      </c>
      <c r="B15" s="3" t="s">
        <v>1193</v>
      </c>
      <c r="C15" s="3" t="s">
        <v>1194</v>
      </c>
      <c r="G15" s="3">
        <v>8.9600000000000006E-6</v>
      </c>
      <c r="H15" s="3">
        <v>4.0640000000000004E-6</v>
      </c>
      <c r="L15" s="3" t="s">
        <v>16</v>
      </c>
    </row>
    <row r="16" spans="1:12">
      <c r="A16" s="3" t="s">
        <v>1168</v>
      </c>
      <c r="B16" s="3" t="s">
        <v>1195</v>
      </c>
      <c r="C16" s="3" t="s">
        <v>1196</v>
      </c>
      <c r="G16" s="3">
        <v>0</v>
      </c>
      <c r="H16" s="3">
        <v>4.0779999999999997E-6</v>
      </c>
      <c r="L16" s="3" t="s">
        <v>16</v>
      </c>
    </row>
    <row r="17" spans="1:12">
      <c r="A17" s="3" t="s">
        <v>1168</v>
      </c>
      <c r="B17" s="3" t="s">
        <v>1197</v>
      </c>
      <c r="C17" s="3" t="s">
        <v>1198</v>
      </c>
      <c r="G17" s="3">
        <v>8.9649999999999997E-6</v>
      </c>
      <c r="H17" s="3">
        <v>4.0640000000000004E-6</v>
      </c>
      <c r="L17" s="3" t="s">
        <v>16</v>
      </c>
    </row>
    <row r="18" spans="1:12">
      <c r="A18" s="3" t="s">
        <v>1168</v>
      </c>
      <c r="B18" s="3" t="s">
        <v>1199</v>
      </c>
      <c r="C18" s="3" t="s">
        <v>1200</v>
      </c>
      <c r="G18" s="3">
        <v>8.9539999999999993E-6</v>
      </c>
      <c r="H18" s="3">
        <v>4.0609999999999997E-6</v>
      </c>
      <c r="L18" s="3" t="s">
        <v>16</v>
      </c>
    </row>
    <row r="19" spans="1:12">
      <c r="A19" s="3" t="s">
        <v>1168</v>
      </c>
      <c r="B19" s="3" t="s">
        <v>1201</v>
      </c>
      <c r="C19" s="3" t="s">
        <v>18</v>
      </c>
      <c r="G19" s="3">
        <v>0</v>
      </c>
      <c r="H19" s="3">
        <v>4.0659999999999997E-6</v>
      </c>
      <c r="L19" s="3" t="s">
        <v>16</v>
      </c>
    </row>
    <row r="20" spans="1:12">
      <c r="A20" s="3" t="s">
        <v>1168</v>
      </c>
      <c r="B20" s="3" t="s">
        <v>1202</v>
      </c>
      <c r="C20" s="3" t="s">
        <v>1203</v>
      </c>
      <c r="G20" s="3">
        <v>8.9679999999999995E-6</v>
      </c>
      <c r="H20" s="3">
        <v>4.0640000000000004E-6</v>
      </c>
      <c r="L20" s="3" t="s">
        <v>16</v>
      </c>
    </row>
    <row r="21" spans="1:12">
      <c r="A21" s="3" t="s">
        <v>1168</v>
      </c>
      <c r="B21" s="3" t="s">
        <v>1204</v>
      </c>
      <c r="C21" s="3" t="s">
        <v>1205</v>
      </c>
      <c r="G21" s="3">
        <v>8.9539999999999993E-6</v>
      </c>
      <c r="H21" s="3">
        <v>4.0609999999999997E-6</v>
      </c>
      <c r="L21" s="3" t="s">
        <v>16</v>
      </c>
    </row>
    <row r="22" spans="1:12">
      <c r="A22" s="3" t="s">
        <v>1168</v>
      </c>
      <c r="B22" s="3" t="s">
        <v>1206</v>
      </c>
      <c r="C22" s="3" t="s">
        <v>1207</v>
      </c>
      <c r="G22" s="3">
        <v>0</v>
      </c>
      <c r="H22" s="3">
        <v>4.0609999999999997E-6</v>
      </c>
      <c r="L22" s="3" t="s">
        <v>16</v>
      </c>
    </row>
    <row r="23" spans="1:12">
      <c r="A23" s="3" t="s">
        <v>1168</v>
      </c>
      <c r="B23" s="3" t="s">
        <v>22</v>
      </c>
      <c r="C23" s="3" t="s">
        <v>1208</v>
      </c>
      <c r="G23" s="3">
        <v>8.9570000000000008E-6</v>
      </c>
      <c r="H23" s="3">
        <v>4.0620000000000002E-6</v>
      </c>
      <c r="L23" s="3" t="s">
        <v>66</v>
      </c>
    </row>
    <row r="24" spans="1:12">
      <c r="A24" s="3" t="s">
        <v>1168</v>
      </c>
      <c r="B24" s="3" t="s">
        <v>22</v>
      </c>
      <c r="C24" s="3" t="s">
        <v>1209</v>
      </c>
      <c r="G24" s="3">
        <v>8.9660000000000002E-6</v>
      </c>
      <c r="H24" s="3">
        <v>4.065E-6</v>
      </c>
      <c r="J24" s="5"/>
      <c r="L24" s="3" t="s">
        <v>66</v>
      </c>
    </row>
    <row r="25" spans="1:12">
      <c r="A25" s="3" t="s">
        <v>1168</v>
      </c>
      <c r="B25" s="3" t="s">
        <v>22</v>
      </c>
      <c r="C25" s="3" t="s">
        <v>1210</v>
      </c>
      <c r="G25" s="3">
        <v>8.9940000000000006E-6</v>
      </c>
      <c r="H25" s="3">
        <v>4.0779999999999997E-6</v>
      </c>
      <c r="J25" s="5"/>
      <c r="L25" s="3" t="s">
        <v>69</v>
      </c>
    </row>
    <row r="26" spans="1:12">
      <c r="A26" s="3" t="s">
        <v>1168</v>
      </c>
      <c r="B26" s="3" t="s">
        <v>22</v>
      </c>
      <c r="C26" s="3" t="s">
        <v>1211</v>
      </c>
      <c r="G26" s="3">
        <v>0</v>
      </c>
      <c r="H26" s="3">
        <v>4.0860000000000004E-6</v>
      </c>
      <c r="J26" s="5"/>
      <c r="L26" s="3" t="s">
        <v>69</v>
      </c>
    </row>
    <row r="27" spans="1:12">
      <c r="A27" s="3" t="s">
        <v>1168</v>
      </c>
      <c r="B27" s="3" t="s">
        <v>22</v>
      </c>
      <c r="C27" s="3" t="s">
        <v>1212</v>
      </c>
      <c r="G27" s="3">
        <v>0</v>
      </c>
      <c r="H27" s="3">
        <v>8.1359999999999997E-6</v>
      </c>
      <c r="J27" s="5"/>
      <c r="L27" s="3" t="s">
        <v>69</v>
      </c>
    </row>
    <row r="28" spans="1:12">
      <c r="A28" s="3" t="s">
        <v>1168</v>
      </c>
      <c r="B28" s="3" t="s">
        <v>22</v>
      </c>
      <c r="C28" s="3" t="s">
        <v>1213</v>
      </c>
      <c r="G28" s="3">
        <v>0</v>
      </c>
      <c r="H28" s="3">
        <v>4.0690000000000003E-6</v>
      </c>
      <c r="J28" s="5"/>
      <c r="L28" s="3" t="s">
        <v>69</v>
      </c>
    </row>
    <row r="29" spans="1:12">
      <c r="A29" s="3" t="s">
        <v>1168</v>
      </c>
      <c r="B29" s="3" t="s">
        <v>22</v>
      </c>
      <c r="C29" s="3" t="s">
        <v>1214</v>
      </c>
      <c r="G29" s="3">
        <v>8.9590000000000001E-6</v>
      </c>
      <c r="H29" s="3">
        <v>4.0659999999999997E-6</v>
      </c>
      <c r="L29" s="3" t="s">
        <v>69</v>
      </c>
    </row>
    <row r="33" spans="1:16">
      <c r="C33" s="6" t="s">
        <v>71</v>
      </c>
      <c r="E33" s="3">
        <f>SUM(E2:E32)</f>
        <v>3</v>
      </c>
      <c r="F33" s="3">
        <f>SUM(F2:F32)</f>
        <v>1.0615711252653928E-4</v>
      </c>
      <c r="G33" s="3">
        <f>SUM(G2:G32)</f>
        <v>1.9226500000000003E-4</v>
      </c>
      <c r="H33" s="3">
        <f>SUM(H2:H32)</f>
        <v>1.4632299999999996E-4</v>
      </c>
      <c r="M33" s="7" t="s">
        <v>72</v>
      </c>
      <c r="O33" s="6" t="s">
        <v>73</v>
      </c>
      <c r="P33" s="6" t="s">
        <v>74</v>
      </c>
    </row>
    <row r="34" spans="1:16">
      <c r="M34" s="8"/>
      <c r="O34" s="3">
        <v>111610</v>
      </c>
      <c r="P34" s="3">
        <v>246092</v>
      </c>
    </row>
    <row r="35" spans="1:16">
      <c r="M35" s="9"/>
      <c r="O35" s="3">
        <f>G33*O34</f>
        <v>21.458696650000004</v>
      </c>
      <c r="P35" s="3">
        <f>H33*P34</f>
        <v>36.008919715999987</v>
      </c>
    </row>
    <row r="36" spans="1:16">
      <c r="F36" s="3">
        <v>1.0615699999999999E-4</v>
      </c>
      <c r="G36" s="21">
        <v>0.21893000000000001</v>
      </c>
      <c r="H36" s="3">
        <v>3.1020400000000001E-4</v>
      </c>
      <c r="J36" s="3">
        <f>F36*F36*100000</f>
        <v>1.1269308648999999E-3</v>
      </c>
      <c r="K36" s="3">
        <f t="shared" ref="K36:L36" si="0">G36*G36*100000</f>
        <v>4793.0344900000009</v>
      </c>
      <c r="L36" s="3">
        <f t="shared" si="0"/>
        <v>9.6226521616000014E-3</v>
      </c>
      <c r="O36" s="6" t="s">
        <v>75</v>
      </c>
    </row>
    <row r="37" spans="1:16">
      <c r="O37" s="3" t="s">
        <v>186</v>
      </c>
    </row>
    <row r="38" spans="1:16">
      <c r="F38" s="3">
        <v>1.8815499999999999E-4</v>
      </c>
      <c r="G38" s="3">
        <v>1.16475E-4</v>
      </c>
      <c r="H38" s="3">
        <v>2.8760100000000001E-4</v>
      </c>
      <c r="J38" s="3">
        <f>F38*F38*100000</f>
        <v>3.5402304024999996E-3</v>
      </c>
      <c r="K38" s="3">
        <f t="shared" ref="K38:L38" si="1">G38*G38*100000</f>
        <v>1.3566425624999998E-3</v>
      </c>
      <c r="L38" s="3">
        <f t="shared" si="1"/>
        <v>8.2714335201000012E-3</v>
      </c>
      <c r="O38" s="3">
        <v>28260</v>
      </c>
    </row>
    <row r="39" spans="1:16">
      <c r="O39" s="3">
        <v>3</v>
      </c>
    </row>
    <row r="40" spans="1:16">
      <c r="F40" s="3">
        <v>1.4628699999999999E-4</v>
      </c>
      <c r="G40" s="3">
        <v>1.02459E-4</v>
      </c>
      <c r="H40" s="3">
        <v>2.0251700000000001E-4</v>
      </c>
      <c r="J40" s="3">
        <f>F40*F40*100000</f>
        <v>2.1399886368999995E-3</v>
      </c>
      <c r="K40" s="3">
        <f t="shared" ref="K40:L40" si="2">G40*G40*100000</f>
        <v>1.0497846681E-3</v>
      </c>
      <c r="L40" s="3">
        <f t="shared" si="2"/>
        <v>4.1013135289000007E-3</v>
      </c>
    </row>
    <row r="48" spans="1:16">
      <c r="A48" s="3" t="s">
        <v>1168</v>
      </c>
      <c r="B48" s="3" t="s">
        <v>1215</v>
      </c>
      <c r="C48" s="3" t="s">
        <v>1216</v>
      </c>
      <c r="J48" s="3" t="s">
        <v>28</v>
      </c>
      <c r="K48" s="22" t="s">
        <v>1217</v>
      </c>
    </row>
    <row r="49" spans="1:11">
      <c r="A49" s="3" t="s">
        <v>1168</v>
      </c>
      <c r="B49" s="3" t="s">
        <v>1218</v>
      </c>
      <c r="C49" s="3" t="s">
        <v>1219</v>
      </c>
      <c r="I49" s="3" t="s">
        <v>27</v>
      </c>
      <c r="J49" s="3" t="s">
        <v>28</v>
      </c>
      <c r="K49" s="22" t="s">
        <v>1217</v>
      </c>
    </row>
    <row r="50" spans="1:11">
      <c r="A50" s="3" t="s">
        <v>1168</v>
      </c>
      <c r="B50" s="3" t="s">
        <v>1220</v>
      </c>
      <c r="C50" s="3" t="s">
        <v>1221</v>
      </c>
      <c r="J50" s="3" t="s">
        <v>28</v>
      </c>
      <c r="K50" s="22" t="s">
        <v>1217</v>
      </c>
    </row>
    <row r="51" spans="1:11">
      <c r="A51" s="3" t="s">
        <v>1168</v>
      </c>
      <c r="B51" s="3" t="s">
        <v>1222</v>
      </c>
      <c r="C51" s="3" t="s">
        <v>1223</v>
      </c>
      <c r="I51" s="3" t="s">
        <v>27</v>
      </c>
      <c r="J51" s="3" t="s">
        <v>28</v>
      </c>
      <c r="K51" s="22" t="s">
        <v>1217</v>
      </c>
    </row>
    <row r="52" spans="1:11">
      <c r="A52" s="3" t="s">
        <v>1168</v>
      </c>
      <c r="B52" s="3" t="s">
        <v>1224</v>
      </c>
      <c r="C52" s="3" t="s">
        <v>1225</v>
      </c>
      <c r="I52" s="3" t="s">
        <v>27</v>
      </c>
      <c r="J52" s="3" t="s">
        <v>28</v>
      </c>
      <c r="K52" s="22" t="s">
        <v>1217</v>
      </c>
    </row>
    <row r="53" spans="1:11">
      <c r="A53" s="3" t="s">
        <v>1168</v>
      </c>
      <c r="B53" s="3" t="s">
        <v>1226</v>
      </c>
      <c r="C53" s="3" t="s">
        <v>1227</v>
      </c>
      <c r="I53" s="3" t="s">
        <v>27</v>
      </c>
      <c r="J53" s="3" t="s">
        <v>28</v>
      </c>
      <c r="K53" s="22" t="s">
        <v>1217</v>
      </c>
    </row>
    <row r="54" spans="1:11">
      <c r="A54" s="3" t="s">
        <v>1168</v>
      </c>
      <c r="B54" s="3" t="s">
        <v>1228</v>
      </c>
      <c r="C54" s="3" t="s">
        <v>1229</v>
      </c>
      <c r="I54" s="3" t="s">
        <v>27</v>
      </c>
      <c r="J54" s="3" t="s">
        <v>28</v>
      </c>
      <c r="K54" s="22" t="s">
        <v>1217</v>
      </c>
    </row>
    <row r="55" spans="1:11">
      <c r="A55" s="3" t="s">
        <v>1168</v>
      </c>
      <c r="B55" s="3" t="s">
        <v>1230</v>
      </c>
      <c r="C55" s="3" t="s">
        <v>1231</v>
      </c>
      <c r="D55" s="3" t="s">
        <v>15</v>
      </c>
      <c r="E55" s="3">
        <v>1</v>
      </c>
      <c r="F55" s="4">
        <f>E55/27248</f>
        <v>3.6699941280093951E-5</v>
      </c>
      <c r="I55" s="3" t="s">
        <v>27</v>
      </c>
      <c r="J55" s="3" t="s">
        <v>28</v>
      </c>
      <c r="K55" s="22" t="s">
        <v>1217</v>
      </c>
    </row>
    <row r="365" spans="6:8">
      <c r="F365" s="4">
        <f>SUM(F1:F364)</f>
        <v>6.8961316633317255E-4</v>
      </c>
      <c r="G365" s="4">
        <f>SUM(G1:G364)</f>
        <v>0.21953346400000001</v>
      </c>
      <c r="H365" s="4">
        <f>SUM(H1:H364)</f>
        <v>1.0929679999999999E-3</v>
      </c>
    </row>
    <row r="366" spans="6:8">
      <c r="F366" s="3">
        <f>F365*F365</f>
        <v>4.7556631918006391E-7</v>
      </c>
      <c r="G366" s="3">
        <f t="shared" ref="G366:H366" si="3">G365*G365</f>
        <v>4.8194941815839304E-2</v>
      </c>
      <c r="H366" s="3">
        <f t="shared" si="3"/>
        <v>1.1945790490239999E-6</v>
      </c>
    </row>
  </sheetData>
  <phoneticPr fontId="3" type="noConversion"/>
  <pageMargins left="0.7" right="0.7" top="0.78740157499999996" bottom="0.78740157499999996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6CED0A-2F33-5F49-95AD-C66B8E89B889}">
  <sheetPr codeName="Sheet23"/>
  <dimension ref="A1:L35"/>
  <sheetViews>
    <sheetView topLeftCell="A22" workbookViewId="0">
      <selection activeCell="O34" sqref="O34"/>
    </sheetView>
  </sheetViews>
  <sheetFormatPr baseColWidth="10" defaultColWidth="10.83203125" defaultRowHeight="15"/>
  <cols>
    <col min="1" max="1" width="17.1640625" style="28" customWidth="1"/>
    <col min="2" max="2" width="16.33203125" style="28" customWidth="1"/>
    <col min="3" max="3" width="11.6640625" style="28" customWidth="1"/>
    <col min="4" max="4" width="12" style="33" customWidth="1"/>
    <col min="5" max="6" width="12" style="28" bestFit="1" customWidth="1"/>
    <col min="7" max="11" width="10.83203125" style="28"/>
    <col min="12" max="12" width="12.6640625" style="28" bestFit="1" customWidth="1"/>
    <col min="13" max="16384" width="10.83203125" style="28"/>
  </cols>
  <sheetData>
    <row r="1" spans="1:12" s="25" customFormat="1">
      <c r="A1" s="23" t="s">
        <v>0</v>
      </c>
      <c r="B1" s="24" t="s">
        <v>1232</v>
      </c>
      <c r="C1" s="24" t="s">
        <v>1233</v>
      </c>
      <c r="D1" s="24" t="s">
        <v>1234</v>
      </c>
      <c r="E1" s="24" t="s">
        <v>1235</v>
      </c>
      <c r="F1" s="24" t="s">
        <v>1236</v>
      </c>
      <c r="G1" s="24" t="s">
        <v>8</v>
      </c>
      <c r="H1" s="24" t="s">
        <v>9</v>
      </c>
      <c r="I1" s="24" t="s">
        <v>1237</v>
      </c>
      <c r="J1" s="24" t="s">
        <v>10</v>
      </c>
    </row>
    <row r="2" spans="1:12">
      <c r="A2" s="26" t="s">
        <v>1238</v>
      </c>
      <c r="B2" s="26" t="s">
        <v>1239</v>
      </c>
      <c r="C2" s="26" t="s">
        <v>1240</v>
      </c>
      <c r="D2" s="27">
        <v>3.5385704175513094E-5</v>
      </c>
      <c r="E2" s="26">
        <v>0</v>
      </c>
      <c r="F2" s="26">
        <v>1.218E-5</v>
      </c>
      <c r="G2" s="26" t="s">
        <v>27</v>
      </c>
      <c r="H2" s="26" t="s">
        <v>1241</v>
      </c>
      <c r="I2" s="26" t="s">
        <v>1241</v>
      </c>
      <c r="J2" s="26" t="s">
        <v>28</v>
      </c>
      <c r="K2" s="28">
        <v>1</v>
      </c>
      <c r="L2" s="27">
        <f>K2/28260</f>
        <v>3.5385704175513094E-5</v>
      </c>
    </row>
    <row r="3" spans="1:12">
      <c r="A3" s="26" t="s">
        <v>1238</v>
      </c>
      <c r="B3" s="26" t="s">
        <v>1242</v>
      </c>
      <c r="C3" s="26" t="s">
        <v>1243</v>
      </c>
      <c r="D3" s="27">
        <v>3.5385704175513094E-5</v>
      </c>
      <c r="E3" s="26">
        <v>6.6610000000000001E-5</v>
      </c>
      <c r="F3" s="26">
        <v>6.4549999999999997E-5</v>
      </c>
      <c r="G3" s="26" t="s">
        <v>15</v>
      </c>
      <c r="H3" s="26" t="s">
        <v>1241</v>
      </c>
      <c r="I3" s="26" t="s">
        <v>1241</v>
      </c>
      <c r="J3" s="26" t="s">
        <v>30</v>
      </c>
      <c r="K3" s="28">
        <v>1</v>
      </c>
      <c r="L3" s="27">
        <f t="shared" ref="L3:L5" si="0">K3/28260</f>
        <v>3.5385704175513094E-5</v>
      </c>
    </row>
    <row r="4" spans="1:12">
      <c r="A4" s="26" t="s">
        <v>1238</v>
      </c>
      <c r="B4" s="26" t="s">
        <v>1244</v>
      </c>
      <c r="C4" s="26" t="s">
        <v>1245</v>
      </c>
      <c r="D4" s="27">
        <v>3.5385704175513094E-5</v>
      </c>
      <c r="E4" s="26">
        <v>1.7900000000000001E-5</v>
      </c>
      <c r="F4" s="26">
        <v>8.1210000000000007E-6</v>
      </c>
      <c r="G4" s="26" t="s">
        <v>15</v>
      </c>
      <c r="H4" s="26" t="s">
        <v>1241</v>
      </c>
      <c r="I4" s="26" t="s">
        <v>1241</v>
      </c>
      <c r="J4" s="26" t="s">
        <v>30</v>
      </c>
      <c r="K4" s="28">
        <v>1</v>
      </c>
      <c r="L4" s="27">
        <f t="shared" si="0"/>
        <v>3.5385704175513094E-5</v>
      </c>
    </row>
    <row r="5" spans="1:12">
      <c r="A5" s="26" t="s">
        <v>1238</v>
      </c>
      <c r="B5" s="26" t="s">
        <v>22</v>
      </c>
      <c r="C5" s="26" t="s">
        <v>1246</v>
      </c>
      <c r="D5" s="27">
        <v>3.5385704175513094E-5</v>
      </c>
      <c r="E5" s="29" t="s">
        <v>1247</v>
      </c>
      <c r="F5" s="29" t="s">
        <v>1247</v>
      </c>
      <c r="G5" s="26" t="s">
        <v>15</v>
      </c>
      <c r="H5" s="26" t="s">
        <v>15</v>
      </c>
      <c r="I5" s="26" t="s">
        <v>1248</v>
      </c>
      <c r="J5" s="26" t="s">
        <v>28</v>
      </c>
      <c r="K5" s="28">
        <v>1</v>
      </c>
      <c r="L5" s="27">
        <f t="shared" si="0"/>
        <v>3.5385704175513094E-5</v>
      </c>
    </row>
    <row r="6" spans="1:12">
      <c r="A6" s="26" t="s">
        <v>1238</v>
      </c>
      <c r="B6" s="26" t="s">
        <v>1249</v>
      </c>
      <c r="C6" s="26" t="s">
        <v>1250</v>
      </c>
      <c r="D6" s="29" t="s">
        <v>1247</v>
      </c>
      <c r="E6" s="26">
        <v>8.9649999999999997E-6</v>
      </c>
      <c r="F6" s="26">
        <v>8.1300000000000001E-6</v>
      </c>
      <c r="G6" s="26" t="s">
        <v>27</v>
      </c>
      <c r="H6" s="26" t="s">
        <v>1241</v>
      </c>
      <c r="I6" s="26" t="s">
        <v>1241</v>
      </c>
      <c r="J6" s="26" t="s">
        <v>28</v>
      </c>
    </row>
    <row r="7" spans="1:12">
      <c r="A7" s="26" t="s">
        <v>1238</v>
      </c>
      <c r="B7" s="26" t="s">
        <v>1251</v>
      </c>
      <c r="C7" s="26" t="s">
        <v>1252</v>
      </c>
      <c r="D7" s="29" t="s">
        <v>1247</v>
      </c>
      <c r="E7" s="29" t="s">
        <v>1247</v>
      </c>
      <c r="F7" s="29" t="s">
        <v>1247</v>
      </c>
      <c r="G7" s="26" t="s">
        <v>15</v>
      </c>
      <c r="H7" s="26" t="s">
        <v>1241</v>
      </c>
      <c r="I7" s="26" t="s">
        <v>1248</v>
      </c>
      <c r="J7" s="26" t="s">
        <v>30</v>
      </c>
    </row>
    <row r="8" spans="1:12">
      <c r="A8" s="26" t="s">
        <v>1238</v>
      </c>
      <c r="B8" s="26" t="s">
        <v>1253</v>
      </c>
      <c r="C8" s="26" t="s">
        <v>1254</v>
      </c>
      <c r="D8" s="29" t="s">
        <v>1247</v>
      </c>
      <c r="E8" s="29" t="s">
        <v>1247</v>
      </c>
      <c r="F8" s="29" t="s">
        <v>1247</v>
      </c>
      <c r="G8" s="26" t="s">
        <v>27</v>
      </c>
      <c r="H8" s="26" t="s">
        <v>1241</v>
      </c>
      <c r="I8" s="26" t="s">
        <v>1248</v>
      </c>
      <c r="J8" s="26" t="s">
        <v>28</v>
      </c>
    </row>
    <row r="9" spans="1:12">
      <c r="A9" s="26" t="s">
        <v>1238</v>
      </c>
      <c r="B9" s="26" t="s">
        <v>1255</v>
      </c>
      <c r="C9" s="26" t="s">
        <v>1256</v>
      </c>
      <c r="D9" s="29" t="s">
        <v>1247</v>
      </c>
      <c r="E9" s="29" t="s">
        <v>1247</v>
      </c>
      <c r="F9" s="29" t="s">
        <v>1247</v>
      </c>
      <c r="G9" s="26" t="s">
        <v>15</v>
      </c>
      <c r="H9" s="26" t="s">
        <v>1241</v>
      </c>
      <c r="I9" s="26" t="s">
        <v>1248</v>
      </c>
      <c r="J9" s="26" t="s">
        <v>30</v>
      </c>
    </row>
    <row r="10" spans="1:12">
      <c r="A10" s="26" t="s">
        <v>1238</v>
      </c>
      <c r="B10" s="26" t="s">
        <v>1257</v>
      </c>
      <c r="C10" s="26" t="s">
        <v>1258</v>
      </c>
      <c r="D10" s="29" t="s">
        <v>1247</v>
      </c>
      <c r="E10" s="29" t="s">
        <v>1247</v>
      </c>
      <c r="F10" s="29" t="s">
        <v>1247</v>
      </c>
      <c r="G10" s="26" t="s">
        <v>27</v>
      </c>
      <c r="H10" s="26" t="s">
        <v>15</v>
      </c>
      <c r="I10" s="26" t="s">
        <v>1248</v>
      </c>
      <c r="J10" s="26" t="s">
        <v>28</v>
      </c>
    </row>
    <row r="11" spans="1:12">
      <c r="A11" s="26" t="s">
        <v>1238</v>
      </c>
      <c r="B11" s="26" t="s">
        <v>1259</v>
      </c>
      <c r="C11" s="26" t="s">
        <v>1260</v>
      </c>
      <c r="D11" s="29" t="s">
        <v>1247</v>
      </c>
      <c r="E11" s="29" t="s">
        <v>1247</v>
      </c>
      <c r="F11" s="29" t="s">
        <v>1247</v>
      </c>
      <c r="G11" s="26" t="s">
        <v>27</v>
      </c>
      <c r="H11" s="26" t="s">
        <v>15</v>
      </c>
      <c r="I11" s="26" t="s">
        <v>1248</v>
      </c>
      <c r="J11" s="26" t="s">
        <v>28</v>
      </c>
    </row>
    <row r="12" spans="1:12">
      <c r="A12" s="26" t="s">
        <v>1238</v>
      </c>
      <c r="B12" s="26" t="s">
        <v>1261</v>
      </c>
      <c r="C12" s="26" t="s">
        <v>1262</v>
      </c>
      <c r="D12" s="29" t="s">
        <v>1247</v>
      </c>
      <c r="E12" s="26">
        <v>0</v>
      </c>
      <c r="F12" s="26">
        <v>8.1219999999999995E-6</v>
      </c>
      <c r="G12" s="26" t="s">
        <v>27</v>
      </c>
      <c r="H12" s="26" t="s">
        <v>15</v>
      </c>
      <c r="I12" s="26" t="s">
        <v>1241</v>
      </c>
      <c r="J12" s="26" t="s">
        <v>28</v>
      </c>
    </row>
    <row r="13" spans="1:12">
      <c r="A13" s="26" t="s">
        <v>1238</v>
      </c>
      <c r="B13" s="26" t="s">
        <v>1263</v>
      </c>
      <c r="C13" s="26" t="s">
        <v>152</v>
      </c>
      <c r="D13" s="29" t="s">
        <v>1247</v>
      </c>
      <c r="E13" s="29" t="s">
        <v>1247</v>
      </c>
      <c r="F13" s="29" t="s">
        <v>1247</v>
      </c>
      <c r="G13" s="26" t="s">
        <v>27</v>
      </c>
      <c r="H13" s="26" t="s">
        <v>15</v>
      </c>
      <c r="I13" s="26" t="s">
        <v>1248</v>
      </c>
      <c r="J13" s="26" t="s">
        <v>28</v>
      </c>
    </row>
    <row r="14" spans="1:12">
      <c r="A14" s="26" t="s">
        <v>1238</v>
      </c>
      <c r="B14" s="26" t="s">
        <v>1264</v>
      </c>
      <c r="C14" s="26" t="s">
        <v>1265</v>
      </c>
      <c r="D14" s="29" t="s">
        <v>1247</v>
      </c>
      <c r="E14" s="26">
        <v>1.189E-5</v>
      </c>
      <c r="F14" s="26">
        <v>1.8139999999999999E-5</v>
      </c>
      <c r="G14" s="26" t="s">
        <v>15</v>
      </c>
      <c r="H14" s="26" t="s">
        <v>15</v>
      </c>
      <c r="I14" s="26" t="s">
        <v>1241</v>
      </c>
      <c r="J14" s="26" t="s">
        <v>28</v>
      </c>
    </row>
    <row r="15" spans="1:12">
      <c r="A15" s="26" t="s">
        <v>1238</v>
      </c>
      <c r="B15" s="26" t="s">
        <v>1266</v>
      </c>
      <c r="C15" s="26" t="s">
        <v>1267</v>
      </c>
      <c r="D15" s="29" t="s">
        <v>1247</v>
      </c>
      <c r="E15" s="26">
        <v>0</v>
      </c>
      <c r="F15" s="26">
        <v>5.8719999999999999E-6</v>
      </c>
      <c r="G15" s="26" t="s">
        <v>15</v>
      </c>
      <c r="H15" s="26" t="s">
        <v>15</v>
      </c>
      <c r="I15" s="26" t="s">
        <v>1241</v>
      </c>
      <c r="J15" s="26" t="s">
        <v>28</v>
      </c>
    </row>
    <row r="16" spans="1:12">
      <c r="A16" s="26" t="s">
        <v>1238</v>
      </c>
      <c r="B16" s="26" t="s">
        <v>1268</v>
      </c>
      <c r="C16" s="26" t="s">
        <v>1269</v>
      </c>
      <c r="D16" s="29" t="s">
        <v>1247</v>
      </c>
      <c r="E16" s="26">
        <v>0</v>
      </c>
      <c r="F16" s="26">
        <v>4.0609999999999997E-6</v>
      </c>
      <c r="G16" s="26" t="s">
        <v>15</v>
      </c>
      <c r="H16" s="26" t="s">
        <v>15</v>
      </c>
      <c r="I16" s="26" t="s">
        <v>1241</v>
      </c>
      <c r="J16" s="26" t="s">
        <v>28</v>
      </c>
    </row>
    <row r="17" spans="1:12">
      <c r="A17" s="26" t="s">
        <v>1238</v>
      </c>
      <c r="B17" s="26" t="s">
        <v>1270</v>
      </c>
      <c r="C17" s="26" t="s">
        <v>1271</v>
      </c>
      <c r="D17" s="29" t="s">
        <v>1247</v>
      </c>
      <c r="E17" s="26">
        <v>9.0000000000000002E-6</v>
      </c>
      <c r="F17" s="26">
        <v>4.0729999999999998E-6</v>
      </c>
      <c r="G17" s="26" t="s">
        <v>15</v>
      </c>
      <c r="H17" s="26" t="s">
        <v>15</v>
      </c>
      <c r="I17" s="26" t="s">
        <v>1241</v>
      </c>
      <c r="J17" s="26" t="s">
        <v>28</v>
      </c>
    </row>
    <row r="18" spans="1:12">
      <c r="A18" s="26" t="s">
        <v>1238</v>
      </c>
      <c r="B18" s="26" t="s">
        <v>1272</v>
      </c>
      <c r="C18" s="26" t="s">
        <v>1273</v>
      </c>
      <c r="D18" s="29" t="s">
        <v>1247</v>
      </c>
      <c r="E18" s="26">
        <v>8.9979999999999992E-6</v>
      </c>
      <c r="F18" s="26">
        <v>4.0729999999999998E-6</v>
      </c>
      <c r="G18" s="26" t="s">
        <v>15</v>
      </c>
      <c r="H18" s="26" t="s">
        <v>15</v>
      </c>
      <c r="I18" s="26" t="s">
        <v>1241</v>
      </c>
      <c r="J18" s="26" t="s">
        <v>28</v>
      </c>
    </row>
    <row r="19" spans="1:12">
      <c r="A19" s="26" t="s">
        <v>1238</v>
      </c>
      <c r="B19" s="26" t="s">
        <v>1274</v>
      </c>
      <c r="C19" s="26" t="s">
        <v>1275</v>
      </c>
      <c r="D19" s="29" t="s">
        <v>1247</v>
      </c>
      <c r="E19" s="26">
        <v>8.9600000000000006E-6</v>
      </c>
      <c r="F19" s="26">
        <v>4.0629999999999999E-6</v>
      </c>
      <c r="G19" s="26" t="s">
        <v>15</v>
      </c>
      <c r="H19" s="26" t="s">
        <v>15</v>
      </c>
      <c r="I19" s="26" t="s">
        <v>1241</v>
      </c>
      <c r="J19" s="26" t="s">
        <v>28</v>
      </c>
    </row>
    <row r="20" spans="1:12">
      <c r="A20" s="26" t="s">
        <v>1238</v>
      </c>
      <c r="B20" s="26" t="s">
        <v>1276</v>
      </c>
      <c r="C20" s="26" t="s">
        <v>1277</v>
      </c>
      <c r="D20" s="29" t="s">
        <v>1247</v>
      </c>
      <c r="E20" s="26">
        <v>0</v>
      </c>
      <c r="F20" s="26">
        <v>4.0609999999999997E-6</v>
      </c>
      <c r="G20" s="26" t="s">
        <v>15</v>
      </c>
      <c r="H20" s="26" t="s">
        <v>15</v>
      </c>
      <c r="I20" s="26" t="s">
        <v>1241</v>
      </c>
      <c r="J20" s="26" t="s">
        <v>28</v>
      </c>
    </row>
    <row r="21" spans="1:12">
      <c r="A21" s="26" t="s">
        <v>1238</v>
      </c>
      <c r="B21" s="26" t="s">
        <v>1278</v>
      </c>
      <c r="C21" s="26" t="s">
        <v>1279</v>
      </c>
      <c r="D21" s="29" t="s">
        <v>1247</v>
      </c>
      <c r="E21" s="26">
        <v>0</v>
      </c>
      <c r="F21" s="26">
        <v>3.2320000000000002E-5</v>
      </c>
      <c r="G21" s="26" t="s">
        <v>15</v>
      </c>
      <c r="H21" s="26" t="s">
        <v>15</v>
      </c>
      <c r="I21" s="26" t="s">
        <v>1241</v>
      </c>
      <c r="J21" s="26" t="s">
        <v>28</v>
      </c>
    </row>
    <row r="22" spans="1:12">
      <c r="A22" s="26" t="s">
        <v>1238</v>
      </c>
      <c r="B22" s="26" t="s">
        <v>22</v>
      </c>
      <c r="C22" s="28" t="s">
        <v>1280</v>
      </c>
      <c r="D22" s="29" t="s">
        <v>1247</v>
      </c>
      <c r="E22" s="26">
        <v>0</v>
      </c>
      <c r="F22" s="26">
        <v>4.0670000000000002E-6</v>
      </c>
      <c r="G22" s="26" t="s">
        <v>15</v>
      </c>
      <c r="H22" s="26" t="s">
        <v>15</v>
      </c>
      <c r="I22" s="26" t="s">
        <v>1241</v>
      </c>
      <c r="J22" s="26" t="s">
        <v>30</v>
      </c>
    </row>
    <row r="23" spans="1:12">
      <c r="A23" s="26" t="s">
        <v>1238</v>
      </c>
      <c r="B23" s="26" t="s">
        <v>22</v>
      </c>
      <c r="C23" s="28" t="s">
        <v>1281</v>
      </c>
      <c r="D23" s="29" t="s">
        <v>1247</v>
      </c>
      <c r="E23" s="26">
        <v>0</v>
      </c>
      <c r="F23" s="26">
        <v>4.0670000000000002E-6</v>
      </c>
      <c r="G23" s="26" t="s">
        <v>15</v>
      </c>
      <c r="H23" s="26" t="s">
        <v>15</v>
      </c>
      <c r="I23" s="26" t="s">
        <v>1241</v>
      </c>
      <c r="J23" s="26" t="s">
        <v>30</v>
      </c>
    </row>
    <row r="24" spans="1:12">
      <c r="A24" s="26" t="s">
        <v>1238</v>
      </c>
      <c r="B24" s="26" t="s">
        <v>22</v>
      </c>
      <c r="C24" s="28" t="s">
        <v>1282</v>
      </c>
      <c r="D24" s="29" t="s">
        <v>1247</v>
      </c>
      <c r="E24" s="26">
        <v>9.0420000000000008E-6</v>
      </c>
      <c r="F24" s="26">
        <v>8.1610000000000003E-6</v>
      </c>
      <c r="G24" s="26" t="s">
        <v>15</v>
      </c>
      <c r="H24" s="26" t="s">
        <v>15</v>
      </c>
      <c r="I24" s="26" t="s">
        <v>1241</v>
      </c>
      <c r="J24" s="26" t="s">
        <v>30</v>
      </c>
    </row>
    <row r="25" spans="1:12">
      <c r="A25" s="26" t="s">
        <v>1238</v>
      </c>
      <c r="B25" s="26" t="s">
        <v>22</v>
      </c>
      <c r="C25" s="28" t="s">
        <v>1283</v>
      </c>
      <c r="D25" s="29" t="s">
        <v>1247</v>
      </c>
      <c r="E25" s="26">
        <v>2.6910000000000002E-5</v>
      </c>
      <c r="F25" s="26">
        <v>1.626E-5</v>
      </c>
      <c r="G25" s="26" t="s">
        <v>15</v>
      </c>
      <c r="H25" s="26" t="s">
        <v>15</v>
      </c>
      <c r="I25" s="26" t="s">
        <v>1241</v>
      </c>
      <c r="J25" s="26" t="s">
        <v>30</v>
      </c>
    </row>
    <row r="26" spans="1:12">
      <c r="A26" s="26" t="s">
        <v>1238</v>
      </c>
      <c r="B26" s="26" t="s">
        <v>22</v>
      </c>
      <c r="C26" s="28" t="s">
        <v>1284</v>
      </c>
      <c r="D26" s="29" t="s">
        <v>1247</v>
      </c>
      <c r="E26" s="26">
        <v>9.4809999999999995E-6</v>
      </c>
      <c r="F26" s="26">
        <v>4.2400000000000001E-6</v>
      </c>
      <c r="G26" s="26" t="s">
        <v>15</v>
      </c>
      <c r="H26" s="26" t="s">
        <v>15</v>
      </c>
      <c r="I26" s="26" t="s">
        <v>1241</v>
      </c>
      <c r="J26" s="26" t="s">
        <v>30</v>
      </c>
    </row>
    <row r="28" spans="1:12">
      <c r="C28" s="30" t="s">
        <v>1285</v>
      </c>
      <c r="D28" s="31">
        <f>SUM(D2:D26)</f>
        <v>1.4154281670205238E-4</v>
      </c>
      <c r="E28" s="31">
        <f t="shared" ref="E28:F28" si="1">SUM(E2:E26)</f>
        <v>1.77756E-4</v>
      </c>
      <c r="F28" s="31">
        <f t="shared" si="1"/>
        <v>2.1456100000000002E-4</v>
      </c>
      <c r="K28" s="32" t="s">
        <v>73</v>
      </c>
      <c r="L28" s="32" t="s">
        <v>74</v>
      </c>
    </row>
    <row r="29" spans="1:12">
      <c r="K29" s="34">
        <v>111442</v>
      </c>
      <c r="L29" s="34">
        <v>245874</v>
      </c>
    </row>
    <row r="30" spans="1:12">
      <c r="K30" s="34">
        <f>E28*K29</f>
        <v>19.809484152</v>
      </c>
      <c r="L30" s="34">
        <f>F28*L29</f>
        <v>52.754971314000002</v>
      </c>
    </row>
    <row r="31" spans="1:12">
      <c r="D31" s="26">
        <v>1.41543E-4</v>
      </c>
      <c r="E31" s="26">
        <v>3.8566999999999999E-5</v>
      </c>
      <c r="F31" s="26">
        <v>3.6236599999999998E-4</v>
      </c>
      <c r="H31" s="35">
        <f>D31*D31*100000</f>
        <v>2.0034420849E-3</v>
      </c>
      <c r="I31" s="35">
        <f t="shared" ref="I31:J31" si="2">E31*E31*100000</f>
        <v>1.4874134889999999E-4</v>
      </c>
      <c r="J31" s="35">
        <f t="shared" si="2"/>
        <v>1.3130911795599998E-2</v>
      </c>
      <c r="K31" s="32" t="s">
        <v>75</v>
      </c>
      <c r="L31" s="32"/>
    </row>
    <row r="32" spans="1:12">
      <c r="D32" s="26"/>
      <c r="E32" s="26"/>
      <c r="F32" s="26"/>
      <c r="H32" s="35"/>
      <c r="I32" s="35"/>
      <c r="J32" s="35"/>
      <c r="K32" s="34" t="s">
        <v>186</v>
      </c>
      <c r="L32" s="34"/>
    </row>
    <row r="33" spans="4:12">
      <c r="D33" s="26">
        <v>1.7946600000000001E-4</v>
      </c>
      <c r="E33" s="26">
        <v>1.09626E-4</v>
      </c>
      <c r="F33" s="26">
        <v>2.7715599999999997E-4</v>
      </c>
      <c r="H33" s="35">
        <f>D33*D33*100000</f>
        <v>3.2208045156E-3</v>
      </c>
      <c r="I33" s="35">
        <f t="shared" ref="I33:J33" si="3">E33*E33*100000</f>
        <v>1.2017859876E-3</v>
      </c>
      <c r="J33" s="35">
        <f t="shared" si="3"/>
        <v>7.6815448335999983E-3</v>
      </c>
      <c r="K33" s="34">
        <v>28260</v>
      </c>
      <c r="L33" s="34"/>
    </row>
    <row r="34" spans="4:12">
      <c r="D34" s="26"/>
      <c r="E34" s="26"/>
      <c r="F34" s="26"/>
      <c r="H34" s="35"/>
      <c r="I34" s="35"/>
      <c r="J34" s="35"/>
      <c r="K34" s="28">
        <v>4</v>
      </c>
    </row>
    <row r="35" spans="4:12">
      <c r="D35" s="26">
        <v>2.15558E-4</v>
      </c>
      <c r="E35" s="26">
        <v>1.61471E-4</v>
      </c>
      <c r="F35" s="26">
        <v>2.8194500000000003E-4</v>
      </c>
      <c r="H35" s="35">
        <f>D35*D35*100000</f>
        <v>4.6465251364000001E-3</v>
      </c>
      <c r="I35" s="35">
        <f t="shared" ref="I35:J35" si="4">E35*E35*100000</f>
        <v>2.6072883840999998E-3</v>
      </c>
      <c r="J35" s="35">
        <f t="shared" si="4"/>
        <v>7.9492983025000012E-3</v>
      </c>
    </row>
  </sheetData>
  <phoneticPr fontId="3" type="noConversion"/>
  <pageMargins left="0.7" right="0.7" top="0.78740157499999996" bottom="0.78740157499999996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BECF13-958B-B04B-8229-D1EF22BFB722}">
  <sheetPr codeName="Sheet17"/>
  <dimension ref="A1:P251"/>
  <sheetViews>
    <sheetView workbookViewId="0">
      <selection activeCell="J26" sqref="J26:L30"/>
    </sheetView>
  </sheetViews>
  <sheetFormatPr baseColWidth="10" defaultRowHeight="15"/>
  <cols>
    <col min="1" max="1" width="19.6640625" style="3" customWidth="1"/>
    <col min="2" max="2" width="17.83203125" style="3" customWidth="1"/>
    <col min="3" max="3" width="13.5" style="3" customWidth="1"/>
    <col min="4" max="4" width="7.33203125" style="3" customWidth="1"/>
    <col min="5" max="5" width="8.5" style="3" customWidth="1"/>
    <col min="6" max="8" width="12" style="3" bestFit="1" customWidth="1"/>
    <col min="9" max="9" width="7.5" style="3" customWidth="1"/>
    <col min="10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1286</v>
      </c>
      <c r="B2" s="3" t="s">
        <v>1287</v>
      </c>
      <c r="C2" s="3" t="s">
        <v>1288</v>
      </c>
      <c r="D2" s="3" t="s">
        <v>15</v>
      </c>
      <c r="E2" s="3">
        <v>1</v>
      </c>
      <c r="F2" s="4">
        <f>E2/28260</f>
        <v>3.5385704175513094E-5</v>
      </c>
      <c r="L2" s="3" t="s">
        <v>16</v>
      </c>
    </row>
    <row r="3" spans="1:12">
      <c r="A3" s="3" t="s">
        <v>1286</v>
      </c>
      <c r="B3" s="3" t="s">
        <v>1289</v>
      </c>
      <c r="C3" s="3" t="s">
        <v>1290</v>
      </c>
      <c r="D3" s="3" t="s">
        <v>15</v>
      </c>
      <c r="E3" s="3">
        <v>1</v>
      </c>
      <c r="F3" s="4">
        <f>E3/28260</f>
        <v>3.5385704175513094E-5</v>
      </c>
      <c r="G3" s="3">
        <v>0</v>
      </c>
      <c r="H3" s="3">
        <v>8.1240000000000005E-6</v>
      </c>
      <c r="L3" s="3" t="s">
        <v>21</v>
      </c>
    </row>
    <row r="4" spans="1:12">
      <c r="A4" s="3" t="s">
        <v>1286</v>
      </c>
      <c r="B4" s="3" t="s">
        <v>22</v>
      </c>
      <c r="C4" s="3" t="s">
        <v>1291</v>
      </c>
      <c r="D4" s="3" t="s">
        <v>15</v>
      </c>
      <c r="E4" s="3">
        <v>1</v>
      </c>
      <c r="F4" s="4">
        <f>E4/28260</f>
        <v>3.5385704175513094E-5</v>
      </c>
      <c r="L4" s="3" t="s">
        <v>24</v>
      </c>
    </row>
    <row r="5" spans="1:12">
      <c r="A5" s="3" t="s">
        <v>1286</v>
      </c>
      <c r="B5" s="3" t="s">
        <v>1292</v>
      </c>
      <c r="C5" s="3" t="s">
        <v>1293</v>
      </c>
      <c r="I5" s="3" t="s">
        <v>27</v>
      </c>
      <c r="J5" s="3" t="s">
        <v>28</v>
      </c>
    </row>
    <row r="6" spans="1:12">
      <c r="A6" s="3" t="s">
        <v>1286</v>
      </c>
      <c r="B6" s="3" t="s">
        <v>1294</v>
      </c>
      <c r="C6" s="3" t="s">
        <v>1295</v>
      </c>
      <c r="G6" s="3">
        <v>0</v>
      </c>
      <c r="H6" s="3">
        <v>4.2880000000000003E-6</v>
      </c>
      <c r="L6" s="3" t="s">
        <v>16</v>
      </c>
    </row>
    <row r="7" spans="1:12">
      <c r="A7" s="3" t="s">
        <v>1286</v>
      </c>
      <c r="B7" s="3" t="s">
        <v>1296</v>
      </c>
      <c r="C7" s="3" t="s">
        <v>1297</v>
      </c>
      <c r="G7" s="3">
        <v>0</v>
      </c>
      <c r="H7" s="3">
        <v>8.1210000000000007E-6</v>
      </c>
      <c r="L7" s="3" t="s">
        <v>16</v>
      </c>
    </row>
    <row r="8" spans="1:12">
      <c r="A8" s="3" t="s">
        <v>1286</v>
      </c>
      <c r="B8" s="3" t="s">
        <v>1298</v>
      </c>
      <c r="C8" s="3" t="s">
        <v>1299</v>
      </c>
      <c r="G8" s="3">
        <v>0</v>
      </c>
      <c r="H8" s="3">
        <v>4.0609999999999997E-6</v>
      </c>
      <c r="L8" s="3" t="s">
        <v>16</v>
      </c>
    </row>
    <row r="9" spans="1:12">
      <c r="A9" s="3" t="s">
        <v>1286</v>
      </c>
      <c r="B9" s="3" t="s">
        <v>1300</v>
      </c>
      <c r="C9" s="3" t="s">
        <v>1301</v>
      </c>
      <c r="G9" s="3">
        <v>9.2390000000000008E-6</v>
      </c>
      <c r="H9" s="3">
        <v>4.177E-6</v>
      </c>
      <c r="L9" s="3" t="s">
        <v>16</v>
      </c>
    </row>
    <row r="10" spans="1:12">
      <c r="A10" s="3" t="s">
        <v>1286</v>
      </c>
      <c r="B10" s="3" t="s">
        <v>1302</v>
      </c>
      <c r="C10" s="3" t="s">
        <v>1303</v>
      </c>
      <c r="G10" s="3">
        <v>0</v>
      </c>
      <c r="H10" s="3">
        <v>6.198E-5</v>
      </c>
      <c r="L10" s="3" t="s">
        <v>16</v>
      </c>
    </row>
    <row r="11" spans="1:12">
      <c r="A11" s="3" t="s">
        <v>1286</v>
      </c>
      <c r="B11" s="3" t="s">
        <v>1304</v>
      </c>
      <c r="C11" s="3" t="s">
        <v>1305</v>
      </c>
      <c r="G11" s="3">
        <v>5.5250000000000001E-5</v>
      </c>
      <c r="H11" s="3">
        <v>3.6069999999999999E-5</v>
      </c>
    </row>
    <row r="12" spans="1:12">
      <c r="A12" s="3" t="s">
        <v>1286</v>
      </c>
      <c r="B12" s="3" t="s">
        <v>1306</v>
      </c>
      <c r="C12" s="3" t="s">
        <v>1307</v>
      </c>
      <c r="G12" s="3">
        <v>7.8930000000000005E-6</v>
      </c>
      <c r="H12" s="3">
        <v>1.4430000000000001E-5</v>
      </c>
    </row>
    <row r="13" spans="1:12">
      <c r="A13" s="3" t="s">
        <v>1286</v>
      </c>
      <c r="B13" s="3" t="s">
        <v>1308</v>
      </c>
      <c r="C13" s="3" t="s">
        <v>1309</v>
      </c>
      <c r="G13" s="3">
        <v>0</v>
      </c>
      <c r="H13" s="3">
        <v>2.0469999999999999E-5</v>
      </c>
    </row>
    <row r="14" spans="1:12">
      <c r="A14" s="3" t="s">
        <v>1286</v>
      </c>
      <c r="B14" s="3" t="s">
        <v>1310</v>
      </c>
      <c r="C14" s="3" t="s">
        <v>1311</v>
      </c>
      <c r="G14" s="3">
        <v>6.6660000000000002E-5</v>
      </c>
      <c r="H14" s="3">
        <v>3.2289999999999997E-5</v>
      </c>
    </row>
    <row r="15" spans="1:12">
      <c r="A15" s="3" t="s">
        <v>1286</v>
      </c>
      <c r="B15" s="3" t="s">
        <v>22</v>
      </c>
      <c r="C15" s="3" t="s">
        <v>741</v>
      </c>
      <c r="G15" s="3">
        <v>0</v>
      </c>
      <c r="H15" s="3">
        <v>7.221E-6</v>
      </c>
      <c r="I15" s="5"/>
      <c r="L15" s="3" t="s">
        <v>66</v>
      </c>
    </row>
    <row r="16" spans="1:12">
      <c r="A16" s="3" t="s">
        <v>1286</v>
      </c>
      <c r="B16" s="3" t="s">
        <v>22</v>
      </c>
      <c r="C16" s="3" t="s">
        <v>1312</v>
      </c>
      <c r="G16" s="3">
        <v>0</v>
      </c>
      <c r="H16" s="3">
        <v>4.9490000000000004E-6</v>
      </c>
      <c r="K16" s="5"/>
      <c r="L16" s="3" t="s">
        <v>66</v>
      </c>
    </row>
    <row r="17" spans="1:16">
      <c r="A17" s="3" t="s">
        <v>1286</v>
      </c>
      <c r="B17" s="3" t="s">
        <v>22</v>
      </c>
      <c r="C17" s="3" t="s">
        <v>1313</v>
      </c>
      <c r="G17" s="3">
        <v>8.986E-6</v>
      </c>
      <c r="H17" s="3">
        <v>4.0679999999999998E-6</v>
      </c>
      <c r="K17" s="5"/>
      <c r="L17" s="3" t="s">
        <v>69</v>
      </c>
    </row>
    <row r="18" spans="1:16">
      <c r="A18" s="3" t="s">
        <v>1286</v>
      </c>
      <c r="B18" s="3" t="s">
        <v>22</v>
      </c>
      <c r="C18" s="3" t="s">
        <v>1314</v>
      </c>
      <c r="G18" s="3">
        <v>2.368E-5</v>
      </c>
      <c r="H18" s="3">
        <v>1.082E-5</v>
      </c>
      <c r="K18" s="5"/>
      <c r="L18" s="3" t="s">
        <v>69</v>
      </c>
    </row>
    <row r="19" spans="1:16">
      <c r="A19" s="3" t="s">
        <v>1286</v>
      </c>
      <c r="B19" s="3" t="s">
        <v>22</v>
      </c>
      <c r="C19" s="3" t="s">
        <v>1315</v>
      </c>
      <c r="G19" s="3">
        <v>8.9670000000000007E-6</v>
      </c>
      <c r="H19" s="3">
        <v>4.0670000000000002E-6</v>
      </c>
      <c r="L19" s="3" t="s">
        <v>69</v>
      </c>
    </row>
    <row r="22" spans="1:16">
      <c r="M22" s="7" t="s">
        <v>72</v>
      </c>
      <c r="O22" s="6" t="s">
        <v>73</v>
      </c>
      <c r="P22" s="6" t="s">
        <v>74</v>
      </c>
    </row>
    <row r="23" spans="1:16">
      <c r="C23" s="6" t="s">
        <v>145</v>
      </c>
      <c r="E23" s="3">
        <f>SUM(E2:E22)</f>
        <v>3</v>
      </c>
      <c r="F23" s="3">
        <f t="shared" ref="F23:H23" si="0">SUM(F2:F22)</f>
        <v>1.0615711252653928E-4</v>
      </c>
      <c r="G23" s="3">
        <f t="shared" si="0"/>
        <v>1.8067499999999999E-4</v>
      </c>
      <c r="H23" s="3">
        <f t="shared" si="0"/>
        <v>2.2513600000000002E-4</v>
      </c>
      <c r="M23" s="8"/>
      <c r="O23" s="3">
        <v>111666</v>
      </c>
      <c r="P23" s="3">
        <v>246198</v>
      </c>
    </row>
    <row r="24" spans="1:16">
      <c r="O24" s="3">
        <f>O23*G23</f>
        <v>20.175254549999998</v>
      </c>
      <c r="P24" s="3">
        <f>P23*H23</f>
        <v>55.428032928000007</v>
      </c>
    </row>
    <row r="25" spans="1:16">
      <c r="O25" s="6" t="s">
        <v>75</v>
      </c>
    </row>
    <row r="26" spans="1:16">
      <c r="F26" s="3">
        <v>1.1010000000000001E-4</v>
      </c>
      <c r="G26" s="3">
        <v>2.2705999999999999E-5</v>
      </c>
      <c r="H26" s="3">
        <v>3.2172400000000001E-4</v>
      </c>
      <c r="J26" s="3">
        <f>F26*F26*100000</f>
        <v>1.212201E-3</v>
      </c>
      <c r="K26" s="3">
        <f t="shared" ref="K26:L26" si="1">G26*G26*100000</f>
        <v>5.1556243599999993E-5</v>
      </c>
      <c r="L26" s="3">
        <f t="shared" si="1"/>
        <v>1.0350633217600002E-2</v>
      </c>
      <c r="O26" s="3">
        <v>28260</v>
      </c>
    </row>
    <row r="27" spans="1:16">
      <c r="O27" s="3">
        <v>3</v>
      </c>
    </row>
    <row r="28" spans="1:16">
      <c r="F28" s="3">
        <v>1.79106E-4</v>
      </c>
      <c r="G28" s="3">
        <v>1.09406E-4</v>
      </c>
      <c r="H28" s="3">
        <v>2.7660100000000002E-4</v>
      </c>
      <c r="J28" s="3">
        <f>F28*F28*100000</f>
        <v>3.2078959236E-3</v>
      </c>
      <c r="K28" s="3">
        <f t="shared" ref="K28:L28" si="2">G28*G28*100000</f>
        <v>1.1969672836E-3</v>
      </c>
      <c r="L28" s="3">
        <f t="shared" si="2"/>
        <v>7.6508113201000007E-3</v>
      </c>
    </row>
    <row r="30" spans="1:16">
      <c r="F30" s="3">
        <v>2.2339699999999999E-4</v>
      </c>
      <c r="G30" s="3">
        <v>1.6829799999999999E-4</v>
      </c>
      <c r="H30" s="3">
        <v>2.9077299999999998E-4</v>
      </c>
      <c r="J30" s="3">
        <f>F30*F30*100000</f>
        <v>4.9906219609E-3</v>
      </c>
      <c r="K30" s="3">
        <f t="shared" ref="K30:L30" si="3">G30*G30*100000</f>
        <v>2.8324216803999997E-3</v>
      </c>
      <c r="L30" s="3">
        <f t="shared" si="3"/>
        <v>8.4548937528999991E-3</v>
      </c>
    </row>
    <row r="200" spans="6:8">
      <c r="F200" s="4"/>
      <c r="G200" s="4"/>
      <c r="H200" s="4"/>
    </row>
    <row r="250" spans="6:8">
      <c r="F250" s="4">
        <f>SUM(F1:F249)</f>
        <v>7.2491722505307855E-4</v>
      </c>
      <c r="G250" s="4">
        <f t="shared" ref="G250:H250" si="4">SUM(G1:G249)</f>
        <v>6.6175999999999995E-4</v>
      </c>
      <c r="H250" s="4">
        <f t="shared" si="4"/>
        <v>1.3393700000000001E-3</v>
      </c>
    </row>
    <row r="251" spans="6:8">
      <c r="F251" s="3">
        <f>F250*F250</f>
        <v>5.2550498317865572E-7</v>
      </c>
      <c r="G251" s="3">
        <f>G250*G250</f>
        <v>4.3792629759999994E-7</v>
      </c>
      <c r="H251" s="3">
        <f>H250*H250</f>
        <v>1.7939119969000002E-6</v>
      </c>
    </row>
  </sheetData>
  <phoneticPr fontId="3" type="noConversion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13E15B-6C04-FF4D-B51A-2CD45F193AC9}">
  <sheetPr codeName="Sheet2"/>
  <dimension ref="A1:P101"/>
  <sheetViews>
    <sheetView workbookViewId="0">
      <selection activeCell="A2" sqref="A2"/>
    </sheetView>
  </sheetViews>
  <sheetFormatPr baseColWidth="10" defaultRowHeight="15"/>
  <cols>
    <col min="1" max="1" width="19.83203125" style="3" customWidth="1"/>
    <col min="2" max="2" width="17.5" style="3" customWidth="1"/>
    <col min="3" max="3" width="13.6640625" style="3" customWidth="1"/>
    <col min="4" max="5" width="10.83203125" style="3"/>
    <col min="6" max="8" width="12" style="3" bestFit="1" customWidth="1"/>
    <col min="9" max="16384" width="10.83203125" style="3"/>
  </cols>
  <sheetData>
    <row r="1" spans="1:14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4">
      <c r="A2" s="3" t="s">
        <v>147</v>
      </c>
      <c r="B2" s="3" t="s">
        <v>148</v>
      </c>
      <c r="C2" s="3" t="s">
        <v>149</v>
      </c>
      <c r="D2" s="3" t="s">
        <v>15</v>
      </c>
      <c r="E2" s="3">
        <v>1</v>
      </c>
      <c r="F2" s="4">
        <f>E2/28260</f>
        <v>3.5385704175513094E-5</v>
      </c>
      <c r="G2" s="3">
        <v>8.9819999999999997E-6</v>
      </c>
      <c r="H2" s="3">
        <v>4.07E-6</v>
      </c>
      <c r="I2" s="3" t="s">
        <v>15</v>
      </c>
      <c r="J2" s="3" t="s">
        <v>15</v>
      </c>
      <c r="L2" s="3" t="s">
        <v>16</v>
      </c>
      <c r="N2" s="3" t="s">
        <v>150</v>
      </c>
    </row>
    <row r="3" spans="1:14">
      <c r="A3" s="3" t="s">
        <v>147</v>
      </c>
      <c r="B3" s="3" t="s">
        <v>151</v>
      </c>
      <c r="C3" s="3" t="s">
        <v>152</v>
      </c>
      <c r="D3" s="3" t="s">
        <v>15</v>
      </c>
      <c r="E3" s="3">
        <v>1</v>
      </c>
      <c r="F3" s="4">
        <f t="shared" ref="F3:F5" si="0">E3/28260</f>
        <v>3.5385704175513094E-5</v>
      </c>
      <c r="G3" s="3">
        <v>3.9459999999999998E-5</v>
      </c>
      <c r="H3" s="3">
        <v>2.525E-5</v>
      </c>
      <c r="L3" s="3" t="s">
        <v>16</v>
      </c>
    </row>
    <row r="4" spans="1:14">
      <c r="A4" s="3" t="s">
        <v>147</v>
      </c>
      <c r="B4" s="3" t="s">
        <v>153</v>
      </c>
      <c r="C4" s="3" t="s">
        <v>154</v>
      </c>
      <c r="D4" s="3" t="s">
        <v>15</v>
      </c>
      <c r="E4" s="3">
        <v>1</v>
      </c>
      <c r="F4" s="4">
        <f t="shared" si="0"/>
        <v>3.5385704175513094E-5</v>
      </c>
      <c r="G4" s="3">
        <v>3.5830000000000001E-5</v>
      </c>
      <c r="H4" s="3">
        <v>2.4369999999999999E-5</v>
      </c>
      <c r="L4" s="3" t="s">
        <v>21</v>
      </c>
    </row>
    <row r="5" spans="1:14">
      <c r="A5" s="3" t="s">
        <v>147</v>
      </c>
      <c r="B5" s="3" t="s">
        <v>22</v>
      </c>
      <c r="C5" s="3" t="s">
        <v>155</v>
      </c>
      <c r="D5" s="3" t="s">
        <v>15</v>
      </c>
      <c r="E5" s="3">
        <v>2</v>
      </c>
      <c r="F5" s="4">
        <f t="shared" si="0"/>
        <v>7.0771408351026188E-5</v>
      </c>
      <c r="G5" s="3">
        <v>2.7630000000000001E-5</v>
      </c>
      <c r="H5" s="3">
        <v>1.261E-5</v>
      </c>
      <c r="L5" s="3" t="s">
        <v>24</v>
      </c>
    </row>
    <row r="6" spans="1:14">
      <c r="A6" s="3" t="s">
        <v>147</v>
      </c>
      <c r="B6" s="3" t="s">
        <v>156</v>
      </c>
      <c r="C6" s="3" t="s">
        <v>157</v>
      </c>
      <c r="G6" s="3">
        <v>0</v>
      </c>
      <c r="H6" s="3">
        <v>4.0609999999999997E-6</v>
      </c>
      <c r="L6" s="3" t="s">
        <v>16</v>
      </c>
    </row>
    <row r="7" spans="1:14">
      <c r="A7" s="3" t="s">
        <v>147</v>
      </c>
      <c r="B7" s="3" t="s">
        <v>158</v>
      </c>
      <c r="C7" s="3" t="s">
        <v>159</v>
      </c>
      <c r="G7" s="3">
        <v>2.6849999999999999E-5</v>
      </c>
      <c r="H7" s="3">
        <v>1.218E-5</v>
      </c>
      <c r="L7" s="3" t="s">
        <v>16</v>
      </c>
    </row>
    <row r="8" spans="1:14">
      <c r="A8" s="3" t="s">
        <v>147</v>
      </c>
      <c r="B8" s="3" t="s">
        <v>160</v>
      </c>
      <c r="C8" s="3" t="s">
        <v>161</v>
      </c>
      <c r="G8" s="3">
        <v>0</v>
      </c>
      <c r="H8" s="3">
        <v>4.0609999999999997E-6</v>
      </c>
      <c r="L8" s="3" t="s">
        <v>16</v>
      </c>
    </row>
    <row r="9" spans="1:14">
      <c r="A9" s="3" t="s">
        <v>147</v>
      </c>
      <c r="B9" s="3" t="s">
        <v>162</v>
      </c>
      <c r="C9" s="3" t="s">
        <v>163</v>
      </c>
      <c r="G9" s="3">
        <v>8.952E-6</v>
      </c>
      <c r="H9" s="3">
        <v>4.0609999999999997E-6</v>
      </c>
      <c r="L9" s="3" t="s">
        <v>16</v>
      </c>
    </row>
    <row r="10" spans="1:14">
      <c r="A10" s="3" t="s">
        <v>147</v>
      </c>
      <c r="B10" s="3" t="s">
        <v>164</v>
      </c>
      <c r="C10" s="3" t="s">
        <v>165</v>
      </c>
      <c r="G10" s="3">
        <v>0</v>
      </c>
      <c r="H10" s="3">
        <v>4.0609999999999997E-6</v>
      </c>
      <c r="L10" s="3" t="s">
        <v>16</v>
      </c>
    </row>
    <row r="11" spans="1:14">
      <c r="A11" s="3" t="s">
        <v>147</v>
      </c>
      <c r="B11" s="3" t="s">
        <v>166</v>
      </c>
      <c r="C11" s="3" t="s">
        <v>167</v>
      </c>
      <c r="G11" s="3">
        <v>9.0550000000000005E-6</v>
      </c>
      <c r="H11" s="3">
        <v>4.0960000000000003E-6</v>
      </c>
      <c r="L11" s="3" t="s">
        <v>16</v>
      </c>
    </row>
    <row r="12" spans="1:14">
      <c r="A12" s="3" t="s">
        <v>147</v>
      </c>
      <c r="B12" s="3" t="s">
        <v>168</v>
      </c>
      <c r="C12" s="3" t="s">
        <v>169</v>
      </c>
      <c r="G12" s="3">
        <v>8.969E-6</v>
      </c>
      <c r="H12" s="3">
        <v>4.0659999999999997E-6</v>
      </c>
      <c r="L12" s="3" t="s">
        <v>16</v>
      </c>
    </row>
    <row r="13" spans="1:14">
      <c r="A13" s="3" t="s">
        <v>147</v>
      </c>
      <c r="B13" s="3" t="s">
        <v>170</v>
      </c>
      <c r="C13" s="3" t="s">
        <v>171</v>
      </c>
      <c r="G13" s="3">
        <v>0</v>
      </c>
      <c r="H13" s="3">
        <v>4.0620000000000002E-6</v>
      </c>
      <c r="L13" s="3" t="s">
        <v>16</v>
      </c>
    </row>
    <row r="14" spans="1:14">
      <c r="A14" s="3" t="s">
        <v>147</v>
      </c>
      <c r="B14" s="3" t="s">
        <v>172</v>
      </c>
      <c r="C14" s="3" t="s">
        <v>173</v>
      </c>
      <c r="G14" s="3">
        <v>8.9719999999999998E-6</v>
      </c>
      <c r="H14" s="3">
        <v>4.0659999999999997E-6</v>
      </c>
      <c r="L14" s="3" t="s">
        <v>16</v>
      </c>
    </row>
    <row r="15" spans="1:14">
      <c r="A15" s="3" t="s">
        <v>147</v>
      </c>
      <c r="B15" s="3" t="s">
        <v>174</v>
      </c>
      <c r="C15" s="3" t="s">
        <v>175</v>
      </c>
      <c r="G15" s="3">
        <v>8.9889999999999998E-6</v>
      </c>
      <c r="H15" s="3">
        <v>4.07E-6</v>
      </c>
      <c r="L15" s="3" t="s">
        <v>16</v>
      </c>
    </row>
    <row r="16" spans="1:14">
      <c r="A16" s="3" t="s">
        <v>147</v>
      </c>
      <c r="B16" s="3" t="s">
        <v>176</v>
      </c>
      <c r="C16" s="3" t="s">
        <v>177</v>
      </c>
      <c r="G16" s="3">
        <v>0</v>
      </c>
      <c r="H16" s="3">
        <v>4.0709999999999996E-6</v>
      </c>
      <c r="L16" s="3" t="s">
        <v>16</v>
      </c>
    </row>
    <row r="17" spans="1:16">
      <c r="A17" s="3" t="s">
        <v>147</v>
      </c>
      <c r="B17" s="3" t="s">
        <v>178</v>
      </c>
      <c r="C17" s="3" t="s">
        <v>179</v>
      </c>
      <c r="G17" s="3">
        <v>8.9949999999999994E-6</v>
      </c>
      <c r="H17" s="3">
        <v>4.0720000000000001E-6</v>
      </c>
      <c r="L17" s="3" t="s">
        <v>16</v>
      </c>
    </row>
    <row r="18" spans="1:16">
      <c r="A18" s="3" t="s">
        <v>147</v>
      </c>
      <c r="B18" s="3" t="s">
        <v>180</v>
      </c>
      <c r="C18" s="3" t="s">
        <v>181</v>
      </c>
      <c r="G18" s="3">
        <v>0</v>
      </c>
      <c r="H18" s="3">
        <v>3.2310000000000001E-5</v>
      </c>
      <c r="L18" s="3" t="s">
        <v>16</v>
      </c>
    </row>
    <row r="19" spans="1:16">
      <c r="A19" s="3" t="s">
        <v>147</v>
      </c>
      <c r="B19" s="3" t="s">
        <v>182</v>
      </c>
      <c r="C19" s="3" t="s">
        <v>183</v>
      </c>
      <c r="G19" s="3">
        <v>6.6669999999999997E-5</v>
      </c>
      <c r="H19" s="3">
        <v>3.2299999999999999E-5</v>
      </c>
      <c r="L19" s="3" t="s">
        <v>16</v>
      </c>
    </row>
    <row r="20" spans="1:16">
      <c r="A20" s="3" t="s">
        <v>147</v>
      </c>
      <c r="B20" s="3" t="s">
        <v>22</v>
      </c>
      <c r="C20" s="3" t="s">
        <v>184</v>
      </c>
      <c r="G20" s="3">
        <v>4.0940000000000001E-6</v>
      </c>
      <c r="H20" s="3">
        <v>4.0940000000000001E-6</v>
      </c>
      <c r="L20" s="3" t="s">
        <v>66</v>
      </c>
    </row>
    <row r="21" spans="1:16">
      <c r="A21" s="3" t="s">
        <v>147</v>
      </c>
      <c r="B21" s="3" t="s">
        <v>22</v>
      </c>
      <c r="C21" s="3" t="s">
        <v>185</v>
      </c>
      <c r="G21" s="3">
        <v>0</v>
      </c>
      <c r="H21" s="3">
        <v>2.5060000000000001E-5</v>
      </c>
      <c r="L21" s="3" t="s">
        <v>69</v>
      </c>
    </row>
    <row r="25" spans="1:16">
      <c r="C25" s="6" t="s">
        <v>145</v>
      </c>
      <c r="E25" s="3">
        <f>SUM(E2:E24)</f>
        <v>5</v>
      </c>
      <c r="F25" s="3">
        <f t="shared" ref="F25:H25" si="1">SUM(F2:F24)</f>
        <v>1.7692852087756547E-4</v>
      </c>
      <c r="G25" s="3">
        <f t="shared" si="1"/>
        <v>2.63448E-4</v>
      </c>
      <c r="H25" s="3">
        <f t="shared" si="1"/>
        <v>2.1699100000000001E-4</v>
      </c>
      <c r="M25" s="7" t="s">
        <v>72</v>
      </c>
      <c r="O25" s="6" t="s">
        <v>73</v>
      </c>
      <c r="P25" s="6" t="s">
        <v>74</v>
      </c>
    </row>
    <row r="26" spans="1:16">
      <c r="M26" s="8"/>
      <c r="O26" s="3">
        <v>126712</v>
      </c>
      <c r="P26" s="3">
        <v>277218</v>
      </c>
    </row>
    <row r="27" spans="1:16">
      <c r="M27" s="9"/>
      <c r="O27" s="3">
        <f>O26*G25</f>
        <v>33.382022976000002</v>
      </c>
      <c r="P27" s="3">
        <f>P26*H25</f>
        <v>60.153811038000001</v>
      </c>
    </row>
    <row r="28" spans="1:16">
      <c r="F28" s="3">
        <v>1.7692900000000001E-4</v>
      </c>
      <c r="G28" s="3">
        <v>5.7451000000000003E-5</v>
      </c>
      <c r="H28" s="3">
        <v>4.1284299999999998E-4</v>
      </c>
      <c r="J28" s="11">
        <f>F28*F28*100000</f>
        <v>3.1303871041000004E-3</v>
      </c>
      <c r="K28" s="11">
        <f t="shared" ref="K28:L28" si="2">G28*G28*100000</f>
        <v>3.3006174010000004E-4</v>
      </c>
      <c r="L28" s="11">
        <f t="shared" si="2"/>
        <v>1.7043934264899998E-2</v>
      </c>
      <c r="O28" s="6" t="s">
        <v>75</v>
      </c>
    </row>
    <row r="29" spans="1:16">
      <c r="O29" s="3" t="s">
        <v>186</v>
      </c>
    </row>
    <row r="30" spans="1:16">
      <c r="F30" s="3">
        <v>2.6043300000000002E-4</v>
      </c>
      <c r="G30" s="3">
        <v>1.7927700000000001E-4</v>
      </c>
      <c r="H30" s="3">
        <v>3.6572599999999997E-4</v>
      </c>
      <c r="J30" s="11">
        <f>F30*F30*100000</f>
        <v>6.7825347489000008E-3</v>
      </c>
      <c r="K30" s="11">
        <f t="shared" ref="K30:L30" si="3">G30*G30*100000</f>
        <v>3.2140242729000006E-3</v>
      </c>
      <c r="L30" s="11">
        <f t="shared" si="3"/>
        <v>1.3375550707599999E-2</v>
      </c>
      <c r="O30" s="3">
        <v>28260</v>
      </c>
    </row>
    <row r="31" spans="1:16">
      <c r="O31" s="3">
        <v>5</v>
      </c>
    </row>
    <row r="32" spans="1:16">
      <c r="F32" s="3">
        <v>2.16436E-4</v>
      </c>
      <c r="G32" s="3">
        <v>1.6516799999999999E-4</v>
      </c>
      <c r="H32" s="3">
        <v>2.7858800000000002E-4</v>
      </c>
      <c r="J32" s="11">
        <f>F32*F32*100000</f>
        <v>4.6844542095999999E-3</v>
      </c>
      <c r="K32" s="11">
        <f t="shared" ref="K32:L32" si="4">G32*G32*100000</f>
        <v>2.7280468223999997E-3</v>
      </c>
      <c r="L32" s="11">
        <f t="shared" si="4"/>
        <v>7.7611273744000011E-3</v>
      </c>
    </row>
    <row r="100" spans="6:8">
      <c r="F100" s="4">
        <f>SUM(F1:F99)</f>
        <v>1.0076550417551309E-3</v>
      </c>
      <c r="G100" s="4">
        <f t="shared" ref="G100:H100" si="5">SUM(G1:G99)</f>
        <v>9.2879200000000012E-4</v>
      </c>
      <c r="H100" s="4">
        <f t="shared" si="5"/>
        <v>1.491139E-3</v>
      </c>
    </row>
    <row r="101" spans="6:8">
      <c r="F101" s="3">
        <f>F100*F100</f>
        <v>1.0153686831745346E-6</v>
      </c>
      <c r="G101" s="3">
        <f t="shared" ref="G101:H101" si="6">G100*G100</f>
        <v>8.6265457926400026E-7</v>
      </c>
      <c r="H101" s="3">
        <f t="shared" si="6"/>
        <v>2.2234955173210002E-6</v>
      </c>
    </row>
  </sheetData>
  <phoneticPr fontId="3" type="noConversion"/>
  <pageMargins left="0.7" right="0.7" top="0.78740157499999996" bottom="0.78740157499999996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D08AA7-BB80-0D4B-85ED-7F779E79B598}">
  <sheetPr codeName="Sheet25"/>
  <dimension ref="A1:P401"/>
  <sheetViews>
    <sheetView workbookViewId="0">
      <selection activeCell="A2" sqref="A2"/>
    </sheetView>
  </sheetViews>
  <sheetFormatPr baseColWidth="10" defaultRowHeight="15"/>
  <cols>
    <col min="1" max="1" width="24.6640625" style="3" customWidth="1"/>
    <col min="2" max="2" width="18.83203125" style="3" customWidth="1"/>
    <col min="3" max="3" width="17.5" style="3" customWidth="1"/>
    <col min="4" max="4" width="11.83203125" style="3" customWidth="1"/>
    <col min="5" max="5" width="10.83203125" style="3"/>
    <col min="6" max="6" width="12.5" style="3" customWidth="1"/>
    <col min="7" max="8" width="12" style="3" bestFit="1" customWidth="1"/>
    <col min="9" max="16384" width="10.83203125" style="3"/>
  </cols>
  <sheetData>
    <row r="1" spans="1:13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3">
      <c r="A2" s="3" t="s">
        <v>1316</v>
      </c>
      <c r="B2" s="3" t="s">
        <v>1317</v>
      </c>
      <c r="C2" s="3" t="s">
        <v>1318</v>
      </c>
      <c r="D2" s="3" t="s">
        <v>15</v>
      </c>
      <c r="E2" s="3">
        <v>1</v>
      </c>
      <c r="F2" s="4">
        <f>E2/28260</f>
        <v>3.5385704175513094E-5</v>
      </c>
      <c r="G2" s="3">
        <v>6.0810000000000002E-5</v>
      </c>
      <c r="H2" s="3">
        <v>5.1309999999999995E-4</v>
      </c>
      <c r="L2" s="3" t="s">
        <v>21</v>
      </c>
    </row>
    <row r="3" spans="1:13">
      <c r="A3" s="3" t="s">
        <v>1316</v>
      </c>
      <c r="B3" s="3" t="s">
        <v>1319</v>
      </c>
      <c r="C3" s="3" t="s">
        <v>1320</v>
      </c>
      <c r="D3" s="3" t="s">
        <v>15</v>
      </c>
      <c r="E3" s="3">
        <v>2</v>
      </c>
      <c r="F3" s="4">
        <f>E3/28260</f>
        <v>7.0771408351026188E-5</v>
      </c>
      <c r="G3" s="3">
        <v>4.6699999999999997E-5</v>
      </c>
      <c r="H3" s="3">
        <v>2.5089999999999999E-5</v>
      </c>
      <c r="L3" s="3" t="s">
        <v>21</v>
      </c>
    </row>
    <row r="4" spans="1:13">
      <c r="A4" s="3" t="s">
        <v>1316</v>
      </c>
      <c r="B4" s="3" t="s">
        <v>1321</v>
      </c>
      <c r="C4" s="3" t="s">
        <v>1322</v>
      </c>
      <c r="D4" s="3" t="s">
        <v>15</v>
      </c>
      <c r="E4" s="3">
        <v>3</v>
      </c>
      <c r="F4" s="4">
        <f>E4/28260</f>
        <v>1.0615711252653928E-4</v>
      </c>
      <c r="G4" s="3">
        <v>0</v>
      </c>
      <c r="H4" s="3">
        <v>7.7020000000000001E-6</v>
      </c>
      <c r="L4" s="3" t="s">
        <v>16</v>
      </c>
    </row>
    <row r="5" spans="1:13">
      <c r="A5" s="3" t="s">
        <v>1316</v>
      </c>
      <c r="B5" s="3" t="s">
        <v>1323</v>
      </c>
      <c r="C5" s="3" t="s">
        <v>1324</v>
      </c>
      <c r="D5" s="3" t="s">
        <v>15</v>
      </c>
      <c r="E5" s="3">
        <v>6</v>
      </c>
      <c r="F5" s="4">
        <f>E5/28260</f>
        <v>2.1231422505307856E-4</v>
      </c>
      <c r="G5" s="3">
        <v>8.1539999999999995E-5</v>
      </c>
      <c r="H5" s="3">
        <v>3.8980000000000003E-5</v>
      </c>
      <c r="L5" s="3" t="s">
        <v>16</v>
      </c>
    </row>
    <row r="6" spans="1:13">
      <c r="A6" s="3" t="s">
        <v>1316</v>
      </c>
      <c r="B6" s="3" t="s">
        <v>22</v>
      </c>
      <c r="C6" s="3" t="s">
        <v>1325</v>
      </c>
      <c r="I6" s="3" t="s">
        <v>27</v>
      </c>
      <c r="J6" s="3" t="s">
        <v>28</v>
      </c>
      <c r="M6" s="14" t="s">
        <v>433</v>
      </c>
    </row>
    <row r="7" spans="1:13">
      <c r="A7" s="3" t="s">
        <v>1316</v>
      </c>
      <c r="B7" s="3" t="s">
        <v>22</v>
      </c>
      <c r="C7" s="3" t="s">
        <v>1326</v>
      </c>
      <c r="G7" s="3">
        <v>1.022E-5</v>
      </c>
      <c r="H7" s="3">
        <v>4.5530000000000003E-6</v>
      </c>
      <c r="J7" s="3" t="s">
        <v>28</v>
      </c>
    </row>
    <row r="8" spans="1:13">
      <c r="A8" s="3" t="s">
        <v>1316</v>
      </c>
      <c r="B8" s="3" t="s">
        <v>22</v>
      </c>
      <c r="C8" s="3" t="s">
        <v>1327</v>
      </c>
      <c r="J8" s="3" t="s">
        <v>30</v>
      </c>
    </row>
    <row r="9" spans="1:13">
      <c r="A9" s="3" t="s">
        <v>1316</v>
      </c>
      <c r="B9" s="3" t="s">
        <v>22</v>
      </c>
      <c r="C9" s="3" t="s">
        <v>1328</v>
      </c>
      <c r="J9" s="3" t="s">
        <v>30</v>
      </c>
    </row>
    <row r="10" spans="1:13">
      <c r="A10" s="3" t="s">
        <v>1316</v>
      </c>
      <c r="B10" s="3" t="s">
        <v>1329</v>
      </c>
      <c r="C10" s="3" t="s">
        <v>1330</v>
      </c>
      <c r="G10" s="3">
        <v>0</v>
      </c>
      <c r="H10" s="3">
        <v>7.5739999999999998E-6</v>
      </c>
      <c r="L10" s="3" t="s">
        <v>16</v>
      </c>
    </row>
    <row r="11" spans="1:13">
      <c r="A11" s="3" t="s">
        <v>1316</v>
      </c>
      <c r="B11" s="3" t="s">
        <v>1331</v>
      </c>
      <c r="C11" s="3" t="s">
        <v>1332</v>
      </c>
      <c r="G11" s="3">
        <v>0</v>
      </c>
      <c r="H11" s="3">
        <v>3.042E-5</v>
      </c>
      <c r="L11" s="3" t="s">
        <v>16</v>
      </c>
    </row>
    <row r="12" spans="1:13">
      <c r="A12" s="3" t="s">
        <v>1316</v>
      </c>
      <c r="B12" s="3" t="s">
        <v>1333</v>
      </c>
      <c r="C12" s="3" t="s">
        <v>1334</v>
      </c>
      <c r="G12" s="3">
        <v>2.1180000000000001E-5</v>
      </c>
      <c r="H12" s="3">
        <v>7.9529999999999999E-6</v>
      </c>
      <c r="L12" s="3" t="s">
        <v>16</v>
      </c>
    </row>
    <row r="13" spans="1:13">
      <c r="A13" s="3" t="s">
        <v>1316</v>
      </c>
      <c r="B13" s="3" t="s">
        <v>22</v>
      </c>
      <c r="C13" s="3" t="s">
        <v>1335</v>
      </c>
      <c r="G13" s="3">
        <v>8.9530000000000005E-6</v>
      </c>
      <c r="H13" s="3">
        <v>4.0640000000000004E-6</v>
      </c>
      <c r="L13" s="3" t="s">
        <v>66</v>
      </c>
    </row>
    <row r="14" spans="1:13">
      <c r="A14" s="3" t="s">
        <v>1316</v>
      </c>
      <c r="B14" s="3" t="s">
        <v>22</v>
      </c>
      <c r="C14" s="3" t="s">
        <v>1336</v>
      </c>
      <c r="G14" s="3">
        <v>0</v>
      </c>
      <c r="H14" s="3">
        <v>5.8340000000000004E-6</v>
      </c>
      <c r="L14" s="3" t="s">
        <v>69</v>
      </c>
    </row>
    <row r="15" spans="1:13">
      <c r="A15" s="3" t="s">
        <v>1316</v>
      </c>
      <c r="B15" s="3" t="s">
        <v>22</v>
      </c>
      <c r="C15" s="3" t="s">
        <v>1337</v>
      </c>
      <c r="G15" s="3">
        <v>0</v>
      </c>
      <c r="H15" s="3">
        <v>6.7730000000000002E-6</v>
      </c>
      <c r="L15" s="3" t="s">
        <v>69</v>
      </c>
    </row>
    <row r="16" spans="1:13">
      <c r="A16" s="3" t="s">
        <v>1316</v>
      </c>
      <c r="B16" s="3" t="s">
        <v>22</v>
      </c>
      <c r="C16" s="3" t="s">
        <v>1338</v>
      </c>
      <c r="G16" s="3">
        <v>0</v>
      </c>
      <c r="H16" s="3">
        <v>6.7680000000000003E-6</v>
      </c>
      <c r="L16" s="3" t="s">
        <v>69</v>
      </c>
    </row>
    <row r="20" spans="3:16">
      <c r="C20" s="6" t="s">
        <v>145</v>
      </c>
      <c r="E20" s="3">
        <f>SUM(E3:E16)</f>
        <v>11</v>
      </c>
      <c r="F20" s="3">
        <f t="shared" ref="F20:H20" si="0">SUM(F3:F16)</f>
        <v>3.8924274593064401E-4</v>
      </c>
      <c r="G20" s="3">
        <f t="shared" si="0"/>
        <v>1.68593E-4</v>
      </c>
      <c r="H20" s="3">
        <f t="shared" si="0"/>
        <v>1.4571100000000003E-4</v>
      </c>
      <c r="M20" s="7" t="s">
        <v>72</v>
      </c>
      <c r="O20" s="6" t="s">
        <v>73</v>
      </c>
      <c r="P20" s="6" t="s">
        <v>74</v>
      </c>
    </row>
    <row r="21" spans="3:16">
      <c r="M21" s="8"/>
      <c r="O21" s="3">
        <v>97894</v>
      </c>
      <c r="P21" s="3">
        <v>219656</v>
      </c>
    </row>
    <row r="22" spans="3:16">
      <c r="M22" s="9"/>
      <c r="O22" s="3">
        <f>O21*G20</f>
        <v>16.504243142</v>
      </c>
      <c r="P22" s="3">
        <f>P21*H20</f>
        <v>32.006295416000007</v>
      </c>
    </row>
    <row r="23" spans="3:16">
      <c r="F23" s="3">
        <v>3.89243E-4</v>
      </c>
      <c r="G23" s="3">
        <v>1.94324E-4</v>
      </c>
      <c r="H23" s="3">
        <v>6.9635599999999997E-4</v>
      </c>
      <c r="J23" s="3">
        <f>F23*F23*100000</f>
        <v>1.51510113049E-2</v>
      </c>
      <c r="K23" s="3">
        <f t="shared" ref="K23:L23" si="1">G23*G23*100000</f>
        <v>3.7761816976000003E-3</v>
      </c>
      <c r="L23" s="3">
        <f t="shared" si="1"/>
        <v>4.84911678736E-2</v>
      </c>
      <c r="O23" s="6" t="s">
        <v>75</v>
      </c>
    </row>
    <row r="24" spans="3:16">
      <c r="J24" s="5"/>
      <c r="O24" s="3" t="s">
        <v>1167</v>
      </c>
    </row>
    <row r="25" spans="3:16">
      <c r="F25" s="3">
        <v>1.7365699999999999E-4</v>
      </c>
      <c r="G25" s="3">
        <v>1.01165E-4</v>
      </c>
      <c r="H25" s="3">
        <v>2.7802799999999999E-4</v>
      </c>
      <c r="J25" s="3">
        <f>F25*F25*100000</f>
        <v>3.0156753649000002E-3</v>
      </c>
      <c r="K25" s="3">
        <f t="shared" ref="K25:L25" si="2">G25*G25*100000</f>
        <v>1.0234357225E-3</v>
      </c>
      <c r="L25" s="3">
        <f t="shared" si="2"/>
        <v>7.7299568783999991E-3</v>
      </c>
      <c r="O25" s="3">
        <v>28260</v>
      </c>
    </row>
    <row r="26" spans="3:16">
      <c r="J26" s="5"/>
      <c r="O26" s="3">
        <v>12</v>
      </c>
    </row>
    <row r="27" spans="3:16">
      <c r="F27" s="3">
        <v>1.4568200000000001E-4</v>
      </c>
      <c r="G27" s="3">
        <v>9.9648999999999994E-5</v>
      </c>
      <c r="H27" s="3">
        <v>2.0565399999999999E-4</v>
      </c>
      <c r="J27" s="3">
        <f>F27*F27*100000</f>
        <v>2.1223245124000001E-3</v>
      </c>
      <c r="K27" s="3">
        <f t="shared" ref="K27:L27" si="3">G27*G27*100000</f>
        <v>9.9299232009999994E-4</v>
      </c>
      <c r="L27" s="3">
        <f t="shared" si="3"/>
        <v>4.2293567716000001E-3</v>
      </c>
    </row>
    <row r="29" spans="3:16">
      <c r="H29" s="5"/>
    </row>
    <row r="30" spans="3:16">
      <c r="J30" s="5"/>
    </row>
    <row r="31" spans="3:16">
      <c r="J31" s="5"/>
    </row>
    <row r="400" spans="6:8">
      <c r="F400" s="4">
        <f>SUM(F1:F399)</f>
        <v>1.5224531960368012E-3</v>
      </c>
      <c r="G400" s="4">
        <f t="shared" ref="G400:H400" si="4">SUM(G1:G399)</f>
        <v>7.9313400000000003E-4</v>
      </c>
      <c r="H400" s="4">
        <f t="shared" si="4"/>
        <v>1.9845599999999998E-3</v>
      </c>
    </row>
    <row r="401" spans="6:8">
      <c r="F401" s="3">
        <f>F400*F400</f>
        <v>2.3178637341226705E-6</v>
      </c>
      <c r="G401" s="3">
        <f t="shared" ref="G401:H401" si="5">G400*G400</f>
        <v>6.29061541956E-7</v>
      </c>
      <c r="H401" s="3">
        <f t="shared" si="5"/>
        <v>3.9384783935999995E-6</v>
      </c>
    </row>
  </sheetData>
  <phoneticPr fontId="3" type="noConversion"/>
  <pageMargins left="0.7" right="0.7" top="0.78740157499999996" bottom="0.78740157499999996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7182F3-331E-744F-8717-7377F83C2BF5}">
  <sheetPr codeName="Sheet24"/>
  <dimension ref="A1:P401"/>
  <sheetViews>
    <sheetView workbookViewId="0">
      <selection activeCell="J26" sqref="J26:L30"/>
    </sheetView>
  </sheetViews>
  <sheetFormatPr baseColWidth="10" defaultRowHeight="15"/>
  <cols>
    <col min="1" max="1" width="20.83203125" style="3" customWidth="1"/>
    <col min="2" max="2" width="17" style="3" customWidth="1"/>
    <col min="3" max="3" width="16" style="3" customWidth="1"/>
    <col min="4" max="5" width="10.83203125" style="3"/>
    <col min="6" max="6" width="12.6640625" style="3" customWidth="1"/>
    <col min="7" max="8" width="12" style="3" bestFit="1" customWidth="1"/>
    <col min="9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1339</v>
      </c>
      <c r="B2" s="3" t="s">
        <v>1340</v>
      </c>
      <c r="C2" s="3" t="s">
        <v>1341</v>
      </c>
      <c r="D2" s="3" t="s">
        <v>15</v>
      </c>
      <c r="E2" s="3">
        <v>1</v>
      </c>
      <c r="F2" s="4">
        <f>E2/28260</f>
        <v>3.5385704175513094E-5</v>
      </c>
      <c r="L2" s="3" t="s">
        <v>1342</v>
      </c>
    </row>
    <row r="3" spans="1:12">
      <c r="A3" s="3" t="s">
        <v>1339</v>
      </c>
      <c r="B3" s="3" t="s">
        <v>22</v>
      </c>
      <c r="C3" s="3" t="s">
        <v>1343</v>
      </c>
      <c r="D3" s="3" t="s">
        <v>15</v>
      </c>
      <c r="E3" s="3">
        <v>1</v>
      </c>
      <c r="F3" s="4">
        <f>E3/28260</f>
        <v>3.5385704175513094E-5</v>
      </c>
      <c r="L3" s="3" t="s">
        <v>24</v>
      </c>
    </row>
    <row r="4" spans="1:12">
      <c r="A4" s="3" t="s">
        <v>1339</v>
      </c>
      <c r="B4" s="3" t="s">
        <v>22</v>
      </c>
      <c r="C4" s="3" t="s">
        <v>1344</v>
      </c>
      <c r="D4" s="3" t="s">
        <v>15</v>
      </c>
      <c r="E4" s="3">
        <v>2</v>
      </c>
      <c r="F4" s="4">
        <f>E4/28260</f>
        <v>7.0771408351026188E-5</v>
      </c>
      <c r="G4" s="3">
        <v>2.3710000000000002E-5</v>
      </c>
      <c r="H4" s="3">
        <v>1.806E-5</v>
      </c>
      <c r="J4" s="3" t="s">
        <v>30</v>
      </c>
    </row>
    <row r="5" spans="1:12">
      <c r="A5" s="3" t="s">
        <v>1339</v>
      </c>
      <c r="B5" s="3" t="s">
        <v>1345</v>
      </c>
      <c r="C5" s="3" t="s">
        <v>1346</v>
      </c>
      <c r="D5" s="3" t="s">
        <v>15</v>
      </c>
      <c r="E5" s="3">
        <v>2</v>
      </c>
      <c r="F5" s="4">
        <f>E5/28260</f>
        <v>7.0771408351026188E-5</v>
      </c>
      <c r="G5" s="3">
        <v>6.2710000000000001E-5</v>
      </c>
      <c r="H5" s="3">
        <v>2.8439999999999999E-5</v>
      </c>
      <c r="L5" s="3" t="s">
        <v>1342</v>
      </c>
    </row>
    <row r="6" spans="1:12">
      <c r="A6" s="3" t="s">
        <v>1339</v>
      </c>
      <c r="B6" s="3" t="s">
        <v>1347</v>
      </c>
      <c r="C6" s="3" t="s">
        <v>1348</v>
      </c>
      <c r="D6" s="3" t="s">
        <v>15</v>
      </c>
      <c r="E6" s="3">
        <v>5</v>
      </c>
      <c r="F6" s="4">
        <f>E6/28260</f>
        <v>1.7692852087756547E-4</v>
      </c>
      <c r="G6" s="3">
        <v>3.18E-5</v>
      </c>
      <c r="H6" s="3">
        <v>7.7610000000000005E-4</v>
      </c>
      <c r="J6" s="3" t="s">
        <v>836</v>
      </c>
      <c r="K6" s="3" t="s">
        <v>30</v>
      </c>
    </row>
    <row r="7" spans="1:12">
      <c r="A7" s="3" t="s">
        <v>1339</v>
      </c>
      <c r="B7" s="3" t="s">
        <v>1349</v>
      </c>
      <c r="C7" s="3" t="s">
        <v>1350</v>
      </c>
      <c r="I7" s="3" t="s">
        <v>27</v>
      </c>
      <c r="J7" s="3" t="s">
        <v>28</v>
      </c>
    </row>
    <row r="8" spans="1:12">
      <c r="A8" s="3" t="s">
        <v>1339</v>
      </c>
      <c r="B8" s="3" t="s">
        <v>1351</v>
      </c>
      <c r="C8" s="3" t="s">
        <v>1352</v>
      </c>
      <c r="G8" s="3">
        <v>8.9560000000000003E-6</v>
      </c>
      <c r="H8" s="3">
        <v>4.0629999999999999E-6</v>
      </c>
      <c r="L8" s="3" t="s">
        <v>16</v>
      </c>
    </row>
    <row r="9" spans="1:12">
      <c r="A9" s="3" t="s">
        <v>1339</v>
      </c>
      <c r="B9" s="3" t="s">
        <v>1353</v>
      </c>
      <c r="C9" s="3" t="s">
        <v>1354</v>
      </c>
      <c r="G9" s="3">
        <v>0</v>
      </c>
      <c r="H9" s="3">
        <v>4.0620000000000002E-6</v>
      </c>
      <c r="L9" s="3" t="s">
        <v>16</v>
      </c>
    </row>
    <row r="10" spans="1:12">
      <c r="A10" s="3" t="s">
        <v>1339</v>
      </c>
      <c r="B10" s="3" t="s">
        <v>1355</v>
      </c>
      <c r="C10" s="3" t="s">
        <v>1356</v>
      </c>
      <c r="G10" s="3">
        <v>0</v>
      </c>
      <c r="H10" s="3">
        <v>4.0620000000000002E-6</v>
      </c>
      <c r="L10" s="3" t="s">
        <v>16</v>
      </c>
    </row>
    <row r="11" spans="1:12">
      <c r="A11" s="3" t="s">
        <v>1339</v>
      </c>
      <c r="B11" s="3" t="s">
        <v>1357</v>
      </c>
      <c r="C11" s="3" t="s">
        <v>1358</v>
      </c>
      <c r="G11" s="3">
        <v>9.7769999999999997E-6</v>
      </c>
      <c r="H11" s="3">
        <v>4.4129999999999999E-6</v>
      </c>
      <c r="L11" s="3" t="s">
        <v>16</v>
      </c>
    </row>
    <row r="12" spans="1:12">
      <c r="A12" s="3" t="s">
        <v>1339</v>
      </c>
      <c r="B12" s="3" t="s">
        <v>1359</v>
      </c>
      <c r="C12" s="3" t="s">
        <v>1360</v>
      </c>
      <c r="G12" s="3">
        <v>0</v>
      </c>
      <c r="H12" s="3">
        <v>4.0620000000000002E-6</v>
      </c>
      <c r="L12" s="3" t="s">
        <v>16</v>
      </c>
    </row>
    <row r="13" spans="1:12">
      <c r="A13" s="3" t="s">
        <v>1339</v>
      </c>
      <c r="B13" s="3" t="s">
        <v>1361</v>
      </c>
      <c r="C13" s="3" t="s">
        <v>1362</v>
      </c>
      <c r="G13" s="3">
        <v>8.952E-6</v>
      </c>
      <c r="H13" s="3">
        <v>4.0609999999999997E-6</v>
      </c>
      <c r="L13" s="3" t="s">
        <v>16</v>
      </c>
    </row>
    <row r="14" spans="1:12">
      <c r="A14" s="3" t="s">
        <v>1339</v>
      </c>
      <c r="B14" s="3" t="s">
        <v>22</v>
      </c>
      <c r="C14" s="3" t="s">
        <v>1363</v>
      </c>
      <c r="G14" s="3">
        <v>0</v>
      </c>
      <c r="H14" s="3">
        <v>4.0810000000000004E-6</v>
      </c>
      <c r="L14" s="3" t="s">
        <v>69</v>
      </c>
    </row>
    <row r="15" spans="1:12">
      <c r="A15" s="3" t="s">
        <v>1339</v>
      </c>
      <c r="B15" s="3" t="s">
        <v>22</v>
      </c>
      <c r="C15" s="3" t="s">
        <v>1364</v>
      </c>
      <c r="G15" s="3">
        <v>0</v>
      </c>
      <c r="H15" s="3">
        <v>4.0840000000000002E-6</v>
      </c>
      <c r="J15" s="5"/>
      <c r="L15" s="3" t="s">
        <v>69</v>
      </c>
    </row>
    <row r="16" spans="1:12">
      <c r="A16" s="3" t="s">
        <v>1339</v>
      </c>
      <c r="B16" s="3" t="s">
        <v>22</v>
      </c>
      <c r="C16" s="3" t="s">
        <v>1365</v>
      </c>
      <c r="G16" s="3">
        <v>0</v>
      </c>
      <c r="H16" s="3">
        <v>4.0910000000000003E-6</v>
      </c>
      <c r="J16" s="5"/>
      <c r="L16" s="3" t="s">
        <v>69</v>
      </c>
    </row>
    <row r="17" spans="1:16">
      <c r="A17" s="3" t="s">
        <v>1339</v>
      </c>
      <c r="B17" s="3" t="s">
        <v>22</v>
      </c>
      <c r="C17" s="3" t="s">
        <v>1366</v>
      </c>
      <c r="G17" s="3">
        <v>8.9579999999999996E-6</v>
      </c>
      <c r="H17" s="3">
        <v>4.0620000000000002E-6</v>
      </c>
      <c r="J17" s="5"/>
      <c r="L17" s="3" t="s">
        <v>69</v>
      </c>
    </row>
    <row r="18" spans="1:16">
      <c r="A18" s="3" t="s">
        <v>1339</v>
      </c>
      <c r="B18" s="3" t="s">
        <v>22</v>
      </c>
      <c r="C18" s="3" t="s">
        <v>1367</v>
      </c>
      <c r="G18" s="3">
        <v>9.8810000000000008E-6</v>
      </c>
      <c r="H18" s="3">
        <v>4.4449999999999998E-6</v>
      </c>
      <c r="J18" s="5"/>
      <c r="L18" s="3" t="s">
        <v>69</v>
      </c>
    </row>
    <row r="19" spans="1:16">
      <c r="A19" s="3" t="s">
        <v>1339</v>
      </c>
      <c r="B19" s="3" t="s">
        <v>22</v>
      </c>
      <c r="C19" s="3" t="s">
        <v>1368</v>
      </c>
      <c r="G19" s="3">
        <v>0</v>
      </c>
      <c r="H19" s="3">
        <v>4.0709999999999996E-6</v>
      </c>
      <c r="J19" s="5"/>
      <c r="L19" s="3" t="s">
        <v>69</v>
      </c>
    </row>
    <row r="23" spans="1:16">
      <c r="C23" s="6" t="s">
        <v>145</v>
      </c>
      <c r="E23" s="3">
        <f>SUM(E2:E22)</f>
        <v>11</v>
      </c>
      <c r="F23" s="3">
        <f t="shared" ref="F23:H23" si="0">SUM(F2:F22)</f>
        <v>3.8924274593064401E-4</v>
      </c>
      <c r="G23" s="3">
        <f t="shared" si="0"/>
        <v>1.6474400000000001E-4</v>
      </c>
      <c r="H23" s="3">
        <f t="shared" si="0"/>
        <v>8.7215699999999992E-4</v>
      </c>
      <c r="M23" s="7" t="s">
        <v>72</v>
      </c>
      <c r="O23" s="6" t="s">
        <v>73</v>
      </c>
      <c r="P23" s="6" t="s">
        <v>74</v>
      </c>
    </row>
    <row r="24" spans="1:16">
      <c r="M24" s="8"/>
      <c r="O24" s="3">
        <v>126514</v>
      </c>
      <c r="P24" s="3">
        <v>276864</v>
      </c>
    </row>
    <row r="25" spans="1:16">
      <c r="M25" s="9"/>
      <c r="O25" s="3">
        <f>O24*G23</f>
        <v>20.842422416000002</v>
      </c>
      <c r="P25" s="3">
        <f>P24*H23</f>
        <v>241.46887564799997</v>
      </c>
    </row>
    <row r="26" spans="1:16">
      <c r="F26" s="3">
        <v>3.89243E-4</v>
      </c>
      <c r="G26" s="3">
        <v>1.94324E-4</v>
      </c>
      <c r="H26" s="3">
        <v>6.9635599999999997E-4</v>
      </c>
      <c r="J26" s="3">
        <f>F26*F26*100000</f>
        <v>1.51510113049E-2</v>
      </c>
      <c r="K26" s="3">
        <f t="shared" ref="K26:L26" si="1">G26*G26*100000</f>
        <v>3.7761816976000003E-3</v>
      </c>
      <c r="L26" s="3">
        <f t="shared" si="1"/>
        <v>4.84911678736E-2</v>
      </c>
      <c r="O26" s="6" t="s">
        <v>75</v>
      </c>
    </row>
    <row r="27" spans="1:16">
      <c r="J27" s="5"/>
      <c r="O27" s="3" t="s">
        <v>1167</v>
      </c>
    </row>
    <row r="28" spans="1:16">
      <c r="F28" s="3">
        <v>1.6599E-4</v>
      </c>
      <c r="G28" s="3">
        <v>1.02753E-4</v>
      </c>
      <c r="H28" s="3">
        <v>2.5372200000000001E-4</v>
      </c>
      <c r="J28" s="3">
        <f>F28*F28*100000</f>
        <v>2.7552680099999999E-3</v>
      </c>
      <c r="K28" s="3">
        <f t="shared" ref="K28:L28" si="2">G28*G28*100000</f>
        <v>1.0558179008999999E-3</v>
      </c>
      <c r="L28" s="3">
        <f t="shared" si="2"/>
        <v>6.4374853283999996E-3</v>
      </c>
      <c r="O28" s="3">
        <v>28260</v>
      </c>
    </row>
    <row r="29" spans="1:16">
      <c r="J29" s="5"/>
      <c r="O29" s="3">
        <v>11</v>
      </c>
    </row>
    <row r="30" spans="1:16">
      <c r="F30" s="3">
        <v>8.7046300000000003E-4</v>
      </c>
      <c r="G30" s="3">
        <v>7.6406499999999997E-4</v>
      </c>
      <c r="H30" s="3">
        <v>9.8752299999999992E-4</v>
      </c>
      <c r="J30" s="3">
        <f>F30*F30*100000</f>
        <v>7.5770583436900005E-2</v>
      </c>
      <c r="K30" s="3">
        <f t="shared" ref="K30:L30" si="3">G30*G30*100000</f>
        <v>5.8379532422499991E-2</v>
      </c>
      <c r="L30" s="3">
        <f t="shared" si="3"/>
        <v>9.7520167552899981E-2</v>
      </c>
    </row>
    <row r="400" spans="6:8">
      <c r="F400" s="4">
        <f>SUM(F1:F399)</f>
        <v>2.2041814918612882E-3</v>
      </c>
      <c r="G400" s="4">
        <f t="shared" ref="G400:H400" si="4">SUM(G1:G399)</f>
        <v>1.3906299999999999E-3</v>
      </c>
      <c r="H400" s="4">
        <f t="shared" si="4"/>
        <v>3.681915E-3</v>
      </c>
    </row>
    <row r="401" spans="6:8">
      <c r="F401" s="3">
        <f>F400*F400</f>
        <v>4.8584160490638536E-6</v>
      </c>
      <c r="G401" s="3">
        <f t="shared" ref="G401:H401" si="5">G400*G400</f>
        <v>1.9338517968999999E-6</v>
      </c>
      <c r="H401" s="3">
        <f t="shared" si="5"/>
        <v>1.3556498067224999E-5</v>
      </c>
    </row>
  </sheetData>
  <phoneticPr fontId="3" type="noConversion"/>
  <pageMargins left="0.7" right="0.7" top="0.78740157499999996" bottom="0.78740157499999996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D65E79-7982-784C-AC37-77F73D6AE41B}">
  <sheetPr codeName="Sheet21"/>
  <dimension ref="A1:P251"/>
  <sheetViews>
    <sheetView workbookViewId="0">
      <selection activeCell="A2" sqref="A2"/>
    </sheetView>
  </sheetViews>
  <sheetFormatPr baseColWidth="10" defaultRowHeight="15"/>
  <cols>
    <col min="1" max="1" width="24" style="3" customWidth="1"/>
    <col min="2" max="2" width="17.5" style="3" customWidth="1"/>
    <col min="3" max="3" width="13" style="3" customWidth="1"/>
    <col min="4" max="6" width="10.83203125" style="3"/>
    <col min="7" max="8" width="12" style="3" bestFit="1" customWidth="1"/>
    <col min="9" max="9" width="8.5" style="3" customWidth="1"/>
    <col min="10" max="16384" width="10.83203125" style="3"/>
  </cols>
  <sheetData>
    <row r="1" spans="1:16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6">
      <c r="A2" s="3" t="s">
        <v>1369</v>
      </c>
      <c r="B2" s="3" t="s">
        <v>1370</v>
      </c>
      <c r="C2" s="3" t="s">
        <v>1371</v>
      </c>
      <c r="D2" s="13" t="s">
        <v>1372</v>
      </c>
      <c r="I2" s="3" t="s">
        <v>27</v>
      </c>
      <c r="J2" s="3" t="s">
        <v>28</v>
      </c>
    </row>
    <row r="3" spans="1:16">
      <c r="A3" s="3" t="s">
        <v>1369</v>
      </c>
      <c r="B3" s="3" t="s">
        <v>22</v>
      </c>
      <c r="C3" s="3" t="s">
        <v>1373</v>
      </c>
      <c r="I3" s="3" t="s">
        <v>27</v>
      </c>
    </row>
    <row r="4" spans="1:16">
      <c r="A4" s="3" t="s">
        <v>1369</v>
      </c>
      <c r="B4" s="3" t="s">
        <v>1374</v>
      </c>
      <c r="C4" s="3" t="s">
        <v>1375</v>
      </c>
      <c r="G4" s="3">
        <v>0</v>
      </c>
      <c r="H4" s="3">
        <v>4.1250000000000003E-6</v>
      </c>
      <c r="L4" s="3" t="s">
        <v>16</v>
      </c>
    </row>
    <row r="5" spans="1:16">
      <c r="A5" s="3" t="s">
        <v>1369</v>
      </c>
      <c r="B5" s="3" t="s">
        <v>1376</v>
      </c>
      <c r="C5" s="3" t="s">
        <v>1377</v>
      </c>
      <c r="G5" s="3">
        <v>1.029E-5</v>
      </c>
      <c r="H5" s="3">
        <v>4.9570000000000001E-6</v>
      </c>
      <c r="L5" s="3" t="s">
        <v>16</v>
      </c>
    </row>
    <row r="6" spans="1:16">
      <c r="A6" s="3" t="s">
        <v>1369</v>
      </c>
      <c r="B6" s="3" t="s">
        <v>1378</v>
      </c>
      <c r="C6" s="3" t="s">
        <v>1379</v>
      </c>
      <c r="G6" s="3">
        <v>8.9670000000000007E-6</v>
      </c>
      <c r="H6" s="3">
        <v>4.0670000000000002E-6</v>
      </c>
      <c r="L6" s="3" t="s">
        <v>16</v>
      </c>
    </row>
    <row r="7" spans="1:16">
      <c r="A7" s="3" t="s">
        <v>1369</v>
      </c>
      <c r="B7" s="3" t="s">
        <v>1380</v>
      </c>
      <c r="C7" s="3" t="s">
        <v>1381</v>
      </c>
      <c r="G7" s="3">
        <v>0</v>
      </c>
      <c r="H7" s="3">
        <v>4.0640000000000004E-6</v>
      </c>
      <c r="L7" s="3" t="s">
        <v>16</v>
      </c>
    </row>
    <row r="8" spans="1:16">
      <c r="A8" s="3" t="s">
        <v>1369</v>
      </c>
      <c r="B8" s="3" t="s">
        <v>1382</v>
      </c>
      <c r="C8" s="3" t="s">
        <v>1383</v>
      </c>
      <c r="G8" s="3">
        <v>0</v>
      </c>
      <c r="H8" s="3">
        <v>3.4279999999999997E-5</v>
      </c>
      <c r="L8" s="3" t="s">
        <v>16</v>
      </c>
    </row>
    <row r="9" spans="1:16">
      <c r="A9" s="3" t="s">
        <v>1369</v>
      </c>
      <c r="B9" s="3" t="s">
        <v>1384</v>
      </c>
      <c r="C9" s="3" t="s">
        <v>1385</v>
      </c>
      <c r="G9" s="3">
        <v>0</v>
      </c>
      <c r="H9" s="3">
        <v>3.2310000000000001E-5</v>
      </c>
      <c r="L9" s="3" t="s">
        <v>16</v>
      </c>
    </row>
    <row r="10" spans="1:16">
      <c r="A10" s="3" t="s">
        <v>1369</v>
      </c>
      <c r="B10" s="3" t="s">
        <v>1386</v>
      </c>
      <c r="C10" s="3" t="s">
        <v>1387</v>
      </c>
      <c r="G10" s="3">
        <v>7.1180000000000006E-5</v>
      </c>
      <c r="H10" s="3">
        <v>3.7030000000000003E-5</v>
      </c>
      <c r="L10" s="3" t="s">
        <v>16</v>
      </c>
    </row>
    <row r="11" spans="1:16">
      <c r="A11" s="3" t="s">
        <v>1369</v>
      </c>
      <c r="B11" s="3" t="s">
        <v>22</v>
      </c>
      <c r="C11" s="3" t="s">
        <v>1388</v>
      </c>
      <c r="G11" s="3">
        <v>0</v>
      </c>
      <c r="H11" s="3">
        <v>4.126E-6</v>
      </c>
      <c r="L11" s="3" t="s">
        <v>66</v>
      </c>
    </row>
    <row r="12" spans="1:16">
      <c r="A12" s="3" t="s">
        <v>1369</v>
      </c>
      <c r="B12" s="3" t="s">
        <v>22</v>
      </c>
      <c r="C12" s="3" t="s">
        <v>1389</v>
      </c>
      <c r="G12" s="3">
        <v>6.669E-5</v>
      </c>
      <c r="H12" s="3">
        <v>3.2320000000000002E-5</v>
      </c>
      <c r="L12" s="3" t="s">
        <v>69</v>
      </c>
    </row>
    <row r="16" spans="1:16">
      <c r="C16" s="6" t="s">
        <v>145</v>
      </c>
      <c r="E16" s="3">
        <v>0</v>
      </c>
      <c r="F16" s="3">
        <v>0</v>
      </c>
      <c r="G16" s="3">
        <f>SUM(G2:G12)</f>
        <v>1.5712700000000002E-4</v>
      </c>
      <c r="H16" s="3">
        <f>SUM(H2:H12)</f>
        <v>1.5727900000000002E-4</v>
      </c>
      <c r="M16" s="7" t="s">
        <v>72</v>
      </c>
      <c r="O16" s="6" t="s">
        <v>73</v>
      </c>
      <c r="P16" s="6" t="s">
        <v>74</v>
      </c>
    </row>
    <row r="17" spans="6:16">
      <c r="M17" s="8"/>
      <c r="O17" s="3">
        <v>111612</v>
      </c>
      <c r="P17" s="3">
        <v>246078</v>
      </c>
    </row>
    <row r="18" spans="6:16">
      <c r="O18" s="3">
        <f>O17*G16</f>
        <v>17.537258724000001</v>
      </c>
      <c r="P18" s="3">
        <f>P17*H16</f>
        <v>38.702901762000003</v>
      </c>
    </row>
    <row r="19" spans="6:16">
      <c r="F19" s="3">
        <v>0</v>
      </c>
      <c r="G19" s="3">
        <v>0</v>
      </c>
      <c r="H19" s="3">
        <v>0</v>
      </c>
      <c r="J19" s="3">
        <f>F19*F19*100000</f>
        <v>0</v>
      </c>
      <c r="K19" s="3">
        <f>G19*G19*100000</f>
        <v>0</v>
      </c>
      <c r="L19" s="3">
        <f>H19*H19*100000</f>
        <v>0</v>
      </c>
      <c r="O19" s="6" t="s">
        <v>75</v>
      </c>
    </row>
    <row r="20" spans="6:16">
      <c r="O20" s="3" t="s">
        <v>186</v>
      </c>
    </row>
    <row r="21" spans="6:16">
      <c r="F21" s="3">
        <v>1.61273E-4</v>
      </c>
      <c r="G21" s="3">
        <v>9.5582999999999996E-5</v>
      </c>
      <c r="H21" s="3">
        <v>2.5486900000000002E-4</v>
      </c>
      <c r="J21" s="3">
        <f>F21*F21*100000</f>
        <v>2.6008980528999998E-3</v>
      </c>
      <c r="K21" s="3">
        <f t="shared" ref="K21:L21" si="0">G21*G21*100000</f>
        <v>9.1361098889999989E-4</v>
      </c>
      <c r="L21" s="3">
        <f t="shared" si="0"/>
        <v>6.4958207161000016E-3</v>
      </c>
      <c r="O21" s="3">
        <v>28260</v>
      </c>
    </row>
    <row r="22" spans="6:16">
      <c r="O22" s="3">
        <v>0</v>
      </c>
    </row>
    <row r="23" spans="6:16">
      <c r="F23" s="3">
        <v>1.58486E-4</v>
      </c>
      <c r="G23" s="3">
        <v>1.1270200000000001E-4</v>
      </c>
      <c r="H23" s="3">
        <v>2.1665000000000001E-4</v>
      </c>
      <c r="J23" s="3">
        <f>F23*F23*100000</f>
        <v>2.5117812195999999E-3</v>
      </c>
      <c r="K23" s="3">
        <f t="shared" ref="K23:L23" si="1">G23*G23*100000</f>
        <v>1.2701740804E-3</v>
      </c>
      <c r="L23" s="3">
        <f t="shared" si="1"/>
        <v>4.6937222500000007E-3</v>
      </c>
    </row>
    <row r="250" spans="6:8">
      <c r="F250" s="4">
        <f>SUM(F1:F249)</f>
        <v>3.1975899999999997E-4</v>
      </c>
      <c r="G250" s="4">
        <f t="shared" ref="G250:H250" si="2">SUM(G1:G249)</f>
        <v>5.2253900000000003E-4</v>
      </c>
      <c r="H250" s="4">
        <f t="shared" si="2"/>
        <v>7.8607700000000004E-4</v>
      </c>
    </row>
    <row r="251" spans="6:8">
      <c r="F251" s="3">
        <f>F250*F250</f>
        <v>1.0224581808099998E-7</v>
      </c>
      <c r="G251" s="3">
        <f>G250*G250</f>
        <v>2.7304700652100003E-7</v>
      </c>
      <c r="H251" s="3">
        <f>H250*H250</f>
        <v>6.1791704992900007E-7</v>
      </c>
    </row>
  </sheetData>
  <phoneticPr fontId="3" type="noConversion"/>
  <pageMargins left="0.7" right="0.7" top="0.78740157499999996" bottom="0.78740157499999996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22B397-1ABB-F447-9E80-19C46A959195}">
  <sheetPr codeName="Sheet18"/>
  <dimension ref="A1:P400"/>
  <sheetViews>
    <sheetView workbookViewId="0">
      <selection activeCell="A2" sqref="A2"/>
    </sheetView>
  </sheetViews>
  <sheetFormatPr baseColWidth="10" defaultRowHeight="15"/>
  <cols>
    <col min="1" max="1" width="18.5" style="3" customWidth="1"/>
    <col min="2" max="2" width="17.1640625" style="3" customWidth="1"/>
    <col min="3" max="3" width="14" style="3" customWidth="1"/>
    <col min="4" max="5" width="10.83203125" style="3"/>
    <col min="6" max="8" width="12" style="3" bestFit="1" customWidth="1"/>
    <col min="9" max="9" width="8.6640625" style="3" customWidth="1"/>
    <col min="10" max="16384" width="10.83203125" style="3"/>
  </cols>
  <sheetData>
    <row r="1" spans="1:13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3">
      <c r="A2" s="3" t="s">
        <v>1390</v>
      </c>
      <c r="B2" s="3" t="s">
        <v>22</v>
      </c>
      <c r="C2" s="3" t="s">
        <v>1391</v>
      </c>
      <c r="D2" s="3" t="s">
        <v>15</v>
      </c>
      <c r="E2" s="3">
        <v>1</v>
      </c>
      <c r="F2" s="4">
        <f>E2/28260</f>
        <v>3.5385704175513094E-5</v>
      </c>
      <c r="I2" s="3" t="s">
        <v>27</v>
      </c>
    </row>
    <row r="3" spans="1:13">
      <c r="A3" s="3" t="s">
        <v>1390</v>
      </c>
      <c r="B3" s="3" t="s">
        <v>1392</v>
      </c>
      <c r="C3" s="3" t="s">
        <v>1393</v>
      </c>
      <c r="D3" s="3" t="s">
        <v>15</v>
      </c>
      <c r="E3" s="3">
        <v>3</v>
      </c>
      <c r="F3" s="4">
        <f>E3/28260</f>
        <v>1.0615711252653928E-4</v>
      </c>
      <c r="I3" s="3" t="s">
        <v>27</v>
      </c>
    </row>
    <row r="4" spans="1:13">
      <c r="A4" s="3" t="s">
        <v>1390</v>
      </c>
      <c r="B4" s="3" t="s">
        <v>1394</v>
      </c>
      <c r="C4" s="3" t="s">
        <v>1395</v>
      </c>
      <c r="I4" s="3" t="s">
        <v>27</v>
      </c>
      <c r="J4" s="3" t="s">
        <v>28</v>
      </c>
      <c r="M4" s="3" t="s">
        <v>1396</v>
      </c>
    </row>
    <row r="5" spans="1:13">
      <c r="A5" s="3" t="s">
        <v>1390</v>
      </c>
      <c r="B5" s="3" t="s">
        <v>1397</v>
      </c>
      <c r="C5" s="3" t="s">
        <v>1398</v>
      </c>
      <c r="I5" s="3" t="s">
        <v>27</v>
      </c>
      <c r="J5" s="3" t="s">
        <v>28</v>
      </c>
    </row>
    <row r="6" spans="1:13">
      <c r="A6" s="3" t="s">
        <v>1390</v>
      </c>
      <c r="B6" s="3" t="s">
        <v>22</v>
      </c>
      <c r="C6" s="3" t="s">
        <v>1399</v>
      </c>
      <c r="J6" s="3" t="s">
        <v>28</v>
      </c>
    </row>
    <row r="7" spans="1:13">
      <c r="A7" s="3" t="s">
        <v>1390</v>
      </c>
      <c r="B7" s="3" t="s">
        <v>1400</v>
      </c>
      <c r="C7" s="3" t="s">
        <v>1401</v>
      </c>
      <c r="J7" s="3" t="s">
        <v>30</v>
      </c>
    </row>
    <row r="8" spans="1:13">
      <c r="A8" s="3" t="s">
        <v>1390</v>
      </c>
      <c r="B8" s="3" t="s">
        <v>1402</v>
      </c>
      <c r="C8" s="3" t="s">
        <v>1403</v>
      </c>
      <c r="G8" s="3">
        <v>1.791E-5</v>
      </c>
      <c r="H8" s="3">
        <v>1.6249999999999999E-5</v>
      </c>
      <c r="I8" s="3" t="s">
        <v>27</v>
      </c>
    </row>
    <row r="9" spans="1:13">
      <c r="A9" s="3" t="s">
        <v>1390</v>
      </c>
      <c r="B9" s="3" t="s">
        <v>1404</v>
      </c>
      <c r="C9" s="3" t="s">
        <v>1405</v>
      </c>
      <c r="I9" s="3" t="s">
        <v>27</v>
      </c>
    </row>
    <row r="10" spans="1:13">
      <c r="A10" s="3" t="s">
        <v>1390</v>
      </c>
      <c r="B10" s="3" t="s">
        <v>1406</v>
      </c>
      <c r="C10" s="3" t="s">
        <v>1407</v>
      </c>
      <c r="G10" s="3">
        <v>5.3749999999999999E-5</v>
      </c>
      <c r="H10" s="3">
        <v>2.4369999999999999E-5</v>
      </c>
      <c r="I10" s="3" t="s">
        <v>27</v>
      </c>
    </row>
    <row r="11" spans="1:13">
      <c r="A11" s="3" t="s">
        <v>1390</v>
      </c>
      <c r="B11" s="3" t="s">
        <v>1408</v>
      </c>
      <c r="C11" s="3" t="s">
        <v>1409</v>
      </c>
      <c r="I11" s="3" t="s">
        <v>27</v>
      </c>
    </row>
    <row r="12" spans="1:13">
      <c r="A12" s="3" t="s">
        <v>1390</v>
      </c>
      <c r="B12" s="3" t="s">
        <v>1410</v>
      </c>
      <c r="C12" s="3" t="s">
        <v>1411</v>
      </c>
      <c r="G12" s="3">
        <v>2.3669999999999999E-5</v>
      </c>
      <c r="H12" s="3">
        <v>3.6069999999999999E-5</v>
      </c>
      <c r="I12" s="3" t="s">
        <v>27</v>
      </c>
    </row>
    <row r="13" spans="1:13">
      <c r="A13" s="3" t="s">
        <v>1390</v>
      </c>
      <c r="B13" s="3" t="s">
        <v>1412</v>
      </c>
      <c r="C13" s="3" t="s">
        <v>1413</v>
      </c>
      <c r="I13" s="3" t="s">
        <v>27</v>
      </c>
    </row>
    <row r="14" spans="1:13">
      <c r="A14" s="3" t="s">
        <v>1390</v>
      </c>
      <c r="B14" s="3" t="s">
        <v>1414</v>
      </c>
      <c r="C14" s="3" t="s">
        <v>1415</v>
      </c>
      <c r="G14" s="3">
        <v>8.9539999999999993E-6</v>
      </c>
      <c r="H14" s="3">
        <v>4.0609999999999997E-6</v>
      </c>
      <c r="I14" s="3" t="s">
        <v>27</v>
      </c>
    </row>
    <row r="15" spans="1:13">
      <c r="A15" s="3" t="s">
        <v>1390</v>
      </c>
      <c r="B15" s="3" t="s">
        <v>1416</v>
      </c>
      <c r="C15" s="3" t="s">
        <v>1417</v>
      </c>
      <c r="G15" s="3">
        <v>0</v>
      </c>
      <c r="H15" s="3">
        <v>1.808E-5</v>
      </c>
      <c r="I15" s="3" t="s">
        <v>27</v>
      </c>
    </row>
    <row r="16" spans="1:13">
      <c r="A16" s="3" t="s">
        <v>1390</v>
      </c>
      <c r="B16" s="3" t="s">
        <v>22</v>
      </c>
      <c r="C16" s="3" t="s">
        <v>1418</v>
      </c>
      <c r="I16" s="3" t="s">
        <v>27</v>
      </c>
    </row>
    <row r="17" spans="1:16">
      <c r="A17" s="3" t="s">
        <v>1390</v>
      </c>
      <c r="B17" s="3" t="s">
        <v>1419</v>
      </c>
      <c r="C17" s="3" t="s">
        <v>1420</v>
      </c>
      <c r="G17" s="3">
        <v>8.9549999999999998E-6</v>
      </c>
      <c r="H17" s="3">
        <v>8.123E-6</v>
      </c>
      <c r="L17" s="3" t="s">
        <v>16</v>
      </c>
    </row>
    <row r="18" spans="1:16">
      <c r="A18" s="3" t="s">
        <v>1390</v>
      </c>
      <c r="B18" s="3" t="s">
        <v>1421</v>
      </c>
      <c r="C18" s="3" t="s">
        <v>1422</v>
      </c>
      <c r="G18" s="3">
        <v>0</v>
      </c>
      <c r="H18" s="3">
        <v>4.0609999999999997E-6</v>
      </c>
      <c r="L18" s="3" t="s">
        <v>16</v>
      </c>
    </row>
    <row r="19" spans="1:16">
      <c r="A19" s="3" t="s">
        <v>1390</v>
      </c>
      <c r="B19" s="3" t="s">
        <v>1423</v>
      </c>
      <c r="C19" s="3" t="s">
        <v>1424</v>
      </c>
      <c r="G19" s="3">
        <v>8.9630000000000004E-6</v>
      </c>
      <c r="H19" s="3">
        <v>1.222E-5</v>
      </c>
      <c r="L19" s="3" t="s">
        <v>16</v>
      </c>
    </row>
    <row r="20" spans="1:16">
      <c r="A20" s="3" t="s">
        <v>1390</v>
      </c>
      <c r="B20" s="3" t="s">
        <v>1425</v>
      </c>
      <c r="C20" s="3" t="s">
        <v>1426</v>
      </c>
      <c r="G20" s="3">
        <v>8.952E-6</v>
      </c>
      <c r="H20" s="3">
        <v>4.0609999999999997E-6</v>
      </c>
      <c r="L20" s="3" t="s">
        <v>16</v>
      </c>
    </row>
    <row r="21" spans="1:16">
      <c r="A21" s="3" t="s">
        <v>1390</v>
      </c>
      <c r="B21" s="3" t="s">
        <v>1427</v>
      </c>
      <c r="C21" s="3" t="s">
        <v>1428</v>
      </c>
      <c r="G21" s="3">
        <v>8.9509999999999995E-6</v>
      </c>
      <c r="H21" s="3">
        <v>4.0609999999999997E-6</v>
      </c>
      <c r="L21" s="3" t="s">
        <v>16</v>
      </c>
    </row>
    <row r="22" spans="1:16">
      <c r="A22" s="3" t="s">
        <v>1390</v>
      </c>
      <c r="B22" s="3" t="s">
        <v>1429</v>
      </c>
      <c r="C22" s="3" t="s">
        <v>1430</v>
      </c>
      <c r="G22" s="3">
        <v>8.9549999999999998E-6</v>
      </c>
      <c r="H22" s="3">
        <v>4.0609999999999997E-6</v>
      </c>
      <c r="L22" s="3" t="s">
        <v>16</v>
      </c>
    </row>
    <row r="23" spans="1:16">
      <c r="A23" s="3" t="s">
        <v>1390</v>
      </c>
      <c r="B23" s="3" t="s">
        <v>22</v>
      </c>
      <c r="C23" s="3" t="s">
        <v>1431</v>
      </c>
      <c r="G23" s="3">
        <v>0</v>
      </c>
      <c r="H23" s="3">
        <v>4.0729999999999998E-6</v>
      </c>
      <c r="L23" s="3" t="s">
        <v>69</v>
      </c>
    </row>
    <row r="24" spans="1:16">
      <c r="A24" s="3" t="s">
        <v>1390</v>
      </c>
      <c r="B24" s="3" t="s">
        <v>22</v>
      </c>
      <c r="C24" s="3" t="s">
        <v>1432</v>
      </c>
      <c r="G24" s="3">
        <v>8.9609999999999994E-6</v>
      </c>
      <c r="H24" s="3">
        <v>4.0629999999999999E-6</v>
      </c>
      <c r="J24" s="5"/>
      <c r="L24" s="3" t="s">
        <v>69</v>
      </c>
    </row>
    <row r="25" spans="1:16">
      <c r="A25" s="3" t="s">
        <v>1390</v>
      </c>
      <c r="B25" s="3" t="s">
        <v>22</v>
      </c>
      <c r="C25" s="3" t="s">
        <v>1433</v>
      </c>
      <c r="G25" s="3">
        <v>0</v>
      </c>
      <c r="H25" s="3">
        <v>4.0629999999999999E-6</v>
      </c>
      <c r="L25" s="3" t="s">
        <v>69</v>
      </c>
    </row>
    <row r="29" spans="1:16">
      <c r="C29" s="6" t="s">
        <v>71</v>
      </c>
      <c r="E29" s="3">
        <f>SUM(E2:E28)</f>
        <v>4</v>
      </c>
      <c r="F29" s="3">
        <f t="shared" ref="F29:H29" si="0">SUM(F2:F28)</f>
        <v>1.4154281670205238E-4</v>
      </c>
      <c r="G29" s="3">
        <f t="shared" si="0"/>
        <v>1.58021E-4</v>
      </c>
      <c r="H29" s="3">
        <f t="shared" si="0"/>
        <v>1.4761700000000001E-4</v>
      </c>
      <c r="M29" s="7" t="s">
        <v>72</v>
      </c>
      <c r="O29" s="6" t="s">
        <v>73</v>
      </c>
      <c r="P29" s="6" t="s">
        <v>74</v>
      </c>
    </row>
    <row r="30" spans="1:16">
      <c r="M30" s="8"/>
      <c r="O30" s="3">
        <v>126068</v>
      </c>
      <c r="P30" s="3">
        <v>276562</v>
      </c>
    </row>
    <row r="31" spans="1:16">
      <c r="M31" s="9"/>
      <c r="O31" s="3">
        <f>O30*G29</f>
        <v>19.921391428</v>
      </c>
      <c r="P31" s="3">
        <f>P30*H29</f>
        <v>40.825252754000005</v>
      </c>
    </row>
    <row r="32" spans="1:16">
      <c r="F32" s="3">
        <v>1.41543E-4</v>
      </c>
      <c r="G32" s="3">
        <v>3.8566999999999999E-5</v>
      </c>
      <c r="H32" s="3">
        <v>3.6236599999999998E-4</v>
      </c>
      <c r="J32" s="3">
        <f>F32*F32*100000</f>
        <v>2.0034420849E-3</v>
      </c>
      <c r="K32" s="3">
        <f t="shared" ref="K32:L32" si="1">G32*G32*100000</f>
        <v>1.4874134889999999E-4</v>
      </c>
      <c r="L32" s="3">
        <f t="shared" si="1"/>
        <v>1.3130911795599998E-2</v>
      </c>
      <c r="O32" s="6" t="s">
        <v>75</v>
      </c>
    </row>
    <row r="33" spans="6:15">
      <c r="O33" s="3" t="s">
        <v>1167</v>
      </c>
    </row>
    <row r="34" spans="6:15">
      <c r="F34" s="3">
        <v>1.5864500000000001E-4</v>
      </c>
      <c r="G34" s="3">
        <v>9.6906999999999999E-5</v>
      </c>
      <c r="H34" s="3">
        <v>2.4500299999999999E-4</v>
      </c>
      <c r="J34" s="3">
        <f>F34*F34*100000</f>
        <v>2.5168236025E-3</v>
      </c>
      <c r="K34" s="3">
        <f t="shared" ref="K34:L34" si="2">G34*G34*100000</f>
        <v>9.3909666489999991E-4</v>
      </c>
      <c r="L34" s="3">
        <f t="shared" si="2"/>
        <v>6.0026470008999995E-3</v>
      </c>
      <c r="O34" s="3">
        <v>28260</v>
      </c>
    </row>
    <row r="35" spans="6:15">
      <c r="O35" s="3">
        <v>4</v>
      </c>
    </row>
    <row r="36" spans="6:15">
      <c r="F36" s="3">
        <v>1.4824900000000001E-4</v>
      </c>
      <c r="G36" s="3">
        <v>1.06388E-4</v>
      </c>
      <c r="H36" s="3">
        <v>2.0111099999999999E-4</v>
      </c>
      <c r="J36" s="3">
        <f>F36*F36*100000</f>
        <v>2.1977766001000003E-3</v>
      </c>
      <c r="K36" s="3">
        <f t="shared" ref="K36:L36" si="3">G36*G36*100000</f>
        <v>1.1318406544E-3</v>
      </c>
      <c r="L36" s="3">
        <f t="shared" si="3"/>
        <v>4.0445634321E-3</v>
      </c>
    </row>
    <row r="399" spans="6:8">
      <c r="F399" s="4">
        <f>SUM(F2:F398)</f>
        <v>7.3152263340410485E-4</v>
      </c>
      <c r="G399" s="4">
        <f>SUM(G2:G398)</f>
        <v>5.5790400000000002E-4</v>
      </c>
      <c r="H399" s="4">
        <f>SUM(H2:H398)</f>
        <v>1.1037139999999998E-3</v>
      </c>
    </row>
    <row r="400" spans="6:8">
      <c r="F400" s="3">
        <f>F399*F399</f>
        <v>5.3512536318247638E-7</v>
      </c>
      <c r="G400" s="3">
        <f>G399*G399</f>
        <v>3.11256873216E-7</v>
      </c>
      <c r="H400" s="3">
        <f>H399*H399</f>
        <v>1.2181845937959996E-6</v>
      </c>
    </row>
  </sheetData>
  <phoneticPr fontId="3" type="noConversion"/>
  <pageMargins left="0.7" right="0.7" top="0.78740157499999996" bottom="0.78740157499999996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435780-33BF-9A48-B922-C232E2A81695}">
  <sheetPr codeName="Sheet44"/>
  <dimension ref="A1:P401"/>
  <sheetViews>
    <sheetView workbookViewId="0">
      <selection activeCell="A2" sqref="A2"/>
    </sheetView>
  </sheetViews>
  <sheetFormatPr baseColWidth="10" defaultRowHeight="15"/>
  <cols>
    <col min="1" max="1" width="21.33203125" style="3" customWidth="1"/>
    <col min="2" max="2" width="18.33203125" style="3" customWidth="1"/>
    <col min="3" max="3" width="17.6640625" style="3" customWidth="1"/>
    <col min="4" max="5" width="10.83203125" style="3"/>
    <col min="6" max="8" width="12" style="3" bestFit="1" customWidth="1"/>
    <col min="9" max="9" width="10.83203125" style="3"/>
    <col min="10" max="12" width="12" style="3" bestFit="1" customWidth="1"/>
    <col min="13" max="16384" width="10.83203125" style="3"/>
  </cols>
  <sheetData>
    <row r="1" spans="1:16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6">
      <c r="A2" s="3" t="s">
        <v>1434</v>
      </c>
      <c r="B2" s="3" t="s">
        <v>1435</v>
      </c>
      <c r="C2" s="3" t="s">
        <v>1436</v>
      </c>
      <c r="D2" s="3" t="s">
        <v>15</v>
      </c>
      <c r="E2" s="3">
        <v>1</v>
      </c>
      <c r="F2" s="4">
        <f>E2/28260</f>
        <v>3.5385704175513094E-5</v>
      </c>
      <c r="L2" s="3" t="s">
        <v>21</v>
      </c>
    </row>
    <row r="3" spans="1:16">
      <c r="A3" s="3" t="s">
        <v>1434</v>
      </c>
      <c r="B3" s="3" t="s">
        <v>22</v>
      </c>
      <c r="C3" s="3" t="s">
        <v>1437</v>
      </c>
      <c r="G3" s="3">
        <v>3.167E-5</v>
      </c>
      <c r="H3" s="4">
        <v>3.9749999999999997E-5</v>
      </c>
      <c r="I3" s="3" t="s">
        <v>27</v>
      </c>
      <c r="J3" s="3" t="s">
        <v>28</v>
      </c>
    </row>
    <row r="4" spans="1:16">
      <c r="A4" s="3" t="s">
        <v>1434</v>
      </c>
      <c r="B4" s="3" t="s">
        <v>1438</v>
      </c>
      <c r="C4" s="3" t="s">
        <v>1439</v>
      </c>
      <c r="G4" s="3">
        <v>3.6279999999999998E-5</v>
      </c>
      <c r="H4" s="3">
        <v>1.6439999999999998E-5</v>
      </c>
      <c r="L4" s="3" t="s">
        <v>16</v>
      </c>
    </row>
    <row r="5" spans="1:16">
      <c r="A5" s="3" t="s">
        <v>1434</v>
      </c>
      <c r="B5" s="3" t="s">
        <v>1440</v>
      </c>
      <c r="C5" s="3" t="s">
        <v>1441</v>
      </c>
      <c r="G5" s="3">
        <v>0</v>
      </c>
      <c r="H5" s="3">
        <v>4.104E-6</v>
      </c>
      <c r="L5" s="3" t="s">
        <v>16</v>
      </c>
    </row>
    <row r="6" spans="1:16">
      <c r="A6" s="3" t="s">
        <v>1434</v>
      </c>
      <c r="B6" s="3" t="s">
        <v>1442</v>
      </c>
      <c r="C6" s="3" t="s">
        <v>1443</v>
      </c>
      <c r="G6" s="3">
        <v>0</v>
      </c>
      <c r="H6" s="3">
        <v>4.0620000000000002E-6</v>
      </c>
      <c r="L6" s="3" t="s">
        <v>16</v>
      </c>
    </row>
    <row r="7" spans="1:16">
      <c r="A7" s="3" t="s">
        <v>1434</v>
      </c>
      <c r="B7" s="3" t="s">
        <v>1444</v>
      </c>
      <c r="C7" s="3" t="s">
        <v>1445</v>
      </c>
      <c r="G7" s="3">
        <v>8.9789999999999999E-6</v>
      </c>
      <c r="H7" s="3">
        <v>4.0679999999999998E-6</v>
      </c>
      <c r="L7" s="3" t="s">
        <v>16</v>
      </c>
    </row>
    <row r="8" spans="1:16">
      <c r="A8" s="3" t="s">
        <v>1434</v>
      </c>
      <c r="B8" s="3" t="s">
        <v>1446</v>
      </c>
      <c r="C8" s="3" t="s">
        <v>1447</v>
      </c>
      <c r="G8" s="3">
        <v>0</v>
      </c>
      <c r="H8" s="3">
        <v>3.2289999999999997E-5</v>
      </c>
      <c r="L8" s="3" t="s">
        <v>16</v>
      </c>
    </row>
    <row r="9" spans="1:16">
      <c r="A9" s="3" t="s">
        <v>1434</v>
      </c>
      <c r="B9" s="3" t="s">
        <v>22</v>
      </c>
      <c r="C9" s="3" t="s">
        <v>1448</v>
      </c>
      <c r="G9" s="3">
        <v>0</v>
      </c>
      <c r="H9" s="3">
        <v>4.0670000000000002E-6</v>
      </c>
      <c r="L9" s="3" t="s">
        <v>66</v>
      </c>
    </row>
    <row r="10" spans="1:16">
      <c r="A10" s="3" t="s">
        <v>1434</v>
      </c>
      <c r="B10" s="3" t="s">
        <v>22</v>
      </c>
      <c r="C10" s="3" t="s">
        <v>1449</v>
      </c>
      <c r="G10" s="3">
        <v>4.0679999999999998E-6</v>
      </c>
      <c r="H10" s="3">
        <v>4.0679999999999998E-6</v>
      </c>
      <c r="I10" s="5"/>
      <c r="L10" s="3" t="s">
        <v>66</v>
      </c>
    </row>
    <row r="11" spans="1:16">
      <c r="A11" s="3" t="s">
        <v>1434</v>
      </c>
      <c r="B11" s="3" t="s">
        <v>22</v>
      </c>
      <c r="C11" s="3" t="s">
        <v>1450</v>
      </c>
      <c r="G11" s="3">
        <v>8.0389999999999994E-5</v>
      </c>
      <c r="H11" s="3">
        <v>4.7559999999999999E-5</v>
      </c>
      <c r="K11" s="5"/>
      <c r="L11" s="3" t="s">
        <v>69</v>
      </c>
    </row>
    <row r="15" spans="1:16">
      <c r="C15" s="6" t="s">
        <v>145</v>
      </c>
      <c r="E15" s="3">
        <f>SUM(E2:E14)</f>
        <v>1</v>
      </c>
      <c r="F15" s="3">
        <f t="shared" ref="F15:H15" si="0">SUM(F2:F14)</f>
        <v>3.5385704175513094E-5</v>
      </c>
      <c r="G15" s="3">
        <f t="shared" si="0"/>
        <v>1.6138699999999998E-4</v>
      </c>
      <c r="H15" s="3">
        <f t="shared" si="0"/>
        <v>1.5640899999999999E-4</v>
      </c>
      <c r="M15" s="7" t="s">
        <v>72</v>
      </c>
      <c r="O15" s="6" t="s">
        <v>73</v>
      </c>
      <c r="P15" s="6" t="s">
        <v>74</v>
      </c>
    </row>
    <row r="16" spans="1:16">
      <c r="M16" s="8"/>
      <c r="O16" s="3">
        <v>126320</v>
      </c>
      <c r="P16" s="3">
        <v>276754</v>
      </c>
    </row>
    <row r="17" spans="6:16">
      <c r="M17" s="9"/>
      <c r="O17" s="3">
        <f>O16*G15</f>
        <v>20.386405839999998</v>
      </c>
      <c r="P17" s="3">
        <f>P16*H15</f>
        <v>43.286816385999998</v>
      </c>
    </row>
    <row r="18" spans="6:16">
      <c r="F18" s="3">
        <v>3.5386000000000003E-5</v>
      </c>
      <c r="G18" s="3">
        <v>8.9599999999999998E-7</v>
      </c>
      <c r="H18" s="3">
        <v>1.9714099999999999E-4</v>
      </c>
      <c r="J18" s="36">
        <f>F18*F18*100000</f>
        <v>1.252168996E-4</v>
      </c>
      <c r="K18" s="36">
        <f t="shared" ref="K18:L18" si="1">G18*G18*100000</f>
        <v>8.0281599999999995E-8</v>
      </c>
      <c r="L18" s="36">
        <f t="shared" si="1"/>
        <v>3.8864573880999999E-3</v>
      </c>
      <c r="O18" s="6" t="s">
        <v>75</v>
      </c>
    </row>
    <row r="19" spans="6:16">
      <c r="J19" s="36"/>
      <c r="K19" s="36"/>
      <c r="L19" s="36"/>
      <c r="O19" s="3" t="s">
        <v>76</v>
      </c>
    </row>
    <row r="20" spans="6:16">
      <c r="F20" s="3">
        <v>1.5832800000000001E-4</v>
      </c>
      <c r="G20" s="3">
        <v>9.6712999999999994E-5</v>
      </c>
      <c r="H20" s="3">
        <v>2.4451399999999998E-4</v>
      </c>
      <c r="J20" s="36">
        <f>F20*F20*100000</f>
        <v>2.5067755584000004E-3</v>
      </c>
      <c r="K20" s="36">
        <f t="shared" ref="K20:L20" si="2">G20*G20*100000</f>
        <v>9.3534043689999979E-4</v>
      </c>
      <c r="L20" s="36">
        <f t="shared" si="2"/>
        <v>5.9787096195999994E-3</v>
      </c>
      <c r="O20" s="3">
        <v>28260</v>
      </c>
    </row>
    <row r="21" spans="6:16">
      <c r="J21" s="36"/>
      <c r="K21" s="36"/>
      <c r="L21" s="36"/>
      <c r="O21" s="3">
        <v>1</v>
      </c>
    </row>
    <row r="22" spans="6:16">
      <c r="F22" s="3">
        <v>1.5537299999999999E-4</v>
      </c>
      <c r="G22" s="3">
        <v>1.12446E-4</v>
      </c>
      <c r="H22" s="3">
        <v>2.0928E-4</v>
      </c>
      <c r="J22" s="36">
        <f>F22*F22*100000</f>
        <v>2.4140769128999998E-3</v>
      </c>
      <c r="K22" s="36">
        <f t="shared" ref="K22:L22" si="3">G22*G22*100000</f>
        <v>1.2644102915999999E-3</v>
      </c>
      <c r="L22" s="36">
        <f t="shared" si="3"/>
        <v>4.3798118400000001E-3</v>
      </c>
    </row>
    <row r="400" spans="6:8">
      <c r="F400" s="4">
        <f>SUM(F1:F399)</f>
        <v>4.1985840835102617E-4</v>
      </c>
      <c r="G400" s="4">
        <f t="shared" ref="G400:H400" si="4">SUM(G1:G399)</f>
        <v>5.3282899999999996E-4</v>
      </c>
      <c r="H400" s="4">
        <f t="shared" si="4"/>
        <v>9.6375299999999992E-4</v>
      </c>
    </row>
    <row r="401" spans="6:8">
      <c r="F401" s="3">
        <f>F400*F400</f>
        <v>1.7628108306305705E-7</v>
      </c>
      <c r="G401" s="3">
        <f t="shared" ref="G401:H401" si="5">G400*G400</f>
        <v>2.8390674324099998E-7</v>
      </c>
      <c r="H401" s="3">
        <f t="shared" si="5"/>
        <v>9.2881984500899983E-7</v>
      </c>
    </row>
  </sheetData>
  <phoneticPr fontId="3" type="noConversion"/>
  <pageMargins left="0.7" right="0.7" top="0.78740157499999996" bottom="0.78740157499999996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57421A-3717-2943-88A8-AD758D91ACB1}">
  <sheetPr codeName="Sheet39"/>
  <dimension ref="A1:P400"/>
  <sheetViews>
    <sheetView workbookViewId="0">
      <selection activeCell="A2" sqref="A2"/>
    </sheetView>
  </sheetViews>
  <sheetFormatPr baseColWidth="10" defaultRowHeight="15"/>
  <cols>
    <col min="1" max="1" width="20.1640625" style="3" bestFit="1" customWidth="1"/>
    <col min="2" max="2" width="17.6640625" style="3" customWidth="1"/>
    <col min="3" max="3" width="12.83203125" style="3" customWidth="1"/>
    <col min="4" max="5" width="10.83203125" style="3"/>
    <col min="6" max="6" width="12.1640625" style="3" customWidth="1"/>
    <col min="7" max="8" width="12" style="3" bestFit="1" customWidth="1"/>
    <col min="9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1451</v>
      </c>
      <c r="B2" s="3" t="s">
        <v>1452</v>
      </c>
      <c r="C2" s="3" t="s">
        <v>1453</v>
      </c>
      <c r="G2" s="3">
        <v>0</v>
      </c>
      <c r="H2" s="3">
        <v>1.416E-5</v>
      </c>
    </row>
    <row r="3" spans="1:12">
      <c r="A3" s="3" t="s">
        <v>1451</v>
      </c>
      <c r="B3" s="3" t="s">
        <v>1454</v>
      </c>
      <c r="C3" s="3" t="s">
        <v>1455</v>
      </c>
      <c r="G3" s="3">
        <v>0</v>
      </c>
      <c r="H3" s="3">
        <v>4.0629999999999999E-6</v>
      </c>
    </row>
    <row r="4" spans="1:12">
      <c r="A4" s="3" t="s">
        <v>1451</v>
      </c>
      <c r="B4" s="3" t="s">
        <v>1456</v>
      </c>
      <c r="C4" s="3" t="s">
        <v>1457</v>
      </c>
      <c r="G4" s="3">
        <v>0</v>
      </c>
      <c r="H4" s="3">
        <v>4.0609999999999997E-6</v>
      </c>
    </row>
    <row r="5" spans="1:12">
      <c r="A5" s="3" t="s">
        <v>1451</v>
      </c>
      <c r="B5" s="3" t="s">
        <v>1458</v>
      </c>
      <c r="C5" s="3" t="s">
        <v>1459</v>
      </c>
      <c r="G5" s="3">
        <v>0</v>
      </c>
      <c r="H5" s="3">
        <v>4.0609999999999997E-6</v>
      </c>
    </row>
    <row r="6" spans="1:12">
      <c r="A6" s="3" t="s">
        <v>1451</v>
      </c>
      <c r="B6" s="3" t="s">
        <v>22</v>
      </c>
      <c r="C6" s="3" t="s">
        <v>1460</v>
      </c>
      <c r="G6" s="3">
        <v>0</v>
      </c>
      <c r="H6" s="3">
        <v>4.1289999999999998E-6</v>
      </c>
      <c r="K6" s="5"/>
      <c r="L6" s="3" t="s">
        <v>66</v>
      </c>
    </row>
    <row r="7" spans="1:12">
      <c r="A7" s="3" t="s">
        <v>1451</v>
      </c>
      <c r="B7" s="3" t="s">
        <v>22</v>
      </c>
      <c r="C7" s="3" t="s">
        <v>1461</v>
      </c>
      <c r="G7" s="3">
        <v>0</v>
      </c>
      <c r="H7" s="3">
        <v>4.1289999999999998E-6</v>
      </c>
      <c r="K7" s="5"/>
      <c r="L7" s="3" t="s">
        <v>66</v>
      </c>
    </row>
    <row r="8" spans="1:12">
      <c r="A8" s="3" t="s">
        <v>1451</v>
      </c>
      <c r="B8" s="3" t="s">
        <v>22</v>
      </c>
      <c r="C8" s="3" t="s">
        <v>1462</v>
      </c>
      <c r="G8" s="3">
        <v>0</v>
      </c>
      <c r="H8" s="3">
        <v>7.3669999999999999E-6</v>
      </c>
      <c r="K8" s="5"/>
      <c r="L8" s="3" t="s">
        <v>69</v>
      </c>
    </row>
    <row r="9" spans="1:12">
      <c r="A9" s="3" t="s">
        <v>1451</v>
      </c>
      <c r="B9" s="3" t="s">
        <v>22</v>
      </c>
      <c r="C9" s="3" t="s">
        <v>1463</v>
      </c>
      <c r="G9" s="3">
        <v>0</v>
      </c>
      <c r="H9" s="3">
        <v>7.3669999999999999E-6</v>
      </c>
      <c r="K9" s="5"/>
      <c r="L9" s="3" t="s">
        <v>69</v>
      </c>
    </row>
    <row r="10" spans="1:12">
      <c r="A10" s="3" t="s">
        <v>1451</v>
      </c>
      <c r="B10" s="3" t="s">
        <v>22</v>
      </c>
      <c r="C10" s="3" t="s">
        <v>1464</v>
      </c>
      <c r="G10" s="3">
        <v>0</v>
      </c>
      <c r="H10" s="3">
        <v>8.1300000000000001E-6</v>
      </c>
      <c r="L10" s="3" t="s">
        <v>69</v>
      </c>
    </row>
    <row r="11" spans="1:12">
      <c r="A11" s="3" t="s">
        <v>1451</v>
      </c>
      <c r="B11" s="3" t="s">
        <v>22</v>
      </c>
      <c r="C11" s="3" t="s">
        <v>1465</v>
      </c>
      <c r="G11" s="3">
        <v>0</v>
      </c>
      <c r="H11" s="3">
        <v>1.6249999999999999E-5</v>
      </c>
      <c r="L11" s="3" t="s">
        <v>69</v>
      </c>
    </row>
    <row r="12" spans="1:12">
      <c r="A12" s="3" t="s">
        <v>1451</v>
      </c>
      <c r="B12" s="3" t="s">
        <v>1466</v>
      </c>
      <c r="C12" s="3" t="s">
        <v>1467</v>
      </c>
      <c r="G12" s="3">
        <v>7.8930000000000005E-6</v>
      </c>
      <c r="H12" s="3">
        <v>7.2150000000000004E-6</v>
      </c>
      <c r="J12" s="3" t="s">
        <v>28</v>
      </c>
    </row>
    <row r="13" spans="1:12">
      <c r="A13" s="3" t="s">
        <v>1451</v>
      </c>
      <c r="B13" s="3" t="s">
        <v>22</v>
      </c>
      <c r="C13" s="3" t="s">
        <v>1468</v>
      </c>
      <c r="G13" s="3">
        <v>7.8930000000000005E-6</v>
      </c>
      <c r="H13" s="3">
        <v>7.2150000000000004E-6</v>
      </c>
      <c r="I13" s="5"/>
      <c r="L13" s="3" t="s">
        <v>66</v>
      </c>
    </row>
    <row r="14" spans="1:12">
      <c r="A14" s="3" t="s">
        <v>1451</v>
      </c>
      <c r="B14" s="3" t="s">
        <v>1469</v>
      </c>
      <c r="C14" s="3" t="s">
        <v>1470</v>
      </c>
      <c r="G14" s="3">
        <v>7.8949999999999998E-6</v>
      </c>
      <c r="H14" s="3">
        <v>1.082E-5</v>
      </c>
      <c r="J14" s="3" t="s">
        <v>28</v>
      </c>
    </row>
    <row r="15" spans="1:12">
      <c r="A15" s="3" t="s">
        <v>1451</v>
      </c>
      <c r="B15" s="3" t="s">
        <v>22</v>
      </c>
      <c r="C15" s="3" t="s">
        <v>1471</v>
      </c>
      <c r="G15" s="3">
        <v>8.952E-6</v>
      </c>
      <c r="H15" s="3">
        <v>4.0609999999999997E-6</v>
      </c>
      <c r="K15" s="5"/>
      <c r="L15" s="3" t="s">
        <v>66</v>
      </c>
    </row>
    <row r="16" spans="1:12">
      <c r="A16" s="3" t="s">
        <v>1451</v>
      </c>
      <c r="B16" s="3" t="s">
        <v>1472</v>
      </c>
      <c r="C16" s="3" t="s">
        <v>738</v>
      </c>
      <c r="G16" s="3">
        <v>8.9570000000000008E-6</v>
      </c>
      <c r="H16" s="3">
        <v>4.0620000000000002E-6</v>
      </c>
    </row>
    <row r="17" spans="1:16">
      <c r="A17" s="3" t="s">
        <v>1451</v>
      </c>
      <c r="B17" s="3" t="s">
        <v>1473</v>
      </c>
      <c r="C17" s="3" t="s">
        <v>1474</v>
      </c>
      <c r="D17" s="3" t="s">
        <v>15</v>
      </c>
      <c r="E17" s="3">
        <v>4</v>
      </c>
      <c r="F17" s="4">
        <f>E17/28260</f>
        <v>1.4154281670205238E-4</v>
      </c>
      <c r="G17" s="3">
        <v>5.3709999999999999E-5</v>
      </c>
      <c r="H17" s="3">
        <v>2.4360000000000001E-5</v>
      </c>
      <c r="J17" s="3" t="s">
        <v>28</v>
      </c>
    </row>
    <row r="18" spans="1:16">
      <c r="A18" s="3" t="s">
        <v>1451</v>
      </c>
      <c r="B18" s="3" t="s">
        <v>1475</v>
      </c>
      <c r="C18" s="3" t="s">
        <v>1476</v>
      </c>
      <c r="G18" s="3">
        <v>6.3050000000000001E-5</v>
      </c>
      <c r="H18" s="3">
        <v>2.3249999999999999E-5</v>
      </c>
    </row>
    <row r="19" spans="1:16">
      <c r="A19" s="3" t="s">
        <v>1451</v>
      </c>
      <c r="B19" s="3" t="s">
        <v>1477</v>
      </c>
      <c r="C19" s="3" t="s">
        <v>1478</v>
      </c>
      <c r="D19" s="3" t="s">
        <v>209</v>
      </c>
      <c r="E19" s="3">
        <v>0</v>
      </c>
      <c r="F19" s="3">
        <v>0</v>
      </c>
      <c r="J19" s="3" t="s">
        <v>28</v>
      </c>
    </row>
    <row r="20" spans="1:16">
      <c r="A20" s="3" t="s">
        <v>1451</v>
      </c>
      <c r="B20" s="3" t="s">
        <v>1479</v>
      </c>
      <c r="C20" s="3" t="s">
        <v>1480</v>
      </c>
      <c r="D20" s="3" t="s">
        <v>15</v>
      </c>
      <c r="E20" s="3">
        <v>1</v>
      </c>
      <c r="F20" s="4">
        <f>E20/28260</f>
        <v>3.5385704175513094E-5</v>
      </c>
      <c r="L20" s="3" t="s">
        <v>21</v>
      </c>
    </row>
    <row r="21" spans="1:16">
      <c r="A21" s="3" t="s">
        <v>1451</v>
      </c>
      <c r="B21" s="3" t="s">
        <v>1481</v>
      </c>
      <c r="C21" s="3" t="s">
        <v>1482</v>
      </c>
      <c r="D21" s="3" t="s">
        <v>15</v>
      </c>
      <c r="E21" s="3">
        <v>1</v>
      </c>
      <c r="F21" s="4">
        <f>E21/28260</f>
        <v>3.5385704175513094E-5</v>
      </c>
      <c r="L21" s="3" t="s">
        <v>21</v>
      </c>
    </row>
    <row r="22" spans="1:16">
      <c r="A22" s="3" t="s">
        <v>1451</v>
      </c>
      <c r="B22" s="3" t="s">
        <v>1483</v>
      </c>
      <c r="C22" s="3" t="s">
        <v>1484</v>
      </c>
      <c r="D22" s="3" t="s">
        <v>15</v>
      </c>
      <c r="E22" s="3">
        <v>1</v>
      </c>
      <c r="F22" s="4">
        <f>E22/28260</f>
        <v>3.5385704175513094E-5</v>
      </c>
      <c r="L22" s="3" t="s">
        <v>21</v>
      </c>
    </row>
    <row r="23" spans="1:16">
      <c r="A23" s="3" t="s">
        <v>1451</v>
      </c>
      <c r="B23" s="3" t="s">
        <v>1485</v>
      </c>
      <c r="C23" s="3" t="s">
        <v>1486</v>
      </c>
      <c r="I23" s="3" t="s">
        <v>190</v>
      </c>
      <c r="J23" s="3" t="s">
        <v>28</v>
      </c>
    </row>
    <row r="24" spans="1:16">
      <c r="A24" s="3" t="s">
        <v>1451</v>
      </c>
      <c r="B24" s="3" t="s">
        <v>1487</v>
      </c>
      <c r="C24" s="3" t="s">
        <v>1488</v>
      </c>
      <c r="J24" s="3" t="s">
        <v>28</v>
      </c>
    </row>
    <row r="28" spans="1:16">
      <c r="C28" s="7" t="s">
        <v>357</v>
      </c>
      <c r="E28" s="3">
        <f>SUM(E2:E24)</f>
        <v>7</v>
      </c>
      <c r="F28" s="3">
        <f t="shared" ref="F28:H28" si="0">SUM(F2:F24)</f>
        <v>2.4769992922859163E-4</v>
      </c>
      <c r="G28" s="3">
        <f t="shared" si="0"/>
        <v>1.5835E-4</v>
      </c>
      <c r="H28" s="3">
        <f t="shared" si="0"/>
        <v>1.5469999999999999E-4</v>
      </c>
      <c r="M28" s="7" t="s">
        <v>72</v>
      </c>
      <c r="O28" s="6" t="s">
        <v>73</v>
      </c>
      <c r="P28" s="6" t="s">
        <v>74</v>
      </c>
    </row>
    <row r="29" spans="1:16">
      <c r="M29" s="8"/>
      <c r="O29" s="3">
        <v>126670</v>
      </c>
      <c r="P29" s="3">
        <v>277182</v>
      </c>
    </row>
    <row r="30" spans="1:16">
      <c r="O30" s="3">
        <f>O29*G28</f>
        <v>20.058194499999999</v>
      </c>
      <c r="P30" s="3">
        <f>P29*H28</f>
        <v>42.880055399999996</v>
      </c>
    </row>
    <row r="31" spans="1:16">
      <c r="F31" s="3">
        <v>2.477E-4</v>
      </c>
      <c r="G31" s="3">
        <v>9.9593999999999995E-5</v>
      </c>
      <c r="H31" s="3">
        <v>5.1029000000000005E-4</v>
      </c>
      <c r="J31" s="3">
        <f>F31*F31*100000</f>
        <v>6.1355289999999998E-3</v>
      </c>
      <c r="K31" s="3">
        <f t="shared" ref="K31:L31" si="1">G31*G31*100000</f>
        <v>9.9189648359999981E-4</v>
      </c>
      <c r="L31" s="3">
        <f t="shared" si="1"/>
        <v>2.6039588410000005E-2</v>
      </c>
      <c r="O31" s="6" t="s">
        <v>75</v>
      </c>
    </row>
    <row r="32" spans="1:16">
      <c r="O32" s="3" t="s">
        <v>76</v>
      </c>
    </row>
    <row r="33" spans="6:15">
      <c r="F33" s="3">
        <v>1.5789100000000001E-4</v>
      </c>
      <c r="G33" s="3">
        <v>9.6446000000000005E-5</v>
      </c>
      <c r="H33" s="3">
        <v>2.4383900000000001E-4</v>
      </c>
      <c r="J33" s="3">
        <f>F33*F33*100000</f>
        <v>2.4929567881000004E-3</v>
      </c>
      <c r="K33" s="3">
        <f t="shared" ref="K33:L33" si="2">G33*G33*100000</f>
        <v>9.3018309160000005E-4</v>
      </c>
      <c r="L33" s="3">
        <f t="shared" si="2"/>
        <v>5.9457457921000007E-3</v>
      </c>
      <c r="O33" s="3">
        <v>28260</v>
      </c>
    </row>
    <row r="34" spans="6:15">
      <c r="O34" s="3">
        <v>7</v>
      </c>
    </row>
    <row r="35" spans="6:15">
      <c r="F35" s="3">
        <v>1.5513300000000001E-4</v>
      </c>
      <c r="G35" s="3">
        <v>1.12273E-4</v>
      </c>
      <c r="H35" s="3">
        <v>2.0895700000000001E-4</v>
      </c>
      <c r="J35" s="3">
        <f>F35*F35*100000</f>
        <v>2.4066247689000001E-3</v>
      </c>
      <c r="K35" s="3">
        <f t="shared" ref="K35:L35" si="3">G35*G35*100000</f>
        <v>1.2605226528999999E-3</v>
      </c>
      <c r="L35" s="3">
        <f t="shared" si="3"/>
        <v>4.3663027849000008E-3</v>
      </c>
    </row>
    <row r="399" spans="6:8">
      <c r="F399" s="4">
        <f>SUM(F2:F398)</f>
        <v>1.0561238584571833E-3</v>
      </c>
      <c r="G399" s="4">
        <f>SUM(G2:G398)</f>
        <v>6.25013E-4</v>
      </c>
      <c r="H399" s="4">
        <f>SUM(H2:H398)</f>
        <v>1.2724860000000002E-3</v>
      </c>
    </row>
    <row r="400" spans="6:8">
      <c r="F400" s="3">
        <f>F399*F399</f>
        <v>1.1153976044024886E-6</v>
      </c>
      <c r="G400" s="3">
        <f>G399*G399</f>
        <v>3.90641250169E-7</v>
      </c>
      <c r="H400" s="3">
        <f>H399*H399</f>
        <v>1.6192206201960004E-6</v>
      </c>
    </row>
  </sheetData>
  <phoneticPr fontId="3" type="noConversion"/>
  <pageMargins left="0.7" right="0.7" top="0.78740157499999996" bottom="0.78740157499999996" header="0.3" footer="0.3"/>
  <pageSetup paperSize="9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4F10B5-E9CB-5140-8F45-D9D2A8C67CB8}">
  <sheetPr codeName="Sheet19"/>
  <dimension ref="A1:P47"/>
  <sheetViews>
    <sheetView topLeftCell="A21" workbookViewId="0">
      <selection activeCell="J47" sqref="J47:L47"/>
    </sheetView>
  </sheetViews>
  <sheetFormatPr baseColWidth="10" defaultRowHeight="15"/>
  <cols>
    <col min="1" max="1" width="19.5" style="3" customWidth="1"/>
    <col min="2" max="2" width="17.5" style="3" customWidth="1"/>
    <col min="3" max="3" width="14.1640625" style="3" customWidth="1"/>
    <col min="4" max="5" width="10.83203125" style="3"/>
    <col min="6" max="8" width="12" style="3" bestFit="1" customWidth="1"/>
    <col min="9" max="16384" width="10.83203125" style="3"/>
  </cols>
  <sheetData>
    <row r="1" spans="1:12" s="6" customFormat="1">
      <c r="A1" s="37" t="s">
        <v>0</v>
      </c>
      <c r="B1" s="37" t="s">
        <v>1</v>
      </c>
      <c r="C1" s="37" t="s">
        <v>2</v>
      </c>
      <c r="D1" s="37" t="s">
        <v>3</v>
      </c>
      <c r="E1" s="38" t="s">
        <v>4</v>
      </c>
      <c r="F1" s="38" t="s">
        <v>5</v>
      </c>
      <c r="G1" s="37" t="s">
        <v>6</v>
      </c>
      <c r="H1" s="37" t="s">
        <v>7</v>
      </c>
      <c r="I1" s="37" t="s">
        <v>8</v>
      </c>
      <c r="J1" s="37" t="s">
        <v>9</v>
      </c>
      <c r="K1" s="37" t="s">
        <v>10</v>
      </c>
      <c r="L1" s="37" t="s">
        <v>11</v>
      </c>
    </row>
    <row r="2" spans="1:12">
      <c r="A2" s="3" t="s">
        <v>1489</v>
      </c>
      <c r="B2" s="3" t="s">
        <v>22</v>
      </c>
      <c r="C2" s="3" t="s">
        <v>1490</v>
      </c>
      <c r="D2" s="3" t="s">
        <v>15</v>
      </c>
      <c r="E2" s="3">
        <v>1</v>
      </c>
      <c r="F2" s="4">
        <f t="shared" ref="F2:F11" si="0">E2/28260</f>
        <v>3.5385704175513094E-5</v>
      </c>
      <c r="G2" s="3">
        <v>2.69E-5</v>
      </c>
      <c r="H2" s="3">
        <v>1.22E-5</v>
      </c>
      <c r="I2" s="3" t="s">
        <v>27</v>
      </c>
      <c r="J2" s="3" t="s">
        <v>28</v>
      </c>
    </row>
    <row r="3" spans="1:12">
      <c r="A3" s="3" t="s">
        <v>1489</v>
      </c>
      <c r="B3" s="3" t="s">
        <v>1491</v>
      </c>
      <c r="C3" s="3" t="s">
        <v>1492</v>
      </c>
      <c r="D3" s="3" t="s">
        <v>15</v>
      </c>
      <c r="E3" s="3">
        <v>1</v>
      </c>
      <c r="F3" s="4">
        <f t="shared" si="0"/>
        <v>3.5385704175513094E-5</v>
      </c>
      <c r="I3" s="3" t="s">
        <v>27</v>
      </c>
      <c r="J3" s="3" t="s">
        <v>28</v>
      </c>
    </row>
    <row r="4" spans="1:12">
      <c r="A4" s="3" t="s">
        <v>1489</v>
      </c>
      <c r="B4" s="3" t="s">
        <v>1493</v>
      </c>
      <c r="C4" s="3" t="s">
        <v>1494</v>
      </c>
      <c r="D4" s="3" t="s">
        <v>15</v>
      </c>
      <c r="E4" s="3">
        <v>1</v>
      </c>
      <c r="F4" s="4">
        <f t="shared" si="0"/>
        <v>3.5385704175513094E-5</v>
      </c>
      <c r="G4" s="3">
        <v>1.791E-5</v>
      </c>
      <c r="H4" s="3">
        <v>8.1240000000000005E-6</v>
      </c>
      <c r="L4" s="3" t="s">
        <v>16</v>
      </c>
    </row>
    <row r="5" spans="1:12">
      <c r="A5" s="3" t="s">
        <v>1489</v>
      </c>
      <c r="B5" s="3" t="s">
        <v>1495</v>
      </c>
      <c r="C5" s="3" t="s">
        <v>1496</v>
      </c>
      <c r="D5" s="3" t="s">
        <v>15</v>
      </c>
      <c r="E5" s="3">
        <v>1</v>
      </c>
      <c r="F5" s="4">
        <f t="shared" si="0"/>
        <v>3.5385704175513094E-5</v>
      </c>
      <c r="L5" s="3" t="s">
        <v>16</v>
      </c>
    </row>
    <row r="6" spans="1:12">
      <c r="A6" s="3" t="s">
        <v>1489</v>
      </c>
      <c r="B6" s="3" t="s">
        <v>22</v>
      </c>
      <c r="C6" s="3" t="s">
        <v>1497</v>
      </c>
      <c r="D6" s="3" t="s">
        <v>15</v>
      </c>
      <c r="E6" s="3">
        <v>1</v>
      </c>
      <c r="F6" s="4">
        <f t="shared" si="0"/>
        <v>3.5385704175513094E-5</v>
      </c>
      <c r="L6" s="3" t="s">
        <v>16</v>
      </c>
    </row>
    <row r="7" spans="1:12">
      <c r="A7" s="3" t="s">
        <v>1489</v>
      </c>
      <c r="B7" s="3" t="s">
        <v>1498</v>
      </c>
      <c r="C7" s="3" t="s">
        <v>1499</v>
      </c>
      <c r="D7" s="3" t="s">
        <v>15</v>
      </c>
      <c r="E7" s="3">
        <v>1</v>
      </c>
      <c r="F7" s="4">
        <f t="shared" si="0"/>
        <v>3.5385704175513094E-5</v>
      </c>
      <c r="L7" s="3" t="s">
        <v>21</v>
      </c>
    </row>
    <row r="8" spans="1:12">
      <c r="A8" s="3" t="s">
        <v>1489</v>
      </c>
      <c r="B8" s="3" t="s">
        <v>1500</v>
      </c>
      <c r="C8" s="3" t="s">
        <v>1501</v>
      </c>
      <c r="D8" s="3" t="s">
        <v>15</v>
      </c>
      <c r="E8" s="3">
        <v>1</v>
      </c>
      <c r="F8" s="4">
        <f t="shared" si="0"/>
        <v>3.5385704175513094E-5</v>
      </c>
      <c r="G8" s="3">
        <v>1.791E-5</v>
      </c>
      <c r="H8" s="3">
        <v>8.123E-6</v>
      </c>
      <c r="L8" s="3" t="s">
        <v>21</v>
      </c>
    </row>
    <row r="9" spans="1:12">
      <c r="A9" s="3" t="s">
        <v>1489</v>
      </c>
      <c r="B9" s="3" t="s">
        <v>1502</v>
      </c>
      <c r="C9" s="3" t="s">
        <v>1503</v>
      </c>
      <c r="D9" s="3" t="s">
        <v>15</v>
      </c>
      <c r="E9" s="3">
        <v>1</v>
      </c>
      <c r="F9" s="4">
        <f t="shared" si="0"/>
        <v>3.5385704175513094E-5</v>
      </c>
      <c r="L9" s="3" t="s">
        <v>21</v>
      </c>
    </row>
    <row r="10" spans="1:12">
      <c r="A10" s="3" t="s">
        <v>1489</v>
      </c>
      <c r="B10" s="3" t="s">
        <v>1504</v>
      </c>
      <c r="C10" s="3" t="s">
        <v>1505</v>
      </c>
      <c r="D10" s="3" t="s">
        <v>15</v>
      </c>
      <c r="E10" s="3">
        <v>1</v>
      </c>
      <c r="F10" s="4">
        <f t="shared" si="0"/>
        <v>3.5385704175513094E-5</v>
      </c>
      <c r="L10" s="3" t="s">
        <v>21</v>
      </c>
    </row>
    <row r="11" spans="1:12">
      <c r="A11" s="3" t="s">
        <v>1489</v>
      </c>
      <c r="B11" s="3" t="s">
        <v>1506</v>
      </c>
      <c r="C11" s="3" t="s">
        <v>1507</v>
      </c>
      <c r="D11" s="3" t="s">
        <v>15</v>
      </c>
      <c r="E11" s="3">
        <v>1</v>
      </c>
      <c r="F11" s="4">
        <f t="shared" si="0"/>
        <v>3.5385704175513094E-5</v>
      </c>
      <c r="L11" s="3" t="s">
        <v>21</v>
      </c>
    </row>
    <row r="12" spans="1:12">
      <c r="A12" s="3" t="s">
        <v>1489</v>
      </c>
      <c r="B12" s="3" t="s">
        <v>1508</v>
      </c>
      <c r="C12" s="3" t="s">
        <v>1509</v>
      </c>
      <c r="G12" s="3">
        <v>0</v>
      </c>
      <c r="H12" s="3">
        <v>1.804E-5</v>
      </c>
      <c r="J12" s="3" t="s">
        <v>375</v>
      </c>
    </row>
    <row r="13" spans="1:12">
      <c r="A13" s="3" t="s">
        <v>1489</v>
      </c>
      <c r="B13" s="3" t="s">
        <v>1510</v>
      </c>
      <c r="C13" s="3" t="s">
        <v>1511</v>
      </c>
      <c r="G13" s="3">
        <v>8.9530000000000005E-6</v>
      </c>
      <c r="H13" s="3">
        <v>4.0609999999999997E-6</v>
      </c>
      <c r="L13" s="3" t="s">
        <v>16</v>
      </c>
    </row>
    <row r="14" spans="1:12">
      <c r="A14" s="3" t="s">
        <v>1489</v>
      </c>
      <c r="B14" s="3" t="s">
        <v>1512</v>
      </c>
      <c r="C14" s="3" t="s">
        <v>1513</v>
      </c>
      <c r="G14" s="3">
        <v>0</v>
      </c>
      <c r="H14" s="3">
        <v>8.1210000000000007E-6</v>
      </c>
      <c r="L14" s="3" t="s">
        <v>16</v>
      </c>
    </row>
    <row r="15" spans="1:12">
      <c r="A15" s="3" t="s">
        <v>1489</v>
      </c>
      <c r="B15" s="3" t="s">
        <v>1514</v>
      </c>
      <c r="C15" s="3" t="s">
        <v>719</v>
      </c>
      <c r="G15" s="3">
        <v>8.952E-6</v>
      </c>
      <c r="H15" s="3">
        <v>4.0609999999999997E-6</v>
      </c>
      <c r="L15" s="3" t="s">
        <v>16</v>
      </c>
    </row>
    <row r="16" spans="1:12">
      <c r="A16" s="3" t="s">
        <v>1489</v>
      </c>
      <c r="B16" s="3" t="s">
        <v>1515</v>
      </c>
      <c r="C16" s="3" t="s">
        <v>1516</v>
      </c>
      <c r="G16" s="3">
        <v>0</v>
      </c>
      <c r="H16" s="3">
        <v>4.0629999999999999E-6</v>
      </c>
      <c r="L16" s="3" t="s">
        <v>16</v>
      </c>
    </row>
    <row r="17" spans="1:12">
      <c r="A17" s="3" t="s">
        <v>1489</v>
      </c>
      <c r="B17" s="3" t="s">
        <v>1517</v>
      </c>
      <c r="C17" s="3" t="s">
        <v>1518</v>
      </c>
      <c r="G17" s="3">
        <v>0</v>
      </c>
      <c r="H17" s="3">
        <v>8.1210000000000007E-6</v>
      </c>
      <c r="L17" s="3" t="s">
        <v>16</v>
      </c>
    </row>
    <row r="18" spans="1:12">
      <c r="A18" s="3" t="s">
        <v>1489</v>
      </c>
      <c r="B18" s="3" t="s">
        <v>1519</v>
      </c>
      <c r="C18" s="3" t="s">
        <v>1520</v>
      </c>
      <c r="G18" s="3">
        <v>0</v>
      </c>
      <c r="H18" s="3">
        <v>8.1219999999999995E-6</v>
      </c>
      <c r="L18" s="3" t="s">
        <v>16</v>
      </c>
    </row>
    <row r="19" spans="1:12">
      <c r="A19" s="3" t="s">
        <v>1489</v>
      </c>
      <c r="B19" s="3" t="s">
        <v>1521</v>
      </c>
      <c r="C19" s="3" t="s">
        <v>564</v>
      </c>
      <c r="G19" s="3">
        <v>8.9539999999999993E-6</v>
      </c>
      <c r="H19" s="3">
        <v>4.0620000000000002E-6</v>
      </c>
      <c r="L19" s="3" t="s">
        <v>16</v>
      </c>
    </row>
    <row r="20" spans="1:12">
      <c r="A20" s="3" t="s">
        <v>1489</v>
      </c>
      <c r="B20" s="3" t="s">
        <v>1522</v>
      </c>
      <c r="C20" s="3" t="s">
        <v>1523</v>
      </c>
      <c r="G20" s="3">
        <v>8.952E-6</v>
      </c>
      <c r="H20" s="3">
        <v>4.0609999999999997E-6</v>
      </c>
      <c r="L20" s="3" t="s">
        <v>16</v>
      </c>
    </row>
    <row r="21" spans="1:12">
      <c r="A21" s="3" t="s">
        <v>1489</v>
      </c>
      <c r="B21" s="3" t="s">
        <v>1524</v>
      </c>
      <c r="C21" s="3" t="s">
        <v>1525</v>
      </c>
      <c r="G21" s="3">
        <v>0</v>
      </c>
      <c r="H21" s="3">
        <v>4.0620000000000002E-6</v>
      </c>
      <c r="L21" s="3" t="s">
        <v>16</v>
      </c>
    </row>
    <row r="22" spans="1:12">
      <c r="A22" s="3" t="s">
        <v>1489</v>
      </c>
      <c r="B22" s="3" t="s">
        <v>1493</v>
      </c>
      <c r="C22" s="3" t="s">
        <v>1494</v>
      </c>
      <c r="G22" s="3">
        <v>1.791E-5</v>
      </c>
      <c r="H22" s="3">
        <v>8.1240000000000005E-6</v>
      </c>
      <c r="L22" s="3" t="s">
        <v>16</v>
      </c>
    </row>
    <row r="23" spans="1:12">
      <c r="A23" s="3" t="s">
        <v>1489</v>
      </c>
      <c r="B23" s="3" t="s">
        <v>1526</v>
      </c>
      <c r="C23" s="3" t="s">
        <v>1527</v>
      </c>
      <c r="G23" s="3">
        <v>0</v>
      </c>
      <c r="H23" s="3">
        <v>4.0609999999999997E-6</v>
      </c>
      <c r="L23" s="3" t="s">
        <v>16</v>
      </c>
    </row>
    <row r="24" spans="1:12">
      <c r="A24" s="3" t="s">
        <v>1489</v>
      </c>
      <c r="B24" s="3" t="s">
        <v>1528</v>
      </c>
      <c r="C24" s="3" t="s">
        <v>1529</v>
      </c>
      <c r="G24" s="3">
        <v>0</v>
      </c>
      <c r="H24" s="3">
        <v>4.0609999999999997E-6</v>
      </c>
      <c r="L24" s="3" t="s">
        <v>16</v>
      </c>
    </row>
    <row r="25" spans="1:12">
      <c r="A25" s="3" t="s">
        <v>1489</v>
      </c>
      <c r="B25" s="3" t="s">
        <v>1530</v>
      </c>
      <c r="C25" s="3" t="s">
        <v>1531</v>
      </c>
      <c r="G25" s="3">
        <v>8.9530000000000005E-6</v>
      </c>
      <c r="H25" s="3">
        <v>4.0609999999999997E-6</v>
      </c>
      <c r="L25" s="3" t="s">
        <v>16</v>
      </c>
    </row>
    <row r="26" spans="1:12">
      <c r="A26" s="3" t="s">
        <v>1489</v>
      </c>
      <c r="B26" s="3" t="s">
        <v>1532</v>
      </c>
      <c r="C26" s="3" t="s">
        <v>1533</v>
      </c>
      <c r="G26" s="3">
        <v>0</v>
      </c>
      <c r="H26" s="3">
        <v>4.0620000000000002E-6</v>
      </c>
      <c r="L26" s="3" t="s">
        <v>16</v>
      </c>
    </row>
    <row r="27" spans="1:12">
      <c r="A27" s="3" t="s">
        <v>1489</v>
      </c>
      <c r="B27" s="3" t="s">
        <v>22</v>
      </c>
      <c r="C27" s="3" t="s">
        <v>1534</v>
      </c>
      <c r="G27" s="3">
        <v>9.0159999999999997E-6</v>
      </c>
      <c r="H27" s="3">
        <v>4.0810000000000004E-6</v>
      </c>
      <c r="L27" s="3" t="s">
        <v>66</v>
      </c>
    </row>
    <row r="28" spans="1:12">
      <c r="A28" s="3" t="s">
        <v>1489</v>
      </c>
      <c r="B28" s="3" t="s">
        <v>22</v>
      </c>
      <c r="C28" s="3" t="s">
        <v>1535</v>
      </c>
      <c r="G28" s="3">
        <v>0</v>
      </c>
      <c r="H28" s="3">
        <v>8.1429999999999998E-6</v>
      </c>
      <c r="L28" s="3" t="s">
        <v>66</v>
      </c>
    </row>
    <row r="29" spans="1:12">
      <c r="A29" s="3" t="s">
        <v>1489</v>
      </c>
      <c r="B29" s="3" t="s">
        <v>22</v>
      </c>
      <c r="C29" s="3" t="s">
        <v>1536</v>
      </c>
      <c r="G29" s="3">
        <v>0</v>
      </c>
      <c r="H29" s="3">
        <v>8.1519999999999992E-6</v>
      </c>
      <c r="L29" s="3" t="s">
        <v>69</v>
      </c>
    </row>
    <row r="30" spans="1:12">
      <c r="A30" s="3" t="s">
        <v>1489</v>
      </c>
      <c r="B30" s="3" t="s">
        <v>22</v>
      </c>
      <c r="C30" s="3" t="s">
        <v>1537</v>
      </c>
      <c r="G30" s="3">
        <v>0</v>
      </c>
      <c r="H30" s="3">
        <v>4.065E-6</v>
      </c>
      <c r="L30" s="3" t="s">
        <v>69</v>
      </c>
    </row>
    <row r="31" spans="1:12">
      <c r="A31" s="3" t="s">
        <v>1489</v>
      </c>
      <c r="B31" s="3" t="s">
        <v>22</v>
      </c>
      <c r="C31" s="3" t="s">
        <v>1538</v>
      </c>
      <c r="G31" s="3">
        <v>8.9660000000000002E-6</v>
      </c>
      <c r="H31" s="3">
        <v>4.0640000000000004E-6</v>
      </c>
      <c r="L31" s="3" t="s">
        <v>69</v>
      </c>
    </row>
    <row r="32" spans="1:12">
      <c r="A32" s="3" t="s">
        <v>1489</v>
      </c>
      <c r="B32" s="3" t="s">
        <v>22</v>
      </c>
      <c r="C32" s="3" t="s">
        <v>1539</v>
      </c>
      <c r="G32" s="3">
        <v>8.9800000000000004E-6</v>
      </c>
      <c r="H32" s="3">
        <v>8.1499999999999999E-6</v>
      </c>
      <c r="J32" s="5"/>
      <c r="L32" s="3" t="s">
        <v>69</v>
      </c>
    </row>
    <row r="33" spans="1:16">
      <c r="A33" s="3" t="s">
        <v>1489</v>
      </c>
      <c r="B33" s="3" t="s">
        <v>22</v>
      </c>
      <c r="C33" s="3" t="s">
        <v>1540</v>
      </c>
      <c r="G33" s="3">
        <v>0</v>
      </c>
      <c r="H33" s="3">
        <v>4.0620000000000002E-6</v>
      </c>
      <c r="J33" s="5"/>
      <c r="L33" s="3" t="s">
        <v>69</v>
      </c>
    </row>
    <row r="34" spans="1:16">
      <c r="A34" s="3" t="s">
        <v>1489</v>
      </c>
      <c r="B34" s="3" t="s">
        <v>22</v>
      </c>
      <c r="C34" s="3" t="s">
        <v>1541</v>
      </c>
      <c r="G34" s="3">
        <v>0</v>
      </c>
      <c r="H34" s="3">
        <v>4.065E-6</v>
      </c>
      <c r="J34" s="5"/>
      <c r="L34" s="3" t="s">
        <v>69</v>
      </c>
    </row>
    <row r="35" spans="1:16">
      <c r="A35" s="3" t="s">
        <v>1489</v>
      </c>
      <c r="B35" s="3" t="s">
        <v>22</v>
      </c>
      <c r="C35" s="3" t="s">
        <v>1542</v>
      </c>
      <c r="G35" s="3">
        <v>0</v>
      </c>
      <c r="H35" s="3">
        <v>4.0609999999999997E-6</v>
      </c>
      <c r="J35" s="5"/>
      <c r="L35" s="3" t="s">
        <v>69</v>
      </c>
    </row>
    <row r="36" spans="1:16">
      <c r="A36" s="3" t="s">
        <v>1489</v>
      </c>
      <c r="B36" s="3" t="s">
        <v>22</v>
      </c>
      <c r="C36" s="3" t="s">
        <v>1543</v>
      </c>
      <c r="G36" s="3">
        <v>8.952E-6</v>
      </c>
      <c r="H36" s="3">
        <v>4.0609999999999997E-6</v>
      </c>
      <c r="L36" s="3" t="s">
        <v>69</v>
      </c>
    </row>
    <row r="37" spans="1:16">
      <c r="J37" s="5"/>
    </row>
    <row r="38" spans="1:16">
      <c r="J38" s="5"/>
    </row>
    <row r="39" spans="1:16">
      <c r="J39" s="5"/>
    </row>
    <row r="40" spans="1:16">
      <c r="C40" s="6" t="s">
        <v>145</v>
      </c>
      <c r="E40" s="3">
        <f>SUM(E2:E36)</f>
        <v>10</v>
      </c>
      <c r="F40" s="3">
        <f t="shared" ref="F40:H40" si="1">SUM(F2:F36)</f>
        <v>3.5385704175513099E-4</v>
      </c>
      <c r="G40" s="3">
        <f t="shared" si="1"/>
        <v>1.6130800000000004E-4</v>
      </c>
      <c r="H40" s="3">
        <f t="shared" si="1"/>
        <v>1.7249400000000006E-4</v>
      </c>
      <c r="M40" s="7" t="s">
        <v>72</v>
      </c>
      <c r="O40" s="6" t="s">
        <v>73</v>
      </c>
      <c r="P40" s="6" t="s">
        <v>74</v>
      </c>
    </row>
    <row r="41" spans="1:16">
      <c r="M41" s="8"/>
      <c r="O41" s="3">
        <v>126686</v>
      </c>
      <c r="P41" s="3">
        <v>277182</v>
      </c>
    </row>
    <row r="42" spans="1:16">
      <c r="M42" s="9"/>
      <c r="O42" s="3">
        <f>O41*G40</f>
        <v>20.435465288000003</v>
      </c>
      <c r="P42" s="3">
        <f>P41*H40</f>
        <v>47.812231908000015</v>
      </c>
    </row>
    <row r="43" spans="1:16">
      <c r="F43" s="3">
        <v>3.5385700000000001E-4</v>
      </c>
      <c r="G43" s="3">
        <v>1.6970099999999999E-4</v>
      </c>
      <c r="H43" s="3">
        <v>6.5065900000000005E-4</v>
      </c>
      <c r="J43" s="3">
        <f>F43*F43*100000</f>
        <v>1.2521477644899999E-2</v>
      </c>
      <c r="K43" s="3">
        <f t="shared" ref="K43:L43" si="2">G43*G43*100000</f>
        <v>2.8798429400999997E-3</v>
      </c>
      <c r="L43" s="3">
        <f t="shared" si="2"/>
        <v>4.2335713428100004E-2</v>
      </c>
      <c r="O43" s="6" t="s">
        <v>75</v>
      </c>
    </row>
    <row r="44" spans="1:16">
      <c r="O44" s="3" t="s">
        <v>76</v>
      </c>
    </row>
    <row r="45" spans="1:16">
      <c r="F45" s="3">
        <v>1.5787099999999999E-4</v>
      </c>
      <c r="G45" s="3">
        <v>9.6434000000000005E-5</v>
      </c>
      <c r="H45" s="3">
        <v>2.4380800000000001E-4</v>
      </c>
      <c r="J45" s="3">
        <f>F45*F45*100000</f>
        <v>2.4923252640999998E-3</v>
      </c>
      <c r="K45" s="3">
        <f t="shared" ref="K45:L45" si="3">G45*G45*100000</f>
        <v>9.2995163560000008E-4</v>
      </c>
      <c r="L45" s="3">
        <f t="shared" si="3"/>
        <v>5.9442340864000005E-3</v>
      </c>
      <c r="O45" s="3">
        <v>28260</v>
      </c>
    </row>
    <row r="46" spans="1:16">
      <c r="O46" s="3">
        <v>10</v>
      </c>
    </row>
    <row r="47" spans="1:16">
      <c r="F47" s="3">
        <v>1.7317100000000001E-4</v>
      </c>
      <c r="G47" s="3">
        <v>1.2768600000000001E-4</v>
      </c>
      <c r="H47" s="3">
        <v>2.2959400000000001E-4</v>
      </c>
      <c r="J47" s="3">
        <f>F47*F47*100000</f>
        <v>2.9988195241000006E-3</v>
      </c>
      <c r="K47" s="3">
        <f t="shared" ref="K47:L47" si="4">G47*G47*100000</f>
        <v>1.6303714596000002E-3</v>
      </c>
      <c r="L47" s="3">
        <f t="shared" si="4"/>
        <v>5.2713404836000005E-3</v>
      </c>
    </row>
  </sheetData>
  <phoneticPr fontId="3" type="noConversion"/>
  <pageMargins left="0.7" right="0.7" top="0.78740157499999996" bottom="0.78740157499999996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AA10C2-D63E-EF4F-A432-2BAA97D90F13}">
  <sheetPr codeName="Sheet20"/>
  <dimension ref="A1:P251"/>
  <sheetViews>
    <sheetView workbookViewId="0">
      <selection activeCell="A2" sqref="A2"/>
    </sheetView>
  </sheetViews>
  <sheetFormatPr baseColWidth="10" defaultRowHeight="15"/>
  <cols>
    <col min="1" max="1" width="19.5" style="3" customWidth="1"/>
    <col min="2" max="2" width="17.5" style="3" customWidth="1"/>
    <col min="3" max="3" width="15" style="3" customWidth="1"/>
    <col min="4" max="5" width="10.83203125" style="3"/>
    <col min="6" max="6" width="12" style="3" bestFit="1" customWidth="1"/>
    <col min="7" max="7" width="12.6640625" style="3" customWidth="1"/>
    <col min="8" max="8" width="12" style="3" bestFit="1" customWidth="1"/>
    <col min="9" max="9" width="6.5" style="3" bestFit="1" customWidth="1"/>
    <col min="10" max="10" width="15.5" style="3" customWidth="1"/>
    <col min="11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1544</v>
      </c>
      <c r="B2" s="3" t="s">
        <v>1545</v>
      </c>
      <c r="C2" s="3" t="s">
        <v>1546</v>
      </c>
      <c r="D2" s="3" t="s">
        <v>15</v>
      </c>
      <c r="E2" s="3">
        <v>1</v>
      </c>
      <c r="F2" s="4">
        <f>E2/28260</f>
        <v>3.5385704175513094E-5</v>
      </c>
      <c r="L2" s="3" t="s">
        <v>16</v>
      </c>
    </row>
    <row r="3" spans="1:12">
      <c r="A3" s="3" t="s">
        <v>1544</v>
      </c>
      <c r="B3" s="3" t="s">
        <v>1547</v>
      </c>
      <c r="C3" s="3" t="s">
        <v>1548</v>
      </c>
      <c r="D3" s="3" t="s">
        <v>15</v>
      </c>
      <c r="E3" s="3">
        <v>1</v>
      </c>
      <c r="F3" s="4">
        <f>E3/28260</f>
        <v>3.5385704175513094E-5</v>
      </c>
      <c r="L3" s="3" t="s">
        <v>16</v>
      </c>
    </row>
    <row r="4" spans="1:12">
      <c r="A4" s="3" t="s">
        <v>1544</v>
      </c>
      <c r="B4" s="3" t="s">
        <v>1549</v>
      </c>
      <c r="C4" s="3" t="s">
        <v>1550</v>
      </c>
      <c r="D4" s="3" t="s">
        <v>15</v>
      </c>
      <c r="E4" s="3">
        <v>1</v>
      </c>
      <c r="F4" s="4">
        <f>E4/28260</f>
        <v>3.5385704175513094E-5</v>
      </c>
      <c r="G4" s="3">
        <v>1.0739999999999999E-4</v>
      </c>
      <c r="H4" s="3">
        <v>6.4980000000000005E-5</v>
      </c>
      <c r="L4" s="3" t="s">
        <v>21</v>
      </c>
    </row>
    <row r="5" spans="1:12">
      <c r="A5" s="3" t="s">
        <v>1544</v>
      </c>
      <c r="B5" s="3" t="s">
        <v>22</v>
      </c>
      <c r="C5" s="3" t="s">
        <v>1551</v>
      </c>
      <c r="D5" s="3" t="s">
        <v>15</v>
      </c>
      <c r="E5" s="3">
        <v>1</v>
      </c>
      <c r="F5" s="4">
        <f>E5/28260</f>
        <v>3.5385704175513094E-5</v>
      </c>
      <c r="L5" s="3" t="s">
        <v>24</v>
      </c>
    </row>
    <row r="6" spans="1:12">
      <c r="A6" s="3" t="s">
        <v>1544</v>
      </c>
      <c r="B6" s="3" t="s">
        <v>22</v>
      </c>
      <c r="C6" s="3" t="s">
        <v>1552</v>
      </c>
      <c r="D6" s="3" t="s">
        <v>15</v>
      </c>
      <c r="E6" s="3">
        <v>1</v>
      </c>
      <c r="F6" s="4">
        <f>E6/28260</f>
        <v>3.5385704175513094E-5</v>
      </c>
      <c r="L6" s="3" t="s">
        <v>24</v>
      </c>
    </row>
    <row r="7" spans="1:12">
      <c r="A7" s="3" t="s">
        <v>1544</v>
      </c>
      <c r="B7" s="3" t="s">
        <v>22</v>
      </c>
      <c r="C7" s="3" t="s">
        <v>1553</v>
      </c>
      <c r="J7" s="3" t="s">
        <v>30</v>
      </c>
    </row>
    <row r="8" spans="1:12">
      <c r="A8" s="3" t="s">
        <v>1544</v>
      </c>
      <c r="B8" s="3" t="s">
        <v>1554</v>
      </c>
      <c r="C8" s="3" t="s">
        <v>1555</v>
      </c>
      <c r="J8" s="3" t="s">
        <v>28</v>
      </c>
    </row>
    <row r="9" spans="1:12">
      <c r="A9" s="3" t="s">
        <v>1544</v>
      </c>
      <c r="B9" s="3" t="s">
        <v>1556</v>
      </c>
      <c r="C9" s="3" t="s">
        <v>1557</v>
      </c>
      <c r="G9" s="3">
        <v>0</v>
      </c>
      <c r="H9" s="3">
        <v>4.0659999999999997E-6</v>
      </c>
      <c r="I9" s="3" t="s">
        <v>27</v>
      </c>
      <c r="J9" s="3" t="s">
        <v>28</v>
      </c>
    </row>
    <row r="10" spans="1:12">
      <c r="A10" s="3" t="s">
        <v>1544</v>
      </c>
      <c r="B10" s="3" t="s">
        <v>1558</v>
      </c>
      <c r="C10" s="3" t="s">
        <v>48</v>
      </c>
      <c r="J10" s="3" t="s">
        <v>28</v>
      </c>
    </row>
    <row r="11" spans="1:12">
      <c r="A11" s="3" t="s">
        <v>1544</v>
      </c>
      <c r="B11" s="3" t="s">
        <v>1559</v>
      </c>
      <c r="C11" s="3" t="s">
        <v>1560</v>
      </c>
      <c r="I11" s="3" t="s">
        <v>27</v>
      </c>
      <c r="J11" s="3" t="s">
        <v>28</v>
      </c>
    </row>
    <row r="12" spans="1:12">
      <c r="A12" s="3" t="s">
        <v>1544</v>
      </c>
      <c r="B12" s="3" t="s">
        <v>446</v>
      </c>
      <c r="C12" s="3" t="s">
        <v>447</v>
      </c>
      <c r="G12" s="3">
        <v>1.7929999999999999E-5</v>
      </c>
      <c r="H12" s="3">
        <v>8.1289999999999996E-6</v>
      </c>
      <c r="I12" s="3" t="s">
        <v>27</v>
      </c>
    </row>
    <row r="13" spans="1:12">
      <c r="A13" s="3" t="s">
        <v>1544</v>
      </c>
      <c r="B13" s="3" t="s">
        <v>1561</v>
      </c>
      <c r="C13" s="3" t="s">
        <v>1562</v>
      </c>
      <c r="G13" s="3">
        <v>0</v>
      </c>
      <c r="H13" s="3">
        <v>4.0640000000000004E-6</v>
      </c>
      <c r="L13" s="3" t="s">
        <v>16</v>
      </c>
    </row>
    <row r="14" spans="1:12">
      <c r="A14" s="3" t="s">
        <v>1544</v>
      </c>
      <c r="B14" s="3" t="s">
        <v>1563</v>
      </c>
      <c r="C14" s="3" t="s">
        <v>1564</v>
      </c>
      <c r="G14" s="3">
        <v>0</v>
      </c>
      <c r="H14" s="3">
        <v>4.0640000000000004E-6</v>
      </c>
      <c r="L14" s="3" t="s">
        <v>16</v>
      </c>
    </row>
    <row r="15" spans="1:12">
      <c r="A15" s="3" t="s">
        <v>1544</v>
      </c>
      <c r="B15" s="3" t="s">
        <v>1565</v>
      </c>
      <c r="C15" s="3" t="s">
        <v>1566</v>
      </c>
      <c r="G15" s="3">
        <v>0</v>
      </c>
      <c r="H15" s="3">
        <v>4.07E-6</v>
      </c>
      <c r="L15" s="3" t="s">
        <v>16</v>
      </c>
    </row>
    <row r="16" spans="1:12">
      <c r="A16" s="3" t="s">
        <v>1544</v>
      </c>
      <c r="B16" s="3" t="s">
        <v>1567</v>
      </c>
      <c r="C16" s="3" t="s">
        <v>1568</v>
      </c>
      <c r="G16" s="3">
        <v>0</v>
      </c>
      <c r="H16" s="3">
        <v>4.065E-6</v>
      </c>
      <c r="L16" s="3" t="s">
        <v>16</v>
      </c>
    </row>
    <row r="17" spans="1:16">
      <c r="A17" s="3" t="s">
        <v>1544</v>
      </c>
      <c r="B17" s="3" t="s">
        <v>1569</v>
      </c>
      <c r="C17" s="3" t="s">
        <v>1570</v>
      </c>
      <c r="G17" s="3">
        <v>0</v>
      </c>
      <c r="H17" s="3">
        <v>3.2310000000000001E-5</v>
      </c>
      <c r="L17" s="3" t="s">
        <v>16</v>
      </c>
    </row>
    <row r="18" spans="1:16">
      <c r="A18" s="3" t="s">
        <v>1544</v>
      </c>
      <c r="B18" s="3" t="s">
        <v>1571</v>
      </c>
      <c r="C18" s="3" t="s">
        <v>1572</v>
      </c>
      <c r="G18" s="3">
        <v>0</v>
      </c>
      <c r="H18" s="3">
        <v>3.2280000000000003E-5</v>
      </c>
      <c r="L18" s="3" t="s">
        <v>16</v>
      </c>
    </row>
    <row r="19" spans="1:16">
      <c r="A19" s="3" t="s">
        <v>1544</v>
      </c>
      <c r="B19" s="3" t="s">
        <v>1573</v>
      </c>
      <c r="C19" s="3" t="s">
        <v>1574</v>
      </c>
      <c r="G19" s="3">
        <v>0</v>
      </c>
      <c r="H19" s="3">
        <v>3.2289999999999997E-5</v>
      </c>
      <c r="L19" s="3" t="s">
        <v>16</v>
      </c>
    </row>
    <row r="20" spans="1:16">
      <c r="A20" s="3" t="s">
        <v>1544</v>
      </c>
      <c r="B20" s="3" t="s">
        <v>22</v>
      </c>
      <c r="C20" s="3" t="s">
        <v>1575</v>
      </c>
      <c r="G20" s="3">
        <v>8.9619999999999999E-6</v>
      </c>
      <c r="H20" s="3">
        <v>4.0629999999999999E-6</v>
      </c>
      <c r="L20" s="3" t="s">
        <v>66</v>
      </c>
    </row>
    <row r="21" spans="1:16">
      <c r="A21" s="3" t="s">
        <v>1544</v>
      </c>
      <c r="B21" s="3" t="s">
        <v>22</v>
      </c>
      <c r="C21" s="3" t="s">
        <v>1576</v>
      </c>
      <c r="G21" s="3">
        <v>8.9619999999999999E-6</v>
      </c>
      <c r="H21" s="3">
        <v>4.0629999999999999E-6</v>
      </c>
      <c r="I21" s="5"/>
      <c r="L21" s="3" t="s">
        <v>66</v>
      </c>
    </row>
    <row r="22" spans="1:16">
      <c r="A22" s="3" t="s">
        <v>1544</v>
      </c>
      <c r="B22" s="3" t="s">
        <v>22</v>
      </c>
      <c r="C22" s="3" t="s">
        <v>1577</v>
      </c>
      <c r="G22" s="3">
        <v>9.0189999999999995E-6</v>
      </c>
      <c r="H22" s="3">
        <v>4.0890000000000002E-6</v>
      </c>
      <c r="I22" s="5"/>
      <c r="L22" s="3" t="s">
        <v>69</v>
      </c>
    </row>
    <row r="23" spans="1:16">
      <c r="A23" s="3" t="s">
        <v>1544</v>
      </c>
      <c r="B23" s="3" t="s">
        <v>22</v>
      </c>
      <c r="C23" s="3" t="s">
        <v>1578</v>
      </c>
      <c r="G23" s="3">
        <v>0</v>
      </c>
      <c r="H23" s="3">
        <v>4.0679999999999998E-6</v>
      </c>
      <c r="I23" s="5"/>
      <c r="L23" s="3" t="s">
        <v>69</v>
      </c>
    </row>
    <row r="27" spans="1:16">
      <c r="C27" s="6" t="s">
        <v>145</v>
      </c>
      <c r="E27" s="3">
        <f>SUM(E2:E26)</f>
        <v>5</v>
      </c>
      <c r="F27" s="3">
        <f t="shared" ref="F27:H27" si="0">SUM(F2:F26)</f>
        <v>1.7692852087756547E-4</v>
      </c>
      <c r="G27" s="3">
        <f t="shared" si="0"/>
        <v>1.52273E-4</v>
      </c>
      <c r="H27" s="3">
        <f t="shared" si="0"/>
        <v>2.0660100000000005E-4</v>
      </c>
      <c r="M27" s="7" t="s">
        <v>72</v>
      </c>
      <c r="O27" s="6" t="s">
        <v>73</v>
      </c>
      <c r="P27" s="6" t="s">
        <v>74</v>
      </c>
    </row>
    <row r="28" spans="1:16">
      <c r="M28" s="8"/>
      <c r="O28" s="3">
        <v>111520</v>
      </c>
      <c r="P28" s="3">
        <v>246048</v>
      </c>
    </row>
    <row r="29" spans="1:16">
      <c r="O29" s="3">
        <f>O28*G27</f>
        <v>16.98148496</v>
      </c>
      <c r="P29" s="3">
        <f>P28*H27</f>
        <v>50.833762848000013</v>
      </c>
    </row>
    <row r="30" spans="1:16">
      <c r="F30" s="3">
        <v>1.7692900000000001E-4</v>
      </c>
      <c r="G30" s="3">
        <v>5.7451000000000003E-5</v>
      </c>
      <c r="H30" s="3">
        <v>4.1284299999999998E-4</v>
      </c>
      <c r="J30" s="3">
        <f>F30*F30*100000</f>
        <v>3.1303871041000004E-3</v>
      </c>
      <c r="K30" s="3">
        <f t="shared" ref="K30:L30" si="1">G30*G30*100000</f>
        <v>3.3006174010000004E-4</v>
      </c>
      <c r="L30" s="3">
        <f t="shared" si="1"/>
        <v>1.7043934264899998E-2</v>
      </c>
      <c r="O30" s="6" t="s">
        <v>75</v>
      </c>
    </row>
    <row r="31" spans="1:16">
      <c r="O31" s="3" t="s">
        <v>186</v>
      </c>
    </row>
    <row r="32" spans="1:16">
      <c r="F32" s="3">
        <v>1.5243900000000001E-4</v>
      </c>
      <c r="G32" s="3">
        <v>8.8803999999999999E-5</v>
      </c>
      <c r="H32" s="3">
        <v>2.4405799999999999E-4</v>
      </c>
      <c r="J32" s="3">
        <f>F32*F32*100000</f>
        <v>2.3237648721000002E-3</v>
      </c>
      <c r="K32" s="3">
        <f t="shared" ref="K32:L32" si="2">G32*G32*100000</f>
        <v>7.8861504159999992E-4</v>
      </c>
      <c r="L32" s="3">
        <f t="shared" si="2"/>
        <v>5.9564307363999995E-3</v>
      </c>
      <c r="O32" s="3">
        <v>28260</v>
      </c>
    </row>
    <row r="33" spans="6:15">
      <c r="O33" s="3">
        <v>5</v>
      </c>
    </row>
    <row r="34" spans="6:15">
      <c r="F34" s="3">
        <v>2.0727699999999999E-4</v>
      </c>
      <c r="G34" s="3">
        <v>1.5433499999999999E-4</v>
      </c>
      <c r="H34" s="3">
        <v>2.7252199999999998E-4</v>
      </c>
      <c r="J34" s="3">
        <f>F34*F34*100000</f>
        <v>4.2963754728999994E-3</v>
      </c>
      <c r="K34" s="3">
        <f t="shared" ref="K34:L34" si="3">G34*G34*100000</f>
        <v>2.3819292224999998E-3</v>
      </c>
      <c r="L34" s="3">
        <f t="shared" si="3"/>
        <v>7.4268240483999987E-3</v>
      </c>
    </row>
    <row r="200" spans="6:8">
      <c r="F200" s="4"/>
      <c r="G200" s="4"/>
      <c r="H200" s="4"/>
    </row>
    <row r="250" spans="6:8">
      <c r="F250" s="4">
        <f>SUM(F1:F249)</f>
        <v>8.9050204175513087E-4</v>
      </c>
      <c r="G250" s="4">
        <f t="shared" ref="G250:H250" si="4">SUM(G1:G249)</f>
        <v>6.0513599999999993E-4</v>
      </c>
      <c r="H250" s="4">
        <f t="shared" si="4"/>
        <v>1.3426250000000001E-3</v>
      </c>
    </row>
    <row r="251" spans="6:8">
      <c r="F251" s="3">
        <f>F250*F250</f>
        <v>7.9299388637005686E-7</v>
      </c>
      <c r="G251" s="3">
        <f>G250*G250</f>
        <v>3.6618957849599992E-7</v>
      </c>
      <c r="H251" s="3">
        <f>H250*H250</f>
        <v>1.8026418906250002E-6</v>
      </c>
    </row>
  </sheetData>
  <phoneticPr fontId="3" type="noConversion"/>
  <pageMargins left="0.7" right="0.7" top="0.78740157499999996" bottom="0.78740157499999996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EA1DB1-5D96-A94F-9F30-D72C87AD91FB}">
  <sheetPr codeName="Sheet22"/>
  <dimension ref="A1:P400"/>
  <sheetViews>
    <sheetView workbookViewId="0">
      <selection activeCell="A2" sqref="A2"/>
    </sheetView>
  </sheetViews>
  <sheetFormatPr baseColWidth="10" defaultRowHeight="15"/>
  <cols>
    <col min="1" max="1" width="19" style="3" customWidth="1"/>
    <col min="2" max="2" width="16.5" style="3" customWidth="1"/>
    <col min="3" max="3" width="13" style="3" customWidth="1"/>
    <col min="4" max="5" width="10.83203125" style="3"/>
    <col min="6" max="6" width="13" style="3" bestFit="1" customWidth="1"/>
    <col min="7" max="8" width="12" style="3" bestFit="1" customWidth="1"/>
    <col min="9" max="10" width="10.83203125" style="3"/>
    <col min="11" max="11" width="14.1640625" style="3" bestFit="1" customWidth="1"/>
    <col min="12" max="16384" width="10.83203125" style="3"/>
  </cols>
  <sheetData>
    <row r="1" spans="1:16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6">
      <c r="A2" s="3" t="s">
        <v>1579</v>
      </c>
      <c r="B2" s="3" t="s">
        <v>1580</v>
      </c>
      <c r="C2" s="3" t="s">
        <v>1581</v>
      </c>
      <c r="D2" s="3" t="s">
        <v>15</v>
      </c>
      <c r="E2" s="3">
        <v>1</v>
      </c>
      <c r="F2" s="4">
        <f>E2/28260</f>
        <v>3.5385704175513094E-5</v>
      </c>
      <c r="L2" s="3" t="s">
        <v>21</v>
      </c>
    </row>
    <row r="3" spans="1:16">
      <c r="A3" s="3" t="s">
        <v>1579</v>
      </c>
      <c r="B3" s="3" t="s">
        <v>1582</v>
      </c>
      <c r="C3" s="3" t="s">
        <v>1583</v>
      </c>
      <c r="D3" s="3" t="s">
        <v>15</v>
      </c>
      <c r="E3" s="3">
        <v>2</v>
      </c>
      <c r="F3" s="4">
        <f>E3/28260</f>
        <v>7.0771408351026188E-5</v>
      </c>
      <c r="L3" s="3" t="s">
        <v>21</v>
      </c>
    </row>
    <row r="4" spans="1:16">
      <c r="A4" s="3" t="s">
        <v>1579</v>
      </c>
      <c r="B4" s="3" t="s">
        <v>1584</v>
      </c>
      <c r="C4" s="3" t="s">
        <v>1585</v>
      </c>
      <c r="G4" s="3">
        <v>4.477E-5</v>
      </c>
      <c r="H4" s="3">
        <v>2.031E-5</v>
      </c>
      <c r="I4" s="3" t="s">
        <v>27</v>
      </c>
      <c r="J4" s="3" t="s">
        <v>190</v>
      </c>
    </row>
    <row r="5" spans="1:16">
      <c r="A5" s="3" t="s">
        <v>1579</v>
      </c>
      <c r="B5" s="3" t="s">
        <v>1586</v>
      </c>
      <c r="C5" s="3" t="s">
        <v>1587</v>
      </c>
      <c r="G5" s="3">
        <v>8.9579999999999996E-6</v>
      </c>
      <c r="H5" s="3">
        <v>4.0659999999999997E-6</v>
      </c>
      <c r="L5" s="3" t="s">
        <v>16</v>
      </c>
    </row>
    <row r="6" spans="1:16">
      <c r="A6" s="3" t="s">
        <v>1579</v>
      </c>
      <c r="B6" s="3" t="s">
        <v>1588</v>
      </c>
      <c r="C6" s="3" t="s">
        <v>1589</v>
      </c>
      <c r="G6" s="3">
        <v>0</v>
      </c>
      <c r="H6" s="3">
        <v>4.0620000000000002E-6</v>
      </c>
      <c r="L6" s="3" t="s">
        <v>16</v>
      </c>
    </row>
    <row r="7" spans="1:16">
      <c r="A7" s="3" t="s">
        <v>1579</v>
      </c>
      <c r="B7" s="3" t="s">
        <v>1590</v>
      </c>
      <c r="C7" s="3" t="s">
        <v>1591</v>
      </c>
      <c r="G7" s="3">
        <v>1.7920000000000001E-5</v>
      </c>
      <c r="H7" s="3">
        <v>8.1270000000000003E-6</v>
      </c>
      <c r="L7" s="3" t="s">
        <v>16</v>
      </c>
    </row>
    <row r="8" spans="1:16">
      <c r="A8" s="3" t="s">
        <v>1579</v>
      </c>
      <c r="B8" s="3" t="s">
        <v>1592</v>
      </c>
      <c r="C8" s="3" t="s">
        <v>1593</v>
      </c>
      <c r="G8" s="3">
        <v>6.6610000000000001E-5</v>
      </c>
      <c r="H8" s="3">
        <v>3.2280000000000003E-5</v>
      </c>
      <c r="L8" s="3" t="s">
        <v>66</v>
      </c>
    </row>
    <row r="9" spans="1:16">
      <c r="A9" s="3" t="s">
        <v>1579</v>
      </c>
      <c r="B9" s="3" t="s">
        <v>22</v>
      </c>
      <c r="C9" s="3" t="s">
        <v>1594</v>
      </c>
      <c r="G9" s="3">
        <v>8.9600000000000006E-6</v>
      </c>
      <c r="H9" s="3">
        <v>4.0670000000000002E-6</v>
      </c>
      <c r="L9" s="3" t="s">
        <v>69</v>
      </c>
    </row>
    <row r="10" spans="1:16">
      <c r="A10" s="3" t="s">
        <v>1579</v>
      </c>
      <c r="B10" s="3" t="s">
        <v>22</v>
      </c>
      <c r="C10" s="3" t="s">
        <v>1595</v>
      </c>
      <c r="G10" s="3">
        <v>8.9819999999999997E-6</v>
      </c>
      <c r="H10" s="3">
        <v>4.07E-6</v>
      </c>
      <c r="L10" s="3" t="s">
        <v>69</v>
      </c>
    </row>
    <row r="11" spans="1:16">
      <c r="A11" s="3" t="s">
        <v>1579</v>
      </c>
      <c r="B11" s="3" t="s">
        <v>22</v>
      </c>
      <c r="C11" s="3" t="s">
        <v>1596</v>
      </c>
      <c r="G11" s="3">
        <v>0</v>
      </c>
      <c r="H11" s="3">
        <v>4.0609999999999997E-6</v>
      </c>
      <c r="L11" s="3" t="s">
        <v>69</v>
      </c>
    </row>
    <row r="15" spans="1:16">
      <c r="C15" s="6" t="s">
        <v>71</v>
      </c>
      <c r="E15" s="3">
        <f>SUM(E2:E14)</f>
        <v>3</v>
      </c>
      <c r="F15" s="3">
        <f t="shared" ref="F15:H15" si="0">SUM(F2:F14)</f>
        <v>1.0615711252653928E-4</v>
      </c>
      <c r="G15" s="3">
        <f t="shared" si="0"/>
        <v>1.5619999999999997E-4</v>
      </c>
      <c r="H15" s="3">
        <f t="shared" si="0"/>
        <v>8.104299999999999E-5</v>
      </c>
      <c r="M15" s="7" t="s">
        <v>72</v>
      </c>
      <c r="O15" s="6" t="s">
        <v>73</v>
      </c>
      <c r="P15" s="6" t="s">
        <v>74</v>
      </c>
    </row>
    <row r="16" spans="1:16">
      <c r="M16" s="8"/>
      <c r="O16" s="3">
        <v>111688</v>
      </c>
      <c r="P16" s="3">
        <v>246236</v>
      </c>
    </row>
    <row r="17" spans="6:16">
      <c r="M17" s="9"/>
      <c r="O17" s="3">
        <f>O16*G15</f>
        <v>17.445665599999998</v>
      </c>
      <c r="P17" s="3">
        <f>P16*H15</f>
        <v>19.955704147999999</v>
      </c>
    </row>
    <row r="18" spans="6:16">
      <c r="F18" s="3">
        <v>1.0615699999999999E-4</v>
      </c>
      <c r="G18" s="3">
        <v>2.1892999999999999E-5</v>
      </c>
      <c r="H18" s="3">
        <v>3.1020400000000001E-4</v>
      </c>
      <c r="J18" s="3">
        <f>F18*F18*100000</f>
        <v>1.1269308648999999E-3</v>
      </c>
      <c r="K18" s="39">
        <f t="shared" ref="K18:L18" si="1">G18*G18*100000</f>
        <v>4.7930344899999989E-5</v>
      </c>
      <c r="L18" s="3">
        <f t="shared" si="1"/>
        <v>9.6226521616000014E-3</v>
      </c>
      <c r="O18" s="6" t="s">
        <v>75</v>
      </c>
    </row>
    <row r="19" spans="6:16">
      <c r="O19" s="3" t="s">
        <v>76</v>
      </c>
    </row>
    <row r="20" spans="6:16">
      <c r="F20" s="3">
        <v>1.5221000000000001E-4</v>
      </c>
      <c r="G20" s="3">
        <v>8.8670000000000003E-5</v>
      </c>
      <c r="H20" s="3">
        <v>2.4369100000000001E-4</v>
      </c>
      <c r="J20" s="3">
        <f>F20*F20*100000</f>
        <v>2.3167884100000003E-3</v>
      </c>
      <c r="K20" s="3">
        <f t="shared" ref="K20:L20" si="2">G20*G20*100000</f>
        <v>7.8623689000000018E-4</v>
      </c>
      <c r="L20" s="3">
        <f t="shared" si="2"/>
        <v>5.9385303481000002E-3</v>
      </c>
      <c r="O20" s="3">
        <v>28260</v>
      </c>
    </row>
    <row r="21" spans="6:16">
      <c r="O21" s="3">
        <v>3</v>
      </c>
    </row>
    <row r="22" spans="6:16">
      <c r="F22" s="3">
        <v>8.1223000000000005E-5</v>
      </c>
      <c r="G22" s="3">
        <v>4.9614000000000003E-5</v>
      </c>
      <c r="H22" s="3">
        <v>1.25439E-4</v>
      </c>
      <c r="J22" s="3">
        <f>F22*F22*100000</f>
        <v>6.597175729000001E-4</v>
      </c>
      <c r="K22" s="3">
        <f t="shared" ref="K22:L22" si="3">G22*G22*100000</f>
        <v>2.4615489960000002E-4</v>
      </c>
      <c r="L22" s="3">
        <f t="shared" si="3"/>
        <v>1.5734942721E-3</v>
      </c>
    </row>
    <row r="24" spans="6:16">
      <c r="H24" s="5"/>
    </row>
    <row r="25" spans="6:16">
      <c r="J25" s="5"/>
    </row>
    <row r="399" spans="6:8">
      <c r="F399" s="4">
        <f>SUM(F2:F398)</f>
        <v>5.5190422505307858E-4</v>
      </c>
      <c r="G399" s="4">
        <f>SUM(G2:G398)</f>
        <v>4.7257699999999996E-4</v>
      </c>
      <c r="H399" s="4">
        <f>SUM(H2:H398)</f>
        <v>8.4141999999999995E-4</v>
      </c>
    </row>
    <row r="400" spans="6:8">
      <c r="F400" s="3">
        <f>F399*F399</f>
        <v>3.0459827363143924E-7</v>
      </c>
      <c r="G400" s="3">
        <f>G399*G399</f>
        <v>2.2332902092899995E-7</v>
      </c>
      <c r="H400" s="3">
        <f>H399*H399</f>
        <v>7.0798761639999988E-7</v>
      </c>
    </row>
  </sheetData>
  <phoneticPr fontId="3" type="noConversion"/>
  <pageMargins left="0.7" right="0.7" top="0.78740157499999996" bottom="0.78740157499999996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867000-3F04-3C49-9D3B-E45F788EF3C8}">
  <sheetPr codeName="Sheet34"/>
  <dimension ref="A1:P401"/>
  <sheetViews>
    <sheetView workbookViewId="0">
      <selection activeCell="A2" sqref="A2"/>
    </sheetView>
  </sheetViews>
  <sheetFormatPr baseColWidth="10" defaultRowHeight="15"/>
  <cols>
    <col min="1" max="1" width="21" style="3" customWidth="1"/>
    <col min="2" max="2" width="17.33203125" style="3" customWidth="1"/>
    <col min="3" max="5" width="10.83203125" style="3"/>
    <col min="6" max="6" width="12.33203125" style="3" customWidth="1"/>
    <col min="7" max="8" width="12" style="3" bestFit="1" customWidth="1"/>
    <col min="9" max="16384" width="10.83203125" style="3"/>
  </cols>
  <sheetData>
    <row r="1" spans="1:13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3">
      <c r="A2" s="3" t="s">
        <v>1597</v>
      </c>
      <c r="B2" s="3" t="s">
        <v>1598</v>
      </c>
      <c r="C2" s="3" t="s">
        <v>1599</v>
      </c>
      <c r="D2" s="3" t="s">
        <v>209</v>
      </c>
      <c r="E2" s="3">
        <v>0</v>
      </c>
      <c r="F2" s="3">
        <v>0</v>
      </c>
      <c r="L2" s="3" t="s">
        <v>16</v>
      </c>
    </row>
    <row r="3" spans="1:13">
      <c r="A3" s="3" t="s">
        <v>1597</v>
      </c>
      <c r="B3" s="3" t="s">
        <v>1600</v>
      </c>
      <c r="C3" s="3" t="s">
        <v>1601</v>
      </c>
      <c r="D3" s="3" t="s">
        <v>209</v>
      </c>
      <c r="E3" s="3">
        <v>0</v>
      </c>
      <c r="F3" s="3">
        <v>0</v>
      </c>
      <c r="L3" s="3" t="s">
        <v>21</v>
      </c>
    </row>
    <row r="4" spans="1:13">
      <c r="A4" s="3" t="s">
        <v>1597</v>
      </c>
      <c r="B4" s="3" t="s">
        <v>1602</v>
      </c>
      <c r="C4" s="3" t="s">
        <v>1603</v>
      </c>
      <c r="D4" s="3" t="s">
        <v>15</v>
      </c>
      <c r="E4" s="3">
        <v>1</v>
      </c>
      <c r="F4" s="4">
        <f>E4/28260</f>
        <v>3.5385704175513094E-5</v>
      </c>
      <c r="G4" s="3">
        <v>3.5800000000000003E-5</v>
      </c>
      <c r="H4" s="3">
        <v>2.4360000000000001E-5</v>
      </c>
      <c r="J4" s="3" t="s">
        <v>30</v>
      </c>
    </row>
    <row r="5" spans="1:13">
      <c r="A5" s="3" t="s">
        <v>1597</v>
      </c>
      <c r="B5" s="3" t="s">
        <v>22</v>
      </c>
      <c r="C5" s="3" t="s">
        <v>1604</v>
      </c>
      <c r="I5" s="3" t="s">
        <v>27</v>
      </c>
      <c r="J5" s="3" t="s">
        <v>28</v>
      </c>
      <c r="M5" s="14" t="s">
        <v>433</v>
      </c>
    </row>
    <row r="6" spans="1:13">
      <c r="A6" s="3" t="s">
        <v>1597</v>
      </c>
      <c r="B6" s="3" t="s">
        <v>1605</v>
      </c>
      <c r="C6" s="3" t="s">
        <v>1606</v>
      </c>
      <c r="J6" s="3" t="s">
        <v>30</v>
      </c>
    </row>
    <row r="7" spans="1:13">
      <c r="A7" s="3" t="s">
        <v>1597</v>
      </c>
      <c r="B7" s="3" t="s">
        <v>1607</v>
      </c>
      <c r="C7" s="3" t="s">
        <v>1608</v>
      </c>
      <c r="G7" s="3">
        <v>0</v>
      </c>
      <c r="H7" s="3">
        <v>4.0620000000000002E-6</v>
      </c>
      <c r="I7" s="3" t="s">
        <v>27</v>
      </c>
      <c r="J7" s="3" t="s">
        <v>28</v>
      </c>
    </row>
    <row r="8" spans="1:13">
      <c r="A8" s="3" t="s">
        <v>1597</v>
      </c>
      <c r="B8" s="3" t="s">
        <v>1609</v>
      </c>
      <c r="C8" s="3" t="s">
        <v>1610</v>
      </c>
      <c r="I8" s="3" t="s">
        <v>27</v>
      </c>
    </row>
    <row r="9" spans="1:13">
      <c r="A9" s="3" t="s">
        <v>1597</v>
      </c>
      <c r="B9" s="3" t="s">
        <v>1611</v>
      </c>
      <c r="C9" s="3" t="s">
        <v>1612</v>
      </c>
      <c r="G9" s="3">
        <v>0</v>
      </c>
      <c r="H9" s="3">
        <v>1.3390000000000001E-5</v>
      </c>
      <c r="L9" s="3" t="s">
        <v>16</v>
      </c>
    </row>
    <row r="10" spans="1:13">
      <c r="A10" s="3" t="s">
        <v>1597</v>
      </c>
      <c r="B10" s="3" t="s">
        <v>1613</v>
      </c>
      <c r="C10" s="3" t="s">
        <v>1614</v>
      </c>
      <c r="G10" s="3">
        <v>1.005E-5</v>
      </c>
      <c r="H10" s="3">
        <v>4.4660000000000001E-6</v>
      </c>
      <c r="L10" s="3" t="s">
        <v>16</v>
      </c>
    </row>
    <row r="11" spans="1:13">
      <c r="A11" s="3" t="s">
        <v>1597</v>
      </c>
      <c r="B11" s="3" t="s">
        <v>1615</v>
      </c>
      <c r="C11" s="3" t="s">
        <v>1616</v>
      </c>
      <c r="G11" s="3">
        <v>0</v>
      </c>
      <c r="H11" s="3">
        <v>4.442E-6</v>
      </c>
      <c r="L11" s="3" t="s">
        <v>16</v>
      </c>
    </row>
    <row r="12" spans="1:13">
      <c r="A12" s="3" t="s">
        <v>1597</v>
      </c>
      <c r="B12" s="3" t="s">
        <v>1617</v>
      </c>
      <c r="C12" s="3" t="s">
        <v>1618</v>
      </c>
      <c r="G12" s="3">
        <v>0</v>
      </c>
      <c r="H12" s="3">
        <v>4.0620000000000002E-6</v>
      </c>
      <c r="L12" s="3" t="s">
        <v>16</v>
      </c>
    </row>
    <row r="13" spans="1:13">
      <c r="A13" s="3" t="s">
        <v>1597</v>
      </c>
      <c r="B13" s="3" t="s">
        <v>1619</v>
      </c>
      <c r="C13" s="3" t="s">
        <v>1620</v>
      </c>
      <c r="G13" s="3">
        <v>0</v>
      </c>
      <c r="H13" s="3">
        <v>4.0620000000000002E-6</v>
      </c>
      <c r="L13" s="3" t="s">
        <v>16</v>
      </c>
    </row>
    <row r="14" spans="1:13">
      <c r="A14" s="3" t="s">
        <v>1597</v>
      </c>
      <c r="B14" s="3" t="s">
        <v>1621</v>
      </c>
      <c r="C14" s="3" t="s">
        <v>1622</v>
      </c>
      <c r="G14" s="3">
        <v>8.9509999999999995E-6</v>
      </c>
      <c r="H14" s="3">
        <v>4.0609999999999997E-6</v>
      </c>
      <c r="L14" s="3" t="s">
        <v>16</v>
      </c>
    </row>
    <row r="15" spans="1:13">
      <c r="A15" s="3" t="s">
        <v>1597</v>
      </c>
      <c r="B15" s="3" t="s">
        <v>1623</v>
      </c>
      <c r="C15" s="3" t="s">
        <v>1624</v>
      </c>
      <c r="G15" s="3">
        <v>1.7900000000000001E-5</v>
      </c>
      <c r="H15" s="3">
        <v>8.1219999999999995E-6</v>
      </c>
      <c r="L15" s="3" t="s">
        <v>16</v>
      </c>
    </row>
    <row r="16" spans="1:13">
      <c r="A16" s="3" t="s">
        <v>1597</v>
      </c>
      <c r="B16" s="3" t="s">
        <v>1625</v>
      </c>
      <c r="C16" s="3" t="s">
        <v>1626</v>
      </c>
      <c r="G16" s="3">
        <v>8.9619999999999999E-6</v>
      </c>
      <c r="H16" s="3">
        <v>4.0629999999999999E-6</v>
      </c>
      <c r="L16" s="3" t="s">
        <v>16</v>
      </c>
    </row>
    <row r="17" spans="1:16">
      <c r="A17" s="3" t="s">
        <v>1597</v>
      </c>
      <c r="B17" s="3" t="s">
        <v>22</v>
      </c>
      <c r="C17" s="3" t="s">
        <v>1627</v>
      </c>
      <c r="G17" s="3">
        <v>6.6669999999999997E-5</v>
      </c>
      <c r="H17" s="3">
        <v>3.2299999999999999E-5</v>
      </c>
      <c r="L17" s="3" t="s">
        <v>66</v>
      </c>
    </row>
    <row r="18" spans="1:16">
      <c r="A18" s="3" t="s">
        <v>1597</v>
      </c>
      <c r="B18" s="3" t="s">
        <v>22</v>
      </c>
      <c r="C18" s="3" t="s">
        <v>1628</v>
      </c>
      <c r="G18" s="3">
        <v>0</v>
      </c>
      <c r="H18" s="3">
        <v>1.624E-5</v>
      </c>
      <c r="L18" s="3" t="s">
        <v>69</v>
      </c>
    </row>
    <row r="22" spans="1:16">
      <c r="C22" s="6" t="s">
        <v>145</v>
      </c>
      <c r="E22" s="3">
        <f>SUM(E2:E18)</f>
        <v>1</v>
      </c>
      <c r="F22" s="3">
        <f t="shared" ref="F22:H22" si="0">SUM(F2:F18)</f>
        <v>3.5385704175513094E-5</v>
      </c>
      <c r="G22" s="3">
        <f t="shared" si="0"/>
        <v>1.48333E-4</v>
      </c>
      <c r="H22" s="3">
        <f t="shared" si="0"/>
        <v>1.2363000000000001E-4</v>
      </c>
      <c r="M22" s="7" t="s">
        <v>72</v>
      </c>
      <c r="O22" s="6" t="s">
        <v>73</v>
      </c>
      <c r="P22" s="6" t="s">
        <v>74</v>
      </c>
    </row>
    <row r="23" spans="1:16">
      <c r="M23" s="8"/>
      <c r="O23" s="3">
        <v>126714</v>
      </c>
      <c r="P23" s="3">
        <v>277216</v>
      </c>
    </row>
    <row r="24" spans="1:16">
      <c r="M24" s="8"/>
      <c r="O24" s="3">
        <f>O23*G22</f>
        <v>18.795867762</v>
      </c>
      <c r="P24" s="3">
        <f>P23*H22</f>
        <v>34.272214080000005</v>
      </c>
    </row>
    <row r="25" spans="1:16">
      <c r="F25" s="3">
        <v>3.5386000000000003E-5</v>
      </c>
      <c r="G25" s="3">
        <v>8.9599999999999998E-7</v>
      </c>
      <c r="H25" s="3">
        <v>1.9714099999999999E-4</v>
      </c>
      <c r="J25" s="3">
        <f>F25*F25*100000</f>
        <v>1.252168996E-4</v>
      </c>
      <c r="K25" s="3">
        <f t="shared" ref="K25:L25" si="1">G25*G25*100000</f>
        <v>8.0281599999999995E-8</v>
      </c>
      <c r="L25" s="3">
        <f t="shared" si="1"/>
        <v>3.8864573880999999E-3</v>
      </c>
      <c r="M25" s="9"/>
    </row>
    <row r="26" spans="1:16">
      <c r="J26" s="5"/>
      <c r="M26" s="9"/>
      <c r="O26" s="6" t="s">
        <v>75</v>
      </c>
    </row>
    <row r="27" spans="1:16">
      <c r="F27" s="3">
        <v>1.49944E-4</v>
      </c>
      <c r="G27" s="3">
        <v>9.0278000000000005E-5</v>
      </c>
      <c r="H27" s="3">
        <v>2.3414599999999999E-4</v>
      </c>
      <c r="J27" s="3">
        <f>F27*F27*100000</f>
        <v>2.2483203136E-3</v>
      </c>
      <c r="K27" s="3">
        <f t="shared" ref="K27:L27" si="2">G27*G27*100000</f>
        <v>8.1501172840000007E-4</v>
      </c>
      <c r="L27" s="3">
        <f t="shared" si="2"/>
        <v>5.4824349315999998E-3</v>
      </c>
      <c r="M27" s="9"/>
      <c r="O27" s="3" t="s">
        <v>467</v>
      </c>
    </row>
    <row r="28" spans="1:16">
      <c r="J28" s="5"/>
      <c r="O28" s="3">
        <v>28260</v>
      </c>
    </row>
    <row r="29" spans="1:16">
      <c r="F29" s="3">
        <v>1.22648E-4</v>
      </c>
      <c r="G29" s="3">
        <v>8.4938999999999994E-5</v>
      </c>
      <c r="H29" s="3">
        <v>1.7138400000000001E-4</v>
      </c>
      <c r="J29" s="3">
        <f>F29*F29*100000</f>
        <v>1.5042531903999999E-3</v>
      </c>
      <c r="K29" s="3">
        <f t="shared" ref="K29:L29" si="3">G29*G29*100000</f>
        <v>7.2146337209999989E-4</v>
      </c>
      <c r="L29" s="3">
        <f t="shared" si="3"/>
        <v>2.9372475456000005E-3</v>
      </c>
      <c r="O29" s="3">
        <v>1</v>
      </c>
    </row>
    <row r="35" spans="7:7">
      <c r="G35" s="6"/>
    </row>
    <row r="400" spans="6:8">
      <c r="F400" s="4">
        <f>SUM(F1:F399)</f>
        <v>3.7874940835102617E-4</v>
      </c>
      <c r="G400" s="4">
        <f t="shared" ref="G400:H400" si="4">SUM(G1:G399)</f>
        <v>4.7277899999999999E-4</v>
      </c>
      <c r="H400" s="4">
        <f t="shared" si="4"/>
        <v>8.4993099999999995E-4</v>
      </c>
    </row>
    <row r="401" spans="6:8">
      <c r="F401" s="3">
        <f>F400*F400</f>
        <v>1.4345111432625236E-7</v>
      </c>
      <c r="G401" s="3">
        <f t="shared" ref="G401:H401" si="5">G400*G400</f>
        <v>2.23519982841E-7</v>
      </c>
      <c r="H401" s="3">
        <f t="shared" si="5"/>
        <v>7.2238270476099992E-7</v>
      </c>
    </row>
  </sheetData>
  <phoneticPr fontId="3" type="noConversion"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0BF502-CBCA-D940-888B-4E53A8F11AF8}">
  <sheetPr codeName="Sheet3"/>
  <dimension ref="A1:P101"/>
  <sheetViews>
    <sheetView workbookViewId="0">
      <selection activeCell="A2" sqref="A2"/>
    </sheetView>
  </sheetViews>
  <sheetFormatPr baseColWidth="10" defaultRowHeight="15"/>
  <cols>
    <col min="1" max="1" width="18.6640625" style="3" bestFit="1" customWidth="1"/>
    <col min="2" max="2" width="17.6640625" style="3" customWidth="1"/>
    <col min="3" max="3" width="13.83203125" style="3" customWidth="1"/>
    <col min="4" max="5" width="7.6640625" style="3" customWidth="1"/>
    <col min="6" max="8" width="12" style="3" bestFit="1" customWidth="1"/>
    <col min="9" max="9" width="7.1640625" style="3" customWidth="1"/>
    <col min="10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187</v>
      </c>
      <c r="B2" s="3" t="s">
        <v>188</v>
      </c>
      <c r="C2" s="3" t="s">
        <v>189</v>
      </c>
      <c r="D2" s="3" t="s">
        <v>15</v>
      </c>
      <c r="E2" s="3">
        <v>1</v>
      </c>
      <c r="F2" s="4">
        <f t="shared" ref="F2:F13" si="0">E2/28260</f>
        <v>3.5385704175513094E-5</v>
      </c>
      <c r="G2" s="3">
        <v>9.5400000000000001E-5</v>
      </c>
      <c r="H2" s="3">
        <v>4.7200000000000002E-5</v>
      </c>
      <c r="I2" s="3" t="s">
        <v>27</v>
      </c>
      <c r="J2" s="3" t="s">
        <v>190</v>
      </c>
    </row>
    <row r="3" spans="1:12">
      <c r="A3" s="3" t="s">
        <v>187</v>
      </c>
      <c r="B3" s="3" t="s">
        <v>191</v>
      </c>
      <c r="C3" s="3" t="s">
        <v>192</v>
      </c>
      <c r="D3" s="3" t="s">
        <v>15</v>
      </c>
      <c r="E3" s="3">
        <v>1</v>
      </c>
      <c r="F3" s="4">
        <f t="shared" si="0"/>
        <v>3.5385704175513094E-5</v>
      </c>
      <c r="L3" s="3" t="s">
        <v>16</v>
      </c>
    </row>
    <row r="4" spans="1:12">
      <c r="A4" s="3" t="s">
        <v>187</v>
      </c>
      <c r="B4" s="3" t="s">
        <v>193</v>
      </c>
      <c r="C4" s="3" t="s">
        <v>194</v>
      </c>
      <c r="D4" s="3" t="s">
        <v>15</v>
      </c>
      <c r="E4" s="3">
        <v>1</v>
      </c>
      <c r="F4" s="4">
        <f t="shared" si="0"/>
        <v>3.5385704175513094E-5</v>
      </c>
      <c r="L4" s="3" t="s">
        <v>16</v>
      </c>
    </row>
    <row r="5" spans="1:12">
      <c r="A5" s="3" t="s">
        <v>187</v>
      </c>
      <c r="B5" s="3" t="s">
        <v>195</v>
      </c>
      <c r="C5" s="3" t="s">
        <v>196</v>
      </c>
      <c r="D5" s="3" t="s">
        <v>15</v>
      </c>
      <c r="E5" s="3">
        <v>1</v>
      </c>
      <c r="F5" s="4">
        <f t="shared" si="0"/>
        <v>3.5385704175513094E-5</v>
      </c>
      <c r="L5" s="3" t="s">
        <v>21</v>
      </c>
    </row>
    <row r="6" spans="1:12">
      <c r="A6" s="3" t="s">
        <v>187</v>
      </c>
      <c r="B6" s="3" t="s">
        <v>197</v>
      </c>
      <c r="C6" s="3" t="s">
        <v>198</v>
      </c>
      <c r="D6" s="3" t="s">
        <v>15</v>
      </c>
      <c r="E6" s="3">
        <v>1</v>
      </c>
      <c r="F6" s="4">
        <f t="shared" si="0"/>
        <v>3.5385704175513094E-5</v>
      </c>
      <c r="L6" s="3" t="s">
        <v>21</v>
      </c>
    </row>
    <row r="7" spans="1:12">
      <c r="A7" s="3" t="s">
        <v>187</v>
      </c>
      <c r="B7" s="3" t="s">
        <v>199</v>
      </c>
      <c r="C7" s="3" t="s">
        <v>200</v>
      </c>
      <c r="D7" s="3" t="s">
        <v>15</v>
      </c>
      <c r="E7" s="3">
        <v>1</v>
      </c>
      <c r="F7" s="4">
        <f t="shared" si="0"/>
        <v>3.5385704175513094E-5</v>
      </c>
      <c r="L7" s="3" t="s">
        <v>21</v>
      </c>
    </row>
    <row r="8" spans="1:12">
      <c r="A8" s="3" t="s">
        <v>187</v>
      </c>
      <c r="B8" s="3" t="s">
        <v>22</v>
      </c>
      <c r="C8" s="3" t="s">
        <v>201</v>
      </c>
      <c r="D8" s="3" t="s">
        <v>15</v>
      </c>
      <c r="E8" s="3">
        <v>1</v>
      </c>
      <c r="F8" s="4">
        <f t="shared" si="0"/>
        <v>3.5385704175513094E-5</v>
      </c>
      <c r="L8" s="3" t="s">
        <v>21</v>
      </c>
    </row>
    <row r="9" spans="1:12">
      <c r="A9" s="3" t="s">
        <v>187</v>
      </c>
      <c r="B9" s="3" t="s">
        <v>22</v>
      </c>
      <c r="C9" s="3" t="s">
        <v>202</v>
      </c>
      <c r="D9" s="3" t="s">
        <v>15</v>
      </c>
      <c r="E9" s="3">
        <v>1</v>
      </c>
      <c r="F9" s="4">
        <f t="shared" si="0"/>
        <v>3.5385704175513094E-5</v>
      </c>
      <c r="L9" s="3" t="s">
        <v>21</v>
      </c>
    </row>
    <row r="10" spans="1:12">
      <c r="A10" s="3" t="s">
        <v>187</v>
      </c>
      <c r="B10" s="3" t="s">
        <v>22</v>
      </c>
      <c r="C10" s="3" t="s">
        <v>203</v>
      </c>
      <c r="D10" s="3" t="s">
        <v>15</v>
      </c>
      <c r="E10" s="3">
        <v>1</v>
      </c>
      <c r="F10" s="4">
        <f t="shared" si="0"/>
        <v>3.5385704175513094E-5</v>
      </c>
      <c r="G10" s="3">
        <v>6.7960000000000007E-5</v>
      </c>
      <c r="H10" s="3">
        <v>3.2839999999999997E-5</v>
      </c>
      <c r="L10" s="3" t="s">
        <v>21</v>
      </c>
    </row>
    <row r="11" spans="1:12">
      <c r="A11" s="3" t="s">
        <v>187</v>
      </c>
      <c r="B11" s="3" t="s">
        <v>204</v>
      </c>
      <c r="C11" s="3" t="s">
        <v>205</v>
      </c>
      <c r="D11" s="3" t="s">
        <v>15</v>
      </c>
      <c r="E11" s="3">
        <v>2</v>
      </c>
      <c r="F11" s="4">
        <f t="shared" si="0"/>
        <v>7.0771408351026188E-5</v>
      </c>
      <c r="L11" s="3" t="s">
        <v>21</v>
      </c>
    </row>
    <row r="12" spans="1:12">
      <c r="A12" s="3" t="s">
        <v>187</v>
      </c>
      <c r="B12" s="3" t="s">
        <v>22</v>
      </c>
      <c r="C12" s="3" t="s">
        <v>206</v>
      </c>
      <c r="D12" s="3" t="s">
        <v>15</v>
      </c>
      <c r="E12" s="3">
        <v>3</v>
      </c>
      <c r="F12" s="4">
        <f t="shared" si="0"/>
        <v>1.0615711252653928E-4</v>
      </c>
      <c r="G12" s="3">
        <v>4.7460000000000003E-5</v>
      </c>
      <c r="H12" s="3">
        <v>2.1670000000000001E-5</v>
      </c>
      <c r="L12" s="3" t="s">
        <v>24</v>
      </c>
    </row>
    <row r="13" spans="1:12">
      <c r="A13" s="3" t="s">
        <v>187</v>
      </c>
      <c r="B13" s="3" t="s">
        <v>22</v>
      </c>
      <c r="C13" s="3" t="s">
        <v>207</v>
      </c>
      <c r="D13" s="3" t="s">
        <v>15</v>
      </c>
      <c r="E13" s="3">
        <v>1</v>
      </c>
      <c r="F13" s="4">
        <f t="shared" si="0"/>
        <v>3.5385704175513094E-5</v>
      </c>
      <c r="L13" s="3" t="s">
        <v>24</v>
      </c>
    </row>
    <row r="14" spans="1:12">
      <c r="A14" s="3" t="s">
        <v>187</v>
      </c>
      <c r="B14" s="3" t="s">
        <v>22</v>
      </c>
      <c r="C14" s="3" t="s">
        <v>208</v>
      </c>
      <c r="D14" s="3" t="s">
        <v>209</v>
      </c>
      <c r="E14" s="3">
        <v>0</v>
      </c>
      <c r="F14" s="12">
        <v>0</v>
      </c>
      <c r="L14" s="3" t="s">
        <v>24</v>
      </c>
    </row>
    <row r="15" spans="1:12">
      <c r="A15" s="3" t="s">
        <v>187</v>
      </c>
      <c r="B15" s="3" t="s">
        <v>210</v>
      </c>
      <c r="C15" s="3" t="s">
        <v>211</v>
      </c>
      <c r="G15" s="3">
        <v>9.2450000000000004E-6</v>
      </c>
      <c r="H15" s="3">
        <v>4.1450000000000001E-6</v>
      </c>
      <c r="L15" s="3" t="s">
        <v>16</v>
      </c>
    </row>
    <row r="16" spans="1:12">
      <c r="A16" s="3" t="s">
        <v>187</v>
      </c>
      <c r="B16" s="3" t="s">
        <v>212</v>
      </c>
      <c r="C16" s="3" t="s">
        <v>213</v>
      </c>
      <c r="G16" s="3">
        <v>8.9530000000000005E-6</v>
      </c>
      <c r="H16" s="3">
        <v>4.0609999999999997E-6</v>
      </c>
      <c r="L16" s="3" t="s">
        <v>16</v>
      </c>
    </row>
    <row r="17" spans="1:16">
      <c r="A17" s="3" t="s">
        <v>187</v>
      </c>
      <c r="B17" s="3" t="s">
        <v>22</v>
      </c>
      <c r="C17" s="3" t="s">
        <v>214</v>
      </c>
      <c r="G17" s="3">
        <v>8.9539999999999993E-6</v>
      </c>
      <c r="H17" s="3">
        <v>4.0609999999999997E-6</v>
      </c>
      <c r="L17" s="3" t="s">
        <v>66</v>
      </c>
    </row>
    <row r="18" spans="1:16">
      <c r="A18" s="3" t="s">
        <v>187</v>
      </c>
      <c r="B18" s="3" t="s">
        <v>22</v>
      </c>
      <c r="C18" s="3" t="s">
        <v>215</v>
      </c>
      <c r="G18" s="3">
        <v>0</v>
      </c>
      <c r="H18" s="3">
        <v>4.1010000000000002E-6</v>
      </c>
      <c r="I18" s="5"/>
      <c r="L18" s="3" t="s">
        <v>66</v>
      </c>
    </row>
    <row r="19" spans="1:16">
      <c r="A19" s="3" t="s">
        <v>187</v>
      </c>
      <c r="B19" s="3" t="s">
        <v>22</v>
      </c>
      <c r="C19" s="3" t="s">
        <v>216</v>
      </c>
      <c r="G19" s="3">
        <v>8.9530000000000005E-6</v>
      </c>
      <c r="H19" s="3">
        <v>4.0629999999999999E-6</v>
      </c>
      <c r="I19" s="5"/>
      <c r="L19" s="3" t="s">
        <v>66</v>
      </c>
    </row>
    <row r="20" spans="1:16">
      <c r="A20" s="3" t="s">
        <v>187</v>
      </c>
      <c r="B20" s="3" t="s">
        <v>22</v>
      </c>
      <c r="C20" s="3" t="s">
        <v>217</v>
      </c>
      <c r="G20" s="3">
        <v>1.13E-5</v>
      </c>
      <c r="H20" s="3">
        <v>5.5230000000000003E-6</v>
      </c>
      <c r="I20" s="5"/>
      <c r="L20" s="3" t="s">
        <v>66</v>
      </c>
    </row>
    <row r="21" spans="1:16">
      <c r="A21" s="3" t="s">
        <v>187</v>
      </c>
      <c r="B21" s="3" t="s">
        <v>22</v>
      </c>
      <c r="C21" s="3" t="s">
        <v>218</v>
      </c>
      <c r="G21" s="3">
        <v>0</v>
      </c>
      <c r="H21" s="3">
        <v>3.2280000000000003E-5</v>
      </c>
      <c r="I21" s="5"/>
      <c r="L21" s="3" t="s">
        <v>66</v>
      </c>
    </row>
    <row r="25" spans="1:16">
      <c r="C25" s="6" t="s">
        <v>145</v>
      </c>
      <c r="E25" s="3">
        <f>SUM(E2:E24)</f>
        <v>15</v>
      </c>
      <c r="F25" s="3">
        <f t="shared" ref="F25:H25" si="1">SUM(F2:F24)</f>
        <v>5.3078556263269649E-4</v>
      </c>
      <c r="G25" s="3">
        <f t="shared" si="1"/>
        <v>2.5822500000000006E-4</v>
      </c>
      <c r="H25" s="3">
        <f t="shared" si="1"/>
        <v>1.5994400000000003E-4</v>
      </c>
      <c r="M25" s="7" t="s">
        <v>72</v>
      </c>
      <c r="O25" s="6" t="s">
        <v>73</v>
      </c>
      <c r="P25" s="6" t="s">
        <v>74</v>
      </c>
    </row>
    <row r="26" spans="1:16">
      <c r="M26" s="8"/>
      <c r="O26" s="3">
        <v>125790</v>
      </c>
      <c r="P26" s="3">
        <v>275442</v>
      </c>
    </row>
    <row r="27" spans="1:16">
      <c r="O27" s="3">
        <f>O26*G25</f>
        <v>32.482122750000009</v>
      </c>
      <c r="P27" s="3">
        <f>P26*H25</f>
        <v>44.055295248000007</v>
      </c>
    </row>
    <row r="28" spans="1:16">
      <c r="F28" s="3">
        <v>5.30786E-4</v>
      </c>
      <c r="G28" s="3">
        <v>2.97106E-4</v>
      </c>
      <c r="H28" s="3">
        <v>8.7529899999999996E-4</v>
      </c>
      <c r="J28" s="10">
        <f>F28*F28*100000</f>
        <v>2.8173377779600002E-2</v>
      </c>
      <c r="K28" s="10">
        <f t="shared" ref="K28:L28" si="2">G28*G28*100000</f>
        <v>8.8271975236000003E-3</v>
      </c>
      <c r="L28" s="10">
        <f t="shared" si="2"/>
        <v>7.6614833940099991E-2</v>
      </c>
      <c r="O28" s="6" t="s">
        <v>75</v>
      </c>
    </row>
    <row r="29" spans="1:16">
      <c r="O29" s="3" t="s">
        <v>146</v>
      </c>
    </row>
    <row r="30" spans="1:16">
      <c r="F30" s="3">
        <v>2.5439199999999999E-4</v>
      </c>
      <c r="G30" s="3">
        <v>1.7401E-4</v>
      </c>
      <c r="H30" s="3">
        <v>3.59107E-4</v>
      </c>
      <c r="J30" s="10">
        <f>F30*F30*100000</f>
        <v>6.4715289663999989E-3</v>
      </c>
      <c r="K30" s="10">
        <f t="shared" ref="K30:L30" si="3">G30*G30*100000</f>
        <v>3.0279480099999999E-3</v>
      </c>
      <c r="L30" s="10">
        <f t="shared" si="3"/>
        <v>1.2895783744899999E-2</v>
      </c>
      <c r="O30" s="3">
        <v>28260</v>
      </c>
    </row>
    <row r="31" spans="1:16">
      <c r="O31" s="3">
        <v>15</v>
      </c>
    </row>
    <row r="32" spans="1:16">
      <c r="F32" s="3">
        <v>1.5974300000000001E-4</v>
      </c>
      <c r="G32" s="3">
        <v>1.16072E-4</v>
      </c>
      <c r="H32" s="3">
        <v>2.1444199999999999E-4</v>
      </c>
      <c r="J32" s="10">
        <f>F32*F32*100000</f>
        <v>2.5517826049000002E-3</v>
      </c>
      <c r="K32" s="10">
        <f t="shared" ref="K32:L32" si="4">G32*G32*100000</f>
        <v>1.3472709184E-3</v>
      </c>
      <c r="L32" s="10">
        <f t="shared" si="4"/>
        <v>4.5985371363999996E-3</v>
      </c>
    </row>
    <row r="100" spans="6:8">
      <c r="F100" s="4">
        <f>SUM(F1:F99)</f>
        <v>2.006492125265393E-3</v>
      </c>
      <c r="G100" s="4">
        <f t="shared" ref="G100:H100" si="5">SUM(G1:G99)</f>
        <v>1.1036380000000001E-3</v>
      </c>
      <c r="H100" s="4">
        <f t="shared" si="5"/>
        <v>1.7687359999999999E-3</v>
      </c>
    </row>
    <row r="101" spans="6:8">
      <c r="F101" s="4">
        <f>F100*F100</f>
        <v>4.0260106487520337E-6</v>
      </c>
      <c r="G101" s="4">
        <f t="shared" ref="G101:H101" si="6">G100*G100</f>
        <v>1.2180168350440002E-6</v>
      </c>
      <c r="H101" s="4">
        <f t="shared" si="6"/>
        <v>3.1284270376959999E-6</v>
      </c>
    </row>
  </sheetData>
  <phoneticPr fontId="3" type="noConversion"/>
  <pageMargins left="0.7" right="0.7" top="0.78740157499999996" bottom="0.78740157499999996" header="0.3" footer="0.3"/>
  <pageSetup paperSize="9"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73B486-38B5-F743-A324-14580FEF1426}">
  <sheetPr codeName="Tabelle37"/>
  <dimension ref="A1:P101"/>
  <sheetViews>
    <sheetView workbookViewId="0">
      <selection activeCell="A2" sqref="A2"/>
    </sheetView>
  </sheetViews>
  <sheetFormatPr baseColWidth="10" defaultRowHeight="15"/>
  <cols>
    <col min="1" max="1" width="18.5" style="3" customWidth="1"/>
    <col min="2" max="2" width="16.83203125" style="3" customWidth="1"/>
    <col min="3" max="3" width="15" style="3" customWidth="1"/>
    <col min="4" max="5" width="10.83203125" style="3"/>
    <col min="6" max="6" width="12.5" style="3" customWidth="1"/>
    <col min="7" max="8" width="12" style="3" bestFit="1" customWidth="1"/>
    <col min="9" max="9" width="6.33203125" style="3" customWidth="1"/>
    <col min="10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1629</v>
      </c>
      <c r="B2" s="3" t="s">
        <v>1630</v>
      </c>
      <c r="C2" s="3" t="s">
        <v>1631</v>
      </c>
      <c r="D2" s="3" t="s">
        <v>15</v>
      </c>
      <c r="E2" s="3">
        <v>1</v>
      </c>
      <c r="F2" s="4">
        <f>E2/28260</f>
        <v>3.5385704175513094E-5</v>
      </c>
      <c r="L2" s="3" t="s">
        <v>16</v>
      </c>
    </row>
    <row r="3" spans="1:12">
      <c r="A3" s="3" t="s">
        <v>1629</v>
      </c>
      <c r="B3" s="3" t="s">
        <v>1632</v>
      </c>
      <c r="C3" s="3" t="s">
        <v>1633</v>
      </c>
      <c r="D3" s="3" t="s">
        <v>15</v>
      </c>
      <c r="E3" s="3">
        <v>1</v>
      </c>
      <c r="F3" s="4">
        <f>E3/28260</f>
        <v>3.5385704175513094E-5</v>
      </c>
      <c r="L3" s="3" t="s">
        <v>16</v>
      </c>
    </row>
    <row r="4" spans="1:12">
      <c r="A4" s="3" t="s">
        <v>1629</v>
      </c>
      <c r="B4" s="3" t="s">
        <v>22</v>
      </c>
      <c r="C4" s="3" t="s">
        <v>1634</v>
      </c>
      <c r="D4" s="3" t="s">
        <v>15</v>
      </c>
      <c r="E4" s="3">
        <v>1</v>
      </c>
      <c r="F4" s="4">
        <f>E4/28260</f>
        <v>3.5385704175513094E-5</v>
      </c>
      <c r="L4" s="3" t="s">
        <v>24</v>
      </c>
    </row>
    <row r="5" spans="1:12">
      <c r="A5" s="3" t="s">
        <v>1629</v>
      </c>
      <c r="B5" s="3" t="s">
        <v>1635</v>
      </c>
      <c r="C5" s="3" t="s">
        <v>1636</v>
      </c>
      <c r="D5" s="3" t="s">
        <v>15</v>
      </c>
      <c r="E5" s="3">
        <v>2</v>
      </c>
      <c r="F5" s="4">
        <f>E5/28260</f>
        <v>7.0771408351026188E-5</v>
      </c>
      <c r="L5" s="3" t="s">
        <v>16</v>
      </c>
    </row>
    <row r="6" spans="1:12">
      <c r="A6" s="3" t="s">
        <v>1629</v>
      </c>
      <c r="B6" s="3" t="s">
        <v>22</v>
      </c>
      <c r="C6" s="3" t="s">
        <v>1637</v>
      </c>
      <c r="D6" s="3" t="s">
        <v>15</v>
      </c>
      <c r="E6" s="3">
        <v>3</v>
      </c>
      <c r="F6" s="4">
        <f>E6/28260</f>
        <v>1.0615711252653928E-4</v>
      </c>
      <c r="G6" s="3">
        <v>6.0000000000000002E-5</v>
      </c>
      <c r="H6" s="3">
        <v>2.323E-5</v>
      </c>
      <c r="I6" s="3" t="s">
        <v>27</v>
      </c>
      <c r="J6" s="3" t="s">
        <v>28</v>
      </c>
    </row>
    <row r="7" spans="1:12">
      <c r="A7" s="3" t="s">
        <v>1629</v>
      </c>
      <c r="B7" s="3" t="s">
        <v>1638</v>
      </c>
      <c r="C7" s="3" t="s">
        <v>1639</v>
      </c>
      <c r="G7" s="3">
        <v>3.1569999999999998E-5</v>
      </c>
      <c r="H7" s="3">
        <v>1.4430000000000001E-5</v>
      </c>
      <c r="I7" s="3" t="s">
        <v>27</v>
      </c>
      <c r="J7" s="3" t="s">
        <v>28</v>
      </c>
    </row>
    <row r="8" spans="1:12">
      <c r="A8" s="3" t="s">
        <v>1629</v>
      </c>
      <c r="B8" s="3" t="s">
        <v>1640</v>
      </c>
      <c r="C8" s="3" t="s">
        <v>1641</v>
      </c>
      <c r="G8" s="3">
        <v>8.952E-6</v>
      </c>
      <c r="H8" s="3">
        <v>4.0640000000000004E-6</v>
      </c>
      <c r="L8" s="3" t="s">
        <v>16</v>
      </c>
    </row>
    <row r="9" spans="1:12">
      <c r="A9" s="3" t="s">
        <v>1629</v>
      </c>
      <c r="B9" s="3" t="s">
        <v>1642</v>
      </c>
      <c r="C9" s="3" t="s">
        <v>1643</v>
      </c>
      <c r="G9" s="3">
        <v>8.8999999999999995E-5</v>
      </c>
      <c r="H9" s="3">
        <v>3.9549999999999999E-5</v>
      </c>
      <c r="L9" s="3" t="s">
        <v>16</v>
      </c>
    </row>
    <row r="10" spans="1:12">
      <c r="A10" s="3" t="s">
        <v>1629</v>
      </c>
      <c r="B10" s="3" t="s">
        <v>1644</v>
      </c>
      <c r="C10" s="3" t="s">
        <v>1645</v>
      </c>
      <c r="G10" s="3">
        <v>5.1730000000000001E-5</v>
      </c>
      <c r="H10" s="3">
        <v>1.098E-4</v>
      </c>
      <c r="L10" s="3" t="s">
        <v>16</v>
      </c>
    </row>
    <row r="11" spans="1:12">
      <c r="A11" s="3" t="s">
        <v>1629</v>
      </c>
      <c r="B11" s="3" t="s">
        <v>1646</v>
      </c>
      <c r="C11" s="3" t="s">
        <v>1647</v>
      </c>
      <c r="G11" s="3">
        <v>6.6810000000000006E-5</v>
      </c>
      <c r="H11" s="3">
        <v>2.6429999999999999E-5</v>
      </c>
      <c r="L11" s="3" t="s">
        <v>16</v>
      </c>
    </row>
    <row r="12" spans="1:12">
      <c r="A12" s="3" t="s">
        <v>1629</v>
      </c>
      <c r="B12" s="3" t="s">
        <v>22</v>
      </c>
      <c r="C12" s="3" t="s">
        <v>1648</v>
      </c>
      <c r="G12" s="3">
        <v>0</v>
      </c>
      <c r="H12" s="3">
        <v>4.0620000000000002E-6</v>
      </c>
      <c r="L12" s="3" t="s">
        <v>66</v>
      </c>
    </row>
    <row r="13" spans="1:12">
      <c r="A13" s="3" t="s">
        <v>1629</v>
      </c>
      <c r="B13" s="3" t="s">
        <v>22</v>
      </c>
      <c r="C13" s="3" t="s">
        <v>1649</v>
      </c>
      <c r="G13" s="3">
        <v>1.791E-5</v>
      </c>
      <c r="H13" s="3">
        <v>2.031E-5</v>
      </c>
      <c r="L13" s="3" t="s">
        <v>69</v>
      </c>
    </row>
    <row r="17" spans="3:16">
      <c r="C17" s="6" t="s">
        <v>145</v>
      </c>
      <c r="E17" s="3">
        <f>SUM(E2:E16)</f>
        <v>8</v>
      </c>
      <c r="F17" s="3">
        <f t="shared" ref="F17:H17" si="0">SUM(F2:F16)</f>
        <v>2.8308563340410475E-4</v>
      </c>
      <c r="G17" s="3">
        <f t="shared" si="0"/>
        <v>3.25972E-4</v>
      </c>
      <c r="H17" s="3">
        <f t="shared" si="0"/>
        <v>2.41876E-4</v>
      </c>
      <c r="M17" s="7" t="s">
        <v>72</v>
      </c>
      <c r="O17" s="6" t="s">
        <v>73</v>
      </c>
      <c r="P17" s="6" t="s">
        <v>74</v>
      </c>
    </row>
    <row r="18" spans="3:16">
      <c r="M18" s="8"/>
      <c r="O18" s="3">
        <v>126716</v>
      </c>
      <c r="P18" s="3">
        <v>277226</v>
      </c>
    </row>
    <row r="19" spans="3:16">
      <c r="O19" s="3">
        <f>O18*G17</f>
        <v>41.305867952</v>
      </c>
      <c r="P19" s="3">
        <f>P18*H17</f>
        <v>67.054315975999998</v>
      </c>
    </row>
    <row r="20" spans="3:16">
      <c r="F20" s="3">
        <v>2.8308599999999999E-4</v>
      </c>
      <c r="G20" s="3">
        <v>1.2222399999999999E-4</v>
      </c>
      <c r="H20" s="3">
        <v>5.5771499999999997E-4</v>
      </c>
      <c r="J20" s="10">
        <f>F20*F20*100000</f>
        <v>8.0137683396000001E-3</v>
      </c>
      <c r="K20" s="10">
        <f t="shared" ref="K20:L20" si="1">G20*G20*100000</f>
        <v>1.4938706175999998E-3</v>
      </c>
      <c r="L20" s="10">
        <f t="shared" si="1"/>
        <v>3.1104602122499995E-2</v>
      </c>
      <c r="O20" s="6" t="s">
        <v>75</v>
      </c>
    </row>
    <row r="21" spans="3:16">
      <c r="O21" s="3" t="s">
        <v>146</v>
      </c>
    </row>
    <row r="22" spans="3:16">
      <c r="F22" s="3">
        <v>3.2355799999999999E-4</v>
      </c>
      <c r="G22" s="3">
        <v>2.3220099999999999E-4</v>
      </c>
      <c r="H22" s="3">
        <v>4.38918E-4</v>
      </c>
      <c r="J22" s="10">
        <f>F22*F22*100000</f>
        <v>1.04689779364E-2</v>
      </c>
      <c r="K22" s="10">
        <f t="shared" ref="K22:L22" si="2">G22*G22*100000</f>
        <v>5.3917304400999998E-3</v>
      </c>
      <c r="L22" s="10">
        <f t="shared" si="2"/>
        <v>1.92649010724E-2</v>
      </c>
      <c r="O22" s="3">
        <v>28260</v>
      </c>
    </row>
    <row r="23" spans="3:16">
      <c r="O23" s="3">
        <v>8</v>
      </c>
    </row>
    <row r="24" spans="3:16">
      <c r="F24" s="3">
        <v>2.4168E-4</v>
      </c>
      <c r="G24" s="3">
        <v>1.8730299999999999E-4</v>
      </c>
      <c r="H24" s="3">
        <v>3.06915E-4</v>
      </c>
      <c r="J24" s="10">
        <f>F24*F24*100000</f>
        <v>5.84092224E-3</v>
      </c>
      <c r="K24" s="10">
        <f t="shared" ref="K24:L24" si="3">G24*G24*100000</f>
        <v>3.5082413808999995E-3</v>
      </c>
      <c r="L24" s="10">
        <f t="shared" si="3"/>
        <v>9.4196817225E-3</v>
      </c>
    </row>
    <row r="100" spans="6:8">
      <c r="F100" s="4">
        <f>SUM(F1:F99)</f>
        <v>1.4144952668082094E-3</v>
      </c>
      <c r="G100" s="4">
        <f t="shared" ref="G100:H100" si="4">SUM(G1:G99)</f>
        <v>1.193672E-3</v>
      </c>
      <c r="H100" s="4">
        <f t="shared" si="4"/>
        <v>1.7872999999999999E-3</v>
      </c>
    </row>
    <row r="101" spans="6:8">
      <c r="F101" s="4">
        <f>F100*F100</f>
        <v>2.0007968598228274E-6</v>
      </c>
      <c r="G101" s="4">
        <f t="shared" ref="G101:H101" si="5">G100*G100</f>
        <v>1.424852843584E-6</v>
      </c>
      <c r="H101" s="4">
        <f t="shared" si="5"/>
        <v>3.1944412899999995E-6</v>
      </c>
    </row>
  </sheetData>
  <phoneticPr fontId="3" type="noConversion"/>
  <pageMargins left="0.7" right="0.7" top="0.78740157499999996" bottom="0.78740157499999996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DF9564-60E4-6C4E-A41D-577FAC178CC8}">
  <sheetPr codeName="Sheet26"/>
  <dimension ref="A1:P35"/>
  <sheetViews>
    <sheetView topLeftCell="A4" workbookViewId="0">
      <selection activeCell="J35" sqref="J35:L35"/>
    </sheetView>
  </sheetViews>
  <sheetFormatPr baseColWidth="10" defaultRowHeight="15"/>
  <cols>
    <col min="1" max="1" width="18" style="3" customWidth="1"/>
    <col min="2" max="2" width="18.6640625" style="3" customWidth="1"/>
    <col min="3" max="3" width="15.33203125" style="3" customWidth="1"/>
    <col min="4" max="5" width="10.83203125" style="3"/>
    <col min="6" max="6" width="14.1640625" style="3" bestFit="1" customWidth="1"/>
    <col min="7" max="8" width="12" style="3" bestFit="1" customWidth="1"/>
    <col min="9" max="10" width="10.83203125" style="3"/>
    <col min="11" max="11" width="13.6640625" style="3" customWidth="1"/>
    <col min="12" max="16384" width="10.83203125" style="3"/>
  </cols>
  <sheetData>
    <row r="1" spans="1:12" s="6" customFormat="1">
      <c r="A1" s="37" t="s">
        <v>0</v>
      </c>
      <c r="B1" s="37" t="s">
        <v>1</v>
      </c>
      <c r="C1" s="37" t="s">
        <v>2</v>
      </c>
      <c r="D1" s="37" t="s">
        <v>3</v>
      </c>
      <c r="E1" s="38" t="s">
        <v>4</v>
      </c>
      <c r="F1" s="38" t="s">
        <v>5</v>
      </c>
      <c r="G1" s="37" t="s">
        <v>6</v>
      </c>
      <c r="H1" s="37" t="s">
        <v>7</v>
      </c>
      <c r="I1" s="37" t="s">
        <v>8</v>
      </c>
      <c r="J1" s="37" t="s">
        <v>9</v>
      </c>
      <c r="K1" s="37" t="s">
        <v>10</v>
      </c>
      <c r="L1" s="37" t="s">
        <v>11</v>
      </c>
    </row>
    <row r="2" spans="1:12">
      <c r="A2" s="3" t="s">
        <v>1650</v>
      </c>
      <c r="B2" s="3" t="s">
        <v>1651</v>
      </c>
      <c r="C2" s="3" t="s">
        <v>1652</v>
      </c>
      <c r="D2" s="3" t="s">
        <v>15</v>
      </c>
      <c r="E2" s="3">
        <v>1</v>
      </c>
      <c r="F2" s="39">
        <f>E2/28260</f>
        <v>3.5385704175513094E-5</v>
      </c>
      <c r="G2" s="3">
        <v>4.4759999999999998E-5</v>
      </c>
      <c r="H2" s="3">
        <v>2.8430000000000001E-5</v>
      </c>
      <c r="I2" s="3" t="s">
        <v>27</v>
      </c>
      <c r="J2" s="3" t="s">
        <v>28</v>
      </c>
    </row>
    <row r="3" spans="1:12">
      <c r="A3" s="3" t="s">
        <v>1650</v>
      </c>
      <c r="B3" s="3" t="s">
        <v>1653</v>
      </c>
      <c r="C3" s="3" t="s">
        <v>1654</v>
      </c>
      <c r="D3" s="3" t="s">
        <v>15</v>
      </c>
      <c r="E3" s="3">
        <v>1</v>
      </c>
      <c r="F3" s="39">
        <f t="shared" ref="F3:F4" si="0">E3/28260</f>
        <v>3.5385704175513094E-5</v>
      </c>
      <c r="L3" s="3" t="s">
        <v>21</v>
      </c>
    </row>
    <row r="4" spans="1:12">
      <c r="A4" s="3" t="s">
        <v>1650</v>
      </c>
      <c r="B4" s="3" t="s">
        <v>1655</v>
      </c>
      <c r="C4" s="3" t="s">
        <v>1656</v>
      </c>
      <c r="D4" s="3" t="s">
        <v>15</v>
      </c>
      <c r="E4" s="3">
        <v>1</v>
      </c>
      <c r="F4" s="39">
        <f t="shared" si="0"/>
        <v>3.5385704175513094E-5</v>
      </c>
      <c r="G4" s="3">
        <v>8.9619999999999999E-6</v>
      </c>
      <c r="H4" s="3">
        <v>4.0629999999999999E-6</v>
      </c>
      <c r="L4" s="3" t="s">
        <v>21</v>
      </c>
    </row>
    <row r="5" spans="1:12">
      <c r="A5" s="3" t="s">
        <v>1650</v>
      </c>
      <c r="B5" s="3" t="s">
        <v>1657</v>
      </c>
      <c r="C5" s="3" t="s">
        <v>1658</v>
      </c>
      <c r="J5" s="3" t="s">
        <v>30</v>
      </c>
    </row>
    <row r="6" spans="1:12">
      <c r="A6" s="3" t="s">
        <v>1650</v>
      </c>
      <c r="B6" s="3" t="s">
        <v>1659</v>
      </c>
      <c r="C6" s="3" t="s">
        <v>1660</v>
      </c>
      <c r="J6" s="3" t="s">
        <v>28</v>
      </c>
    </row>
    <row r="7" spans="1:12">
      <c r="A7" s="3" t="s">
        <v>1650</v>
      </c>
      <c r="B7" s="3" t="s">
        <v>1661</v>
      </c>
      <c r="C7" s="3" t="s">
        <v>1662</v>
      </c>
      <c r="J7" s="3" t="s">
        <v>115</v>
      </c>
    </row>
    <row r="8" spans="1:12">
      <c r="A8" s="3" t="s">
        <v>1650</v>
      </c>
      <c r="B8" s="3" t="s">
        <v>1663</v>
      </c>
      <c r="C8" s="3" t="s">
        <v>1664</v>
      </c>
      <c r="J8" s="3" t="s">
        <v>115</v>
      </c>
    </row>
    <row r="9" spans="1:12">
      <c r="A9" s="3" t="s">
        <v>1650</v>
      </c>
      <c r="B9" s="3" t="s">
        <v>1665</v>
      </c>
      <c r="C9" s="3" t="s">
        <v>1666</v>
      </c>
      <c r="J9" s="3" t="s">
        <v>30</v>
      </c>
    </row>
    <row r="10" spans="1:12">
      <c r="A10" s="3" t="s">
        <v>1650</v>
      </c>
      <c r="B10" s="3" t="s">
        <v>1667</v>
      </c>
      <c r="C10" s="3" t="s">
        <v>1668</v>
      </c>
      <c r="J10" s="3" t="s">
        <v>30</v>
      </c>
    </row>
    <row r="11" spans="1:12">
      <c r="A11" s="3" t="s">
        <v>1650</v>
      </c>
      <c r="B11" s="3" t="s">
        <v>1669</v>
      </c>
      <c r="C11" s="3" t="s">
        <v>1670</v>
      </c>
      <c r="J11" s="3" t="s">
        <v>115</v>
      </c>
    </row>
    <row r="12" spans="1:12">
      <c r="A12" s="3" t="s">
        <v>1650</v>
      </c>
      <c r="B12" s="3" t="s">
        <v>1671</v>
      </c>
      <c r="C12" s="3" t="s">
        <v>1672</v>
      </c>
      <c r="J12" s="3" t="s">
        <v>115</v>
      </c>
    </row>
    <row r="13" spans="1:12">
      <c r="A13" s="3" t="s">
        <v>1650</v>
      </c>
      <c r="B13" s="3" t="s">
        <v>1673</v>
      </c>
      <c r="C13" s="3" t="s">
        <v>1674</v>
      </c>
      <c r="I13" s="3" t="s">
        <v>27</v>
      </c>
      <c r="J13" s="3" t="s">
        <v>28</v>
      </c>
    </row>
    <row r="14" spans="1:12">
      <c r="A14" s="3" t="s">
        <v>1650</v>
      </c>
      <c r="B14" s="3" t="s">
        <v>1675</v>
      </c>
      <c r="C14" s="3" t="s">
        <v>985</v>
      </c>
      <c r="G14" s="3">
        <v>0</v>
      </c>
      <c r="H14" s="3">
        <v>6.6590000000000001E-6</v>
      </c>
      <c r="L14" s="3" t="s">
        <v>16</v>
      </c>
    </row>
    <row r="15" spans="1:12">
      <c r="A15" s="3" t="s">
        <v>1650</v>
      </c>
      <c r="B15" s="3" t="s">
        <v>1676</v>
      </c>
      <c r="C15" s="3" t="s">
        <v>1677</v>
      </c>
      <c r="G15" s="3">
        <v>8.9509999999999995E-6</v>
      </c>
      <c r="H15" s="3">
        <v>4.0609999999999997E-6</v>
      </c>
      <c r="L15" s="3" t="s">
        <v>16</v>
      </c>
    </row>
    <row r="16" spans="1:12">
      <c r="A16" s="3" t="s">
        <v>1650</v>
      </c>
      <c r="B16" s="3" t="s">
        <v>1678</v>
      </c>
      <c r="C16" s="3" t="s">
        <v>1679</v>
      </c>
      <c r="G16" s="3">
        <v>0</v>
      </c>
      <c r="H16" s="3">
        <v>4.0629999999999999E-6</v>
      </c>
      <c r="L16" s="3" t="s">
        <v>16</v>
      </c>
    </row>
    <row r="17" spans="1:16">
      <c r="A17" s="3" t="s">
        <v>1650</v>
      </c>
      <c r="B17" s="3" t="s">
        <v>1680</v>
      </c>
      <c r="C17" s="3" t="s">
        <v>704</v>
      </c>
      <c r="G17" s="3">
        <v>6.6840000000000004E-5</v>
      </c>
      <c r="H17" s="3">
        <v>3.2379999999999998E-5</v>
      </c>
      <c r="L17" s="3" t="s">
        <v>16</v>
      </c>
    </row>
    <row r="18" spans="1:16">
      <c r="A18" s="3" t="s">
        <v>1650</v>
      </c>
      <c r="B18" s="3" t="s">
        <v>1681</v>
      </c>
      <c r="C18" s="3" t="s">
        <v>1682</v>
      </c>
      <c r="G18" s="3">
        <v>8.9530000000000005E-6</v>
      </c>
      <c r="H18" s="3">
        <v>4.0609999999999997E-6</v>
      </c>
      <c r="L18" s="3" t="s">
        <v>16</v>
      </c>
    </row>
    <row r="19" spans="1:16">
      <c r="A19" s="3" t="s">
        <v>1650</v>
      </c>
      <c r="B19" s="3" t="s">
        <v>1683</v>
      </c>
      <c r="C19" s="3" t="s">
        <v>1684</v>
      </c>
      <c r="G19" s="3">
        <v>0</v>
      </c>
      <c r="H19" s="3">
        <v>4.0609999999999997E-6</v>
      </c>
      <c r="L19" s="3" t="s">
        <v>16</v>
      </c>
    </row>
    <row r="20" spans="1:16">
      <c r="A20" s="3" t="s">
        <v>1650</v>
      </c>
      <c r="B20" s="3" t="s">
        <v>1685</v>
      </c>
      <c r="C20" s="3" t="s">
        <v>1686</v>
      </c>
      <c r="G20" s="3">
        <v>8.9509999999999995E-6</v>
      </c>
      <c r="H20" s="3">
        <v>4.0609999999999997E-6</v>
      </c>
      <c r="L20" s="3" t="s">
        <v>16</v>
      </c>
    </row>
    <row r="21" spans="1:16">
      <c r="A21" s="3" t="s">
        <v>1650</v>
      </c>
      <c r="B21" s="3" t="s">
        <v>1687</v>
      </c>
      <c r="C21" s="3" t="s">
        <v>1688</v>
      </c>
      <c r="G21" s="3">
        <v>0</v>
      </c>
      <c r="H21" s="3">
        <v>4.0629999999999999E-6</v>
      </c>
      <c r="L21" s="3" t="s">
        <v>16</v>
      </c>
    </row>
    <row r="22" spans="1:16">
      <c r="A22" s="3" t="s">
        <v>1650</v>
      </c>
      <c r="B22" s="3" t="s">
        <v>1689</v>
      </c>
      <c r="C22" s="3" t="s">
        <v>1690</v>
      </c>
      <c r="G22" s="3">
        <v>0</v>
      </c>
      <c r="H22" s="3">
        <v>4.0670000000000002E-6</v>
      </c>
      <c r="L22" s="3" t="s">
        <v>16</v>
      </c>
    </row>
    <row r="23" spans="1:16">
      <c r="A23" s="3" t="s">
        <v>1650</v>
      </c>
      <c r="B23" s="3" t="s">
        <v>1691</v>
      </c>
      <c r="C23" s="3" t="s">
        <v>815</v>
      </c>
      <c r="G23" s="3">
        <v>0</v>
      </c>
      <c r="H23" s="3">
        <v>3.3590000000000002E-5</v>
      </c>
      <c r="L23" s="3" t="s">
        <v>16</v>
      </c>
    </row>
    <row r="24" spans="1:16">
      <c r="A24" s="3" t="s">
        <v>1650</v>
      </c>
      <c r="B24" s="3" t="s">
        <v>22</v>
      </c>
      <c r="C24" s="3" t="s">
        <v>1692</v>
      </c>
      <c r="G24" s="3">
        <v>0</v>
      </c>
      <c r="H24" s="3">
        <v>4.0629999999999999E-6</v>
      </c>
      <c r="L24" s="3" t="s">
        <v>69</v>
      </c>
    </row>
    <row r="28" spans="1:16">
      <c r="C28" s="6" t="s">
        <v>145</v>
      </c>
      <c r="E28" s="3">
        <f>SUM(E2:E24)</f>
        <v>3</v>
      </c>
      <c r="F28" s="3">
        <f t="shared" ref="F28:H28" si="1">SUM(F2:F24)</f>
        <v>1.0615711252653928E-4</v>
      </c>
      <c r="G28" s="3">
        <f t="shared" si="1"/>
        <v>1.4741699999999997E-4</v>
      </c>
      <c r="H28" s="3">
        <f t="shared" si="1"/>
        <v>1.37622E-4</v>
      </c>
      <c r="M28" s="7" t="s">
        <v>72</v>
      </c>
      <c r="O28" s="6" t="s">
        <v>73</v>
      </c>
      <c r="P28" s="6" t="s">
        <v>74</v>
      </c>
    </row>
    <row r="29" spans="1:16">
      <c r="M29" s="8"/>
      <c r="O29" s="3">
        <v>111710</v>
      </c>
      <c r="P29" s="3">
        <v>246096</v>
      </c>
    </row>
    <row r="30" spans="1:16">
      <c r="M30" s="9"/>
      <c r="O30" s="3">
        <f>O29*G28</f>
        <v>16.467953069999997</v>
      </c>
      <c r="P30" s="3">
        <f>P29*H28</f>
        <v>33.868223712000002</v>
      </c>
    </row>
    <row r="31" spans="1:16">
      <c r="F31" s="3">
        <v>1.0615699999999999E-4</v>
      </c>
      <c r="G31" s="3">
        <v>2.1892999999999999E-5</v>
      </c>
      <c r="H31" s="3">
        <v>3.1020400000000001E-4</v>
      </c>
      <c r="J31" s="3">
        <f>F31*F31*100000</f>
        <v>1.1269308648999999E-3</v>
      </c>
      <c r="K31" s="39">
        <f t="shared" ref="K31:L31" si="2">G31*G31*100000</f>
        <v>4.7930344899999989E-5</v>
      </c>
      <c r="L31" s="3">
        <f t="shared" si="2"/>
        <v>9.6226521616000014E-3</v>
      </c>
      <c r="O31" s="6" t="s">
        <v>75</v>
      </c>
    </row>
    <row r="32" spans="1:16">
      <c r="K32" s="39"/>
      <c r="O32" s="3" t="s">
        <v>76</v>
      </c>
    </row>
    <row r="33" spans="6:15">
      <c r="F33" s="3">
        <v>1.4322799999999999E-4</v>
      </c>
      <c r="G33" s="3">
        <v>8.1868999999999998E-5</v>
      </c>
      <c r="H33" s="3">
        <v>2.3258299999999999E-4</v>
      </c>
      <c r="J33" s="3">
        <f>F33*F33*100000</f>
        <v>2.0514259983999998E-3</v>
      </c>
      <c r="K33" s="39">
        <f t="shared" ref="K33:L33" si="3">G33*G33*100000</f>
        <v>6.7025331610000001E-4</v>
      </c>
      <c r="L33" s="3">
        <f t="shared" si="3"/>
        <v>5.4094851888999993E-3</v>
      </c>
      <c r="O33" s="3">
        <v>28260</v>
      </c>
    </row>
    <row r="34" spans="6:15">
      <c r="K34" s="39"/>
      <c r="O34" s="3">
        <v>3</v>
      </c>
    </row>
    <row r="35" spans="6:15">
      <c r="F35" s="3">
        <v>1.38157E-4</v>
      </c>
      <c r="G35" s="3">
        <v>9.5680000000000005E-5</v>
      </c>
      <c r="H35" s="3">
        <v>1.9305599999999999E-4</v>
      </c>
      <c r="J35" s="3">
        <f>F35*F35*100000</f>
        <v>1.9087356649E-3</v>
      </c>
      <c r="K35" s="39">
        <f t="shared" ref="K35:L35" si="4">G35*G35*100000</f>
        <v>9.154662400000001E-4</v>
      </c>
      <c r="L35" s="3">
        <f t="shared" si="4"/>
        <v>3.7270619135999997E-3</v>
      </c>
    </row>
  </sheetData>
  <phoneticPr fontId="3" type="noConversion"/>
  <pageMargins left="0.7" right="0.7" top="0.78740157499999996" bottom="0.78740157499999996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BD5DA4-A18F-7945-8DB2-F80A88467765}">
  <sheetPr codeName="Tabelle1"/>
  <dimension ref="A1:P102"/>
  <sheetViews>
    <sheetView zoomScaleNormal="100" workbookViewId="0">
      <selection activeCell="A2" sqref="A2"/>
    </sheetView>
  </sheetViews>
  <sheetFormatPr baseColWidth="10" defaultRowHeight="15"/>
  <cols>
    <col min="1" max="1" width="22.6640625" style="3" customWidth="1"/>
    <col min="2" max="2" width="20.1640625" style="3" customWidth="1"/>
    <col min="3" max="3" width="13" style="3" customWidth="1"/>
    <col min="4" max="4" width="10.83203125" style="3"/>
    <col min="5" max="5" width="8.5" style="3" customWidth="1"/>
    <col min="6" max="6" width="22.33203125" style="4" customWidth="1"/>
    <col min="7" max="7" width="17" style="3" customWidth="1"/>
    <col min="8" max="8" width="12" style="3" customWidth="1"/>
    <col min="9" max="9" width="10.83203125" style="3"/>
    <col min="10" max="10" width="11.83203125" style="3" customWidth="1"/>
    <col min="11" max="12" width="14.1640625" style="3" bestFit="1" customWidth="1"/>
    <col min="13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891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1693</v>
      </c>
      <c r="B2" s="3" t="s">
        <v>1694</v>
      </c>
      <c r="C2" s="3" t="s">
        <v>1695</v>
      </c>
      <c r="D2" s="3" t="s">
        <v>15</v>
      </c>
      <c r="E2" s="3">
        <v>2</v>
      </c>
      <c r="F2" s="4">
        <f>E2/28260</f>
        <v>7.0771408351026188E-5</v>
      </c>
      <c r="G2" s="3">
        <v>8.9600000000000006E-6</v>
      </c>
      <c r="H2" s="4">
        <v>1.219E-5</v>
      </c>
      <c r="L2" s="3" t="s">
        <v>21</v>
      </c>
    </row>
    <row r="3" spans="1:12">
      <c r="A3" s="3" t="s">
        <v>1693</v>
      </c>
      <c r="B3" s="3" t="s">
        <v>1696</v>
      </c>
      <c r="C3" s="3" t="s">
        <v>1697</v>
      </c>
      <c r="D3" s="3" t="s">
        <v>15</v>
      </c>
      <c r="E3" s="3">
        <v>2</v>
      </c>
      <c r="F3" s="4">
        <f>E3/28260</f>
        <v>7.0771408351026188E-5</v>
      </c>
      <c r="G3" s="3">
        <v>8.9560000000000003E-6</v>
      </c>
      <c r="H3" s="4">
        <v>4.0620000000000002E-6</v>
      </c>
      <c r="L3" s="3" t="s">
        <v>21</v>
      </c>
    </row>
    <row r="4" spans="1:12">
      <c r="A4" s="3" t="s">
        <v>1693</v>
      </c>
      <c r="B4" s="3" t="s">
        <v>1698</v>
      </c>
      <c r="C4" s="3" t="s">
        <v>1699</v>
      </c>
      <c r="D4" s="3" t="s">
        <v>15</v>
      </c>
      <c r="E4" s="3">
        <v>1</v>
      </c>
      <c r="F4" s="4">
        <f>E4/28260</f>
        <v>3.5385704175513094E-5</v>
      </c>
      <c r="G4" s="3">
        <v>0</v>
      </c>
      <c r="H4" s="4">
        <v>2.8430000000000001E-5</v>
      </c>
      <c r="L4" s="3" t="s">
        <v>16</v>
      </c>
    </row>
    <row r="5" spans="1:12">
      <c r="A5" s="3" t="s">
        <v>1693</v>
      </c>
      <c r="B5" s="3" t="s">
        <v>1700</v>
      </c>
      <c r="C5" s="3" t="s">
        <v>629</v>
      </c>
      <c r="D5" s="3" t="s">
        <v>15</v>
      </c>
      <c r="E5" s="3">
        <v>1</v>
      </c>
      <c r="F5" s="4">
        <f>E5/28260</f>
        <v>3.5385704175513094E-5</v>
      </c>
      <c r="H5" s="4"/>
      <c r="L5" s="3" t="s">
        <v>16</v>
      </c>
    </row>
    <row r="6" spans="1:12">
      <c r="A6" s="3" t="s">
        <v>1693</v>
      </c>
      <c r="B6" s="3" t="s">
        <v>1701</v>
      </c>
      <c r="C6" s="3" t="s">
        <v>1702</v>
      </c>
      <c r="D6" s="3" t="s">
        <v>15</v>
      </c>
      <c r="E6" s="3">
        <v>1</v>
      </c>
      <c r="F6" s="4">
        <f>E6/28260</f>
        <v>3.5385704175513094E-5</v>
      </c>
      <c r="H6" s="4"/>
      <c r="L6" s="3" t="s">
        <v>21</v>
      </c>
    </row>
    <row r="7" spans="1:12">
      <c r="A7" s="3" t="s">
        <v>1693</v>
      </c>
      <c r="B7" s="3" t="s">
        <v>1703</v>
      </c>
      <c r="C7" s="3" t="s">
        <v>1704</v>
      </c>
      <c r="G7" s="3">
        <v>0</v>
      </c>
      <c r="H7" s="4">
        <v>5.2790000000000001E-5</v>
      </c>
      <c r="I7" s="3" t="s">
        <v>27</v>
      </c>
      <c r="J7" s="3" t="s">
        <v>28</v>
      </c>
    </row>
    <row r="8" spans="1:12">
      <c r="A8" s="3" t="s">
        <v>1693</v>
      </c>
      <c r="B8" s="3" t="s">
        <v>1705</v>
      </c>
      <c r="C8" s="3" t="s">
        <v>1706</v>
      </c>
      <c r="G8" s="3">
        <v>8.9539999999999993E-6</v>
      </c>
      <c r="H8" s="4">
        <v>8.123E-6</v>
      </c>
      <c r="I8" s="3" t="s">
        <v>15</v>
      </c>
      <c r="J8" s="3" t="s">
        <v>28</v>
      </c>
    </row>
    <row r="9" spans="1:12">
      <c r="A9" s="3" t="s">
        <v>1693</v>
      </c>
      <c r="B9" s="3" t="s">
        <v>1707</v>
      </c>
      <c r="C9" s="3" t="s">
        <v>1708</v>
      </c>
      <c r="G9" s="3">
        <v>7.8930000000000005E-6</v>
      </c>
      <c r="H9" s="4">
        <v>7.2150000000000004E-6</v>
      </c>
      <c r="I9" s="3" t="s">
        <v>15</v>
      </c>
      <c r="J9" s="3" t="s">
        <v>30</v>
      </c>
    </row>
    <row r="10" spans="1:12">
      <c r="A10" s="3" t="s">
        <v>1693</v>
      </c>
      <c r="B10" s="3" t="s">
        <v>1709</v>
      </c>
      <c r="C10" s="3" t="s">
        <v>1710</v>
      </c>
      <c r="G10" s="3">
        <v>4.7360000000000001E-5</v>
      </c>
      <c r="H10" s="4">
        <v>3.2469999999999999E-5</v>
      </c>
      <c r="I10" s="3" t="s">
        <v>27</v>
      </c>
      <c r="J10" s="3" t="s">
        <v>28</v>
      </c>
    </row>
    <row r="11" spans="1:12">
      <c r="A11" s="3" t="s">
        <v>1693</v>
      </c>
      <c r="B11" s="3" t="s">
        <v>1711</v>
      </c>
      <c r="C11" s="3" t="s">
        <v>1712</v>
      </c>
      <c r="H11" s="4"/>
      <c r="I11" s="3" t="s">
        <v>27</v>
      </c>
      <c r="J11" s="3" t="s">
        <v>28</v>
      </c>
    </row>
    <row r="12" spans="1:12">
      <c r="A12" s="3" t="s">
        <v>1693</v>
      </c>
      <c r="B12" s="3" t="s">
        <v>1713</v>
      </c>
      <c r="C12" s="3" t="s">
        <v>1714</v>
      </c>
      <c r="H12" s="4"/>
      <c r="I12" s="3" t="s">
        <v>15</v>
      </c>
      <c r="J12" s="3" t="s">
        <v>28</v>
      </c>
    </row>
    <row r="13" spans="1:12">
      <c r="A13" s="3" t="s">
        <v>1693</v>
      </c>
      <c r="B13" s="3" t="s">
        <v>1715</v>
      </c>
      <c r="C13" s="3" t="s">
        <v>1123</v>
      </c>
      <c r="H13" s="4"/>
      <c r="I13" s="3" t="s">
        <v>15</v>
      </c>
      <c r="J13" s="3" t="s">
        <v>28</v>
      </c>
    </row>
    <row r="14" spans="1:12">
      <c r="A14" s="3" t="s">
        <v>1693</v>
      </c>
      <c r="B14" s="3" t="s">
        <v>1716</v>
      </c>
      <c r="C14" s="3" t="s">
        <v>1717</v>
      </c>
      <c r="G14" s="3">
        <v>2.686E-5</v>
      </c>
      <c r="H14" s="4">
        <v>3.6550000000000001E-5</v>
      </c>
      <c r="I14" s="3" t="s">
        <v>27</v>
      </c>
      <c r="J14" s="3" t="s">
        <v>15</v>
      </c>
    </row>
    <row r="15" spans="1:12">
      <c r="A15" s="3" t="s">
        <v>1693</v>
      </c>
      <c r="B15" s="3" t="s">
        <v>1718</v>
      </c>
      <c r="C15" s="3" t="s">
        <v>1719</v>
      </c>
      <c r="G15" s="3">
        <v>0</v>
      </c>
      <c r="H15" s="4">
        <v>8.1210000000000007E-6</v>
      </c>
      <c r="I15" s="3" t="s">
        <v>27</v>
      </c>
      <c r="J15" s="3" t="s">
        <v>15</v>
      </c>
    </row>
    <row r="16" spans="1:12">
      <c r="A16" s="3" t="s">
        <v>1693</v>
      </c>
      <c r="B16" s="3" t="s">
        <v>1720</v>
      </c>
      <c r="C16" s="3" t="s">
        <v>1721</v>
      </c>
      <c r="F16" s="3"/>
      <c r="G16" s="3">
        <v>8.952E-6</v>
      </c>
      <c r="H16" s="4">
        <v>8.1210000000000007E-6</v>
      </c>
      <c r="L16" s="3" t="s">
        <v>16</v>
      </c>
    </row>
    <row r="17" spans="1:16">
      <c r="A17" s="3" t="s">
        <v>1693</v>
      </c>
      <c r="B17" s="3" t="s">
        <v>1722</v>
      </c>
      <c r="C17" s="3" t="s">
        <v>1723</v>
      </c>
      <c r="F17" s="3"/>
      <c r="G17" s="3">
        <v>0</v>
      </c>
      <c r="H17" s="4">
        <v>8.1210000000000007E-6</v>
      </c>
      <c r="L17" s="3" t="s">
        <v>16</v>
      </c>
    </row>
    <row r="18" spans="1:16">
      <c r="A18" s="3" t="s">
        <v>1693</v>
      </c>
      <c r="B18" s="3" t="s">
        <v>1724</v>
      </c>
      <c r="C18" s="3" t="s">
        <v>1725</v>
      </c>
      <c r="F18" s="3"/>
      <c r="G18" s="3">
        <v>0</v>
      </c>
      <c r="H18" s="4">
        <v>4.0609999999999997E-6</v>
      </c>
      <c r="L18" s="3" t="s">
        <v>16</v>
      </c>
    </row>
    <row r="19" spans="1:16">
      <c r="A19" s="3" t="s">
        <v>1693</v>
      </c>
      <c r="B19" s="3" t="s">
        <v>1726</v>
      </c>
      <c r="C19" s="3" t="s">
        <v>1727</v>
      </c>
      <c r="F19" s="3"/>
      <c r="G19" s="3">
        <v>0</v>
      </c>
      <c r="H19" s="4">
        <v>4.0609999999999997E-6</v>
      </c>
      <c r="L19" s="3" t="s">
        <v>16</v>
      </c>
    </row>
    <row r="20" spans="1:16">
      <c r="A20" s="3" t="s">
        <v>1693</v>
      </c>
      <c r="B20" s="3" t="s">
        <v>1728</v>
      </c>
      <c r="C20" s="3" t="s">
        <v>1729</v>
      </c>
      <c r="F20" s="3"/>
      <c r="G20" s="3">
        <v>0</v>
      </c>
      <c r="H20" s="4">
        <v>8.1219999999999995E-6</v>
      </c>
      <c r="L20" s="3" t="s">
        <v>16</v>
      </c>
    </row>
    <row r="21" spans="1:16">
      <c r="A21" s="3" t="s">
        <v>1693</v>
      </c>
      <c r="B21" s="3" t="s">
        <v>1730</v>
      </c>
      <c r="C21" s="3" t="s">
        <v>1731</v>
      </c>
      <c r="F21" s="3"/>
      <c r="G21" s="3">
        <v>0</v>
      </c>
      <c r="H21" s="4">
        <v>4.0609999999999997E-6</v>
      </c>
      <c r="L21" s="3" t="s">
        <v>16</v>
      </c>
    </row>
    <row r="22" spans="1:16">
      <c r="A22" s="3" t="s">
        <v>1693</v>
      </c>
      <c r="B22" s="3" t="s">
        <v>1732</v>
      </c>
      <c r="C22" s="3" t="s">
        <v>1733</v>
      </c>
      <c r="F22" s="3"/>
      <c r="G22" s="3">
        <v>8.9530000000000005E-6</v>
      </c>
      <c r="H22" s="4">
        <v>4.0609999999999997E-6</v>
      </c>
      <c r="L22" s="3" t="s">
        <v>16</v>
      </c>
    </row>
    <row r="23" spans="1:16">
      <c r="A23" s="3" t="s">
        <v>1693</v>
      </c>
      <c r="B23" s="3" t="s">
        <v>1734</v>
      </c>
      <c r="C23" s="3" t="s">
        <v>1735</v>
      </c>
      <c r="F23" s="3"/>
      <c r="G23" s="3">
        <v>8.9539999999999993E-6</v>
      </c>
      <c r="H23" s="4">
        <v>4.0609999999999997E-6</v>
      </c>
      <c r="L23" s="3" t="s">
        <v>16</v>
      </c>
    </row>
    <row r="24" spans="1:16">
      <c r="A24" s="3" t="s">
        <v>1693</v>
      </c>
      <c r="B24" s="3" t="s">
        <v>1736</v>
      </c>
      <c r="C24" s="3" t="s">
        <v>1737</v>
      </c>
      <c r="F24" s="3"/>
      <c r="G24" s="3">
        <v>0</v>
      </c>
      <c r="H24" s="4">
        <v>4.0620000000000002E-6</v>
      </c>
      <c r="L24" s="3" t="s">
        <v>16</v>
      </c>
    </row>
    <row r="25" spans="1:16">
      <c r="A25" s="3" t="s">
        <v>1693</v>
      </c>
      <c r="B25" s="3" t="s">
        <v>22</v>
      </c>
      <c r="C25" s="3" t="s">
        <v>1738</v>
      </c>
      <c r="G25" s="3">
        <v>8.9590000000000001E-6</v>
      </c>
      <c r="H25" s="4">
        <v>4.0629999999999999E-6</v>
      </c>
      <c r="L25" s="3" t="s">
        <v>69</v>
      </c>
    </row>
    <row r="26" spans="1:16">
      <c r="F26" s="3"/>
      <c r="H26" s="40"/>
    </row>
    <row r="27" spans="1:16">
      <c r="G27" s="4"/>
      <c r="H27" s="4"/>
    </row>
    <row r="29" spans="1:16">
      <c r="C29" s="6" t="s">
        <v>145</v>
      </c>
      <c r="E29" s="3">
        <f>SUM(E2:E28)</f>
        <v>7</v>
      </c>
      <c r="F29" s="4">
        <f>SUM(F2:F25)</f>
        <v>2.4769992922859163E-4</v>
      </c>
      <c r="G29" s="4">
        <f>SUM(G2:G25)</f>
        <v>1.4480100000000001E-4</v>
      </c>
      <c r="H29" s="4">
        <f>SUM(H2:H25)</f>
        <v>2.4274500000000005E-4</v>
      </c>
      <c r="M29" s="7" t="s">
        <v>72</v>
      </c>
      <c r="N29" s="3" t="s">
        <v>146</v>
      </c>
      <c r="O29" s="6" t="s">
        <v>73</v>
      </c>
      <c r="P29" s="6" t="s">
        <v>74</v>
      </c>
    </row>
    <row r="30" spans="1:16">
      <c r="F30" s="12"/>
      <c r="G30" s="12"/>
      <c r="H30" s="12"/>
      <c r="N30" s="3">
        <v>28260</v>
      </c>
      <c r="O30" s="3">
        <v>126322</v>
      </c>
      <c r="P30" s="3">
        <v>276630</v>
      </c>
    </row>
    <row r="31" spans="1:16">
      <c r="N31" s="41">
        <f>F29*N30</f>
        <v>6.9999999999999991</v>
      </c>
      <c r="O31" s="41">
        <f>G29*O30</f>
        <v>18.291551922</v>
      </c>
      <c r="P31" s="41">
        <f>H29*P30</f>
        <v>67.15054935000002</v>
      </c>
    </row>
    <row r="32" spans="1:16">
      <c r="F32" s="3">
        <v>2.477E-4</v>
      </c>
      <c r="G32" s="3">
        <v>9.9593999999999995E-5</v>
      </c>
      <c r="H32" s="3">
        <v>5.1029000000000005E-4</v>
      </c>
      <c r="J32" s="10">
        <f>F32*F32*100000</f>
        <v>6.1355289999999998E-3</v>
      </c>
      <c r="K32" s="10">
        <f t="shared" ref="K32:L32" si="0">G32*G32*100000</f>
        <v>9.9189648359999981E-4</v>
      </c>
      <c r="L32" s="10">
        <f t="shared" si="0"/>
        <v>2.6039588410000005E-2</v>
      </c>
    </row>
    <row r="33" spans="6:12">
      <c r="F33" s="3"/>
      <c r="J33" s="10"/>
      <c r="K33" s="10"/>
      <c r="L33" s="10"/>
    </row>
    <row r="34" spans="6:12">
      <c r="F34" s="3">
        <v>1.4249299999999999E-4</v>
      </c>
      <c r="G34" s="3">
        <v>8.4451999999999997E-5</v>
      </c>
      <c r="H34" s="3">
        <v>2.2519099999999999E-4</v>
      </c>
      <c r="J34" s="10">
        <f>F34*F34*100000</f>
        <v>2.0304255049E-3</v>
      </c>
      <c r="K34" s="10">
        <f t="shared" ref="K34:L34" si="1">G34*G34*100000</f>
        <v>7.132140304E-4</v>
      </c>
      <c r="L34" s="10">
        <f t="shared" si="1"/>
        <v>5.0710986481000003E-3</v>
      </c>
    </row>
    <row r="35" spans="6:12">
      <c r="F35" s="3"/>
      <c r="J35" s="10"/>
      <c r="K35" s="10"/>
      <c r="L35" s="10"/>
    </row>
    <row r="36" spans="6:12">
      <c r="F36" s="3">
        <v>2.4219999999999999E-5</v>
      </c>
      <c r="G36" s="3">
        <v>1.8770000000000002E-5</v>
      </c>
      <c r="H36" s="3">
        <v>3.0759000000000001E-5</v>
      </c>
      <c r="J36" s="10">
        <f>F36*F36*100000</f>
        <v>5.8660839999999988E-5</v>
      </c>
      <c r="K36" s="10">
        <f t="shared" ref="K36:L36" si="2">G36*G36*100000</f>
        <v>3.5231290000000002E-5</v>
      </c>
      <c r="L36" s="10">
        <f t="shared" si="2"/>
        <v>9.4611608100000008E-5</v>
      </c>
    </row>
    <row r="37" spans="6:12">
      <c r="G37" s="4"/>
    </row>
    <row r="38" spans="6:12">
      <c r="G38" s="4"/>
    </row>
    <row r="39" spans="6:12">
      <c r="G39" s="4"/>
    </row>
    <row r="47" spans="6:12">
      <c r="F47" s="3"/>
    </row>
    <row r="48" spans="6:12">
      <c r="F48" s="3"/>
    </row>
    <row r="100" spans="6:8">
      <c r="G100" s="4">
        <f t="shared" ref="G100:H100" si="3">SUM(G1:G99)</f>
        <v>4.92418E-4</v>
      </c>
      <c r="H100" s="4">
        <f t="shared" si="3"/>
        <v>1.2517300000000002E-3</v>
      </c>
    </row>
    <row r="101" spans="6:8">
      <c r="F101" s="4">
        <f>SUM(F1:F100)</f>
        <v>9.0981285845718335E-4</v>
      </c>
      <c r="G101" s="4">
        <f t="shared" ref="G101:H101" si="4">G100*G100</f>
        <v>2.42475486724E-7</v>
      </c>
      <c r="H101" s="4">
        <f t="shared" si="4"/>
        <v>1.5668279929000003E-6</v>
      </c>
    </row>
    <row r="102" spans="6:8">
      <c r="F102" s="4">
        <f>F101*F101</f>
        <v>8.2775943741403073E-7</v>
      </c>
    </row>
  </sheetData>
  <phoneticPr fontId="3" type="noConversion"/>
  <pageMargins left="0.7" right="0.7" top="0.78740157499999996" bottom="0.78740157499999996" header="0.3" footer="0.3"/>
  <pageSetup paperSize="9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CE458A-5F1F-E049-8D99-A446E545DBC6}">
  <sheetPr codeName="Tabelle25"/>
  <dimension ref="A1:P101"/>
  <sheetViews>
    <sheetView workbookViewId="0">
      <selection activeCell="A2" sqref="A2"/>
    </sheetView>
  </sheetViews>
  <sheetFormatPr baseColWidth="10" defaultRowHeight="15"/>
  <cols>
    <col min="1" max="1" width="22.33203125" style="3" customWidth="1"/>
    <col min="2" max="2" width="18.6640625" style="3" customWidth="1"/>
    <col min="3" max="3" width="13.6640625" style="3" customWidth="1"/>
    <col min="4" max="4" width="10.83203125" style="3"/>
    <col min="5" max="5" width="8.5" style="3" customWidth="1"/>
    <col min="6" max="6" width="12.5" style="3" customWidth="1"/>
    <col min="7" max="8" width="12" style="3" bestFit="1" customWidth="1"/>
    <col min="9" max="16384" width="10.83203125" style="3"/>
  </cols>
  <sheetData>
    <row r="1" spans="1:16">
      <c r="A1" s="1" t="s">
        <v>0</v>
      </c>
      <c r="B1" s="1" t="s">
        <v>1</v>
      </c>
      <c r="C1" s="1" t="s">
        <v>2</v>
      </c>
      <c r="D1" s="1" t="s">
        <v>3</v>
      </c>
      <c r="E1" s="2" t="s">
        <v>891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6">
      <c r="A2" s="3" t="s">
        <v>1739</v>
      </c>
      <c r="B2" s="3" t="s">
        <v>1740</v>
      </c>
      <c r="C2" s="3" t="s">
        <v>1741</v>
      </c>
      <c r="I2" s="3" t="s">
        <v>27</v>
      </c>
      <c r="J2" s="3" t="s">
        <v>28</v>
      </c>
    </row>
    <row r="3" spans="1:16">
      <c r="A3" s="3" t="s">
        <v>1739</v>
      </c>
      <c r="B3" s="3" t="s">
        <v>1742</v>
      </c>
      <c r="C3" s="3" t="s">
        <v>1743</v>
      </c>
      <c r="I3" s="3" t="s">
        <v>27</v>
      </c>
      <c r="J3" s="3" t="s">
        <v>28</v>
      </c>
    </row>
    <row r="4" spans="1:16">
      <c r="A4" s="3" t="s">
        <v>1739</v>
      </c>
      <c r="B4" s="3" t="s">
        <v>22</v>
      </c>
      <c r="C4" s="3" t="s">
        <v>1744</v>
      </c>
      <c r="D4" s="3" t="s">
        <v>15</v>
      </c>
      <c r="E4" s="3">
        <v>2</v>
      </c>
      <c r="F4" s="4">
        <f>E4/28260</f>
        <v>7.0771408351026188E-5</v>
      </c>
      <c r="L4" s="3" t="s">
        <v>24</v>
      </c>
    </row>
    <row r="5" spans="1:16">
      <c r="A5" s="3" t="s">
        <v>1739</v>
      </c>
      <c r="B5" s="3" t="s">
        <v>1745</v>
      </c>
      <c r="C5" s="3" t="s">
        <v>1746</v>
      </c>
      <c r="G5" s="3">
        <v>7.8990000000000001E-6</v>
      </c>
      <c r="H5" s="3">
        <v>1.083E-5</v>
      </c>
      <c r="J5" s="3" t="s">
        <v>30</v>
      </c>
    </row>
    <row r="6" spans="1:16">
      <c r="A6" s="3" t="s">
        <v>1739</v>
      </c>
      <c r="B6" s="3" t="s">
        <v>1747</v>
      </c>
      <c r="C6" s="3" t="s">
        <v>1748</v>
      </c>
      <c r="G6" s="3">
        <v>9.0280000000000006E-6</v>
      </c>
      <c r="H6" s="3">
        <v>4.0910000000000003E-6</v>
      </c>
      <c r="L6" s="3" t="s">
        <v>16</v>
      </c>
    </row>
    <row r="7" spans="1:16">
      <c r="A7" s="3" t="s">
        <v>1739</v>
      </c>
      <c r="B7" s="3" t="s">
        <v>1749</v>
      </c>
      <c r="C7" s="3" t="s">
        <v>1750</v>
      </c>
      <c r="G7" s="3">
        <v>0</v>
      </c>
      <c r="H7" s="3">
        <v>4.0609999999999997E-6</v>
      </c>
      <c r="L7" s="3" t="s">
        <v>16</v>
      </c>
    </row>
    <row r="8" spans="1:16">
      <c r="A8" s="3" t="s">
        <v>1739</v>
      </c>
      <c r="B8" s="3" t="s">
        <v>1751</v>
      </c>
      <c r="C8" s="3" t="s">
        <v>740</v>
      </c>
      <c r="G8" s="3">
        <v>2.6849999999999999E-5</v>
      </c>
      <c r="H8" s="3">
        <v>1.218E-5</v>
      </c>
      <c r="L8" s="3" t="s">
        <v>16</v>
      </c>
    </row>
    <row r="9" spans="1:16">
      <c r="A9" s="3" t="s">
        <v>1739</v>
      </c>
      <c r="B9" s="3" t="s">
        <v>1752</v>
      </c>
      <c r="C9" s="3" t="s">
        <v>1753</v>
      </c>
      <c r="G9" s="3">
        <v>8.952E-6</v>
      </c>
      <c r="H9" s="3">
        <v>4.0609999999999997E-6</v>
      </c>
      <c r="L9" s="3" t="s">
        <v>16</v>
      </c>
    </row>
    <row r="10" spans="1:16">
      <c r="A10" s="3" t="s">
        <v>1739</v>
      </c>
      <c r="B10" s="3" t="s">
        <v>1754</v>
      </c>
      <c r="C10" s="3" t="s">
        <v>1755</v>
      </c>
      <c r="G10" s="3">
        <v>8.9789999999999999E-6</v>
      </c>
      <c r="H10" s="3">
        <v>4.0679999999999998E-6</v>
      </c>
      <c r="L10" s="3" t="s">
        <v>16</v>
      </c>
    </row>
    <row r="11" spans="1:16">
      <c r="A11" s="3" t="s">
        <v>1739</v>
      </c>
      <c r="B11" s="3" t="s">
        <v>22</v>
      </c>
      <c r="C11" s="3" t="s">
        <v>1756</v>
      </c>
      <c r="G11" s="3">
        <v>6.6680000000000005E-5</v>
      </c>
      <c r="H11" s="3">
        <v>3.2299999999999999E-5</v>
      </c>
      <c r="L11" s="3" t="s">
        <v>66</v>
      </c>
    </row>
    <row r="14" spans="1:16">
      <c r="C14" s="6" t="s">
        <v>145</v>
      </c>
      <c r="E14" s="3">
        <f>SUM(E2:E11)</f>
        <v>2</v>
      </c>
      <c r="F14" s="3">
        <f t="shared" ref="F14:H14" si="0">SUM(F2:F11)</f>
        <v>7.0771408351026188E-5</v>
      </c>
      <c r="G14" s="3">
        <f t="shared" si="0"/>
        <v>1.28388E-4</v>
      </c>
      <c r="H14" s="3">
        <f t="shared" si="0"/>
        <v>7.1590999999999999E-5</v>
      </c>
      <c r="M14" s="7" t="s">
        <v>72</v>
      </c>
      <c r="O14" s="6" t="s">
        <v>73</v>
      </c>
      <c r="P14" s="6" t="s">
        <v>74</v>
      </c>
    </row>
    <row r="15" spans="1:16">
      <c r="M15" s="8"/>
      <c r="O15" s="3">
        <v>126594</v>
      </c>
      <c r="P15" s="3">
        <v>277104</v>
      </c>
    </row>
    <row r="16" spans="1:16">
      <c r="O16" s="3">
        <f>O15*G14</f>
        <v>16.253150472000002</v>
      </c>
      <c r="P16" s="3">
        <f>P15*H14</f>
        <v>19.838152464</v>
      </c>
    </row>
    <row r="17" spans="6:15">
      <c r="F17" s="5">
        <v>7.0771000000000004E-5</v>
      </c>
      <c r="G17" s="5">
        <v>8.5709999999999998E-6</v>
      </c>
      <c r="H17" s="3">
        <v>2.5562700000000002E-4</v>
      </c>
      <c r="J17" s="10">
        <f>F17*F17*100000</f>
        <v>5.0085344410000004E-4</v>
      </c>
      <c r="K17" s="10">
        <f t="shared" ref="K17:L17" si="1">G17*G17*100000</f>
        <v>7.3462040999999993E-6</v>
      </c>
      <c r="L17" s="10">
        <f t="shared" si="1"/>
        <v>6.5345163129000008E-3</v>
      </c>
      <c r="O17" s="6" t="s">
        <v>75</v>
      </c>
    </row>
    <row r="18" spans="6:15">
      <c r="O18" s="3" t="s">
        <v>146</v>
      </c>
    </row>
    <row r="19" spans="6:15">
      <c r="F19" s="3">
        <v>1.2638800000000001E-4</v>
      </c>
      <c r="G19" s="3">
        <v>7.2243999999999995E-5</v>
      </c>
      <c r="H19" s="3">
        <v>2.0523899999999999E-4</v>
      </c>
      <c r="J19" s="10">
        <f>F19*F19*100000</f>
        <v>1.5973926544000003E-3</v>
      </c>
      <c r="K19" s="10">
        <f t="shared" ref="K19:L19" si="2">G19*G19*100000</f>
        <v>5.2191955359999996E-4</v>
      </c>
      <c r="L19" s="10">
        <f t="shared" si="2"/>
        <v>4.2123047120999997E-3</v>
      </c>
      <c r="O19" s="3">
        <v>28260</v>
      </c>
    </row>
    <row r="20" spans="6:15">
      <c r="O20" s="3">
        <v>2</v>
      </c>
    </row>
    <row r="21" spans="6:15">
      <c r="F21" s="3">
        <v>7.2175000000000006E-5</v>
      </c>
      <c r="G21" s="3">
        <v>4.4087E-5</v>
      </c>
      <c r="H21" s="3">
        <v>1.1146600000000001E-4</v>
      </c>
      <c r="J21" s="10">
        <f>F21*F21*100000</f>
        <v>5.2092306250000003E-4</v>
      </c>
      <c r="K21" s="10">
        <f t="shared" ref="K21:L21" si="3">G21*G21*100000</f>
        <v>1.9436635690000002E-4</v>
      </c>
      <c r="L21" s="10">
        <f t="shared" si="3"/>
        <v>1.2424669156000001E-3</v>
      </c>
    </row>
    <row r="100" spans="6:8">
      <c r="F100" s="4">
        <f>SUM(F1:F99)</f>
        <v>4.1087681670205241E-4</v>
      </c>
      <c r="G100" s="4">
        <f t="shared" ref="G100:H100" si="4">SUM(G1:G99)</f>
        <v>3.8167800000000004E-4</v>
      </c>
      <c r="H100" s="4">
        <f t="shared" si="4"/>
        <v>7.1551399999999999E-4</v>
      </c>
    </row>
    <row r="101" spans="6:8">
      <c r="F101" s="4">
        <f>F100*F100</f>
        <v>1.6881975850321197E-7</v>
      </c>
      <c r="G101" s="4">
        <f t="shared" ref="G101:H101" si="5">G100*G100</f>
        <v>1.4567809568400003E-7</v>
      </c>
      <c r="H101" s="4">
        <f t="shared" si="5"/>
        <v>5.1196028419599999E-7</v>
      </c>
    </row>
  </sheetData>
  <phoneticPr fontId="3" type="noConversion"/>
  <pageMargins left="0.7" right="0.7" top="0.78740157499999996" bottom="0.78740157499999996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8401FD-82B6-B64C-807C-31C91A363D88}">
  <sheetPr codeName="Tabelle22"/>
  <dimension ref="A1:P101"/>
  <sheetViews>
    <sheetView workbookViewId="0">
      <selection activeCell="A2" sqref="A2"/>
    </sheetView>
  </sheetViews>
  <sheetFormatPr baseColWidth="10" defaultRowHeight="15"/>
  <cols>
    <col min="1" max="1" width="21.33203125" style="3" customWidth="1"/>
    <col min="2" max="2" width="17.6640625" style="3" customWidth="1"/>
    <col min="3" max="3" width="12.1640625" style="3" customWidth="1"/>
    <col min="4" max="4" width="10.83203125" style="3"/>
    <col min="5" max="5" width="8.5" style="3" customWidth="1"/>
    <col min="6" max="6" width="12.1640625" style="3" customWidth="1"/>
    <col min="7" max="8" width="12" style="3" bestFit="1" customWidth="1"/>
    <col min="9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891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1757</v>
      </c>
      <c r="B2" s="3" t="s">
        <v>1758</v>
      </c>
      <c r="C2" s="3" t="s">
        <v>1759</v>
      </c>
      <c r="I2" s="3" t="s">
        <v>27</v>
      </c>
      <c r="J2" s="3" t="s">
        <v>28</v>
      </c>
    </row>
    <row r="3" spans="1:12">
      <c r="A3" s="3" t="s">
        <v>1757</v>
      </c>
      <c r="B3" s="3" t="s">
        <v>1760</v>
      </c>
      <c r="C3" s="3" t="s">
        <v>1761</v>
      </c>
      <c r="G3" s="3">
        <v>0</v>
      </c>
      <c r="H3" s="3">
        <v>4.0640000000000004E-6</v>
      </c>
      <c r="J3" s="3" t="s">
        <v>30</v>
      </c>
    </row>
    <row r="4" spans="1:12">
      <c r="A4" s="3" t="s">
        <v>1757</v>
      </c>
      <c r="B4" s="3" t="s">
        <v>22</v>
      </c>
      <c r="C4" s="3" t="s">
        <v>1762</v>
      </c>
      <c r="G4" s="3">
        <v>0</v>
      </c>
      <c r="H4" s="3">
        <v>2.4519999999999999E-5</v>
      </c>
      <c r="J4" s="3" t="s">
        <v>30</v>
      </c>
    </row>
    <row r="5" spans="1:12">
      <c r="A5" s="3" t="s">
        <v>1757</v>
      </c>
      <c r="B5" s="3" t="s">
        <v>1763</v>
      </c>
      <c r="C5" s="3" t="s">
        <v>489</v>
      </c>
      <c r="D5" s="3" t="s">
        <v>15</v>
      </c>
      <c r="E5" s="3">
        <v>2</v>
      </c>
      <c r="F5" s="4">
        <f>E5/28260</f>
        <v>7.0771408351026188E-5</v>
      </c>
      <c r="G5" s="3">
        <v>8.9979999999999992E-6</v>
      </c>
      <c r="H5" s="3">
        <v>4.0779999999999997E-6</v>
      </c>
      <c r="L5" s="3" t="s">
        <v>16</v>
      </c>
    </row>
    <row r="6" spans="1:12">
      <c r="A6" s="3" t="s">
        <v>1757</v>
      </c>
      <c r="B6" s="3" t="s">
        <v>1764</v>
      </c>
      <c r="C6" s="3" t="s">
        <v>1765</v>
      </c>
      <c r="D6" s="3" t="s">
        <v>15</v>
      </c>
      <c r="E6" s="3">
        <v>1</v>
      </c>
      <c r="F6" s="4">
        <f>E6/28260</f>
        <v>3.5385704175513094E-5</v>
      </c>
      <c r="L6" s="3" t="s">
        <v>21</v>
      </c>
    </row>
    <row r="7" spans="1:12">
      <c r="A7" s="3" t="s">
        <v>1757</v>
      </c>
      <c r="B7" s="3" t="s">
        <v>1766</v>
      </c>
      <c r="C7" s="3" t="s">
        <v>1767</v>
      </c>
      <c r="G7" s="3">
        <v>1.579E-5</v>
      </c>
      <c r="H7" s="3">
        <v>7.2239999999999998E-6</v>
      </c>
      <c r="L7" s="3" t="s">
        <v>16</v>
      </c>
    </row>
    <row r="8" spans="1:12">
      <c r="A8" s="3" t="s">
        <v>1757</v>
      </c>
      <c r="B8" s="3" t="s">
        <v>1768</v>
      </c>
      <c r="C8" s="3" t="s">
        <v>1769</v>
      </c>
      <c r="G8" s="3">
        <v>0</v>
      </c>
      <c r="H8" s="3">
        <v>8.1280000000000008E-6</v>
      </c>
      <c r="L8" s="3" t="s">
        <v>16</v>
      </c>
    </row>
    <row r="9" spans="1:12">
      <c r="A9" s="3" t="s">
        <v>1757</v>
      </c>
      <c r="B9" s="3" t="s">
        <v>1770</v>
      </c>
      <c r="C9" s="3" t="s">
        <v>1771</v>
      </c>
      <c r="G9" s="3">
        <v>0</v>
      </c>
      <c r="H9" s="3">
        <v>4.0620000000000002E-6</v>
      </c>
      <c r="L9" s="3" t="s">
        <v>16</v>
      </c>
    </row>
    <row r="10" spans="1:12">
      <c r="A10" s="3" t="s">
        <v>1757</v>
      </c>
      <c r="B10" s="3" t="s">
        <v>1772</v>
      </c>
      <c r="C10" s="3" t="s">
        <v>1773</v>
      </c>
      <c r="G10" s="3">
        <v>8.9509999999999995E-6</v>
      </c>
      <c r="H10" s="3">
        <v>4.0609999999999997E-6</v>
      </c>
      <c r="L10" s="3" t="s">
        <v>16</v>
      </c>
    </row>
    <row r="11" spans="1:12">
      <c r="A11" s="3" t="s">
        <v>1757</v>
      </c>
      <c r="B11" s="3" t="s">
        <v>1774</v>
      </c>
      <c r="C11" s="3" t="s">
        <v>389</v>
      </c>
      <c r="G11" s="3">
        <v>0</v>
      </c>
      <c r="H11" s="3">
        <v>4.065E-6</v>
      </c>
      <c r="L11" s="3" t="s">
        <v>16</v>
      </c>
    </row>
    <row r="12" spans="1:12">
      <c r="A12" s="3" t="s">
        <v>1757</v>
      </c>
      <c r="B12" s="3" t="s">
        <v>1775</v>
      </c>
      <c r="C12" s="3" t="s">
        <v>1453</v>
      </c>
      <c r="G12" s="3">
        <v>9.8230000000000006E-6</v>
      </c>
      <c r="H12" s="3">
        <v>4.3889999999999998E-6</v>
      </c>
      <c r="L12" s="3" t="s">
        <v>16</v>
      </c>
    </row>
    <row r="13" spans="1:12">
      <c r="A13" s="3" t="s">
        <v>1757</v>
      </c>
      <c r="B13" s="3" t="s">
        <v>1776</v>
      </c>
      <c r="C13" s="3" t="s">
        <v>1777</v>
      </c>
      <c r="G13" s="3">
        <v>6.6779999999999994E-5</v>
      </c>
      <c r="H13" s="3">
        <v>3.2329999999999997E-5</v>
      </c>
      <c r="L13" s="3" t="s">
        <v>16</v>
      </c>
    </row>
    <row r="14" spans="1:12">
      <c r="A14" s="3" t="s">
        <v>1757</v>
      </c>
      <c r="B14" s="3" t="s">
        <v>22</v>
      </c>
      <c r="C14" s="3" t="s">
        <v>1778</v>
      </c>
      <c r="G14" s="3">
        <v>0</v>
      </c>
      <c r="H14" s="3">
        <v>4.0609999999999997E-6</v>
      </c>
      <c r="L14" s="3" t="s">
        <v>66</v>
      </c>
    </row>
    <row r="15" spans="1:12">
      <c r="A15" s="3" t="s">
        <v>1757</v>
      </c>
      <c r="B15" s="3" t="s">
        <v>22</v>
      </c>
      <c r="C15" s="3" t="s">
        <v>1779</v>
      </c>
      <c r="G15" s="3">
        <v>0</v>
      </c>
      <c r="H15" s="3">
        <v>4.0740000000000003E-6</v>
      </c>
      <c r="I15" s="5"/>
      <c r="L15" s="3" t="s">
        <v>66</v>
      </c>
    </row>
    <row r="16" spans="1:12">
      <c r="A16" s="3" t="s">
        <v>1757</v>
      </c>
      <c r="B16" s="3" t="s">
        <v>22</v>
      </c>
      <c r="C16" s="3" t="s">
        <v>1780</v>
      </c>
      <c r="G16" s="3">
        <v>8.9619999999999999E-6</v>
      </c>
      <c r="H16" s="3">
        <v>4.0640000000000004E-6</v>
      </c>
      <c r="I16" s="5"/>
      <c r="L16" s="3" t="s">
        <v>66</v>
      </c>
    </row>
    <row r="17" spans="1:16">
      <c r="A17" s="3" t="s">
        <v>1757</v>
      </c>
      <c r="B17" s="3" t="s">
        <v>22</v>
      </c>
      <c r="C17" s="3" t="s">
        <v>1781</v>
      </c>
      <c r="G17" s="3">
        <v>0</v>
      </c>
      <c r="H17" s="3">
        <v>4.065E-6</v>
      </c>
      <c r="I17" s="5"/>
      <c r="L17" s="3" t="s">
        <v>66</v>
      </c>
    </row>
    <row r="18" spans="1:16">
      <c r="A18" s="3" t="s">
        <v>1757</v>
      </c>
      <c r="B18" s="3" t="s">
        <v>22</v>
      </c>
      <c r="C18" s="3" t="s">
        <v>1782</v>
      </c>
      <c r="G18" s="3">
        <v>0</v>
      </c>
      <c r="H18" s="3">
        <v>4.0849999999999999E-6</v>
      </c>
      <c r="I18" s="5"/>
      <c r="L18" s="3" t="s">
        <v>69</v>
      </c>
    </row>
    <row r="19" spans="1:16">
      <c r="A19" s="3" t="s">
        <v>1757</v>
      </c>
      <c r="B19" s="3" t="s">
        <v>22</v>
      </c>
      <c r="C19" s="3" t="s">
        <v>1783</v>
      </c>
      <c r="G19" s="3">
        <v>9.0720000000000006E-6</v>
      </c>
      <c r="H19" s="3">
        <v>4.087E-6</v>
      </c>
      <c r="I19" s="5"/>
      <c r="L19" s="3" t="s">
        <v>69</v>
      </c>
    </row>
    <row r="23" spans="1:16">
      <c r="C23" s="6" t="s">
        <v>145</v>
      </c>
      <c r="E23" s="3">
        <f>SUM(E2:E22)</f>
        <v>3</v>
      </c>
      <c r="F23" s="3">
        <f t="shared" ref="F23:H23" si="0">SUM(F2:F22)</f>
        <v>1.0615711252653928E-4</v>
      </c>
      <c r="G23" s="3">
        <f t="shared" si="0"/>
        <v>1.2837600000000001E-4</v>
      </c>
      <c r="H23" s="3">
        <f t="shared" si="0"/>
        <v>1.2135700000000001E-4</v>
      </c>
      <c r="M23" s="7" t="s">
        <v>72</v>
      </c>
      <c r="O23" s="6" t="s">
        <v>73</v>
      </c>
      <c r="P23" s="6" t="s">
        <v>74</v>
      </c>
    </row>
    <row r="24" spans="1:16">
      <c r="M24" s="8"/>
      <c r="O24" s="3">
        <v>126652</v>
      </c>
      <c r="P24" s="3">
        <v>276848</v>
      </c>
    </row>
    <row r="25" spans="1:16">
      <c r="O25" s="3">
        <f>O24*G23</f>
        <v>16.259077152</v>
      </c>
      <c r="P25" s="3">
        <f>P24*H23</f>
        <v>33.597442736000005</v>
      </c>
    </row>
    <row r="26" spans="1:16">
      <c r="F26" s="3">
        <v>1.0615699999999999E-4</v>
      </c>
      <c r="G26" s="3">
        <v>2.1892999999999999E-5</v>
      </c>
      <c r="H26" s="3">
        <v>3.1020400000000001E-4</v>
      </c>
      <c r="J26" s="10">
        <f>F26*F26*100000</f>
        <v>1.1269308648999999E-3</v>
      </c>
      <c r="K26" s="10">
        <f t="shared" ref="K26:L26" si="1">G26*G26*100000</f>
        <v>4.7930344899999989E-5</v>
      </c>
      <c r="L26" s="10">
        <f t="shared" si="1"/>
        <v>9.6226521616000014E-3</v>
      </c>
      <c r="O26" s="6" t="s">
        <v>75</v>
      </c>
    </row>
    <row r="27" spans="1:16">
      <c r="O27" s="3" t="s">
        <v>146</v>
      </c>
    </row>
    <row r="28" spans="1:16">
      <c r="F28" s="3">
        <v>1.2632999999999999E-4</v>
      </c>
      <c r="G28" s="3">
        <v>7.2210000000000002E-5</v>
      </c>
      <c r="H28" s="3">
        <v>2.05145E-4</v>
      </c>
      <c r="J28" s="10">
        <f>F28*F28*100000</f>
        <v>1.5959268899999998E-3</v>
      </c>
      <c r="K28" s="10">
        <f t="shared" ref="K28:L28" si="2">G28*G28*100000</f>
        <v>5.2142840999999998E-4</v>
      </c>
      <c r="L28" s="10">
        <f t="shared" si="2"/>
        <v>4.2084471025000004E-3</v>
      </c>
      <c r="O28" s="3">
        <v>28260</v>
      </c>
    </row>
    <row r="29" spans="1:16">
      <c r="O29" s="3">
        <v>3</v>
      </c>
    </row>
    <row r="30" spans="1:16">
      <c r="F30" s="3">
        <v>1.2281099999999999E-4</v>
      </c>
      <c r="G30" s="3">
        <v>8.5051999999999998E-5</v>
      </c>
      <c r="H30" s="3">
        <v>1.71612E-4</v>
      </c>
      <c r="J30" s="10">
        <f>F30*F30*100000</f>
        <v>1.5082541720999997E-3</v>
      </c>
      <c r="K30" s="10">
        <f t="shared" ref="K30:L30" si="3">G30*G30*100000</f>
        <v>7.2338427040000001E-4</v>
      </c>
      <c r="L30" s="10">
        <f t="shared" si="3"/>
        <v>2.9450678544E-3</v>
      </c>
    </row>
    <row r="100" spans="6:8">
      <c r="F100" s="4">
        <f>SUM(F1:F99)</f>
        <v>5.676122250530786E-4</v>
      </c>
      <c r="G100" s="4">
        <f t="shared" ref="G100:H100" si="4">SUM(G1:G99)</f>
        <v>4.3590700000000003E-4</v>
      </c>
      <c r="H100" s="4">
        <f t="shared" si="4"/>
        <v>9.2967500000000003E-4</v>
      </c>
    </row>
    <row r="101" spans="6:8">
      <c r="F101" s="4">
        <f>F100*F100</f>
        <v>3.2218363802970677E-7</v>
      </c>
      <c r="G101" s="4">
        <f t="shared" ref="G101:H101" si="5">G100*G100</f>
        <v>1.9001491264900003E-7</v>
      </c>
      <c r="H101" s="4">
        <f t="shared" si="5"/>
        <v>8.6429560562500006E-7</v>
      </c>
    </row>
  </sheetData>
  <phoneticPr fontId="3" type="noConversion"/>
  <pageMargins left="0.7" right="0.7" top="0.78740157499999996" bottom="0.78740157499999996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158EC0-9EB8-874A-BE93-B0B27171E5F8}">
  <sheetPr codeName="Sheet29"/>
  <dimension ref="A1:P27"/>
  <sheetViews>
    <sheetView workbookViewId="0">
      <selection activeCell="J27" sqref="J27:L27"/>
    </sheetView>
  </sheetViews>
  <sheetFormatPr baseColWidth="10" defaultRowHeight="15"/>
  <cols>
    <col min="1" max="1" width="21.5" style="3" customWidth="1"/>
    <col min="2" max="2" width="16.5" style="3" customWidth="1"/>
    <col min="3" max="3" width="14.5" style="3" customWidth="1"/>
    <col min="4" max="4" width="8.83203125" style="3" customWidth="1"/>
    <col min="5" max="5" width="10.83203125" style="3"/>
    <col min="6" max="8" width="12" style="3" bestFit="1" customWidth="1"/>
    <col min="9" max="9" width="10.83203125" style="3"/>
    <col min="10" max="12" width="14.1640625" style="3" bestFit="1" customWidth="1"/>
    <col min="13" max="16384" width="10.83203125" style="3"/>
  </cols>
  <sheetData>
    <row r="1" spans="1:12" s="6" customFormat="1">
      <c r="A1" s="37" t="s">
        <v>0</v>
      </c>
      <c r="B1" s="37" t="s">
        <v>1</v>
      </c>
      <c r="C1" s="37" t="s">
        <v>2</v>
      </c>
      <c r="D1" s="37" t="s">
        <v>3</v>
      </c>
      <c r="E1" s="38" t="s">
        <v>4</v>
      </c>
      <c r="F1" s="38" t="s">
        <v>5</v>
      </c>
      <c r="G1" s="37" t="s">
        <v>6</v>
      </c>
      <c r="H1" s="37" t="s">
        <v>7</v>
      </c>
      <c r="I1" s="37" t="s">
        <v>8</v>
      </c>
      <c r="J1" s="37" t="s">
        <v>9</v>
      </c>
      <c r="K1" s="37" t="s">
        <v>10</v>
      </c>
      <c r="L1" s="37" t="s">
        <v>11</v>
      </c>
    </row>
    <row r="2" spans="1:12">
      <c r="A2" s="3" t="s">
        <v>1784</v>
      </c>
      <c r="B2" s="3" t="s">
        <v>22</v>
      </c>
      <c r="C2" s="3" t="s">
        <v>1785</v>
      </c>
      <c r="D2" s="3" t="s">
        <v>15</v>
      </c>
      <c r="E2" s="3">
        <v>1</v>
      </c>
      <c r="F2" s="4">
        <f>E2/28260</f>
        <v>3.5385704175513094E-5</v>
      </c>
      <c r="L2" s="3" t="s">
        <v>24</v>
      </c>
    </row>
    <row r="3" spans="1:12">
      <c r="A3" s="3" t="s">
        <v>1784</v>
      </c>
      <c r="B3" s="3" t="s">
        <v>1786</v>
      </c>
      <c r="C3" s="3" t="s">
        <v>1787</v>
      </c>
      <c r="I3" s="3" t="s">
        <v>27</v>
      </c>
      <c r="J3" s="3" t="s">
        <v>28</v>
      </c>
    </row>
    <row r="4" spans="1:12">
      <c r="A4" s="3" t="s">
        <v>1784</v>
      </c>
      <c r="B4" s="3" t="s">
        <v>1788</v>
      </c>
      <c r="C4" s="3" t="s">
        <v>1789</v>
      </c>
      <c r="G4" s="3">
        <v>2.686E-5</v>
      </c>
      <c r="H4" s="3">
        <v>1.6249999999999999E-5</v>
      </c>
      <c r="I4" s="3" t="s">
        <v>27</v>
      </c>
      <c r="J4" s="3" t="s">
        <v>28</v>
      </c>
    </row>
    <row r="5" spans="1:12">
      <c r="A5" s="3" t="s">
        <v>1784</v>
      </c>
      <c r="B5" s="3" t="s">
        <v>1790</v>
      </c>
      <c r="C5" s="3" t="s">
        <v>1791</v>
      </c>
      <c r="I5" s="3" t="s">
        <v>27</v>
      </c>
      <c r="J5" s="3" t="s">
        <v>28</v>
      </c>
    </row>
    <row r="6" spans="1:12">
      <c r="A6" s="3" t="s">
        <v>1784</v>
      </c>
      <c r="B6" s="3" t="s">
        <v>1792</v>
      </c>
      <c r="C6" s="3" t="s">
        <v>1793</v>
      </c>
      <c r="G6" s="3">
        <v>8.9670000000000007E-6</v>
      </c>
      <c r="H6" s="3">
        <v>4.0720000000000001E-6</v>
      </c>
      <c r="L6" s="3" t="s">
        <v>16</v>
      </c>
    </row>
    <row r="7" spans="1:12">
      <c r="A7" s="3" t="s">
        <v>1784</v>
      </c>
      <c r="B7" s="3" t="s">
        <v>1794</v>
      </c>
      <c r="C7" s="3" t="s">
        <v>1795</v>
      </c>
      <c r="G7" s="3">
        <v>1.791E-5</v>
      </c>
      <c r="H7" s="3">
        <v>8.1240000000000005E-6</v>
      </c>
      <c r="L7" s="3" t="s">
        <v>16</v>
      </c>
    </row>
    <row r="8" spans="1:12">
      <c r="A8" s="3" t="s">
        <v>1784</v>
      </c>
      <c r="B8" s="3" t="s">
        <v>1796</v>
      </c>
      <c r="C8" s="3" t="s">
        <v>1797</v>
      </c>
      <c r="G8" s="3">
        <v>0</v>
      </c>
      <c r="H8" s="3">
        <v>2.0299999999999999E-5</v>
      </c>
      <c r="L8" s="3" t="s">
        <v>16</v>
      </c>
    </row>
    <row r="9" spans="1:12">
      <c r="A9" s="3" t="s">
        <v>1784</v>
      </c>
      <c r="B9" s="3" t="s">
        <v>1798</v>
      </c>
      <c r="C9" s="3" t="s">
        <v>1799</v>
      </c>
      <c r="G9" s="3">
        <v>8.952E-6</v>
      </c>
      <c r="H9" s="3">
        <v>4.0609999999999997E-6</v>
      </c>
      <c r="L9" s="3" t="s">
        <v>16</v>
      </c>
    </row>
    <row r="10" spans="1:12">
      <c r="A10" s="3" t="s">
        <v>1784</v>
      </c>
      <c r="B10" s="3" t="s">
        <v>1764</v>
      </c>
      <c r="C10" s="3" t="s">
        <v>1800</v>
      </c>
      <c r="G10" s="3">
        <v>8.9579999999999996E-6</v>
      </c>
      <c r="H10" s="3">
        <v>4.0640000000000004E-6</v>
      </c>
      <c r="L10" s="3" t="s">
        <v>16</v>
      </c>
    </row>
    <row r="11" spans="1:12">
      <c r="A11" s="3" t="s">
        <v>1784</v>
      </c>
      <c r="B11" s="3" t="s">
        <v>1801</v>
      </c>
      <c r="C11" s="3" t="s">
        <v>1802</v>
      </c>
      <c r="G11" s="3">
        <v>9.38E-6</v>
      </c>
      <c r="H11" s="3">
        <v>1.312E-5</v>
      </c>
      <c r="L11" s="3" t="s">
        <v>16</v>
      </c>
    </row>
    <row r="12" spans="1:12">
      <c r="A12" s="3" t="s">
        <v>1784</v>
      </c>
      <c r="B12" s="3" t="s">
        <v>1803</v>
      </c>
      <c r="C12" s="3" t="s">
        <v>1804</v>
      </c>
      <c r="G12" s="3">
        <v>1.8289999999999999E-5</v>
      </c>
      <c r="H12" s="3">
        <v>8.3920000000000003E-6</v>
      </c>
      <c r="L12" s="3" t="s">
        <v>16</v>
      </c>
    </row>
    <row r="13" spans="1:12">
      <c r="A13" s="3" t="s">
        <v>1784</v>
      </c>
      <c r="B13" s="3" t="s">
        <v>1805</v>
      </c>
      <c r="C13" s="3" t="s">
        <v>1806</v>
      </c>
      <c r="G13" s="3">
        <v>0</v>
      </c>
      <c r="H13" s="3">
        <v>3.7620000000000002E-5</v>
      </c>
      <c r="L13" s="3" t="s">
        <v>16</v>
      </c>
    </row>
    <row r="14" spans="1:12">
      <c r="A14" s="3" t="s">
        <v>1784</v>
      </c>
      <c r="B14" s="3" t="s">
        <v>1807</v>
      </c>
      <c r="C14" s="3" t="s">
        <v>1808</v>
      </c>
      <c r="G14" s="3">
        <v>0</v>
      </c>
      <c r="H14" s="3">
        <v>2.0299999999999999E-5</v>
      </c>
      <c r="L14" s="3" t="s">
        <v>16</v>
      </c>
    </row>
    <row r="15" spans="1:12">
      <c r="A15" s="3" t="s">
        <v>1784</v>
      </c>
      <c r="B15" s="3" t="s">
        <v>22</v>
      </c>
      <c r="C15" s="3" t="s">
        <v>1809</v>
      </c>
      <c r="G15" s="3">
        <v>1.7920000000000001E-5</v>
      </c>
      <c r="H15" s="3">
        <v>8.1289999999999996E-6</v>
      </c>
      <c r="I15" s="5"/>
      <c r="L15" s="3" t="s">
        <v>69</v>
      </c>
    </row>
    <row r="16" spans="1:12">
      <c r="A16" s="3" t="s">
        <v>1784</v>
      </c>
      <c r="B16" s="3" t="s">
        <v>22</v>
      </c>
      <c r="C16" s="3" t="s">
        <v>1810</v>
      </c>
      <c r="G16" s="3">
        <v>8.9660000000000002E-6</v>
      </c>
      <c r="H16" s="3">
        <v>4.065E-6</v>
      </c>
      <c r="L16" s="3" t="s">
        <v>69</v>
      </c>
    </row>
    <row r="20" spans="3:16">
      <c r="C20" s="6" t="s">
        <v>145</v>
      </c>
      <c r="E20" s="3">
        <f>SUM(E2:E16)</f>
        <v>1</v>
      </c>
      <c r="F20" s="4">
        <f t="shared" ref="F20:H20" si="0">SUM(F2:F16)</f>
        <v>3.5385704175513094E-5</v>
      </c>
      <c r="G20" s="3">
        <f t="shared" si="0"/>
        <v>1.2620300000000002E-4</v>
      </c>
      <c r="H20" s="3">
        <f t="shared" si="0"/>
        <v>1.4849700000000001E-4</v>
      </c>
      <c r="M20" s="7" t="s">
        <v>72</v>
      </c>
      <c r="O20" s="6" t="s">
        <v>73</v>
      </c>
      <c r="P20" s="6" t="s">
        <v>74</v>
      </c>
    </row>
    <row r="21" spans="3:16">
      <c r="M21" s="8"/>
      <c r="O21" s="3">
        <v>111686</v>
      </c>
      <c r="P21" s="3">
        <v>246172</v>
      </c>
    </row>
    <row r="22" spans="3:16">
      <c r="M22" s="9"/>
      <c r="O22" s="3">
        <f>O21*G20</f>
        <v>14.095108258000003</v>
      </c>
      <c r="P22" s="3">
        <f>P21*H20</f>
        <v>36.555803484000002</v>
      </c>
    </row>
    <row r="23" spans="3:16">
      <c r="F23" s="3">
        <v>3.5386000000000003E-5</v>
      </c>
      <c r="G23" s="3">
        <v>8.9599999999999998E-7</v>
      </c>
      <c r="H23" s="3">
        <v>1.9714099999999999E-4</v>
      </c>
      <c r="J23" s="39">
        <f>F23*F23*100000</f>
        <v>1.252168996E-4</v>
      </c>
      <c r="K23" s="39">
        <f>G23*G23*100000</f>
        <v>8.0281599999999995E-8</v>
      </c>
      <c r="L23" s="39">
        <f>H23*H23*100000</f>
        <v>3.8864573880999999E-3</v>
      </c>
      <c r="O23" s="6" t="s">
        <v>75</v>
      </c>
    </row>
    <row r="24" spans="3:16">
      <c r="J24" s="39"/>
      <c r="K24" s="39"/>
      <c r="L24" s="39"/>
      <c r="O24" s="3" t="s">
        <v>76</v>
      </c>
    </row>
    <row r="25" spans="3:16">
      <c r="F25" s="3">
        <v>1.25351E-4</v>
      </c>
      <c r="G25" s="3">
        <v>6.8532E-5</v>
      </c>
      <c r="H25" s="3">
        <v>2.10309E-4</v>
      </c>
      <c r="J25" s="39">
        <f>F25*F25*100000</f>
        <v>1.5712873201000001E-3</v>
      </c>
      <c r="K25" s="39">
        <f>G25*G25*100000</f>
        <v>4.6966350240000001E-4</v>
      </c>
      <c r="L25" s="39">
        <f>H25*H25*100000</f>
        <v>4.4229875481E-3</v>
      </c>
      <c r="O25" s="3">
        <v>28260</v>
      </c>
    </row>
    <row r="26" spans="3:16">
      <c r="J26" s="39"/>
      <c r="K26" s="39"/>
      <c r="L26" s="39"/>
      <c r="O26" s="3">
        <v>1</v>
      </c>
    </row>
    <row r="27" spans="3:16">
      <c r="F27" s="3">
        <v>1.5030100000000001E-4</v>
      </c>
      <c r="G27" s="3">
        <v>1.05828E-4</v>
      </c>
      <c r="H27" s="3">
        <v>2.0716500000000001E-4</v>
      </c>
      <c r="J27" s="39">
        <f>F27*F27*100000</f>
        <v>2.2590390601000005E-3</v>
      </c>
      <c r="K27" s="39">
        <f>G27*G27*100000</f>
        <v>1.1199565584000001E-3</v>
      </c>
      <c r="L27" s="39">
        <f>H27*H27*100000</f>
        <v>4.2917337225000006E-3</v>
      </c>
    </row>
  </sheetData>
  <phoneticPr fontId="3" type="noConversion"/>
  <pageMargins left="0.7" right="0.7" top="0.78740157499999996" bottom="0.78740157499999996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CF4004-86C5-0447-98D9-54B986A94ECC}">
  <sheetPr codeName="Sheet30"/>
  <dimension ref="A1:P251"/>
  <sheetViews>
    <sheetView workbookViewId="0">
      <selection activeCell="A2" sqref="A2"/>
    </sheetView>
  </sheetViews>
  <sheetFormatPr baseColWidth="10" defaultRowHeight="15"/>
  <cols>
    <col min="1" max="1" width="18.5" style="3" customWidth="1"/>
    <col min="2" max="2" width="16.6640625" style="3" customWidth="1"/>
    <col min="3" max="3" width="17" style="3" customWidth="1"/>
    <col min="4" max="5" width="10.83203125" style="3"/>
    <col min="6" max="8" width="12" style="3" bestFit="1" customWidth="1"/>
    <col min="9" max="9" width="8" style="3" customWidth="1"/>
    <col min="10" max="10" width="13.5" style="3" customWidth="1"/>
    <col min="11" max="11" width="12.1640625" style="3" customWidth="1"/>
    <col min="12" max="12" width="12.33203125" style="3" customWidth="1"/>
    <col min="13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1811</v>
      </c>
      <c r="B2" s="3" t="s">
        <v>1812</v>
      </c>
      <c r="C2" s="3" t="s">
        <v>1813</v>
      </c>
      <c r="D2" s="3" t="s">
        <v>15</v>
      </c>
      <c r="E2" s="3">
        <v>1</v>
      </c>
      <c r="F2" s="4">
        <f>E2/28260</f>
        <v>3.5385704175513094E-5</v>
      </c>
      <c r="L2" s="3" t="s">
        <v>16</v>
      </c>
    </row>
    <row r="3" spans="1:12">
      <c r="A3" s="3" t="s">
        <v>1811</v>
      </c>
      <c r="B3" s="3" t="s">
        <v>22</v>
      </c>
      <c r="C3" s="3" t="s">
        <v>1814</v>
      </c>
      <c r="J3" s="3" t="s">
        <v>28</v>
      </c>
    </row>
    <row r="4" spans="1:12">
      <c r="A4" s="3" t="s">
        <v>1811</v>
      </c>
      <c r="B4" s="3" t="s">
        <v>1815</v>
      </c>
      <c r="C4" s="3" t="s">
        <v>1816</v>
      </c>
      <c r="I4" s="3" t="s">
        <v>27</v>
      </c>
      <c r="J4" s="3" t="s">
        <v>28</v>
      </c>
    </row>
    <row r="5" spans="1:12">
      <c r="A5" s="3" t="s">
        <v>1811</v>
      </c>
      <c r="B5" s="3" t="s">
        <v>1817</v>
      </c>
      <c r="C5" s="3" t="s">
        <v>1818</v>
      </c>
      <c r="I5" s="3" t="s">
        <v>27</v>
      </c>
      <c r="J5" s="3" t="s">
        <v>28</v>
      </c>
    </row>
    <row r="6" spans="1:12">
      <c r="A6" s="3" t="s">
        <v>1811</v>
      </c>
      <c r="B6" s="3" t="s">
        <v>1819</v>
      </c>
      <c r="C6" s="3" t="s">
        <v>1820</v>
      </c>
      <c r="I6" s="3" t="s">
        <v>27</v>
      </c>
      <c r="J6" s="3" t="s">
        <v>28</v>
      </c>
    </row>
    <row r="7" spans="1:12">
      <c r="A7" s="3" t="s">
        <v>1811</v>
      </c>
      <c r="B7" s="3" t="s">
        <v>1821</v>
      </c>
      <c r="C7" s="3" t="s">
        <v>1822</v>
      </c>
      <c r="J7" s="3" t="s">
        <v>30</v>
      </c>
    </row>
    <row r="8" spans="1:12">
      <c r="A8" s="3" t="s">
        <v>1811</v>
      </c>
      <c r="B8" s="3" t="s">
        <v>22</v>
      </c>
      <c r="C8" s="3" t="s">
        <v>1823</v>
      </c>
      <c r="J8" s="3" t="s">
        <v>28</v>
      </c>
    </row>
    <row r="9" spans="1:12">
      <c r="A9" s="3" t="s">
        <v>1811</v>
      </c>
      <c r="B9" s="3" t="s">
        <v>1824</v>
      </c>
      <c r="C9" s="3" t="s">
        <v>1825</v>
      </c>
      <c r="J9" s="3" t="s">
        <v>28</v>
      </c>
    </row>
    <row r="10" spans="1:12">
      <c r="A10" s="3" t="s">
        <v>1811</v>
      </c>
      <c r="B10" s="3" t="s">
        <v>1826</v>
      </c>
      <c r="C10" s="3" t="s">
        <v>1827</v>
      </c>
      <c r="I10" s="3" t="s">
        <v>27</v>
      </c>
      <c r="J10" s="3" t="s">
        <v>28</v>
      </c>
    </row>
    <row r="11" spans="1:12">
      <c r="A11" s="3" t="s">
        <v>1811</v>
      </c>
      <c r="B11" s="3" t="s">
        <v>1828</v>
      </c>
      <c r="C11" s="3" t="s">
        <v>1829</v>
      </c>
      <c r="J11" s="3" t="s">
        <v>28</v>
      </c>
    </row>
    <row r="12" spans="1:12">
      <c r="A12" s="3" t="s">
        <v>1811</v>
      </c>
      <c r="B12" s="3" t="s">
        <v>1830</v>
      </c>
      <c r="C12" s="3" t="s">
        <v>1831</v>
      </c>
      <c r="I12" s="3" t="s">
        <v>27</v>
      </c>
    </row>
    <row r="13" spans="1:12">
      <c r="A13" s="3" t="s">
        <v>1811</v>
      </c>
      <c r="B13" s="3" t="s">
        <v>1832</v>
      </c>
      <c r="C13" s="3" t="s">
        <v>1833</v>
      </c>
      <c r="I13" s="3" t="s">
        <v>27</v>
      </c>
    </row>
    <row r="14" spans="1:12">
      <c r="A14" s="3" t="s">
        <v>1811</v>
      </c>
      <c r="B14" s="3" t="s">
        <v>321</v>
      </c>
      <c r="C14" s="3" t="s">
        <v>1834</v>
      </c>
      <c r="I14" s="3" t="s">
        <v>27</v>
      </c>
    </row>
    <row r="15" spans="1:12">
      <c r="A15" s="3" t="s">
        <v>1811</v>
      </c>
      <c r="B15" s="3" t="s">
        <v>1835</v>
      </c>
      <c r="C15" s="3" t="s">
        <v>1428</v>
      </c>
      <c r="G15" s="3">
        <v>0</v>
      </c>
      <c r="H15" s="3">
        <v>4.0620000000000002E-6</v>
      </c>
      <c r="L15" s="3" t="s">
        <v>16</v>
      </c>
    </row>
    <row r="16" spans="1:12">
      <c r="A16" s="3" t="s">
        <v>1811</v>
      </c>
      <c r="B16" s="3" t="s">
        <v>1836</v>
      </c>
      <c r="C16" s="3" t="s">
        <v>1837</v>
      </c>
      <c r="G16" s="3">
        <v>0</v>
      </c>
      <c r="H16" s="3">
        <v>4.0609999999999997E-6</v>
      </c>
      <c r="L16" s="3" t="s">
        <v>16</v>
      </c>
    </row>
    <row r="17" spans="1:16">
      <c r="A17" s="3" t="s">
        <v>1811</v>
      </c>
      <c r="B17" s="3" t="s">
        <v>1838</v>
      </c>
      <c r="C17" s="3" t="s">
        <v>1839</v>
      </c>
      <c r="G17" s="3">
        <v>8.952E-6</v>
      </c>
      <c r="H17" s="3">
        <v>4.0609999999999997E-6</v>
      </c>
      <c r="L17" s="3" t="s">
        <v>16</v>
      </c>
    </row>
    <row r="18" spans="1:16">
      <c r="A18" s="3" t="s">
        <v>1811</v>
      </c>
      <c r="B18" s="3" t="s">
        <v>1840</v>
      </c>
      <c r="C18" s="3" t="s">
        <v>1841</v>
      </c>
      <c r="G18" s="3">
        <v>8.952E-6</v>
      </c>
      <c r="H18" s="3">
        <v>4.0609999999999997E-6</v>
      </c>
      <c r="L18" s="3" t="s">
        <v>16</v>
      </c>
    </row>
    <row r="19" spans="1:16">
      <c r="A19" s="3" t="s">
        <v>1811</v>
      </c>
      <c r="B19" s="3" t="s">
        <v>1842</v>
      </c>
      <c r="C19" s="3" t="s">
        <v>1843</v>
      </c>
      <c r="G19" s="3">
        <v>8.9509999999999995E-6</v>
      </c>
      <c r="H19" s="3">
        <v>4.0609999999999997E-6</v>
      </c>
      <c r="L19" s="3" t="s">
        <v>16</v>
      </c>
    </row>
    <row r="20" spans="1:16">
      <c r="A20" s="3" t="s">
        <v>1811</v>
      </c>
      <c r="B20" s="3" t="s">
        <v>1844</v>
      </c>
      <c r="C20" s="3" t="s">
        <v>18</v>
      </c>
      <c r="G20" s="3">
        <v>6.6639999999999999E-5</v>
      </c>
      <c r="H20" s="3">
        <v>3.2289999999999997E-5</v>
      </c>
      <c r="L20" s="3" t="s">
        <v>16</v>
      </c>
    </row>
    <row r="21" spans="1:16">
      <c r="A21" s="3" t="s">
        <v>1811</v>
      </c>
      <c r="B21" s="3" t="s">
        <v>22</v>
      </c>
      <c r="C21" s="3" t="s">
        <v>1845</v>
      </c>
      <c r="G21" s="3">
        <v>8.9670000000000007E-6</v>
      </c>
      <c r="H21" s="3">
        <v>4.065E-6</v>
      </c>
      <c r="L21" s="3" t="s">
        <v>66</v>
      </c>
    </row>
    <row r="22" spans="1:16">
      <c r="A22" s="3" t="s">
        <v>1811</v>
      </c>
      <c r="B22" s="3" t="s">
        <v>22</v>
      </c>
      <c r="C22" s="3" t="s">
        <v>1846</v>
      </c>
      <c r="G22" s="3">
        <v>2.686E-5</v>
      </c>
      <c r="H22" s="3">
        <v>1.218E-5</v>
      </c>
      <c r="I22" s="5"/>
      <c r="L22" s="3" t="s">
        <v>66</v>
      </c>
    </row>
    <row r="23" spans="1:16">
      <c r="A23" s="3" t="s">
        <v>1811</v>
      </c>
      <c r="B23" s="3" t="s">
        <v>22</v>
      </c>
      <c r="C23" s="3" t="s">
        <v>1847</v>
      </c>
      <c r="G23" s="3">
        <v>0</v>
      </c>
      <c r="H23" s="3">
        <v>8.1219999999999995E-6</v>
      </c>
      <c r="I23" s="5"/>
      <c r="L23" s="3" t="s">
        <v>66</v>
      </c>
    </row>
    <row r="24" spans="1:16">
      <c r="A24" s="3" t="s">
        <v>1811</v>
      </c>
      <c r="B24" s="3" t="s">
        <v>22</v>
      </c>
      <c r="C24" s="3" t="s">
        <v>1848</v>
      </c>
      <c r="G24" s="3">
        <v>0</v>
      </c>
      <c r="H24" s="3">
        <v>4.0620000000000002E-6</v>
      </c>
      <c r="L24" s="3" t="s">
        <v>69</v>
      </c>
    </row>
    <row r="28" spans="1:16">
      <c r="C28" s="6" t="s">
        <v>145</v>
      </c>
      <c r="E28" s="3">
        <f>SUM(E2:E27)</f>
        <v>1</v>
      </c>
      <c r="F28" s="3">
        <f t="shared" ref="F28:H28" si="0">SUM(F2:F27)</f>
        <v>3.5385704175513094E-5</v>
      </c>
      <c r="G28" s="3">
        <f t="shared" si="0"/>
        <v>1.2932199999999999E-4</v>
      </c>
      <c r="H28" s="3">
        <f t="shared" si="0"/>
        <v>8.1025000000000004E-5</v>
      </c>
      <c r="M28" s="7" t="s">
        <v>72</v>
      </c>
      <c r="O28" s="6" t="s">
        <v>73</v>
      </c>
      <c r="P28" s="6" t="s">
        <v>74</v>
      </c>
    </row>
    <row r="29" spans="1:16">
      <c r="M29" s="8"/>
      <c r="O29" s="3">
        <v>111712</v>
      </c>
      <c r="P29" s="3">
        <v>246264</v>
      </c>
    </row>
    <row r="30" spans="1:16">
      <c r="O30" s="3">
        <f>O29*G28</f>
        <v>14.446819263999998</v>
      </c>
      <c r="P30" s="3">
        <f>P29*H28</f>
        <v>19.9535406</v>
      </c>
    </row>
    <row r="31" spans="1:16">
      <c r="F31" s="3">
        <v>3.5386000000000003E-5</v>
      </c>
      <c r="G31" s="3">
        <v>8.9599999999999998E-7</v>
      </c>
      <c r="H31" s="3">
        <v>1.9714099999999999E-4</v>
      </c>
      <c r="J31" s="8">
        <f>F31*F31*100000</f>
        <v>1.252168996E-4</v>
      </c>
      <c r="K31" s="20">
        <f t="shared" ref="K31:L31" si="1">G31*G31*100000</f>
        <v>8.0281599999999995E-8</v>
      </c>
      <c r="L31" s="20">
        <f t="shared" si="1"/>
        <v>3.8864573880999999E-3</v>
      </c>
      <c r="O31" s="6" t="s">
        <v>75</v>
      </c>
    </row>
    <row r="32" spans="1:16">
      <c r="O32" s="3" t="s">
        <v>186</v>
      </c>
    </row>
    <row r="33" spans="6:15">
      <c r="F33" s="3">
        <v>1.25322E-4</v>
      </c>
      <c r="G33" s="3">
        <v>6.8516000000000006E-5</v>
      </c>
      <c r="H33" s="3">
        <v>2.10261E-4</v>
      </c>
      <c r="J33" s="20">
        <f>F33*F33*100000</f>
        <v>1.5705603684000001E-3</v>
      </c>
      <c r="K33" s="20">
        <f t="shared" ref="K33:L33" si="2">G33*G33*100000</f>
        <v>4.6944422560000012E-4</v>
      </c>
      <c r="L33" s="20">
        <f t="shared" si="2"/>
        <v>4.4209688121E-3</v>
      </c>
      <c r="O33" s="3">
        <v>28260</v>
      </c>
    </row>
    <row r="34" spans="6:15">
      <c r="O34" s="3">
        <v>1</v>
      </c>
    </row>
    <row r="35" spans="6:15">
      <c r="F35" s="3">
        <v>8.1213999999999999E-5</v>
      </c>
      <c r="G35" s="3">
        <v>4.9607999999999997E-5</v>
      </c>
      <c r="H35" s="3">
        <v>1.25425E-4</v>
      </c>
      <c r="J35" s="20">
        <f>F35*F35*100000</f>
        <v>6.5957137959999994E-4</v>
      </c>
      <c r="K35" s="20">
        <f t="shared" ref="K35:L35" si="3">G35*G35*100000</f>
        <v>2.4609536639999996E-4</v>
      </c>
      <c r="L35" s="20">
        <f t="shared" si="3"/>
        <v>1.5731430625000001E-3</v>
      </c>
    </row>
    <row r="250" spans="6:8">
      <c r="F250" s="4">
        <f>SUM(F1:F249)</f>
        <v>3.1269340835102623E-4</v>
      </c>
      <c r="G250" s="4">
        <f t="shared" ref="G250:H250" si="4">SUM(G1:G249)</f>
        <v>3.7766399999999999E-4</v>
      </c>
      <c r="H250" s="4">
        <f t="shared" si="4"/>
        <v>6.9487699999999999E-4</v>
      </c>
    </row>
    <row r="251" spans="6:8">
      <c r="F251" s="3">
        <f>F250*F250</f>
        <v>9.7777167626181639E-8</v>
      </c>
      <c r="G251" s="3">
        <f>G250*G250</f>
        <v>1.4263009689600001E-7</v>
      </c>
      <c r="H251" s="3">
        <f>H250*H250</f>
        <v>4.8285404512899996E-7</v>
      </c>
    </row>
  </sheetData>
  <phoneticPr fontId="3" type="noConversion"/>
  <pageMargins left="0.7" right="0.7" top="0.78740157499999996" bottom="0.78740157499999996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9E8C7C-74A1-4E4D-A0C5-FB57B5CF5E76}">
  <sheetPr codeName="Tabelle31"/>
  <dimension ref="A1:P101"/>
  <sheetViews>
    <sheetView workbookViewId="0">
      <selection activeCell="A2" sqref="A2"/>
    </sheetView>
  </sheetViews>
  <sheetFormatPr baseColWidth="10" defaultRowHeight="15"/>
  <cols>
    <col min="1" max="1" width="22.1640625" style="3" customWidth="1"/>
    <col min="2" max="2" width="17.1640625" style="3" customWidth="1"/>
    <col min="3" max="3" width="10.83203125" style="3"/>
    <col min="4" max="4" width="6.83203125" style="3" customWidth="1"/>
    <col min="5" max="5" width="7.83203125" style="3" customWidth="1"/>
    <col min="6" max="8" width="12" style="3" bestFit="1" customWidth="1"/>
    <col min="9" max="10" width="10.83203125" style="3"/>
    <col min="11" max="11" width="14.1640625" style="3" bestFit="1" customWidth="1"/>
    <col min="12" max="16384" width="10.83203125" style="3"/>
  </cols>
  <sheetData>
    <row r="1" spans="1:16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6">
      <c r="A2" s="3" t="s">
        <v>1849</v>
      </c>
      <c r="B2" s="3" t="s">
        <v>1850</v>
      </c>
      <c r="C2" s="3" t="s">
        <v>1851</v>
      </c>
      <c r="D2" s="3" t="s">
        <v>15</v>
      </c>
      <c r="E2" s="3">
        <v>1</v>
      </c>
      <c r="F2" s="4">
        <f>1/28260</f>
        <v>3.5385704175513094E-5</v>
      </c>
      <c r="G2" s="3">
        <v>0</v>
      </c>
      <c r="H2" s="3">
        <v>4.1529999999999999E-6</v>
      </c>
      <c r="I2" s="3" t="s">
        <v>190</v>
      </c>
      <c r="J2" s="3" t="s">
        <v>190</v>
      </c>
      <c r="L2" s="3" t="s">
        <v>21</v>
      </c>
    </row>
    <row r="3" spans="1:16">
      <c r="A3" s="3" t="s">
        <v>1849</v>
      </c>
      <c r="B3" s="3" t="s">
        <v>1852</v>
      </c>
      <c r="C3" s="3" t="s">
        <v>1853</v>
      </c>
      <c r="G3" s="3">
        <v>8.9700000000000005E-6</v>
      </c>
      <c r="H3" s="3">
        <v>4.065E-6</v>
      </c>
      <c r="L3" s="3" t="s">
        <v>16</v>
      </c>
    </row>
    <row r="4" spans="1:16">
      <c r="A4" s="3" t="s">
        <v>1849</v>
      </c>
      <c r="B4" s="3" t="s">
        <v>1854</v>
      </c>
      <c r="C4" s="3" t="s">
        <v>1855</v>
      </c>
      <c r="G4" s="3">
        <v>0</v>
      </c>
      <c r="H4" s="3">
        <v>4.0679999999999998E-6</v>
      </c>
      <c r="L4" s="3" t="s">
        <v>16</v>
      </c>
    </row>
    <row r="5" spans="1:16">
      <c r="A5" s="3" t="s">
        <v>1849</v>
      </c>
      <c r="B5" s="3" t="s">
        <v>1856</v>
      </c>
      <c r="C5" s="3" t="s">
        <v>1857</v>
      </c>
      <c r="G5" s="3">
        <v>0</v>
      </c>
      <c r="H5" s="3">
        <v>4.1150000000000004E-6</v>
      </c>
      <c r="L5" s="3" t="s">
        <v>16</v>
      </c>
    </row>
    <row r="6" spans="1:16">
      <c r="A6" s="3" t="s">
        <v>1849</v>
      </c>
      <c r="B6" s="3" t="s">
        <v>1858</v>
      </c>
      <c r="C6" s="3" t="s">
        <v>1859</v>
      </c>
      <c r="G6" s="3">
        <v>0</v>
      </c>
      <c r="H6" s="3">
        <v>4.0659999999999997E-6</v>
      </c>
      <c r="L6" s="3" t="s">
        <v>16</v>
      </c>
    </row>
    <row r="7" spans="1:16">
      <c r="A7" s="3" t="s">
        <v>1849</v>
      </c>
      <c r="B7" s="3" t="s">
        <v>1860</v>
      </c>
      <c r="C7" s="3" t="s">
        <v>1861</v>
      </c>
      <c r="G7" s="3">
        <v>4.2639999999999998E-5</v>
      </c>
      <c r="H7" s="3">
        <v>1.6900000000000001E-5</v>
      </c>
      <c r="L7" s="3" t="s">
        <v>16</v>
      </c>
    </row>
    <row r="8" spans="1:16">
      <c r="A8" s="3" t="s">
        <v>1849</v>
      </c>
      <c r="B8" s="3" t="s">
        <v>1862</v>
      </c>
      <c r="C8" s="3" t="s">
        <v>1863</v>
      </c>
      <c r="G8" s="3">
        <v>1.7099999999999999E-5</v>
      </c>
      <c r="H8" s="3">
        <v>6.6120000000000004E-6</v>
      </c>
      <c r="L8" s="3" t="s">
        <v>16</v>
      </c>
    </row>
    <row r="9" spans="1:16">
      <c r="A9" s="3" t="s">
        <v>1849</v>
      </c>
      <c r="B9" s="3" t="s">
        <v>1864</v>
      </c>
      <c r="C9" s="3" t="s">
        <v>1865</v>
      </c>
      <c r="G9" s="3">
        <v>9.4089999999999992E-6</v>
      </c>
      <c r="H9" s="3">
        <v>4.2930000000000002E-6</v>
      </c>
      <c r="L9" s="3" t="s">
        <v>16</v>
      </c>
    </row>
    <row r="10" spans="1:16">
      <c r="A10" s="3" t="s">
        <v>1849</v>
      </c>
      <c r="B10" s="3" t="s">
        <v>1866</v>
      </c>
      <c r="C10" s="3" t="s">
        <v>1867</v>
      </c>
      <c r="G10" s="3">
        <v>3.7979999999999999E-5</v>
      </c>
      <c r="H10" s="3">
        <v>2.1719999999999999E-5</v>
      </c>
      <c r="L10" s="3" t="s">
        <v>16</v>
      </c>
    </row>
    <row r="11" spans="1:16">
      <c r="A11" s="3" t="s">
        <v>1849</v>
      </c>
      <c r="B11" s="3" t="s">
        <v>1868</v>
      </c>
      <c r="C11" s="3" t="s">
        <v>1869</v>
      </c>
      <c r="G11" s="3">
        <v>0</v>
      </c>
      <c r="H11" s="3">
        <v>3.2320000000000002E-5</v>
      </c>
      <c r="L11" s="3" t="s">
        <v>16</v>
      </c>
    </row>
    <row r="15" spans="1:16">
      <c r="C15" s="6" t="s">
        <v>145</v>
      </c>
      <c r="E15" s="3">
        <f>SUM(E2:E14)</f>
        <v>1</v>
      </c>
      <c r="F15" s="3">
        <f t="shared" ref="F15:H15" si="0">SUM(F2:F14)</f>
        <v>3.5385704175513094E-5</v>
      </c>
      <c r="G15" s="3">
        <f t="shared" si="0"/>
        <v>1.16099E-4</v>
      </c>
      <c r="H15" s="3">
        <f t="shared" si="0"/>
        <v>1.0231199999999999E-4</v>
      </c>
      <c r="M15" s="7" t="s">
        <v>72</v>
      </c>
      <c r="O15" s="6" t="s">
        <v>73</v>
      </c>
      <c r="P15" s="6" t="s">
        <v>74</v>
      </c>
    </row>
    <row r="16" spans="1:16">
      <c r="M16" s="8"/>
      <c r="O16" s="3">
        <v>109058</v>
      </c>
      <c r="P16" s="3">
        <v>240792</v>
      </c>
    </row>
    <row r="17" spans="6:16">
      <c r="O17" s="3">
        <f>O16*G15</f>
        <v>12.661524741999999</v>
      </c>
      <c r="P17" s="3">
        <f>P16*H15</f>
        <v>24.635911103999998</v>
      </c>
    </row>
    <row r="18" spans="6:16">
      <c r="F18" s="3">
        <v>3.5386000000000003E-5</v>
      </c>
      <c r="G18" s="3">
        <v>8.9599999999999998E-7</v>
      </c>
      <c r="H18" s="3">
        <v>1.9714099999999999E-4</v>
      </c>
      <c r="J18" s="10">
        <f>F18*F18*100000</f>
        <v>1.252168996E-4</v>
      </c>
      <c r="K18" s="39">
        <f t="shared" ref="K18:L18" si="1">G18*G18*100000</f>
        <v>8.0281599999999995E-8</v>
      </c>
      <c r="L18" s="10">
        <f t="shared" si="1"/>
        <v>3.8864573880999999E-3</v>
      </c>
      <c r="O18" s="6" t="s">
        <v>75</v>
      </c>
    </row>
    <row r="19" spans="6:16">
      <c r="O19" s="3" t="s">
        <v>146</v>
      </c>
    </row>
    <row r="20" spans="6:16">
      <c r="F20" s="3">
        <v>1.19203E-4</v>
      </c>
      <c r="G20" s="3">
        <v>6.3472000000000005E-5</v>
      </c>
      <c r="H20" s="3">
        <v>2.0383099999999999E-4</v>
      </c>
      <c r="J20" s="10">
        <f>F20*F20*100000</f>
        <v>1.4209355209000001E-3</v>
      </c>
      <c r="K20" s="10">
        <f t="shared" ref="K20:L20" si="2">G20*G20*100000</f>
        <v>4.0286947840000004E-4</v>
      </c>
      <c r="L20" s="10">
        <f t="shared" si="2"/>
        <v>4.1547076560999995E-3</v>
      </c>
      <c r="O20" s="3">
        <v>28260</v>
      </c>
    </row>
    <row r="21" spans="6:16">
      <c r="O21" s="3">
        <v>1</v>
      </c>
    </row>
    <row r="22" spans="6:16">
      <c r="F22" s="3">
        <v>1.03824E-4</v>
      </c>
      <c r="G22" s="3">
        <v>6.7191000000000001E-5</v>
      </c>
      <c r="H22" s="3">
        <v>1.53261E-4</v>
      </c>
      <c r="J22" s="10">
        <f>F22*F22*100000</f>
        <v>1.0779422976000001E-3</v>
      </c>
      <c r="K22" s="10">
        <f t="shared" ref="K22:L22" si="3">G22*G22*100000</f>
        <v>4.5146304810000004E-4</v>
      </c>
      <c r="L22" s="10">
        <f t="shared" si="3"/>
        <v>2.3488934120999999E-3</v>
      </c>
    </row>
    <row r="100" spans="6:8">
      <c r="F100" s="4">
        <f>SUM(F1:F99)</f>
        <v>3.2918440835102622E-4</v>
      </c>
      <c r="G100" s="4">
        <f t="shared" ref="G100:H100" si="4">SUM(G1:G99)</f>
        <v>3.6375700000000003E-4</v>
      </c>
      <c r="H100" s="4">
        <f t="shared" si="4"/>
        <v>7.5885700000000004E-4</v>
      </c>
    </row>
    <row r="101" spans="6:8">
      <c r="F101" s="4">
        <f>F100*F100</f>
        <v>1.0836237470141518E-7</v>
      </c>
      <c r="G101" s="4">
        <f t="shared" ref="G101:H101" si="5">G100*G100</f>
        <v>1.3231915504900002E-7</v>
      </c>
      <c r="H101" s="4">
        <f t="shared" si="5"/>
        <v>5.7586394644900003E-7</v>
      </c>
    </row>
  </sheetData>
  <phoneticPr fontId="3" type="noConversion"/>
  <pageMargins left="0.7" right="0.7" top="0.78740157499999996" bottom="0.78740157499999996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30D457-4BB6-F540-ADDA-5FFC7F3935AA}">
  <sheetPr codeName="Sheet31"/>
  <dimension ref="A1:P400"/>
  <sheetViews>
    <sheetView workbookViewId="0">
      <selection activeCell="A2" sqref="A2"/>
    </sheetView>
  </sheetViews>
  <sheetFormatPr baseColWidth="10" defaultRowHeight="15"/>
  <cols>
    <col min="1" max="1" width="21.83203125" style="3" customWidth="1"/>
    <col min="2" max="2" width="16.1640625" style="3" customWidth="1"/>
    <col min="3" max="3" width="12.6640625" style="3" customWidth="1"/>
    <col min="4" max="5" width="10.83203125" style="3"/>
    <col min="6" max="6" width="13" style="3" bestFit="1" customWidth="1"/>
    <col min="7" max="8" width="12" style="3" bestFit="1" customWidth="1"/>
    <col min="9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1870</v>
      </c>
      <c r="B2" s="3" t="s">
        <v>1871</v>
      </c>
      <c r="C2" s="3" t="s">
        <v>1872</v>
      </c>
      <c r="D2" s="3" t="s">
        <v>15</v>
      </c>
      <c r="E2" s="3">
        <v>1</v>
      </c>
      <c r="F2" s="4">
        <f>E2/28260</f>
        <v>3.5385704175513094E-5</v>
      </c>
      <c r="I2" s="3" t="s">
        <v>27</v>
      </c>
      <c r="J2" s="3" t="s">
        <v>28</v>
      </c>
    </row>
    <row r="3" spans="1:12">
      <c r="A3" s="3" t="s">
        <v>1870</v>
      </c>
      <c r="B3" s="3" t="s">
        <v>1873</v>
      </c>
      <c r="C3" s="3" t="s">
        <v>1874</v>
      </c>
      <c r="D3" s="3" t="s">
        <v>15</v>
      </c>
      <c r="E3" s="3">
        <v>1</v>
      </c>
      <c r="F3" s="4">
        <f>E3/28260</f>
        <v>3.5385704175513094E-5</v>
      </c>
      <c r="L3" s="3" t="s">
        <v>16</v>
      </c>
    </row>
    <row r="4" spans="1:12">
      <c r="A4" s="3" t="s">
        <v>1870</v>
      </c>
      <c r="B4" s="3" t="s">
        <v>1875</v>
      </c>
      <c r="C4" s="3" t="s">
        <v>1876</v>
      </c>
      <c r="D4" s="3" t="s">
        <v>15</v>
      </c>
      <c r="E4" s="3">
        <v>1</v>
      </c>
      <c r="F4" s="4">
        <f>E4/28260</f>
        <v>3.5385704175513094E-5</v>
      </c>
      <c r="L4" s="3" t="s">
        <v>21</v>
      </c>
    </row>
    <row r="5" spans="1:12">
      <c r="A5" s="3" t="s">
        <v>1870</v>
      </c>
      <c r="B5" s="3" t="s">
        <v>1877</v>
      </c>
      <c r="C5" s="3" t="s">
        <v>1878</v>
      </c>
      <c r="I5" s="3" t="s">
        <v>27</v>
      </c>
    </row>
    <row r="6" spans="1:12">
      <c r="A6" s="3" t="s">
        <v>1870</v>
      </c>
      <c r="B6" s="3" t="s">
        <v>1879</v>
      </c>
      <c r="C6" s="3" t="s">
        <v>1880</v>
      </c>
      <c r="G6" s="3">
        <v>1.7920000000000001E-5</v>
      </c>
      <c r="H6" s="3">
        <v>8.1240000000000005E-6</v>
      </c>
      <c r="I6" s="3" t="s">
        <v>27</v>
      </c>
      <c r="J6" s="3" t="s">
        <v>28</v>
      </c>
    </row>
    <row r="7" spans="1:12">
      <c r="A7" s="3" t="s">
        <v>1870</v>
      </c>
      <c r="B7" s="3" t="s">
        <v>1881</v>
      </c>
      <c r="C7" s="3" t="s">
        <v>1882</v>
      </c>
      <c r="J7" s="3" t="s">
        <v>30</v>
      </c>
    </row>
    <row r="8" spans="1:12">
      <c r="A8" s="3" t="s">
        <v>1870</v>
      </c>
      <c r="B8" s="3" t="s">
        <v>1883</v>
      </c>
      <c r="C8" s="3" t="s">
        <v>1884</v>
      </c>
      <c r="G8" s="3">
        <v>0</v>
      </c>
      <c r="H8" s="3">
        <v>4.065E-6</v>
      </c>
      <c r="L8" s="3" t="s">
        <v>16</v>
      </c>
    </row>
    <row r="9" spans="1:12">
      <c r="A9" s="3" t="s">
        <v>1870</v>
      </c>
      <c r="B9" s="3" t="s">
        <v>22</v>
      </c>
      <c r="C9" s="3" t="s">
        <v>1885</v>
      </c>
      <c r="G9" s="3">
        <v>0</v>
      </c>
      <c r="H9" s="3">
        <v>4.0620000000000002E-6</v>
      </c>
      <c r="L9" s="3" t="s">
        <v>66</v>
      </c>
    </row>
    <row r="10" spans="1:12">
      <c r="A10" s="3" t="s">
        <v>1870</v>
      </c>
      <c r="B10" s="3" t="s">
        <v>22</v>
      </c>
      <c r="C10" s="3" t="s">
        <v>1886</v>
      </c>
      <c r="G10" s="3">
        <v>8.986E-6</v>
      </c>
      <c r="H10" s="3">
        <v>4.0729999999999998E-6</v>
      </c>
      <c r="L10" s="3" t="s">
        <v>66</v>
      </c>
    </row>
    <row r="11" spans="1:12">
      <c r="A11" s="3" t="s">
        <v>1870</v>
      </c>
      <c r="B11" s="3" t="s">
        <v>22</v>
      </c>
      <c r="C11" s="3" t="s">
        <v>1887</v>
      </c>
      <c r="G11" s="3">
        <v>0</v>
      </c>
      <c r="H11" s="3">
        <v>4.0679999999999998E-6</v>
      </c>
      <c r="L11" s="3" t="s">
        <v>66</v>
      </c>
    </row>
    <row r="12" spans="1:12">
      <c r="A12" s="3" t="s">
        <v>1870</v>
      </c>
      <c r="B12" s="3" t="s">
        <v>22</v>
      </c>
      <c r="C12" s="3" t="s">
        <v>1888</v>
      </c>
      <c r="G12" s="3">
        <v>6.6859999999999993E-5</v>
      </c>
      <c r="H12" s="3">
        <v>3.2379999999999998E-5</v>
      </c>
      <c r="L12" s="3" t="s">
        <v>66</v>
      </c>
    </row>
    <row r="13" spans="1:12">
      <c r="A13" s="3" t="s">
        <v>1870</v>
      </c>
      <c r="B13" s="3" t="s">
        <v>22</v>
      </c>
      <c r="C13" s="3" t="s">
        <v>1534</v>
      </c>
      <c r="G13" s="3">
        <v>0</v>
      </c>
      <c r="H13" s="3">
        <v>3.235E-5</v>
      </c>
      <c r="L13" s="3" t="s">
        <v>66</v>
      </c>
    </row>
    <row r="14" spans="1:12">
      <c r="A14" s="3" t="s">
        <v>1870</v>
      </c>
      <c r="B14" s="3" t="s">
        <v>22</v>
      </c>
      <c r="C14" s="3" t="s">
        <v>1889</v>
      </c>
      <c r="G14" s="3">
        <v>2.6849999999999999E-5</v>
      </c>
      <c r="H14" s="3">
        <v>1.218E-5</v>
      </c>
      <c r="L14" s="3" t="s">
        <v>69</v>
      </c>
    </row>
    <row r="18" spans="3:16">
      <c r="C18" s="6" t="s">
        <v>71</v>
      </c>
      <c r="E18" s="3">
        <f>SUM(E2:E17)</f>
        <v>3</v>
      </c>
      <c r="F18" s="3">
        <f t="shared" ref="F18:H18" si="0">SUM(F2:F17)</f>
        <v>1.0615711252653928E-4</v>
      </c>
      <c r="G18" s="3">
        <f t="shared" si="0"/>
        <v>1.20616E-4</v>
      </c>
      <c r="H18" s="3">
        <f t="shared" si="0"/>
        <v>1.0130199999999999E-4</v>
      </c>
      <c r="M18" s="7" t="s">
        <v>72</v>
      </c>
      <c r="O18" s="6" t="s">
        <v>73</v>
      </c>
      <c r="P18" s="6" t="s">
        <v>74</v>
      </c>
    </row>
    <row r="19" spans="3:16">
      <c r="M19" s="8"/>
      <c r="O19" s="3">
        <v>111626</v>
      </c>
      <c r="P19" s="3">
        <v>246172</v>
      </c>
    </row>
    <row r="20" spans="3:16">
      <c r="M20" s="9"/>
      <c r="O20" s="3">
        <f>O19*G18</f>
        <v>13.463881616</v>
      </c>
      <c r="P20" s="3">
        <f>P19*H18</f>
        <v>24.937715943999997</v>
      </c>
    </row>
    <row r="21" spans="3:16">
      <c r="F21" s="3">
        <v>7.0771000000000004E-5</v>
      </c>
      <c r="G21" s="3">
        <v>8.5709999999999998E-6</v>
      </c>
      <c r="H21" s="3">
        <v>2.5562700000000002E-4</v>
      </c>
      <c r="J21" s="3">
        <f>F21*F21*100000</f>
        <v>5.0085344410000004E-4</v>
      </c>
      <c r="K21" s="3">
        <f t="shared" ref="K21:L21" si="1">G21*G21*100000</f>
        <v>7.3462040999999993E-6</v>
      </c>
      <c r="L21" s="3">
        <f t="shared" si="1"/>
        <v>6.5345163129000008E-3</v>
      </c>
      <c r="O21" s="6" t="s">
        <v>75</v>
      </c>
    </row>
    <row r="22" spans="3:16">
      <c r="O22" s="3" t="s">
        <v>76</v>
      </c>
    </row>
    <row r="23" spans="3:16">
      <c r="F23" s="3">
        <v>1.1646000000000001E-4</v>
      </c>
      <c r="G23" s="3">
        <v>6.2012000000000002E-5</v>
      </c>
      <c r="H23" s="3">
        <v>1.99142E-4</v>
      </c>
      <c r="J23" s="3">
        <f>F23*F23*100000</f>
        <v>1.3562931600000002E-3</v>
      </c>
      <c r="K23" s="3">
        <f t="shared" ref="K23:L23" si="2">G23*G23*100000</f>
        <v>3.8454881439999998E-4</v>
      </c>
      <c r="L23" s="3">
        <f t="shared" si="2"/>
        <v>3.9657536164000003E-3</v>
      </c>
      <c r="O23" s="3">
        <v>28260</v>
      </c>
    </row>
    <row r="24" spans="3:16">
      <c r="O24" s="3">
        <v>3</v>
      </c>
    </row>
    <row r="25" spans="3:16">
      <c r="F25" s="3">
        <v>1.01555E-4</v>
      </c>
      <c r="G25" s="3">
        <v>6.5722000000000005E-5</v>
      </c>
      <c r="H25" s="3">
        <v>1.4991200000000001E-4</v>
      </c>
      <c r="J25" s="3">
        <f>F25*F25*100000</f>
        <v>1.0313418024999999E-3</v>
      </c>
      <c r="K25" s="3">
        <f t="shared" ref="K25:L25" si="3">G25*G25*100000</f>
        <v>4.3193812840000003E-4</v>
      </c>
      <c r="L25" s="3">
        <f t="shared" si="3"/>
        <v>2.2473607744000002E-3</v>
      </c>
    </row>
    <row r="26" spans="3:16">
      <c r="H26" s="5"/>
    </row>
    <row r="27" spans="3:16">
      <c r="J27" s="5"/>
    </row>
    <row r="28" spans="3:16">
      <c r="J28" s="5"/>
    </row>
    <row r="29" spans="3:16">
      <c r="J29" s="5"/>
    </row>
    <row r="30" spans="3:16">
      <c r="J30" s="5"/>
    </row>
    <row r="399" spans="6:8">
      <c r="F399" s="4">
        <f>SUM(F2:F398)</f>
        <v>5.0110022505307859E-4</v>
      </c>
      <c r="G399" s="4">
        <f>SUM(G2:G398)</f>
        <v>3.77537E-4</v>
      </c>
      <c r="H399" s="4">
        <f>SUM(H2:H398)</f>
        <v>8.0728500000000003E-4</v>
      </c>
    </row>
    <row r="400" spans="6:8">
      <c r="F400" s="3">
        <f>F399*F399</f>
        <v>2.5110143554824603E-7</v>
      </c>
      <c r="G400" s="3">
        <f>G399*G399</f>
        <v>1.4253418636899999E-7</v>
      </c>
      <c r="H400" s="3">
        <f>H399*H399</f>
        <v>6.5170907122500003E-7</v>
      </c>
    </row>
  </sheetData>
  <phoneticPr fontId="3" type="noConversion"/>
  <pageMargins left="0.7" right="0.7" top="0.78740157499999996" bottom="0.78740157499999996" header="0.3" footer="0.3"/>
  <pageSetup paperSize="9" orientation="portrait" verticalDpi="0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F30615-2ED4-7542-B160-9B2DE64B24E4}">
  <sheetPr codeName="Sheet43"/>
  <dimension ref="A1:P101"/>
  <sheetViews>
    <sheetView workbookViewId="0">
      <selection activeCell="A2" sqref="A2"/>
    </sheetView>
  </sheetViews>
  <sheetFormatPr baseColWidth="10" defaultRowHeight="15"/>
  <cols>
    <col min="1" max="1" width="20.1640625" style="3" customWidth="1"/>
    <col min="2" max="2" width="18.1640625" style="3" customWidth="1"/>
    <col min="3" max="3" width="14" style="3" customWidth="1"/>
    <col min="4" max="5" width="10.83203125" style="3"/>
    <col min="6" max="6" width="12" style="3" bestFit="1" customWidth="1"/>
    <col min="7" max="7" width="10.83203125" style="3"/>
    <col min="8" max="9" width="12" style="3" bestFit="1" customWidth="1"/>
    <col min="10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1890</v>
      </c>
      <c r="B2" s="3" t="s">
        <v>1891</v>
      </c>
      <c r="C2" s="3" t="s">
        <v>1892</v>
      </c>
      <c r="D2" s="3" t="s">
        <v>15</v>
      </c>
      <c r="E2" s="3">
        <v>1</v>
      </c>
      <c r="F2" s="4">
        <f t="shared" ref="F2:F8" si="0">E2/28260</f>
        <v>3.5385704175513094E-5</v>
      </c>
      <c r="L2" s="3" t="s">
        <v>16</v>
      </c>
    </row>
    <row r="3" spans="1:12">
      <c r="A3" s="3" t="s">
        <v>1890</v>
      </c>
      <c r="B3" s="3" t="s">
        <v>1893</v>
      </c>
      <c r="C3" s="3" t="s">
        <v>1894</v>
      </c>
      <c r="D3" s="3" t="s">
        <v>15</v>
      </c>
      <c r="E3" s="3">
        <v>1</v>
      </c>
      <c r="F3" s="4">
        <f t="shared" si="0"/>
        <v>3.5385704175513094E-5</v>
      </c>
      <c r="L3" s="3" t="s">
        <v>16</v>
      </c>
    </row>
    <row r="4" spans="1:12">
      <c r="A4" s="3" t="s">
        <v>1890</v>
      </c>
      <c r="B4" s="3" t="s">
        <v>1895</v>
      </c>
      <c r="C4" s="3" t="s">
        <v>1896</v>
      </c>
      <c r="D4" s="3" t="s">
        <v>15</v>
      </c>
      <c r="E4" s="3">
        <v>1</v>
      </c>
      <c r="F4" s="4">
        <f t="shared" si="0"/>
        <v>3.5385704175513094E-5</v>
      </c>
      <c r="G4" s="3">
        <v>8.9979999999999992E-6</v>
      </c>
      <c r="H4" s="3">
        <v>4.0770000000000001E-6</v>
      </c>
      <c r="L4" s="3" t="s">
        <v>21</v>
      </c>
    </row>
    <row r="5" spans="1:12">
      <c r="A5" s="3" t="s">
        <v>1890</v>
      </c>
      <c r="B5" s="3" t="s">
        <v>22</v>
      </c>
      <c r="C5" s="3" t="s">
        <v>1897</v>
      </c>
      <c r="D5" s="3" t="s">
        <v>15</v>
      </c>
      <c r="E5" s="3">
        <v>1</v>
      </c>
      <c r="F5" s="4">
        <f t="shared" si="0"/>
        <v>3.5385704175513094E-5</v>
      </c>
      <c r="L5" s="3" t="s">
        <v>21</v>
      </c>
    </row>
    <row r="6" spans="1:12">
      <c r="A6" s="3" t="s">
        <v>1890</v>
      </c>
      <c r="B6" s="3" t="s">
        <v>1898</v>
      </c>
      <c r="C6" s="3" t="s">
        <v>1899</v>
      </c>
      <c r="D6" s="3" t="s">
        <v>15</v>
      </c>
      <c r="E6" s="3">
        <v>2</v>
      </c>
      <c r="F6" s="4">
        <f t="shared" si="0"/>
        <v>7.0771408351026188E-5</v>
      </c>
      <c r="G6" s="3">
        <v>4.477E-5</v>
      </c>
      <c r="H6" s="3">
        <v>9.7479999999999995E-5</v>
      </c>
      <c r="I6" s="3" t="s">
        <v>1182</v>
      </c>
      <c r="J6" s="3" t="s">
        <v>28</v>
      </c>
      <c r="K6" s="3" t="s">
        <v>30</v>
      </c>
    </row>
    <row r="7" spans="1:12">
      <c r="A7" s="3" t="s">
        <v>1890</v>
      </c>
      <c r="B7" s="3" t="s">
        <v>22</v>
      </c>
      <c r="C7" s="3" t="s">
        <v>1900</v>
      </c>
      <c r="D7" s="3" t="s">
        <v>15</v>
      </c>
      <c r="E7" s="3">
        <v>2</v>
      </c>
      <c r="F7" s="4">
        <f t="shared" si="0"/>
        <v>7.0771408351026188E-5</v>
      </c>
      <c r="L7" s="3" t="s">
        <v>21</v>
      </c>
    </row>
    <row r="8" spans="1:12">
      <c r="A8" s="3" t="s">
        <v>1890</v>
      </c>
      <c r="B8" s="3" t="s">
        <v>22</v>
      </c>
      <c r="C8" s="3" t="s">
        <v>1901</v>
      </c>
      <c r="D8" s="3" t="s">
        <v>15</v>
      </c>
      <c r="E8" s="3">
        <v>3</v>
      </c>
      <c r="F8" s="4">
        <f t="shared" si="0"/>
        <v>1.0615711252653928E-4</v>
      </c>
      <c r="L8" s="3" t="s">
        <v>21</v>
      </c>
    </row>
    <row r="9" spans="1:12">
      <c r="A9" s="3" t="s">
        <v>1890</v>
      </c>
      <c r="B9" s="3" t="s">
        <v>1902</v>
      </c>
      <c r="C9" s="3" t="s">
        <v>1903</v>
      </c>
      <c r="I9" s="3" t="s">
        <v>1182</v>
      </c>
      <c r="J9" s="3" t="s">
        <v>28</v>
      </c>
      <c r="K9" s="3" t="s">
        <v>30</v>
      </c>
    </row>
    <row r="10" spans="1:12">
      <c r="A10" s="3" t="s">
        <v>1890</v>
      </c>
      <c r="B10" s="3" t="s">
        <v>1904</v>
      </c>
      <c r="C10" s="3" t="s">
        <v>1905</v>
      </c>
      <c r="I10" s="3" t="s">
        <v>27</v>
      </c>
      <c r="J10" s="3" t="s">
        <v>28</v>
      </c>
    </row>
    <row r="11" spans="1:12">
      <c r="A11" s="3" t="s">
        <v>1890</v>
      </c>
      <c r="B11" s="3" t="s">
        <v>1906</v>
      </c>
      <c r="C11" s="3" t="s">
        <v>1907</v>
      </c>
      <c r="G11" s="3">
        <v>3.5920000000000002E-5</v>
      </c>
      <c r="H11" s="3">
        <v>1.6269999999999998E-5</v>
      </c>
      <c r="I11" s="3" t="s">
        <v>27</v>
      </c>
      <c r="J11" s="3" t="s">
        <v>28</v>
      </c>
    </row>
    <row r="12" spans="1:12">
      <c r="A12" s="3" t="s">
        <v>1890</v>
      </c>
      <c r="B12" s="3" t="s">
        <v>1908</v>
      </c>
      <c r="C12" s="3" t="s">
        <v>1909</v>
      </c>
      <c r="I12" s="3" t="s">
        <v>27</v>
      </c>
      <c r="J12" s="3" t="s">
        <v>28</v>
      </c>
    </row>
    <row r="13" spans="1:12">
      <c r="A13" s="3" t="s">
        <v>1890</v>
      </c>
      <c r="B13" s="3" t="s">
        <v>1910</v>
      </c>
      <c r="C13" s="3" t="s">
        <v>1911</v>
      </c>
      <c r="G13" s="3">
        <v>0</v>
      </c>
      <c r="H13" s="3">
        <v>2.4430000000000002E-5</v>
      </c>
      <c r="I13" s="3" t="s">
        <v>27</v>
      </c>
      <c r="J13" s="3" t="s">
        <v>28</v>
      </c>
    </row>
    <row r="14" spans="1:12">
      <c r="A14" s="3" t="s">
        <v>1890</v>
      </c>
      <c r="B14" s="3" t="s">
        <v>1912</v>
      </c>
      <c r="C14" s="3" t="s">
        <v>1913</v>
      </c>
      <c r="G14" s="3">
        <v>0</v>
      </c>
      <c r="H14" s="3">
        <v>8.1589999999999993E-6</v>
      </c>
      <c r="J14" s="3" t="s">
        <v>28</v>
      </c>
    </row>
    <row r="15" spans="1:12">
      <c r="A15" s="3" t="s">
        <v>1890</v>
      </c>
      <c r="B15" s="3" t="s">
        <v>1914</v>
      </c>
      <c r="C15" s="3" t="s">
        <v>1915</v>
      </c>
      <c r="G15" s="3">
        <v>0</v>
      </c>
      <c r="H15" s="3">
        <v>3.2270000000000001E-5</v>
      </c>
      <c r="L15" s="3" t="s">
        <v>16</v>
      </c>
    </row>
    <row r="16" spans="1:12">
      <c r="A16" s="3" t="s">
        <v>1890</v>
      </c>
      <c r="B16" s="3" t="s">
        <v>1916</v>
      </c>
      <c r="C16" s="3" t="s">
        <v>1917</v>
      </c>
      <c r="G16" s="3">
        <v>0</v>
      </c>
      <c r="H16" s="3">
        <v>4.0679999999999998E-6</v>
      </c>
      <c r="L16" s="3" t="s">
        <v>16</v>
      </c>
    </row>
    <row r="17" spans="1:12">
      <c r="A17" s="3" t="s">
        <v>1890</v>
      </c>
      <c r="B17" s="3" t="s">
        <v>1918</v>
      </c>
      <c r="C17" s="3" t="s">
        <v>1919</v>
      </c>
      <c r="G17" s="3">
        <v>0</v>
      </c>
      <c r="H17" s="3">
        <v>4.0899999999999998E-6</v>
      </c>
      <c r="L17" s="3" t="s">
        <v>16</v>
      </c>
    </row>
    <row r="18" spans="1:12">
      <c r="A18" s="3" t="s">
        <v>1890</v>
      </c>
      <c r="B18" s="3" t="s">
        <v>1920</v>
      </c>
      <c r="C18" s="3" t="s">
        <v>1921</v>
      </c>
      <c r="G18" s="3">
        <v>8.9539999999999993E-6</v>
      </c>
      <c r="H18" s="3">
        <v>4.0620000000000002E-6</v>
      </c>
      <c r="L18" s="3" t="s">
        <v>16</v>
      </c>
    </row>
    <row r="19" spans="1:12">
      <c r="A19" s="3" t="s">
        <v>1890</v>
      </c>
      <c r="B19" s="3" t="s">
        <v>1922</v>
      </c>
      <c r="C19" s="3" t="s">
        <v>1923</v>
      </c>
      <c r="G19" s="3">
        <v>0</v>
      </c>
      <c r="H19" s="3">
        <v>4.0929999999999996E-6</v>
      </c>
      <c r="L19" s="3" t="s">
        <v>16</v>
      </c>
    </row>
    <row r="20" spans="1:12">
      <c r="A20" s="3" t="s">
        <v>1890</v>
      </c>
      <c r="B20" s="3" t="s">
        <v>1924</v>
      </c>
      <c r="C20" s="3" t="s">
        <v>1925</v>
      </c>
      <c r="G20" s="3">
        <v>0</v>
      </c>
      <c r="H20" s="3">
        <v>4.065E-6</v>
      </c>
      <c r="L20" s="3" t="s">
        <v>16</v>
      </c>
    </row>
    <row r="21" spans="1:12">
      <c r="A21" s="3" t="s">
        <v>1890</v>
      </c>
      <c r="B21" s="3" t="s">
        <v>1926</v>
      </c>
      <c r="C21" s="3" t="s">
        <v>1927</v>
      </c>
      <c r="G21" s="3">
        <v>0</v>
      </c>
      <c r="H21" s="3">
        <v>4.0670000000000002E-6</v>
      </c>
      <c r="L21" s="3" t="s">
        <v>16</v>
      </c>
    </row>
    <row r="22" spans="1:12">
      <c r="A22" s="3" t="s">
        <v>1890</v>
      </c>
      <c r="B22" s="3" t="s">
        <v>1928</v>
      </c>
      <c r="C22" s="3" t="s">
        <v>1929</v>
      </c>
      <c r="G22" s="3">
        <v>0</v>
      </c>
      <c r="H22" s="3">
        <v>4.0609999999999997E-6</v>
      </c>
      <c r="L22" s="3" t="s">
        <v>16</v>
      </c>
    </row>
    <row r="23" spans="1:12">
      <c r="A23" s="3" t="s">
        <v>1890</v>
      </c>
      <c r="B23" s="3" t="s">
        <v>1930</v>
      </c>
      <c r="C23" s="3" t="s">
        <v>1931</v>
      </c>
      <c r="G23" s="3">
        <v>0</v>
      </c>
      <c r="H23" s="3">
        <v>4.0629999999999999E-6</v>
      </c>
      <c r="L23" s="3" t="s">
        <v>16</v>
      </c>
    </row>
    <row r="24" spans="1:12">
      <c r="A24" s="3" t="s">
        <v>1890</v>
      </c>
      <c r="B24" s="3" t="s">
        <v>1932</v>
      </c>
      <c r="C24" s="3" t="s">
        <v>1933</v>
      </c>
      <c r="G24" s="3">
        <v>0</v>
      </c>
      <c r="H24" s="3">
        <v>8.2220000000000002E-6</v>
      </c>
      <c r="L24" s="3" t="s">
        <v>16</v>
      </c>
    </row>
    <row r="25" spans="1:12">
      <c r="A25" s="3" t="s">
        <v>1890</v>
      </c>
      <c r="B25" s="3" t="s">
        <v>22</v>
      </c>
      <c r="C25" s="3" t="s">
        <v>1934</v>
      </c>
      <c r="G25" s="3">
        <v>0</v>
      </c>
      <c r="H25" s="3">
        <v>4.065E-6</v>
      </c>
      <c r="L25" s="3" t="s">
        <v>66</v>
      </c>
    </row>
    <row r="26" spans="1:12">
      <c r="A26" s="3" t="s">
        <v>1890</v>
      </c>
      <c r="B26" s="3" t="s">
        <v>22</v>
      </c>
      <c r="C26" s="3" t="s">
        <v>1935</v>
      </c>
      <c r="G26" s="3">
        <v>0</v>
      </c>
      <c r="H26" s="3">
        <v>4.0640000000000004E-6</v>
      </c>
      <c r="L26" s="3" t="s">
        <v>66</v>
      </c>
    </row>
    <row r="27" spans="1:12">
      <c r="A27" s="3" t="s">
        <v>1890</v>
      </c>
      <c r="B27" s="3" t="s">
        <v>22</v>
      </c>
      <c r="C27" s="3" t="s">
        <v>1936</v>
      </c>
      <c r="G27" s="3">
        <v>0</v>
      </c>
      <c r="H27" s="3">
        <v>4.0609999999999997E-6</v>
      </c>
      <c r="L27" s="3" t="s">
        <v>66</v>
      </c>
    </row>
    <row r="28" spans="1:12">
      <c r="A28" s="3" t="s">
        <v>1890</v>
      </c>
      <c r="B28" s="3" t="s">
        <v>22</v>
      </c>
      <c r="C28" s="3" t="s">
        <v>1937</v>
      </c>
      <c r="G28" s="3">
        <v>8.9509999999999995E-6</v>
      </c>
      <c r="H28" s="3">
        <v>4.0609999999999997E-6</v>
      </c>
      <c r="L28" s="3" t="s">
        <v>66</v>
      </c>
    </row>
    <row r="29" spans="1:12">
      <c r="A29" s="3" t="s">
        <v>1890</v>
      </c>
      <c r="B29" s="3" t="s">
        <v>22</v>
      </c>
      <c r="C29" s="3" t="s">
        <v>1938</v>
      </c>
      <c r="G29" s="3">
        <v>8.9570000000000008E-6</v>
      </c>
      <c r="H29" s="3">
        <v>8.1270000000000003E-6</v>
      </c>
      <c r="L29" s="3" t="s">
        <v>69</v>
      </c>
    </row>
    <row r="30" spans="1:12">
      <c r="A30" s="3" t="s">
        <v>1890</v>
      </c>
      <c r="B30" s="3" t="s">
        <v>22</v>
      </c>
      <c r="C30" s="3" t="s">
        <v>1939</v>
      </c>
      <c r="G30" s="3">
        <v>0</v>
      </c>
      <c r="H30" s="3">
        <v>4.0620000000000002E-6</v>
      </c>
      <c r="L30" s="3" t="s">
        <v>69</v>
      </c>
    </row>
    <row r="31" spans="1:12">
      <c r="A31" s="3" t="s">
        <v>1890</v>
      </c>
      <c r="B31" s="3" t="s">
        <v>22</v>
      </c>
      <c r="C31" s="3" t="s">
        <v>1940</v>
      </c>
      <c r="G31" s="3">
        <v>0</v>
      </c>
      <c r="H31" s="3">
        <v>4.0670000000000002E-6</v>
      </c>
      <c r="L31" s="3" t="s">
        <v>69</v>
      </c>
    </row>
    <row r="32" spans="1:12">
      <c r="A32" s="3" t="s">
        <v>1890</v>
      </c>
      <c r="B32" s="3" t="s">
        <v>22</v>
      </c>
      <c r="C32" s="3" t="s">
        <v>1941</v>
      </c>
      <c r="G32" s="3">
        <v>0</v>
      </c>
      <c r="H32" s="3">
        <v>4.0609999999999997E-6</v>
      </c>
      <c r="L32" s="3" t="s">
        <v>69</v>
      </c>
    </row>
    <row r="36" spans="3:16">
      <c r="C36" s="6" t="s">
        <v>145</v>
      </c>
      <c r="E36" s="3">
        <f>SUM(E2:E35)</f>
        <v>11</v>
      </c>
      <c r="F36" s="3">
        <f>SUM(F2:F35)</f>
        <v>3.8924274593064401E-4</v>
      </c>
      <c r="G36" s="3">
        <f>SUM(G2:G35)</f>
        <v>1.1655E-4</v>
      </c>
      <c r="H36" s="3">
        <f>SUM(H2:H35)</f>
        <v>2.6004499999999998E-4</v>
      </c>
      <c r="M36" s="7" t="s">
        <v>72</v>
      </c>
      <c r="O36" s="6" t="s">
        <v>73</v>
      </c>
      <c r="P36" s="6" t="s">
        <v>74</v>
      </c>
    </row>
    <row r="37" spans="3:16">
      <c r="M37" s="8"/>
      <c r="O37" s="3">
        <v>111716</v>
      </c>
      <c r="P37" s="3">
        <v>246268</v>
      </c>
    </row>
    <row r="38" spans="3:16">
      <c r="F38" s="4"/>
      <c r="M38" s="9"/>
      <c r="O38" s="3">
        <f>O37*G36</f>
        <v>13.0204998</v>
      </c>
      <c r="P38" s="3">
        <f>P37*H36</f>
        <v>64.040762059999992</v>
      </c>
    </row>
    <row r="39" spans="3:16">
      <c r="F39" s="3">
        <v>3.89243E-4</v>
      </c>
      <c r="G39" s="3">
        <v>1.94324E-4</v>
      </c>
      <c r="H39" s="3">
        <v>6.9635599999999997E-4</v>
      </c>
      <c r="J39" s="11">
        <f>F39*F39*100000</f>
        <v>1.51510113049E-2</v>
      </c>
      <c r="K39" s="11">
        <f>G39*G39*100000</f>
        <v>3.7761816976000003E-3</v>
      </c>
      <c r="L39" s="11">
        <f>H39*H39*100000</f>
        <v>4.84911678736E-2</v>
      </c>
      <c r="M39" s="9"/>
      <c r="O39" s="6" t="s">
        <v>75</v>
      </c>
    </row>
    <row r="40" spans="3:16">
      <c r="O40" s="3" t="s">
        <v>186</v>
      </c>
    </row>
    <row r="41" spans="3:16">
      <c r="F41" s="3">
        <v>1.1636700000000001E-4</v>
      </c>
      <c r="G41" s="3">
        <v>6.1962000000000001E-5</v>
      </c>
      <c r="H41" s="3">
        <v>1.98982E-4</v>
      </c>
      <c r="J41" s="11">
        <f>F41*F41*100000</f>
        <v>1.3541278689000002E-3</v>
      </c>
      <c r="K41" s="11">
        <f>G41*G41*100000</f>
        <v>3.839289444E-4</v>
      </c>
      <c r="L41" s="11">
        <f>H41*H41*100000</f>
        <v>3.9593836323999999E-3</v>
      </c>
      <c r="O41" s="3">
        <v>28260</v>
      </c>
    </row>
    <row r="42" spans="3:16">
      <c r="O42" s="3">
        <v>11</v>
      </c>
    </row>
    <row r="43" spans="3:16">
      <c r="F43" s="3">
        <v>2.5987900000000002E-4</v>
      </c>
      <c r="G43" s="3">
        <v>2.00144E-4</v>
      </c>
      <c r="H43" s="3">
        <v>3.3184799999999998E-4</v>
      </c>
      <c r="J43" s="11">
        <f>F43*F43*100000</f>
        <v>6.7537094641000007E-3</v>
      </c>
      <c r="K43" s="11">
        <f>G43*G43*100000</f>
        <v>4.0057620736000006E-3</v>
      </c>
      <c r="L43" s="11">
        <f>H43*H43*100000</f>
        <v>1.10123095104E-2</v>
      </c>
    </row>
    <row r="100" spans="6:8">
      <c r="F100" s="4">
        <f>SUM(F1:F99)</f>
        <v>1.5439744918612881E-3</v>
      </c>
      <c r="G100" s="4">
        <f>SUM(G1:G99)</f>
        <v>6.8953000000000005E-4</v>
      </c>
      <c r="H100" s="4">
        <f>SUM(H1:H99)</f>
        <v>1.7472759999999999E-3</v>
      </c>
    </row>
    <row r="101" spans="6:8">
      <c r="F101" s="3">
        <f>F100*F100</f>
        <v>2.3838572315183229E-6</v>
      </c>
      <c r="G101" s="3">
        <f>G100*G100</f>
        <v>4.7545162090000007E-7</v>
      </c>
      <c r="H101" s="3">
        <f>H100*H100</f>
        <v>3.0529734201759994E-6</v>
      </c>
    </row>
  </sheetData>
  <phoneticPr fontId="3" type="noConversion"/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4961FD-B88D-104A-8E07-0A797D69DC1C}">
  <sheetPr codeName="Sheet4"/>
  <dimension ref="A1:P400"/>
  <sheetViews>
    <sheetView workbookViewId="0">
      <selection activeCell="A2" sqref="A2"/>
    </sheetView>
  </sheetViews>
  <sheetFormatPr baseColWidth="10" defaultRowHeight="15"/>
  <cols>
    <col min="1" max="1" width="19.6640625" style="3" customWidth="1"/>
    <col min="2" max="2" width="18.1640625" style="3" customWidth="1"/>
    <col min="3" max="3" width="17.5" style="3" customWidth="1"/>
    <col min="4" max="5" width="10.83203125" style="3"/>
    <col min="6" max="6" width="13" style="3" bestFit="1" customWidth="1"/>
    <col min="7" max="8" width="12" style="3" bestFit="1" customWidth="1"/>
    <col min="9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219</v>
      </c>
      <c r="B2" s="3" t="s">
        <v>220</v>
      </c>
      <c r="C2" s="3" t="s">
        <v>221</v>
      </c>
      <c r="D2" s="3" t="s">
        <v>209</v>
      </c>
      <c r="E2" s="3">
        <v>0</v>
      </c>
      <c r="F2" s="3">
        <v>0</v>
      </c>
      <c r="G2" s="3">
        <v>1.5780000000000001E-5</v>
      </c>
      <c r="H2" s="3">
        <v>3.2459999999999998E-5</v>
      </c>
      <c r="I2" s="3" t="s">
        <v>27</v>
      </c>
      <c r="J2" s="3" t="s">
        <v>28</v>
      </c>
    </row>
    <row r="3" spans="1:12">
      <c r="A3" s="3" t="s">
        <v>219</v>
      </c>
      <c r="B3" s="3" t="s">
        <v>222</v>
      </c>
      <c r="C3" s="3" t="s">
        <v>223</v>
      </c>
      <c r="D3" s="3" t="s">
        <v>15</v>
      </c>
      <c r="E3" s="3">
        <v>1</v>
      </c>
      <c r="F3" s="4">
        <f t="shared" ref="F3:F8" si="0">E3/28260</f>
        <v>3.5385704175513094E-5</v>
      </c>
      <c r="G3" s="3">
        <v>8.9509999999999995E-6</v>
      </c>
      <c r="H3" s="3">
        <v>4.0609999999999997E-6</v>
      </c>
      <c r="J3" s="3" t="s">
        <v>30</v>
      </c>
    </row>
    <row r="4" spans="1:12">
      <c r="A4" s="3" t="s">
        <v>219</v>
      </c>
      <c r="B4" s="3" t="s">
        <v>224</v>
      </c>
      <c r="C4" s="3" t="s">
        <v>225</v>
      </c>
      <c r="D4" s="3" t="s">
        <v>15</v>
      </c>
      <c r="E4" s="3">
        <v>1</v>
      </c>
      <c r="F4" s="4">
        <f t="shared" si="0"/>
        <v>3.5385704175513094E-5</v>
      </c>
      <c r="G4" s="3">
        <v>1.026E-4</v>
      </c>
      <c r="H4" s="3">
        <v>2.2000000000000001E-4</v>
      </c>
      <c r="I4" s="3" t="s">
        <v>27</v>
      </c>
      <c r="J4" s="3" t="s">
        <v>30</v>
      </c>
    </row>
    <row r="5" spans="1:12">
      <c r="A5" s="3" t="s">
        <v>219</v>
      </c>
      <c r="B5" s="3" t="s">
        <v>226</v>
      </c>
      <c r="C5" s="3" t="s">
        <v>227</v>
      </c>
      <c r="D5" s="3" t="s">
        <v>15</v>
      </c>
      <c r="E5" s="3">
        <v>1</v>
      </c>
      <c r="F5" s="4">
        <f t="shared" si="0"/>
        <v>3.5385704175513094E-5</v>
      </c>
      <c r="G5" s="3">
        <v>8.9570000000000008E-6</v>
      </c>
      <c r="H5" s="3">
        <v>8.1289999999999996E-6</v>
      </c>
      <c r="I5" s="3" t="s">
        <v>27</v>
      </c>
      <c r="J5" s="3" t="s">
        <v>28</v>
      </c>
    </row>
    <row r="6" spans="1:12">
      <c r="A6" s="3" t="s">
        <v>219</v>
      </c>
      <c r="B6" s="3" t="s">
        <v>228</v>
      </c>
      <c r="C6" s="3" t="s">
        <v>229</v>
      </c>
      <c r="D6" s="3" t="s">
        <v>15</v>
      </c>
      <c r="E6" s="3">
        <v>1</v>
      </c>
      <c r="F6" s="4">
        <f t="shared" si="0"/>
        <v>3.5385704175513094E-5</v>
      </c>
      <c r="L6" s="3" t="s">
        <v>16</v>
      </c>
    </row>
    <row r="7" spans="1:12">
      <c r="A7" s="3" t="s">
        <v>219</v>
      </c>
      <c r="B7" s="3" t="s">
        <v>230</v>
      </c>
      <c r="C7" s="3" t="s">
        <v>231</v>
      </c>
      <c r="D7" s="3" t="s">
        <v>15</v>
      </c>
      <c r="E7" s="3">
        <v>1</v>
      </c>
      <c r="F7" s="4">
        <f t="shared" si="0"/>
        <v>3.5385704175513094E-5</v>
      </c>
      <c r="L7" s="3" t="s">
        <v>16</v>
      </c>
    </row>
    <row r="8" spans="1:12">
      <c r="A8" s="3" t="s">
        <v>219</v>
      </c>
      <c r="B8" s="3" t="s">
        <v>232</v>
      </c>
      <c r="C8" s="3" t="s">
        <v>233</v>
      </c>
      <c r="D8" s="3" t="s">
        <v>15</v>
      </c>
      <c r="E8" s="3">
        <v>1</v>
      </c>
      <c r="F8" s="4">
        <f t="shared" si="0"/>
        <v>3.5385704175513094E-5</v>
      </c>
      <c r="L8" s="3" t="s">
        <v>21</v>
      </c>
    </row>
    <row r="9" spans="1:12">
      <c r="A9" s="3" t="s">
        <v>219</v>
      </c>
      <c r="B9" s="3" t="s">
        <v>234</v>
      </c>
      <c r="C9" s="3" t="s">
        <v>235</v>
      </c>
      <c r="G9" s="3">
        <v>0</v>
      </c>
      <c r="H9" s="3">
        <v>3.2299999999999999E-5</v>
      </c>
      <c r="J9" s="3" t="s">
        <v>28</v>
      </c>
    </row>
    <row r="10" spans="1:12">
      <c r="A10" s="3" t="s">
        <v>219</v>
      </c>
      <c r="B10" s="3" t="s">
        <v>236</v>
      </c>
      <c r="C10" s="3" t="s">
        <v>237</v>
      </c>
      <c r="I10" s="3" t="s">
        <v>27</v>
      </c>
      <c r="J10" s="3" t="s">
        <v>28</v>
      </c>
    </row>
    <row r="11" spans="1:12">
      <c r="A11" s="3" t="s">
        <v>219</v>
      </c>
      <c r="B11" s="3" t="s">
        <v>238</v>
      </c>
      <c r="C11" s="3" t="s">
        <v>239</v>
      </c>
      <c r="G11" s="3">
        <v>9.1749999999999994E-6</v>
      </c>
      <c r="H11" s="3">
        <v>8.3149999999999992E-6</v>
      </c>
      <c r="I11" s="3" t="s">
        <v>27</v>
      </c>
      <c r="J11" s="3" t="s">
        <v>115</v>
      </c>
    </row>
    <row r="12" spans="1:12">
      <c r="A12" s="3" t="s">
        <v>219</v>
      </c>
      <c r="B12" s="3" t="s">
        <v>240</v>
      </c>
      <c r="C12" s="3" t="s">
        <v>241</v>
      </c>
      <c r="I12" s="3" t="s">
        <v>27</v>
      </c>
      <c r="J12" s="3" t="s">
        <v>28</v>
      </c>
    </row>
    <row r="13" spans="1:12">
      <c r="A13" s="3" t="s">
        <v>219</v>
      </c>
      <c r="B13" s="3" t="s">
        <v>22</v>
      </c>
      <c r="C13" s="3" t="s">
        <v>242</v>
      </c>
      <c r="J13" s="3" t="s">
        <v>28</v>
      </c>
    </row>
    <row r="14" spans="1:12">
      <c r="A14" s="3" t="s">
        <v>219</v>
      </c>
      <c r="B14" s="3" t="s">
        <v>243</v>
      </c>
      <c r="C14" s="3" t="s">
        <v>244</v>
      </c>
      <c r="J14" s="3" t="s">
        <v>30</v>
      </c>
    </row>
    <row r="15" spans="1:12">
      <c r="A15" s="3" t="s">
        <v>219</v>
      </c>
      <c r="B15" s="3" t="s">
        <v>22</v>
      </c>
      <c r="C15" s="3" t="s">
        <v>245</v>
      </c>
      <c r="J15" s="3" t="s">
        <v>28</v>
      </c>
    </row>
    <row r="16" spans="1:12">
      <c r="A16" s="3" t="s">
        <v>219</v>
      </c>
      <c r="B16" s="3" t="s">
        <v>246</v>
      </c>
      <c r="C16" s="3" t="s">
        <v>247</v>
      </c>
      <c r="J16" s="3" t="s">
        <v>30</v>
      </c>
    </row>
    <row r="17" spans="1:10">
      <c r="A17" s="3" t="s">
        <v>219</v>
      </c>
      <c r="B17" s="3" t="s">
        <v>248</v>
      </c>
      <c r="C17" s="3" t="s">
        <v>249</v>
      </c>
      <c r="I17" s="3" t="s">
        <v>27</v>
      </c>
      <c r="J17" s="3" t="s">
        <v>115</v>
      </c>
    </row>
    <row r="18" spans="1:10">
      <c r="A18" s="3" t="s">
        <v>219</v>
      </c>
      <c r="B18" s="3" t="s">
        <v>250</v>
      </c>
      <c r="C18" s="3" t="s">
        <v>251</v>
      </c>
      <c r="G18" s="3">
        <v>0</v>
      </c>
      <c r="H18" s="3">
        <v>4.0609999999999997E-6</v>
      </c>
      <c r="I18" s="3" t="s">
        <v>27</v>
      </c>
      <c r="J18" s="3" t="s">
        <v>28</v>
      </c>
    </row>
    <row r="19" spans="1:10">
      <c r="A19" s="3" t="s">
        <v>219</v>
      </c>
      <c r="B19" s="3" t="s">
        <v>252</v>
      </c>
      <c r="C19" s="3" t="s">
        <v>253</v>
      </c>
      <c r="J19" s="3" t="s">
        <v>30</v>
      </c>
    </row>
    <row r="20" spans="1:10">
      <c r="A20" s="3" t="s">
        <v>219</v>
      </c>
      <c r="B20" s="3" t="s">
        <v>254</v>
      </c>
      <c r="C20" s="3" t="s">
        <v>255</v>
      </c>
      <c r="I20" s="3" t="s">
        <v>27</v>
      </c>
      <c r="J20" s="3" t="s">
        <v>28</v>
      </c>
    </row>
    <row r="21" spans="1:10">
      <c r="A21" s="3" t="s">
        <v>219</v>
      </c>
      <c r="B21" s="3" t="s">
        <v>22</v>
      </c>
      <c r="C21" s="3" t="s">
        <v>256</v>
      </c>
      <c r="J21" s="3" t="s">
        <v>28</v>
      </c>
    </row>
    <row r="22" spans="1:10">
      <c r="A22" s="3" t="s">
        <v>219</v>
      </c>
      <c r="B22" s="3" t="s">
        <v>257</v>
      </c>
      <c r="C22" s="3" t="s">
        <v>258</v>
      </c>
      <c r="I22" s="3" t="s">
        <v>27</v>
      </c>
      <c r="J22" s="3" t="s">
        <v>28</v>
      </c>
    </row>
    <row r="23" spans="1:10">
      <c r="A23" s="3" t="s">
        <v>219</v>
      </c>
      <c r="B23" s="3" t="s">
        <v>257</v>
      </c>
      <c r="C23" s="3" t="s">
        <v>259</v>
      </c>
      <c r="J23" s="3" t="s">
        <v>28</v>
      </c>
    </row>
    <row r="24" spans="1:10">
      <c r="A24" s="3" t="s">
        <v>219</v>
      </c>
      <c r="B24" s="3" t="s">
        <v>260</v>
      </c>
      <c r="C24" s="3" t="s">
        <v>261</v>
      </c>
      <c r="I24" s="3" t="s">
        <v>27</v>
      </c>
      <c r="J24" s="3" t="s">
        <v>28</v>
      </c>
    </row>
    <row r="25" spans="1:10">
      <c r="A25" s="3" t="s">
        <v>219</v>
      </c>
      <c r="B25" s="3" t="s">
        <v>22</v>
      </c>
      <c r="C25" s="3" t="s">
        <v>262</v>
      </c>
      <c r="G25" s="3">
        <v>0</v>
      </c>
      <c r="H25" s="3">
        <v>4.0609999999999997E-6</v>
      </c>
      <c r="J25" s="3" t="s">
        <v>30</v>
      </c>
    </row>
    <row r="26" spans="1:10">
      <c r="A26" s="3" t="s">
        <v>219</v>
      </c>
      <c r="B26" s="3" t="s">
        <v>263</v>
      </c>
      <c r="C26" s="3" t="s">
        <v>264</v>
      </c>
      <c r="I26" s="3" t="s">
        <v>27</v>
      </c>
      <c r="J26" s="3" t="s">
        <v>28</v>
      </c>
    </row>
    <row r="27" spans="1:10">
      <c r="A27" s="3" t="s">
        <v>219</v>
      </c>
      <c r="B27" s="3" t="s">
        <v>265</v>
      </c>
      <c r="C27" s="3" t="s">
        <v>266</v>
      </c>
      <c r="I27" s="3" t="s">
        <v>27</v>
      </c>
      <c r="J27" s="3" t="s">
        <v>28</v>
      </c>
    </row>
    <row r="28" spans="1:10">
      <c r="A28" s="3" t="s">
        <v>219</v>
      </c>
      <c r="B28" s="3" t="s">
        <v>267</v>
      </c>
      <c r="C28" s="3" t="s">
        <v>268</v>
      </c>
      <c r="J28" s="3" t="s">
        <v>30</v>
      </c>
    </row>
    <row r="29" spans="1:10">
      <c r="A29" s="3" t="s">
        <v>219</v>
      </c>
      <c r="B29" s="3" t="s">
        <v>269</v>
      </c>
      <c r="C29" s="3" t="s">
        <v>270</v>
      </c>
      <c r="I29" s="3" t="s">
        <v>27</v>
      </c>
      <c r="J29" s="3" t="s">
        <v>28</v>
      </c>
    </row>
    <row r="30" spans="1:10">
      <c r="A30" s="3" t="s">
        <v>219</v>
      </c>
      <c r="B30" s="3" t="s">
        <v>271</v>
      </c>
      <c r="C30" s="3" t="s">
        <v>272</v>
      </c>
      <c r="I30" s="3" t="s">
        <v>27</v>
      </c>
      <c r="J30" s="3" t="s">
        <v>28</v>
      </c>
    </row>
    <row r="31" spans="1:10">
      <c r="A31" s="3" t="s">
        <v>219</v>
      </c>
      <c r="B31" s="3" t="s">
        <v>273</v>
      </c>
      <c r="C31" s="3" t="s">
        <v>274</v>
      </c>
      <c r="I31" s="3" t="s">
        <v>27</v>
      </c>
      <c r="J31" s="3" t="s">
        <v>28</v>
      </c>
    </row>
    <row r="32" spans="1:10">
      <c r="A32" s="3" t="s">
        <v>219</v>
      </c>
      <c r="B32" s="3" t="s">
        <v>275</v>
      </c>
      <c r="C32" s="3" t="s">
        <v>276</v>
      </c>
      <c r="J32" s="3" t="s">
        <v>30</v>
      </c>
    </row>
    <row r="33" spans="1:10">
      <c r="A33" s="3" t="s">
        <v>219</v>
      </c>
      <c r="B33" s="3" t="s">
        <v>277</v>
      </c>
      <c r="C33" s="3" t="s">
        <v>278</v>
      </c>
      <c r="I33" s="3" t="s">
        <v>27</v>
      </c>
      <c r="J33" s="3" t="s">
        <v>28</v>
      </c>
    </row>
    <row r="34" spans="1:10">
      <c r="A34" s="3" t="s">
        <v>219</v>
      </c>
      <c r="B34" s="3" t="s">
        <v>22</v>
      </c>
      <c r="C34" s="3" t="s">
        <v>279</v>
      </c>
      <c r="G34" s="3">
        <v>0</v>
      </c>
      <c r="H34" s="3">
        <v>3.7339999999999998E-5</v>
      </c>
      <c r="I34" s="3" t="s">
        <v>27</v>
      </c>
      <c r="J34" s="3" t="s">
        <v>115</v>
      </c>
    </row>
    <row r="35" spans="1:10">
      <c r="A35" s="3" t="s">
        <v>219</v>
      </c>
      <c r="B35" s="3" t="s">
        <v>280</v>
      </c>
      <c r="C35" s="3" t="s">
        <v>281</v>
      </c>
      <c r="I35" s="3" t="s">
        <v>27</v>
      </c>
      <c r="J35" s="3" t="s">
        <v>28</v>
      </c>
    </row>
    <row r="36" spans="1:10">
      <c r="A36" s="3" t="s">
        <v>219</v>
      </c>
      <c r="B36" s="3" t="s">
        <v>282</v>
      </c>
      <c r="C36" s="3" t="s">
        <v>283</v>
      </c>
      <c r="G36" s="3">
        <v>0</v>
      </c>
      <c r="H36" s="3">
        <v>1.219E-5</v>
      </c>
      <c r="I36" s="3" t="s">
        <v>27</v>
      </c>
      <c r="J36" s="3" t="s">
        <v>28</v>
      </c>
    </row>
    <row r="37" spans="1:10">
      <c r="A37" s="3" t="s">
        <v>219</v>
      </c>
      <c r="B37" s="3" t="s">
        <v>22</v>
      </c>
      <c r="C37" s="3" t="s">
        <v>284</v>
      </c>
      <c r="J37" s="3" t="s">
        <v>30</v>
      </c>
    </row>
    <row r="38" spans="1:10">
      <c r="A38" s="3" t="s">
        <v>219</v>
      </c>
      <c r="B38" s="3" t="s">
        <v>285</v>
      </c>
      <c r="C38" s="3" t="s">
        <v>286</v>
      </c>
      <c r="I38" s="3" t="s">
        <v>27</v>
      </c>
      <c r="J38" s="3" t="s">
        <v>28</v>
      </c>
    </row>
    <row r="39" spans="1:10">
      <c r="A39" s="3" t="s">
        <v>219</v>
      </c>
      <c r="B39" s="3" t="s">
        <v>287</v>
      </c>
      <c r="C39" s="3" t="s">
        <v>288</v>
      </c>
      <c r="I39" s="3" t="s">
        <v>27</v>
      </c>
      <c r="J39" s="3" t="s">
        <v>28</v>
      </c>
    </row>
    <row r="40" spans="1:10">
      <c r="A40" s="3" t="s">
        <v>219</v>
      </c>
      <c r="B40" s="3" t="s">
        <v>289</v>
      </c>
      <c r="C40" s="3" t="s">
        <v>290</v>
      </c>
      <c r="J40" s="3" t="s">
        <v>30</v>
      </c>
    </row>
    <row r="41" spans="1:10">
      <c r="A41" s="3" t="s">
        <v>219</v>
      </c>
      <c r="B41" s="3" t="s">
        <v>291</v>
      </c>
      <c r="C41" s="3" t="s">
        <v>292</v>
      </c>
      <c r="I41" s="3" t="s">
        <v>27</v>
      </c>
      <c r="J41" s="3" t="s">
        <v>28</v>
      </c>
    </row>
    <row r="42" spans="1:10">
      <c r="A42" s="3" t="s">
        <v>219</v>
      </c>
      <c r="B42" s="3" t="s">
        <v>22</v>
      </c>
      <c r="C42" s="3" t="s">
        <v>293</v>
      </c>
      <c r="J42" s="3" t="s">
        <v>30</v>
      </c>
    </row>
    <row r="43" spans="1:10">
      <c r="A43" s="3" t="s">
        <v>219</v>
      </c>
      <c r="B43" s="3" t="s">
        <v>294</v>
      </c>
      <c r="C43" s="3" t="s">
        <v>295</v>
      </c>
      <c r="G43" s="3">
        <v>8.9700000000000005E-6</v>
      </c>
      <c r="H43" s="3">
        <v>8.1389999999999995E-6</v>
      </c>
      <c r="J43" s="3" t="s">
        <v>30</v>
      </c>
    </row>
    <row r="44" spans="1:10">
      <c r="A44" s="3" t="s">
        <v>219</v>
      </c>
      <c r="B44" s="3" t="s">
        <v>22</v>
      </c>
      <c r="C44" s="3" t="s">
        <v>296</v>
      </c>
      <c r="J44" s="3" t="s">
        <v>30</v>
      </c>
    </row>
    <row r="45" spans="1:10">
      <c r="A45" s="3" t="s">
        <v>219</v>
      </c>
      <c r="B45" s="3" t="s">
        <v>297</v>
      </c>
      <c r="C45" s="3" t="s">
        <v>298</v>
      </c>
      <c r="J45" s="3" t="s">
        <v>28</v>
      </c>
    </row>
    <row r="46" spans="1:10">
      <c r="A46" s="3" t="s">
        <v>219</v>
      </c>
      <c r="B46" s="3" t="s">
        <v>299</v>
      </c>
      <c r="C46" s="3" t="s">
        <v>300</v>
      </c>
      <c r="I46" s="3" t="s">
        <v>27</v>
      </c>
      <c r="J46" s="3" t="s">
        <v>28</v>
      </c>
    </row>
    <row r="47" spans="1:10">
      <c r="A47" s="3" t="s">
        <v>219</v>
      </c>
      <c r="B47" s="3" t="s">
        <v>301</v>
      </c>
      <c r="C47" s="3" t="s">
        <v>302</v>
      </c>
      <c r="I47" s="3" t="s">
        <v>27</v>
      </c>
      <c r="J47" s="3" t="s">
        <v>28</v>
      </c>
    </row>
    <row r="48" spans="1:10">
      <c r="A48" s="3" t="s">
        <v>219</v>
      </c>
      <c r="B48" s="3" t="s">
        <v>22</v>
      </c>
      <c r="C48" s="3" t="s">
        <v>303</v>
      </c>
      <c r="J48" s="3" t="s">
        <v>30</v>
      </c>
    </row>
    <row r="49" spans="1:10">
      <c r="A49" s="3" t="s">
        <v>219</v>
      </c>
      <c r="B49" s="3" t="s">
        <v>22</v>
      </c>
      <c r="C49" s="3" t="s">
        <v>304</v>
      </c>
      <c r="G49" s="3">
        <v>0</v>
      </c>
      <c r="H49" s="3">
        <v>1.222E-5</v>
      </c>
      <c r="J49" s="3" t="s">
        <v>28</v>
      </c>
    </row>
    <row r="50" spans="1:10">
      <c r="A50" s="3" t="s">
        <v>219</v>
      </c>
      <c r="B50" s="3" t="s">
        <v>305</v>
      </c>
      <c r="C50" s="3" t="s">
        <v>306</v>
      </c>
      <c r="G50" s="3">
        <v>8.9639999999999992E-6</v>
      </c>
      <c r="H50" s="3">
        <v>4.0629999999999999E-6</v>
      </c>
      <c r="J50" s="3" t="s">
        <v>28</v>
      </c>
    </row>
    <row r="51" spans="1:10">
      <c r="A51" s="3" t="s">
        <v>219</v>
      </c>
      <c r="B51" s="3" t="s">
        <v>307</v>
      </c>
      <c r="C51" s="3" t="s">
        <v>308</v>
      </c>
      <c r="J51" s="3" t="s">
        <v>30</v>
      </c>
    </row>
    <row r="52" spans="1:10">
      <c r="A52" s="3" t="s">
        <v>219</v>
      </c>
      <c r="B52" s="3" t="s">
        <v>309</v>
      </c>
      <c r="C52" s="3" t="s">
        <v>310</v>
      </c>
      <c r="I52" s="3" t="s">
        <v>27</v>
      </c>
      <c r="J52" s="3" t="s">
        <v>28</v>
      </c>
    </row>
    <row r="53" spans="1:10">
      <c r="A53" s="3" t="s">
        <v>219</v>
      </c>
      <c r="B53" s="3" t="s">
        <v>311</v>
      </c>
      <c r="C53" s="3" t="s">
        <v>312</v>
      </c>
      <c r="G53" s="3">
        <v>0</v>
      </c>
      <c r="H53" s="3">
        <v>4.0749999999999999E-6</v>
      </c>
      <c r="I53" s="3" t="s">
        <v>27</v>
      </c>
    </row>
    <row r="54" spans="1:10">
      <c r="A54" s="3" t="s">
        <v>219</v>
      </c>
      <c r="B54" s="3" t="s">
        <v>313</v>
      </c>
      <c r="C54" s="3" t="s">
        <v>314</v>
      </c>
      <c r="I54" s="3" t="s">
        <v>27</v>
      </c>
    </row>
    <row r="55" spans="1:10">
      <c r="A55" s="3" t="s">
        <v>219</v>
      </c>
      <c r="B55" s="3" t="s">
        <v>315</v>
      </c>
      <c r="C55" s="3" t="s">
        <v>316</v>
      </c>
      <c r="I55" s="3" t="s">
        <v>27</v>
      </c>
    </row>
    <row r="56" spans="1:10">
      <c r="A56" s="3" t="s">
        <v>219</v>
      </c>
      <c r="B56" s="3" t="s">
        <v>317</v>
      </c>
      <c r="C56" s="3" t="s">
        <v>318</v>
      </c>
      <c r="I56" s="3" t="s">
        <v>27</v>
      </c>
    </row>
    <row r="57" spans="1:10">
      <c r="A57" s="3" t="s">
        <v>219</v>
      </c>
      <c r="B57" s="3" t="s">
        <v>319</v>
      </c>
      <c r="C57" s="3" t="s">
        <v>320</v>
      </c>
      <c r="I57" s="3" t="s">
        <v>27</v>
      </c>
    </row>
    <row r="58" spans="1:10">
      <c r="A58" s="3" t="s">
        <v>219</v>
      </c>
      <c r="B58" s="3" t="s">
        <v>321</v>
      </c>
      <c r="C58" s="3" t="s">
        <v>322</v>
      </c>
      <c r="I58" s="3" t="s">
        <v>27</v>
      </c>
    </row>
    <row r="59" spans="1:10">
      <c r="A59" s="3" t="s">
        <v>219</v>
      </c>
      <c r="B59" s="3" t="s">
        <v>323</v>
      </c>
      <c r="C59" s="3" t="s">
        <v>324</v>
      </c>
      <c r="I59" s="3" t="s">
        <v>27</v>
      </c>
    </row>
    <row r="60" spans="1:10">
      <c r="A60" s="3" t="s">
        <v>219</v>
      </c>
      <c r="B60" s="3" t="s">
        <v>325</v>
      </c>
      <c r="C60" s="3" t="s">
        <v>326</v>
      </c>
      <c r="I60" s="3" t="s">
        <v>27</v>
      </c>
    </row>
    <row r="61" spans="1:10">
      <c r="A61" s="3" t="s">
        <v>219</v>
      </c>
      <c r="B61" s="3" t="s">
        <v>327</v>
      </c>
      <c r="C61" s="3" t="s">
        <v>328</v>
      </c>
      <c r="G61" s="3">
        <v>8.9570000000000008E-6</v>
      </c>
      <c r="H61" s="3">
        <v>4.0629999999999999E-6</v>
      </c>
      <c r="I61" s="3" t="s">
        <v>27</v>
      </c>
    </row>
    <row r="62" spans="1:10">
      <c r="A62" s="3" t="s">
        <v>219</v>
      </c>
      <c r="B62" s="3" t="s">
        <v>329</v>
      </c>
      <c r="C62" s="3" t="s">
        <v>330</v>
      </c>
      <c r="I62" s="3" t="s">
        <v>27</v>
      </c>
    </row>
    <row r="63" spans="1:10">
      <c r="A63" s="3" t="s">
        <v>219</v>
      </c>
      <c r="B63" s="3" t="s">
        <v>22</v>
      </c>
      <c r="C63" s="3" t="s">
        <v>331</v>
      </c>
      <c r="I63" s="3" t="s">
        <v>27</v>
      </c>
    </row>
    <row r="64" spans="1:10">
      <c r="A64" s="3" t="s">
        <v>219</v>
      </c>
      <c r="B64" s="3" t="s">
        <v>332</v>
      </c>
      <c r="C64" s="3" t="s">
        <v>333</v>
      </c>
      <c r="I64" s="3" t="s">
        <v>27</v>
      </c>
    </row>
    <row r="65" spans="1:12">
      <c r="A65" s="3" t="s">
        <v>219</v>
      </c>
      <c r="B65" s="3" t="s">
        <v>334</v>
      </c>
      <c r="C65" s="3" t="s">
        <v>335</v>
      </c>
      <c r="G65" s="3">
        <v>8.9779999999999994E-6</v>
      </c>
      <c r="H65" s="3">
        <v>4.0740000000000003E-6</v>
      </c>
      <c r="L65" s="3" t="s">
        <v>16</v>
      </c>
    </row>
    <row r="66" spans="1:12">
      <c r="A66" s="3" t="s">
        <v>219</v>
      </c>
      <c r="B66" s="3" t="s">
        <v>336</v>
      </c>
      <c r="C66" s="3" t="s">
        <v>337</v>
      </c>
      <c r="G66" s="3">
        <v>0</v>
      </c>
      <c r="H66" s="3">
        <v>4.0609999999999997E-6</v>
      </c>
      <c r="L66" s="3" t="s">
        <v>16</v>
      </c>
    </row>
    <row r="67" spans="1:12">
      <c r="A67" s="3" t="s">
        <v>219</v>
      </c>
      <c r="B67" s="3" t="s">
        <v>338</v>
      </c>
      <c r="C67" s="3" t="s">
        <v>339</v>
      </c>
      <c r="G67" s="3">
        <v>9.0429999999999996E-6</v>
      </c>
      <c r="H67" s="3">
        <v>4.0799999999999999E-6</v>
      </c>
      <c r="L67" s="3" t="s">
        <v>16</v>
      </c>
    </row>
    <row r="68" spans="1:12">
      <c r="A68" s="3" t="s">
        <v>219</v>
      </c>
      <c r="B68" s="3" t="s">
        <v>340</v>
      </c>
      <c r="C68" s="3" t="s">
        <v>341</v>
      </c>
      <c r="G68" s="3">
        <v>9.0489999999999993E-6</v>
      </c>
      <c r="H68" s="3">
        <v>4.0810000000000004E-6</v>
      </c>
      <c r="L68" s="3" t="s">
        <v>16</v>
      </c>
    </row>
    <row r="69" spans="1:12">
      <c r="A69" s="3" t="s">
        <v>219</v>
      </c>
      <c r="B69" s="3" t="s">
        <v>342</v>
      </c>
      <c r="C69" s="3" t="s">
        <v>343</v>
      </c>
      <c r="G69" s="3">
        <v>8.9509999999999995E-6</v>
      </c>
      <c r="H69" s="3">
        <v>4.0609999999999997E-6</v>
      </c>
      <c r="L69" s="3" t="s">
        <v>16</v>
      </c>
    </row>
    <row r="70" spans="1:12">
      <c r="A70" s="3" t="s">
        <v>219</v>
      </c>
      <c r="B70" s="3" t="s">
        <v>344</v>
      </c>
      <c r="C70" s="3" t="s">
        <v>345</v>
      </c>
      <c r="G70" s="3">
        <v>0</v>
      </c>
      <c r="H70" s="3">
        <v>4.065E-6</v>
      </c>
      <c r="L70" s="3" t="s">
        <v>16</v>
      </c>
    </row>
    <row r="71" spans="1:12">
      <c r="A71" s="3" t="s">
        <v>219</v>
      </c>
      <c r="B71" s="3" t="s">
        <v>346</v>
      </c>
      <c r="C71" s="3" t="s">
        <v>347</v>
      </c>
      <c r="G71" s="3">
        <v>8.9509999999999995E-6</v>
      </c>
      <c r="H71" s="3">
        <v>4.0609999999999997E-6</v>
      </c>
      <c r="L71" s="3" t="s">
        <v>16</v>
      </c>
    </row>
    <row r="72" spans="1:12">
      <c r="A72" s="3" t="s">
        <v>219</v>
      </c>
      <c r="B72" s="3" t="s">
        <v>348</v>
      </c>
      <c r="C72" s="3" t="s">
        <v>349</v>
      </c>
      <c r="G72" s="3">
        <v>0</v>
      </c>
      <c r="H72" s="3">
        <v>4.0609999999999997E-6</v>
      </c>
      <c r="L72" s="3" t="s">
        <v>16</v>
      </c>
    </row>
    <row r="73" spans="1:12">
      <c r="A73" s="3" t="s">
        <v>219</v>
      </c>
      <c r="B73" s="3" t="s">
        <v>350</v>
      </c>
      <c r="C73" s="3" t="s">
        <v>351</v>
      </c>
      <c r="G73" s="3">
        <v>8.9509999999999995E-6</v>
      </c>
      <c r="H73" s="3">
        <v>4.0609999999999997E-6</v>
      </c>
      <c r="L73" s="3" t="s">
        <v>16</v>
      </c>
    </row>
    <row r="74" spans="1:12">
      <c r="A74" s="3" t="s">
        <v>219</v>
      </c>
      <c r="B74" s="3" t="s">
        <v>352</v>
      </c>
      <c r="C74" s="3" t="s">
        <v>353</v>
      </c>
      <c r="G74" s="3">
        <v>8.9549999999999998E-6</v>
      </c>
      <c r="H74" s="3">
        <v>4.0659999999999997E-6</v>
      </c>
      <c r="L74" s="3" t="s">
        <v>16</v>
      </c>
    </row>
    <row r="75" spans="1:12">
      <c r="A75" s="3" t="s">
        <v>219</v>
      </c>
      <c r="B75" s="3" t="s">
        <v>22</v>
      </c>
      <c r="C75" s="3" t="s">
        <v>354</v>
      </c>
      <c r="G75" s="3">
        <v>8.9509999999999995E-6</v>
      </c>
      <c r="H75" s="3">
        <v>4.0609999999999997E-6</v>
      </c>
      <c r="L75" s="3" t="s">
        <v>66</v>
      </c>
    </row>
    <row r="76" spans="1:12">
      <c r="A76" s="3" t="s">
        <v>219</v>
      </c>
      <c r="B76" s="3" t="s">
        <v>22</v>
      </c>
      <c r="C76" s="3" t="s">
        <v>355</v>
      </c>
      <c r="G76" s="3">
        <v>0</v>
      </c>
      <c r="H76" s="3">
        <v>4.0629999999999999E-6</v>
      </c>
      <c r="L76" s="3" t="s">
        <v>69</v>
      </c>
    </row>
    <row r="77" spans="1:12">
      <c r="A77" s="3" t="s">
        <v>219</v>
      </c>
      <c r="B77" s="3" t="s">
        <v>22</v>
      </c>
      <c r="C77" s="3" t="s">
        <v>356</v>
      </c>
      <c r="G77" s="3">
        <v>8.9530000000000005E-6</v>
      </c>
      <c r="H77" s="3">
        <v>4.0609999999999997E-6</v>
      </c>
      <c r="L77" s="3" t="s">
        <v>69</v>
      </c>
    </row>
    <row r="81" spans="3:16">
      <c r="C81" s="7" t="s">
        <v>357</v>
      </c>
      <c r="E81" s="3">
        <f>SUM(E2:E80)</f>
        <v>6</v>
      </c>
      <c r="F81" s="3">
        <f t="shared" ref="F81:H81" si="1">SUM(F2:F80)</f>
        <v>2.1231422505307856E-4</v>
      </c>
      <c r="G81" s="3">
        <f t="shared" si="1"/>
        <v>2.53136E-4</v>
      </c>
      <c r="H81" s="3">
        <f t="shared" si="1"/>
        <v>4.4833299999999982E-4</v>
      </c>
      <c r="M81" s="7" t="s">
        <v>72</v>
      </c>
      <c r="O81" s="6" t="s">
        <v>73</v>
      </c>
      <c r="P81" s="6" t="s">
        <v>74</v>
      </c>
    </row>
    <row r="82" spans="3:16">
      <c r="M82" s="8"/>
      <c r="O82" s="3">
        <v>126732</v>
      </c>
      <c r="P82" s="3">
        <v>277254</v>
      </c>
    </row>
    <row r="83" spans="3:16">
      <c r="K83" s="13"/>
      <c r="M83" s="9"/>
      <c r="O83" s="3">
        <f>O82*G81</f>
        <v>32.080431552</v>
      </c>
      <c r="P83" s="3">
        <f>P82*H81</f>
        <v>124.30211758199995</v>
      </c>
    </row>
    <row r="84" spans="3:16">
      <c r="F84" s="3">
        <v>2.1231399999999999E-4</v>
      </c>
      <c r="G84" s="3">
        <v>7.7918999999999997E-5</v>
      </c>
      <c r="H84" s="3">
        <v>4.6206099999999999E-4</v>
      </c>
      <c r="J84" s="3">
        <f>F84*F84*100000</f>
        <v>4.5077234595999995E-3</v>
      </c>
      <c r="K84" s="3">
        <f t="shared" ref="K84:L84" si="2">G84*G84*100000</f>
        <v>6.0713705609999997E-4</v>
      </c>
      <c r="L84" s="3">
        <f t="shared" si="2"/>
        <v>2.1350036772099998E-2</v>
      </c>
      <c r="O84" s="6" t="s">
        <v>75</v>
      </c>
    </row>
    <row r="85" spans="3:16">
      <c r="O85" s="3" t="s">
        <v>76</v>
      </c>
    </row>
    <row r="86" spans="3:16">
      <c r="F86" s="3">
        <v>2.5250099999999997E-4</v>
      </c>
      <c r="G86" s="3">
        <v>1.7271699999999999E-4</v>
      </c>
      <c r="H86" s="3">
        <v>3.5643799999999999E-4</v>
      </c>
      <c r="J86" s="3">
        <f>F86*F86*100000</f>
        <v>6.3756755000999995E-3</v>
      </c>
      <c r="K86" s="3">
        <f t="shared" ref="K86:L86" si="3">G86*G86*100000</f>
        <v>2.9831162088999998E-3</v>
      </c>
      <c r="L86" s="3">
        <f t="shared" si="3"/>
        <v>1.2704804784399998E-2</v>
      </c>
      <c r="O86" s="3">
        <v>28260</v>
      </c>
    </row>
    <row r="87" spans="3:16">
      <c r="O87" s="3">
        <v>6</v>
      </c>
    </row>
    <row r="88" spans="3:16">
      <c r="F88" s="3">
        <v>4.47243E-4</v>
      </c>
      <c r="G88" s="3">
        <v>3.7200699999999999E-4</v>
      </c>
      <c r="H88" s="3">
        <v>5.3322199999999997E-4</v>
      </c>
      <c r="J88" s="3">
        <f>F88*F88*100000</f>
        <v>2.0002630104900002E-2</v>
      </c>
      <c r="K88" s="3">
        <f t="shared" ref="K88:L88" si="4">G88*G88*100000</f>
        <v>1.38389208049E-2</v>
      </c>
      <c r="L88" s="3">
        <f t="shared" si="4"/>
        <v>2.8432570128399996E-2</v>
      </c>
    </row>
    <row r="399" spans="6:8">
      <c r="F399" s="4">
        <f>SUM(F2:F398)</f>
        <v>1.3366864501061571E-3</v>
      </c>
      <c r="G399" s="4">
        <f>SUM(G2:G398)</f>
        <v>1.1289149999999999E-3</v>
      </c>
      <c r="H399" s="4">
        <f>SUM(H2:H398)</f>
        <v>2.2483869999999997E-3</v>
      </c>
    </row>
    <row r="400" spans="6:8">
      <c r="F400" s="3">
        <f>F399*F399</f>
        <v>1.7867306658974E-6</v>
      </c>
      <c r="G400" s="3">
        <f>G399*G399</f>
        <v>1.2744490772249998E-6</v>
      </c>
      <c r="H400" s="3">
        <f>H399*H399</f>
        <v>5.0552441017689984E-6</v>
      </c>
    </row>
  </sheetData>
  <phoneticPr fontId="3" type="noConversion"/>
  <pageMargins left="0.7" right="0.7" top="0.78740157499999996" bottom="0.78740157499999996" header="0.3" footer="0.3"/>
  <pageSetup paperSize="9" orientation="portrait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5A9B22-5522-824F-BB9A-C3052A158DB0}">
  <sheetPr codeName="Sheet37"/>
  <dimension ref="A1:P400"/>
  <sheetViews>
    <sheetView tabSelected="1" workbookViewId="0">
      <selection activeCell="D31" sqref="D31"/>
    </sheetView>
  </sheetViews>
  <sheetFormatPr baseColWidth="10" defaultColWidth="9.1640625" defaultRowHeight="15"/>
  <cols>
    <col min="1" max="1" width="24.83203125" style="3" customWidth="1"/>
    <col min="2" max="2" width="15.83203125" style="3" customWidth="1"/>
    <col min="3" max="3" width="12.33203125" style="3" customWidth="1"/>
    <col min="4" max="4" width="11.1640625" style="3" customWidth="1"/>
    <col min="5" max="5" width="11.5" style="3" customWidth="1"/>
    <col min="6" max="6" width="13.33203125" style="3" customWidth="1"/>
    <col min="7" max="8" width="12" style="3" bestFit="1" customWidth="1"/>
    <col min="9" max="9" width="9.1640625" style="3"/>
    <col min="10" max="10" width="11.5" style="3" customWidth="1"/>
    <col min="11" max="11" width="9.1640625" style="3"/>
    <col min="12" max="12" width="11.1640625" style="3" customWidth="1"/>
    <col min="13" max="16384" width="9.1640625" style="3"/>
  </cols>
  <sheetData>
    <row r="1" spans="1:16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6">
      <c r="A2" s="3" t="s">
        <v>1942</v>
      </c>
      <c r="B2" s="3" t="s">
        <v>22</v>
      </c>
      <c r="C2" s="3" t="s">
        <v>1943</v>
      </c>
      <c r="D2" s="3" t="s">
        <v>15</v>
      </c>
      <c r="E2" s="3">
        <v>1</v>
      </c>
      <c r="F2" s="4">
        <f>E2/28260</f>
        <v>3.5385704175513094E-5</v>
      </c>
    </row>
    <row r="3" spans="1:16">
      <c r="A3" s="3" t="s">
        <v>1942</v>
      </c>
      <c r="B3" s="3" t="s">
        <v>22</v>
      </c>
      <c r="C3" s="3" t="s">
        <v>1944</v>
      </c>
      <c r="D3" s="3" t="s">
        <v>15</v>
      </c>
      <c r="E3" s="3">
        <v>1</v>
      </c>
      <c r="F3" s="4">
        <f>E3/28260</f>
        <v>3.5385704175513094E-5</v>
      </c>
    </row>
    <row r="4" spans="1:16">
      <c r="A4" s="3" t="s">
        <v>1942</v>
      </c>
      <c r="B4" s="3" t="s">
        <v>22</v>
      </c>
      <c r="C4" s="3" t="s">
        <v>1945</v>
      </c>
      <c r="D4" s="3" t="s">
        <v>15</v>
      </c>
      <c r="E4" s="3">
        <v>1</v>
      </c>
      <c r="F4" s="4">
        <f>E4/28260</f>
        <v>3.5385704175513094E-5</v>
      </c>
    </row>
    <row r="5" spans="1:16">
      <c r="A5" s="3" t="s">
        <v>1942</v>
      </c>
      <c r="B5" s="3" t="s">
        <v>1946</v>
      </c>
      <c r="C5" s="3" t="s">
        <v>1947</v>
      </c>
      <c r="D5" s="3" t="s">
        <v>15</v>
      </c>
      <c r="E5" s="3">
        <v>5</v>
      </c>
      <c r="F5" s="3">
        <f>E5/28028</f>
        <v>1.7839303553589267E-4</v>
      </c>
      <c r="G5" s="3">
        <v>1.7949999999999999E-5</v>
      </c>
      <c r="H5" s="3">
        <v>1.22E-5</v>
      </c>
      <c r="I5" s="3" t="s">
        <v>27</v>
      </c>
      <c r="J5" s="3" t="s">
        <v>28</v>
      </c>
      <c r="M5" s="9" t="s">
        <v>1396</v>
      </c>
    </row>
    <row r="6" spans="1:16">
      <c r="A6" s="3" t="s">
        <v>1942</v>
      </c>
      <c r="B6" s="3" t="s">
        <v>1948</v>
      </c>
      <c r="C6" s="3" t="s">
        <v>1949</v>
      </c>
      <c r="I6" s="3" t="s">
        <v>27</v>
      </c>
      <c r="J6" s="3" t="s">
        <v>28</v>
      </c>
    </row>
    <row r="7" spans="1:16">
      <c r="A7" s="3" t="s">
        <v>1942</v>
      </c>
      <c r="B7" s="3" t="s">
        <v>22</v>
      </c>
      <c r="C7" s="3" t="s">
        <v>1950</v>
      </c>
      <c r="J7" s="3" t="s">
        <v>30</v>
      </c>
    </row>
    <row r="8" spans="1:16">
      <c r="A8" s="3" t="s">
        <v>1942</v>
      </c>
      <c r="B8" s="3" t="s">
        <v>1951</v>
      </c>
      <c r="C8" s="3" t="s">
        <v>1952</v>
      </c>
      <c r="G8" s="3">
        <v>9.0059999999999998E-6</v>
      </c>
      <c r="H8" s="3">
        <v>4.1030000000000004E-6</v>
      </c>
      <c r="L8" s="3" t="s">
        <v>16</v>
      </c>
    </row>
    <row r="9" spans="1:16">
      <c r="A9" s="3" t="s">
        <v>1942</v>
      </c>
      <c r="B9" s="3" t="s">
        <v>1953</v>
      </c>
      <c r="C9" s="3" t="s">
        <v>1954</v>
      </c>
      <c r="G9" s="3">
        <v>8.9679999999999995E-6</v>
      </c>
      <c r="H9" s="3">
        <v>4.0640000000000004E-6</v>
      </c>
      <c r="L9" s="3" t="s">
        <v>16</v>
      </c>
    </row>
    <row r="10" spans="1:16">
      <c r="A10" s="3" t="s">
        <v>1942</v>
      </c>
      <c r="B10" s="3" t="s">
        <v>1955</v>
      </c>
      <c r="C10" s="3" t="s">
        <v>1956</v>
      </c>
      <c r="G10" s="3">
        <v>8.9600000000000006E-6</v>
      </c>
      <c r="H10" s="3">
        <v>4.0629999999999999E-6</v>
      </c>
      <c r="L10" s="3" t="s">
        <v>16</v>
      </c>
    </row>
    <row r="11" spans="1:16">
      <c r="A11" s="3" t="s">
        <v>1942</v>
      </c>
      <c r="B11" s="3" t="s">
        <v>1957</v>
      </c>
      <c r="C11" s="3" t="s">
        <v>1958</v>
      </c>
      <c r="G11" s="3">
        <v>6.6669999999999997E-5</v>
      </c>
      <c r="H11" s="3">
        <v>3.2310000000000001E-5</v>
      </c>
      <c r="L11" s="3" t="s">
        <v>16</v>
      </c>
    </row>
    <row r="12" spans="1:16">
      <c r="A12" s="3" t="s">
        <v>1942</v>
      </c>
      <c r="B12" s="3" t="s">
        <v>22</v>
      </c>
      <c r="C12" s="3" t="s">
        <v>1959</v>
      </c>
      <c r="G12" s="3">
        <v>0</v>
      </c>
      <c r="H12" s="3">
        <v>3.2310000000000001E-5</v>
      </c>
      <c r="L12" s="3" t="s">
        <v>66</v>
      </c>
    </row>
    <row r="16" spans="1:16">
      <c r="C16" s="6" t="s">
        <v>71</v>
      </c>
      <c r="E16" s="3">
        <f>SUM(E2:E15)</f>
        <v>8</v>
      </c>
      <c r="F16" s="3">
        <f t="shared" ref="F16:H16" si="0">SUM(F2:F15)</f>
        <v>2.8455014806243195E-4</v>
      </c>
      <c r="G16" s="3">
        <f t="shared" si="0"/>
        <v>1.11554E-4</v>
      </c>
      <c r="H16" s="3">
        <f t="shared" si="0"/>
        <v>8.9049999999999996E-5</v>
      </c>
      <c r="M16" s="7" t="s">
        <v>72</v>
      </c>
      <c r="O16" s="6" t="s">
        <v>73</v>
      </c>
      <c r="P16" s="6" t="s">
        <v>74</v>
      </c>
    </row>
    <row r="17" spans="6:16">
      <c r="M17" s="8"/>
      <c r="O17" s="3">
        <v>111510</v>
      </c>
      <c r="P17" s="3">
        <v>246036</v>
      </c>
    </row>
    <row r="18" spans="6:16">
      <c r="M18" s="9"/>
      <c r="O18" s="3">
        <f>O17*G16</f>
        <v>12.439386539999999</v>
      </c>
      <c r="P18" s="3">
        <f>P17*H16</f>
        <v>21.909505799999998</v>
      </c>
    </row>
    <row r="19" spans="6:16">
      <c r="F19" s="3">
        <v>2.8308599999999999E-4</v>
      </c>
      <c r="G19" s="3">
        <v>1.2222399999999999E-4</v>
      </c>
      <c r="H19" s="3">
        <v>5.5771499999999997E-4</v>
      </c>
      <c r="J19" s="3">
        <f>F19*F19*100000</f>
        <v>8.0137683396000001E-3</v>
      </c>
      <c r="K19" s="3">
        <f t="shared" ref="K19:L19" si="1">G19*G19*100000</f>
        <v>1.4938706175999998E-3</v>
      </c>
      <c r="L19" s="3">
        <f t="shared" si="1"/>
        <v>3.1104602122499995E-2</v>
      </c>
      <c r="O19" s="6" t="s">
        <v>75</v>
      </c>
    </row>
    <row r="20" spans="6:16">
      <c r="O20" s="3" t="s">
        <v>1167</v>
      </c>
    </row>
    <row r="21" spans="6:16">
      <c r="F21" s="3">
        <v>1.07614E-4</v>
      </c>
      <c r="G21" s="3">
        <v>5.5606999999999998E-5</v>
      </c>
      <c r="H21" s="3">
        <v>1.8797200000000001E-4</v>
      </c>
      <c r="J21" s="3">
        <f>F21*F21*100000</f>
        <v>1.1580772996000002E-3</v>
      </c>
      <c r="K21" s="3">
        <f t="shared" ref="K21:L21" si="2">G21*G21*100000</f>
        <v>3.0921384489999998E-4</v>
      </c>
      <c r="L21" s="3">
        <f t="shared" si="2"/>
        <v>3.5333472784000006E-3</v>
      </c>
      <c r="O21" s="3">
        <v>28260</v>
      </c>
    </row>
    <row r="22" spans="6:16">
      <c r="O22" s="3">
        <v>8</v>
      </c>
    </row>
    <row r="23" spans="6:16">
      <c r="F23" s="3">
        <v>8.9418000000000003E-5</v>
      </c>
      <c r="G23" s="3">
        <v>5.6038000000000001E-5</v>
      </c>
      <c r="H23" s="3">
        <v>1.35377E-4</v>
      </c>
      <c r="J23" s="3">
        <f>F23*F23*100000</f>
        <v>7.9955787240000012E-4</v>
      </c>
      <c r="K23" s="3">
        <f t="shared" ref="K23:L23" si="3">G23*G23*100000</f>
        <v>3.1402574439999998E-4</v>
      </c>
      <c r="L23" s="3">
        <f t="shared" si="3"/>
        <v>1.8326932129000002E-3</v>
      </c>
    </row>
    <row r="399" spans="6:8">
      <c r="F399" s="4">
        <f>SUM(F2:F398)</f>
        <v>1.049218296124864E-3</v>
      </c>
      <c r="G399" s="4">
        <f>SUM(G2:G398)</f>
        <v>4.5697699999999996E-4</v>
      </c>
      <c r="H399" s="4">
        <f>SUM(H2:H398)</f>
        <v>1.059164E-3</v>
      </c>
    </row>
    <row r="400" spans="6:8">
      <c r="F400" s="3">
        <f>F399*F399</f>
        <v>1.1008590329231627E-6</v>
      </c>
      <c r="G400" s="3">
        <f>G399*G399</f>
        <v>2.0882797852899997E-7</v>
      </c>
      <c r="H400" s="3">
        <f>H399*H399</f>
        <v>1.1218283788960002E-6</v>
      </c>
    </row>
  </sheetData>
  <phoneticPr fontId="3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D670E4-5D48-5648-88D3-B534520AEE2E}">
  <sheetPr codeName="Sheet5"/>
  <dimension ref="A1:P101"/>
  <sheetViews>
    <sheetView workbookViewId="0">
      <selection activeCell="A2" sqref="A2"/>
    </sheetView>
  </sheetViews>
  <sheetFormatPr baseColWidth="10" defaultRowHeight="15"/>
  <cols>
    <col min="1" max="1" width="19.6640625" style="3" customWidth="1"/>
    <col min="2" max="2" width="17.1640625" style="3" customWidth="1"/>
    <col min="3" max="3" width="13.83203125" style="3" customWidth="1"/>
    <col min="4" max="5" width="10.83203125" style="3"/>
    <col min="6" max="8" width="12" style="3" bestFit="1" customWidth="1"/>
    <col min="9" max="9" width="10" style="3" customWidth="1"/>
    <col min="10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358</v>
      </c>
      <c r="B2" s="3" t="s">
        <v>359</v>
      </c>
      <c r="C2" s="3" t="s">
        <v>360</v>
      </c>
      <c r="D2" s="3" t="s">
        <v>15</v>
      </c>
      <c r="E2" s="3">
        <v>1</v>
      </c>
      <c r="F2" s="4">
        <f t="shared" ref="F2:F8" si="0">E2/28260</f>
        <v>3.5385704175513094E-5</v>
      </c>
      <c r="L2" s="3" t="s">
        <v>16</v>
      </c>
    </row>
    <row r="3" spans="1:12">
      <c r="A3" s="3" t="s">
        <v>358</v>
      </c>
      <c r="B3" s="3" t="s">
        <v>361</v>
      </c>
      <c r="C3" s="3" t="s">
        <v>362</v>
      </c>
      <c r="D3" s="3" t="s">
        <v>15</v>
      </c>
      <c r="E3" s="3">
        <v>1</v>
      </c>
      <c r="F3" s="4">
        <f t="shared" si="0"/>
        <v>3.5385704175513094E-5</v>
      </c>
      <c r="G3" s="3">
        <v>4.7349999999999999E-5</v>
      </c>
      <c r="H3" s="3">
        <v>2.1670000000000001E-5</v>
      </c>
      <c r="L3" s="3" t="s">
        <v>16</v>
      </c>
    </row>
    <row r="4" spans="1:12">
      <c r="A4" s="3" t="s">
        <v>358</v>
      </c>
      <c r="B4" s="3" t="s">
        <v>363</v>
      </c>
      <c r="C4" s="3" t="s">
        <v>364</v>
      </c>
      <c r="D4" s="3" t="s">
        <v>15</v>
      </c>
      <c r="E4" s="3">
        <v>1</v>
      </c>
      <c r="F4" s="4">
        <f t="shared" si="0"/>
        <v>3.5385704175513094E-5</v>
      </c>
      <c r="L4" s="3" t="s">
        <v>16</v>
      </c>
    </row>
    <row r="5" spans="1:12">
      <c r="A5" s="3" t="s">
        <v>358</v>
      </c>
      <c r="B5" s="3" t="s">
        <v>365</v>
      </c>
      <c r="C5" s="3" t="s">
        <v>366</v>
      </c>
      <c r="D5" s="3" t="s">
        <v>15</v>
      </c>
      <c r="E5" s="3">
        <v>1</v>
      </c>
      <c r="F5" s="4">
        <f t="shared" si="0"/>
        <v>3.5385704175513094E-5</v>
      </c>
      <c r="L5" s="3" t="s">
        <v>16</v>
      </c>
    </row>
    <row r="6" spans="1:12">
      <c r="A6" s="3" t="s">
        <v>358</v>
      </c>
      <c r="B6" s="3" t="s">
        <v>367</v>
      </c>
      <c r="C6" s="3" t="s">
        <v>368</v>
      </c>
      <c r="D6" s="3" t="s">
        <v>15</v>
      </c>
      <c r="E6" s="3">
        <v>1</v>
      </c>
      <c r="F6" s="4">
        <f t="shared" si="0"/>
        <v>3.5385704175513094E-5</v>
      </c>
      <c r="L6" s="3" t="s">
        <v>16</v>
      </c>
    </row>
    <row r="7" spans="1:12">
      <c r="A7" s="3" t="s">
        <v>358</v>
      </c>
      <c r="B7" s="3" t="s">
        <v>369</v>
      </c>
      <c r="C7" s="3" t="s">
        <v>370</v>
      </c>
      <c r="D7" s="3" t="s">
        <v>15</v>
      </c>
      <c r="E7" s="3">
        <v>2</v>
      </c>
      <c r="F7" s="4">
        <f t="shared" si="0"/>
        <v>7.0771408351026188E-5</v>
      </c>
      <c r="L7" s="3" t="s">
        <v>16</v>
      </c>
    </row>
    <row r="8" spans="1:12">
      <c r="A8" s="3" t="s">
        <v>358</v>
      </c>
      <c r="B8" s="3" t="s">
        <v>371</v>
      </c>
      <c r="C8" s="3" t="s">
        <v>372</v>
      </c>
      <c r="D8" s="3" t="s">
        <v>15</v>
      </c>
      <c r="E8" s="3">
        <v>2</v>
      </c>
      <c r="F8" s="4">
        <f t="shared" si="0"/>
        <v>7.0771408351026188E-5</v>
      </c>
      <c r="L8" s="3" t="s">
        <v>16</v>
      </c>
    </row>
    <row r="9" spans="1:12">
      <c r="A9" s="3" t="s">
        <v>358</v>
      </c>
      <c r="B9" s="3" t="s">
        <v>373</v>
      </c>
      <c r="C9" s="3" t="s">
        <v>374</v>
      </c>
      <c r="J9" s="3" t="s">
        <v>375</v>
      </c>
    </row>
    <row r="10" spans="1:12">
      <c r="A10" s="3" t="s">
        <v>358</v>
      </c>
      <c r="B10" s="3" t="s">
        <v>376</v>
      </c>
      <c r="C10" s="3" t="s">
        <v>377</v>
      </c>
      <c r="G10" s="3">
        <v>1.6019999999999999E-5</v>
      </c>
      <c r="H10" s="3">
        <v>1.092E-5</v>
      </c>
      <c r="J10" s="3" t="s">
        <v>375</v>
      </c>
    </row>
    <row r="11" spans="1:12">
      <c r="A11" s="3" t="s">
        <v>358</v>
      </c>
      <c r="B11" s="3" t="s">
        <v>378</v>
      </c>
      <c r="C11" s="3" t="s">
        <v>379</v>
      </c>
      <c r="G11" s="3">
        <v>0</v>
      </c>
      <c r="H11" s="3">
        <v>4.0840000000000002E-6</v>
      </c>
      <c r="I11" s="3" t="s">
        <v>27</v>
      </c>
      <c r="J11" s="3" t="s">
        <v>28</v>
      </c>
    </row>
    <row r="12" spans="1:12">
      <c r="A12" s="3" t="s">
        <v>358</v>
      </c>
      <c r="B12" s="3" t="s">
        <v>380</v>
      </c>
      <c r="C12" s="3" t="s">
        <v>381</v>
      </c>
      <c r="G12" s="3">
        <v>1.3329999999999999E-4</v>
      </c>
      <c r="H12" s="3">
        <v>6.457E-5</v>
      </c>
      <c r="I12" s="3" t="s">
        <v>27</v>
      </c>
      <c r="J12" s="3" t="s">
        <v>28</v>
      </c>
    </row>
    <row r="13" spans="1:12">
      <c r="A13" s="3" t="s">
        <v>358</v>
      </c>
      <c r="B13" s="3" t="s">
        <v>382</v>
      </c>
      <c r="C13" s="3" t="s">
        <v>383</v>
      </c>
      <c r="J13" s="3" t="s">
        <v>28</v>
      </c>
    </row>
    <row r="14" spans="1:12">
      <c r="A14" s="3" t="s">
        <v>358</v>
      </c>
      <c r="B14" s="3" t="s">
        <v>384</v>
      </c>
      <c r="C14" s="3" t="s">
        <v>385</v>
      </c>
      <c r="J14" s="3" t="s">
        <v>30</v>
      </c>
    </row>
    <row r="15" spans="1:12">
      <c r="A15" s="3" t="s">
        <v>358</v>
      </c>
      <c r="B15" s="3" t="s">
        <v>386</v>
      </c>
      <c r="C15" s="3" t="s">
        <v>387</v>
      </c>
      <c r="G15" s="3">
        <v>0</v>
      </c>
      <c r="H15" s="3">
        <v>4.1200000000000004E-6</v>
      </c>
      <c r="L15" s="3" t="s">
        <v>16</v>
      </c>
    </row>
    <row r="16" spans="1:12">
      <c r="A16" s="3" t="s">
        <v>358</v>
      </c>
      <c r="B16" s="3" t="s">
        <v>388</v>
      </c>
      <c r="C16" s="3" t="s">
        <v>389</v>
      </c>
      <c r="G16" s="3">
        <v>0</v>
      </c>
      <c r="H16" s="3">
        <v>4.1069999999999998E-6</v>
      </c>
      <c r="L16" s="3" t="s">
        <v>16</v>
      </c>
    </row>
    <row r="17" spans="1:12">
      <c r="A17" s="3" t="s">
        <v>358</v>
      </c>
      <c r="B17" s="3" t="s">
        <v>390</v>
      </c>
      <c r="C17" s="3" t="s">
        <v>391</v>
      </c>
      <c r="G17" s="3">
        <v>9.0799999999999995E-6</v>
      </c>
      <c r="H17" s="3">
        <v>4.126E-6</v>
      </c>
      <c r="L17" s="3" t="s">
        <v>16</v>
      </c>
    </row>
    <row r="18" spans="1:12">
      <c r="A18" s="3" t="s">
        <v>358</v>
      </c>
      <c r="B18" s="3" t="s">
        <v>392</v>
      </c>
      <c r="C18" s="3" t="s">
        <v>393</v>
      </c>
      <c r="G18" s="3">
        <v>8.9670000000000007E-6</v>
      </c>
      <c r="H18" s="3">
        <v>4.065E-6</v>
      </c>
      <c r="L18" s="3" t="s">
        <v>16</v>
      </c>
    </row>
    <row r="19" spans="1:12">
      <c r="A19" s="3" t="s">
        <v>358</v>
      </c>
      <c r="B19" s="3" t="s">
        <v>394</v>
      </c>
      <c r="C19" s="3" t="s">
        <v>395</v>
      </c>
      <c r="G19" s="3">
        <v>0</v>
      </c>
      <c r="H19" s="3">
        <v>3.2499999999999997E-5</v>
      </c>
      <c r="L19" s="3" t="s">
        <v>16</v>
      </c>
    </row>
    <row r="20" spans="1:12">
      <c r="A20" s="3" t="s">
        <v>358</v>
      </c>
      <c r="B20" s="3" t="s">
        <v>396</v>
      </c>
      <c r="C20" s="3" t="s">
        <v>397</v>
      </c>
      <c r="G20" s="3">
        <v>0</v>
      </c>
      <c r="H20" s="3">
        <v>4.0640000000000004E-6</v>
      </c>
      <c r="L20" s="3" t="s">
        <v>16</v>
      </c>
    </row>
    <row r="21" spans="1:12">
      <c r="A21" s="3" t="s">
        <v>358</v>
      </c>
      <c r="B21" s="3" t="s">
        <v>398</v>
      </c>
      <c r="C21" s="3" t="s">
        <v>399</v>
      </c>
      <c r="G21" s="3">
        <v>0</v>
      </c>
      <c r="H21" s="3">
        <v>8.1210000000000007E-6</v>
      </c>
      <c r="L21" s="3" t="s">
        <v>16</v>
      </c>
    </row>
    <row r="22" spans="1:12">
      <c r="A22" s="3" t="s">
        <v>358</v>
      </c>
      <c r="B22" s="3" t="s">
        <v>400</v>
      </c>
      <c r="C22" s="3" t="s">
        <v>48</v>
      </c>
      <c r="G22" s="3">
        <v>8.9579999999999996E-6</v>
      </c>
      <c r="H22" s="3">
        <v>4.0620000000000002E-6</v>
      </c>
      <c r="L22" s="3" t="s">
        <v>16</v>
      </c>
    </row>
    <row r="23" spans="1:12">
      <c r="A23" s="3" t="s">
        <v>358</v>
      </c>
      <c r="B23" s="3" t="s">
        <v>401</v>
      </c>
      <c r="C23" s="3" t="s">
        <v>402</v>
      </c>
      <c r="G23" s="3">
        <v>0</v>
      </c>
      <c r="H23" s="3">
        <v>4.0640000000000004E-6</v>
      </c>
      <c r="L23" s="3" t="s">
        <v>16</v>
      </c>
    </row>
    <row r="24" spans="1:12">
      <c r="A24" s="3" t="s">
        <v>358</v>
      </c>
      <c r="B24" s="3" t="s">
        <v>403</v>
      </c>
      <c r="C24" s="3" t="s">
        <v>404</v>
      </c>
      <c r="G24" s="3">
        <v>8.9509999999999995E-6</v>
      </c>
      <c r="H24" s="3">
        <v>4.0609999999999997E-6</v>
      </c>
      <c r="L24" s="3" t="s">
        <v>16</v>
      </c>
    </row>
    <row r="25" spans="1:12">
      <c r="A25" s="3" t="s">
        <v>358</v>
      </c>
      <c r="B25" s="3" t="s">
        <v>405</v>
      </c>
      <c r="C25" s="3" t="s">
        <v>406</v>
      </c>
      <c r="G25" s="3">
        <v>0</v>
      </c>
      <c r="H25" s="3">
        <v>4.0640000000000004E-6</v>
      </c>
      <c r="L25" s="3" t="s">
        <v>16</v>
      </c>
    </row>
    <row r="26" spans="1:12">
      <c r="A26" s="3" t="s">
        <v>358</v>
      </c>
      <c r="B26" s="3" t="s">
        <v>407</v>
      </c>
      <c r="C26" s="3" t="s">
        <v>408</v>
      </c>
      <c r="G26" s="3">
        <v>0</v>
      </c>
      <c r="H26" s="3">
        <v>4.0620000000000002E-6</v>
      </c>
      <c r="L26" s="3" t="s">
        <v>16</v>
      </c>
    </row>
    <row r="27" spans="1:12">
      <c r="A27" s="3" t="s">
        <v>358</v>
      </c>
      <c r="B27" s="3" t="s">
        <v>409</v>
      </c>
      <c r="C27" s="3" t="s">
        <v>410</v>
      </c>
      <c r="G27" s="3">
        <v>8.9509999999999995E-6</v>
      </c>
      <c r="H27" s="3">
        <v>4.0620000000000002E-6</v>
      </c>
      <c r="L27" s="3" t="s">
        <v>16</v>
      </c>
    </row>
    <row r="28" spans="1:12">
      <c r="A28" s="3" t="s">
        <v>358</v>
      </c>
      <c r="B28" s="3" t="s">
        <v>411</v>
      </c>
      <c r="C28" s="3" t="s">
        <v>412</v>
      </c>
      <c r="G28" s="3">
        <v>0</v>
      </c>
      <c r="H28" s="3">
        <v>4.0720000000000001E-6</v>
      </c>
      <c r="L28" s="3" t="s">
        <v>16</v>
      </c>
    </row>
    <row r="29" spans="1:12">
      <c r="A29" s="3" t="s">
        <v>358</v>
      </c>
      <c r="B29" s="3" t="s">
        <v>413</v>
      </c>
      <c r="C29" s="3" t="s">
        <v>414</v>
      </c>
      <c r="G29" s="3">
        <v>9.0070000000000003E-6</v>
      </c>
      <c r="H29" s="3">
        <v>4.0729999999999998E-6</v>
      </c>
      <c r="L29" s="3" t="s">
        <v>16</v>
      </c>
    </row>
    <row r="30" spans="1:12">
      <c r="A30" s="3" t="s">
        <v>358</v>
      </c>
      <c r="B30" s="3" t="s">
        <v>415</v>
      </c>
      <c r="C30" s="3" t="s">
        <v>416</v>
      </c>
      <c r="G30" s="3">
        <v>0</v>
      </c>
      <c r="H30" s="3">
        <v>3.2310000000000001E-5</v>
      </c>
      <c r="L30" s="3" t="s">
        <v>16</v>
      </c>
    </row>
    <row r="34" spans="3:16">
      <c r="C34" s="6" t="s">
        <v>145</v>
      </c>
      <c r="E34" s="3">
        <f>SUM(E2:E33)</f>
        <v>9</v>
      </c>
      <c r="F34" s="3">
        <f t="shared" ref="F34:H34" si="1">SUM(F2:F33)</f>
        <v>3.1847133757961782E-4</v>
      </c>
      <c r="G34" s="3">
        <f t="shared" si="1"/>
        <v>2.5058399999999993E-4</v>
      </c>
      <c r="H34" s="3">
        <f t="shared" si="1"/>
        <v>2.2717699999999993E-4</v>
      </c>
      <c r="M34" s="7" t="s">
        <v>72</v>
      </c>
      <c r="O34" s="6" t="s">
        <v>73</v>
      </c>
      <c r="P34" s="6" t="s">
        <v>74</v>
      </c>
    </row>
    <row r="35" spans="3:16">
      <c r="M35" s="8"/>
      <c r="O35" s="3">
        <v>124838</v>
      </c>
      <c r="P35" s="3">
        <v>274720</v>
      </c>
    </row>
    <row r="36" spans="3:16">
      <c r="O36" s="3">
        <f>O35*G34</f>
        <v>31.28240539199999</v>
      </c>
      <c r="P36" s="3">
        <f>P35*H34</f>
        <v>62.410065439999983</v>
      </c>
    </row>
    <row r="37" spans="3:16">
      <c r="F37" s="3">
        <v>3.1847100000000002E-4</v>
      </c>
      <c r="G37" s="3">
        <v>1.45635E-4</v>
      </c>
      <c r="H37" s="3">
        <v>6.0447099999999998E-4</v>
      </c>
      <c r="J37" s="3">
        <f>F37*F37*100000</f>
        <v>1.0142377784100001E-2</v>
      </c>
      <c r="K37" s="3">
        <f t="shared" ref="K37:L37" si="2">G37*G37*100000</f>
        <v>2.1209553224999997E-3</v>
      </c>
      <c r="L37" s="3">
        <f t="shared" si="2"/>
        <v>3.6538518984100002E-2</v>
      </c>
      <c r="O37" s="6" t="s">
        <v>75</v>
      </c>
    </row>
    <row r="38" spans="3:16">
      <c r="O38" s="3" t="s">
        <v>186</v>
      </c>
    </row>
    <row r="39" spans="3:16">
      <c r="F39" s="3">
        <v>2.4832199999999999E-4</v>
      </c>
      <c r="G39" s="3">
        <v>1.68729E-4</v>
      </c>
      <c r="H39" s="3">
        <v>3.52455E-4</v>
      </c>
      <c r="J39" s="3">
        <f>F39*F39*100000</f>
        <v>6.1663815683999992E-3</v>
      </c>
      <c r="K39" s="3">
        <f t="shared" ref="K39:L39" si="3">G39*G39*100000</f>
        <v>2.8469475441000001E-3</v>
      </c>
      <c r="L39" s="3">
        <f t="shared" si="3"/>
        <v>1.2422452702500001E-2</v>
      </c>
      <c r="O39" s="3">
        <v>28260</v>
      </c>
    </row>
    <row r="40" spans="3:16">
      <c r="O40" s="3">
        <v>9</v>
      </c>
    </row>
    <row r="41" spans="3:16">
      <c r="F41" s="3">
        <v>2.25684E-4</v>
      </c>
      <c r="G41" s="3">
        <v>1.7303500000000001E-4</v>
      </c>
      <c r="H41" s="3">
        <v>2.89308E-4</v>
      </c>
      <c r="J41" s="3">
        <f>F41*F41*100000</f>
        <v>5.0933267856000004E-3</v>
      </c>
      <c r="K41" s="3">
        <f t="shared" ref="K41:L41" si="4">G41*G41*100000</f>
        <v>2.9941111225000004E-3</v>
      </c>
      <c r="L41" s="3">
        <f t="shared" si="4"/>
        <v>8.369911886400001E-3</v>
      </c>
    </row>
    <row r="100" spans="6:8">
      <c r="F100" s="4">
        <f>SUM(F1:F99)</f>
        <v>1.4294196751592357E-3</v>
      </c>
      <c r="G100" s="4">
        <f t="shared" ref="G100:H100" si="5">SUM(G1:G99)</f>
        <v>9.8856699999999987E-4</v>
      </c>
      <c r="H100" s="4">
        <f t="shared" si="5"/>
        <v>1.7005879999999998E-3</v>
      </c>
    </row>
    <row r="101" spans="6:8">
      <c r="F101" s="3">
        <f>F100*F100</f>
        <v>2.0432406077323352E-6</v>
      </c>
      <c r="G101" s="3">
        <f t="shared" ref="G101:H101" si="6">G100*G100</f>
        <v>9.7726471348899969E-7</v>
      </c>
      <c r="H101" s="3">
        <f t="shared" si="6"/>
        <v>2.8919995457439994E-6</v>
      </c>
    </row>
  </sheetData>
  <phoneticPr fontId="3" type="noConversion"/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55B5B4-61F9-E14A-83E7-133E3B9A7D5A}">
  <sheetPr codeName="Sheet32"/>
  <dimension ref="A1:P401"/>
  <sheetViews>
    <sheetView workbookViewId="0">
      <selection activeCell="A2" sqref="A2"/>
    </sheetView>
  </sheetViews>
  <sheetFormatPr baseColWidth="10" defaultRowHeight="15"/>
  <cols>
    <col min="1" max="1" width="20.6640625" style="3" customWidth="1"/>
    <col min="2" max="2" width="16" style="3" customWidth="1"/>
    <col min="3" max="3" width="12.6640625" style="3" customWidth="1"/>
    <col min="4" max="5" width="10.83203125" style="3"/>
    <col min="6" max="8" width="12" style="3" bestFit="1" customWidth="1"/>
    <col min="9" max="16384" width="10.83203125" style="3"/>
  </cols>
  <sheetData>
    <row r="1" spans="1:13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3">
      <c r="A2" s="3" t="s">
        <v>417</v>
      </c>
      <c r="B2" s="3" t="s">
        <v>418</v>
      </c>
      <c r="C2" s="3" t="s">
        <v>419</v>
      </c>
      <c r="D2" s="3" t="s">
        <v>15</v>
      </c>
      <c r="E2" s="3">
        <v>1</v>
      </c>
      <c r="F2" s="4">
        <f t="shared" ref="F2:F7" si="0">E2/28260</f>
        <v>3.5385704175513094E-5</v>
      </c>
      <c r="G2" s="3">
        <v>1.579E-5</v>
      </c>
      <c r="H2" s="3">
        <v>1.083E-5</v>
      </c>
      <c r="I2" s="3" t="s">
        <v>27</v>
      </c>
      <c r="J2" s="3" t="s">
        <v>420</v>
      </c>
      <c r="K2" s="3" t="s">
        <v>28</v>
      </c>
    </row>
    <row r="3" spans="1:13">
      <c r="A3" s="3" t="s">
        <v>417</v>
      </c>
      <c r="B3" s="3" t="s">
        <v>421</v>
      </c>
      <c r="C3" s="3" t="s">
        <v>422</v>
      </c>
      <c r="D3" s="3" t="s">
        <v>15</v>
      </c>
      <c r="E3" s="3">
        <v>1</v>
      </c>
      <c r="F3" s="4">
        <f t="shared" si="0"/>
        <v>3.5385704175513094E-5</v>
      </c>
      <c r="G3" s="3">
        <v>4.477E-5</v>
      </c>
      <c r="H3" s="3">
        <v>2.031E-5</v>
      </c>
      <c r="I3" s="3" t="s">
        <v>27</v>
      </c>
    </row>
    <row r="4" spans="1:13">
      <c r="A4" s="3" t="s">
        <v>417</v>
      </c>
      <c r="B4" s="3" t="s">
        <v>423</v>
      </c>
      <c r="C4" s="3" t="s">
        <v>424</v>
      </c>
      <c r="D4" s="3" t="s">
        <v>15</v>
      </c>
      <c r="E4" s="3">
        <v>2</v>
      </c>
      <c r="F4" s="4">
        <f t="shared" si="0"/>
        <v>7.0771408351026188E-5</v>
      </c>
      <c r="G4" s="3">
        <v>7.892E-6</v>
      </c>
      <c r="H4" s="3">
        <v>1.082E-5</v>
      </c>
      <c r="I4" s="3" t="s">
        <v>27</v>
      </c>
    </row>
    <row r="5" spans="1:13">
      <c r="A5" s="3" t="s">
        <v>417</v>
      </c>
      <c r="B5" s="3" t="s">
        <v>425</v>
      </c>
      <c r="C5" s="3" t="s">
        <v>426</v>
      </c>
      <c r="D5" s="3" t="s">
        <v>15</v>
      </c>
      <c r="E5" s="3">
        <v>2</v>
      </c>
      <c r="F5" s="4">
        <f t="shared" si="0"/>
        <v>7.0771408351026188E-5</v>
      </c>
      <c r="G5" s="3">
        <v>8.0139999999999998E-6</v>
      </c>
      <c r="H5" s="3">
        <v>1.092E-5</v>
      </c>
      <c r="L5" s="3" t="s">
        <v>21</v>
      </c>
    </row>
    <row r="6" spans="1:13">
      <c r="A6" s="3" t="s">
        <v>417</v>
      </c>
      <c r="B6" s="3" t="s">
        <v>427</v>
      </c>
      <c r="C6" s="3" t="s">
        <v>428</v>
      </c>
      <c r="D6" s="3" t="s">
        <v>15</v>
      </c>
      <c r="E6" s="3">
        <v>3</v>
      </c>
      <c r="F6" s="4">
        <f t="shared" si="0"/>
        <v>1.0615711252653928E-4</v>
      </c>
      <c r="G6" s="3">
        <v>1.579E-5</v>
      </c>
      <c r="H6" s="3">
        <v>3.6159999999999999E-5</v>
      </c>
      <c r="L6" s="3" t="s">
        <v>21</v>
      </c>
    </row>
    <row r="7" spans="1:13">
      <c r="A7" s="3" t="s">
        <v>417</v>
      </c>
      <c r="B7" s="3" t="s">
        <v>429</v>
      </c>
      <c r="C7" s="3" t="s">
        <v>430</v>
      </c>
      <c r="D7" s="3" t="s">
        <v>15</v>
      </c>
      <c r="E7" s="3">
        <v>9</v>
      </c>
      <c r="F7" s="4">
        <f t="shared" si="0"/>
        <v>3.1847133757961782E-4</v>
      </c>
      <c r="G7" s="3">
        <v>7.161E-5</v>
      </c>
      <c r="H7" s="3">
        <v>3.2490000000000002E-5</v>
      </c>
      <c r="I7" s="3" t="s">
        <v>27</v>
      </c>
    </row>
    <row r="8" spans="1:13">
      <c r="A8" s="3" t="s">
        <v>417</v>
      </c>
      <c r="B8" s="3" t="s">
        <v>431</v>
      </c>
      <c r="C8" s="3" t="s">
        <v>432</v>
      </c>
      <c r="I8" s="3" t="s">
        <v>27</v>
      </c>
      <c r="J8" s="3" t="s">
        <v>28</v>
      </c>
      <c r="M8" s="14" t="s">
        <v>433</v>
      </c>
    </row>
    <row r="9" spans="1:13">
      <c r="A9" s="3" t="s">
        <v>417</v>
      </c>
      <c r="B9" s="3" t="s">
        <v>434</v>
      </c>
      <c r="C9" s="3" t="s">
        <v>435</v>
      </c>
      <c r="I9" s="3" t="s">
        <v>27</v>
      </c>
      <c r="J9" s="3" t="s">
        <v>28</v>
      </c>
    </row>
    <row r="10" spans="1:13">
      <c r="A10" s="3" t="s">
        <v>417</v>
      </c>
      <c r="B10" s="3" t="s">
        <v>436</v>
      </c>
      <c r="C10" s="3" t="s">
        <v>437</v>
      </c>
      <c r="J10" s="3" t="s">
        <v>30</v>
      </c>
    </row>
    <row r="11" spans="1:13">
      <c r="A11" s="3" t="s">
        <v>417</v>
      </c>
      <c r="B11" s="3" t="s">
        <v>438</v>
      </c>
      <c r="C11" s="3" t="s">
        <v>439</v>
      </c>
      <c r="I11" s="3" t="s">
        <v>27</v>
      </c>
      <c r="J11" s="3" t="s">
        <v>28</v>
      </c>
    </row>
    <row r="12" spans="1:13">
      <c r="A12" s="3" t="s">
        <v>417</v>
      </c>
      <c r="B12" s="3" t="s">
        <v>440</v>
      </c>
      <c r="C12" s="3" t="s">
        <v>441</v>
      </c>
      <c r="G12" s="3">
        <v>8.9539999999999993E-6</v>
      </c>
      <c r="H12" s="3">
        <v>8.123E-6</v>
      </c>
      <c r="I12" s="3" t="s">
        <v>27</v>
      </c>
    </row>
    <row r="13" spans="1:13">
      <c r="A13" s="3" t="s">
        <v>417</v>
      </c>
      <c r="B13" s="3" t="s">
        <v>442</v>
      </c>
      <c r="C13" s="3" t="s">
        <v>443</v>
      </c>
      <c r="G13" s="3">
        <v>0</v>
      </c>
      <c r="H13" s="3">
        <v>4.0609999999999997E-6</v>
      </c>
      <c r="I13" s="3" t="s">
        <v>27</v>
      </c>
    </row>
    <row r="14" spans="1:13">
      <c r="A14" s="3" t="s">
        <v>417</v>
      </c>
      <c r="B14" s="3" t="s">
        <v>444</v>
      </c>
      <c r="C14" s="3" t="s">
        <v>445</v>
      </c>
      <c r="I14" s="3" t="s">
        <v>27</v>
      </c>
    </row>
    <row r="15" spans="1:13">
      <c r="A15" s="3" t="s">
        <v>417</v>
      </c>
      <c r="B15" s="3" t="s">
        <v>446</v>
      </c>
      <c r="C15" s="3" t="s">
        <v>447</v>
      </c>
      <c r="I15" s="3" t="s">
        <v>27</v>
      </c>
    </row>
    <row r="16" spans="1:13">
      <c r="A16" s="3" t="s">
        <v>417</v>
      </c>
      <c r="B16" s="3" t="s">
        <v>448</v>
      </c>
      <c r="C16" s="3" t="s">
        <v>449</v>
      </c>
      <c r="I16" s="3" t="s">
        <v>27</v>
      </c>
    </row>
    <row r="17" spans="1:16">
      <c r="A17" s="3" t="s">
        <v>417</v>
      </c>
      <c r="B17" s="3" t="s">
        <v>450</v>
      </c>
      <c r="C17" s="3" t="s">
        <v>451</v>
      </c>
      <c r="I17" s="3" t="s">
        <v>27</v>
      </c>
    </row>
    <row r="18" spans="1:16">
      <c r="A18" s="3" t="s">
        <v>417</v>
      </c>
      <c r="B18" s="3" t="s">
        <v>452</v>
      </c>
      <c r="C18" s="3" t="s">
        <v>453</v>
      </c>
      <c r="I18" s="3" t="s">
        <v>27</v>
      </c>
    </row>
    <row r="19" spans="1:16">
      <c r="A19" s="3" t="s">
        <v>417</v>
      </c>
      <c r="B19" s="3" t="s">
        <v>454</v>
      </c>
      <c r="C19" s="3" t="s">
        <v>455</v>
      </c>
      <c r="I19" s="3" t="s">
        <v>27</v>
      </c>
    </row>
    <row r="20" spans="1:16">
      <c r="A20" s="3" t="s">
        <v>417</v>
      </c>
      <c r="B20" s="3" t="s">
        <v>22</v>
      </c>
      <c r="C20" s="3" t="s">
        <v>456</v>
      </c>
      <c r="I20" s="3" t="s">
        <v>27</v>
      </c>
    </row>
    <row r="21" spans="1:16">
      <c r="A21" s="3" t="s">
        <v>417</v>
      </c>
      <c r="B21" s="3" t="s">
        <v>457</v>
      </c>
      <c r="C21" s="3" t="s">
        <v>458</v>
      </c>
      <c r="G21" s="3">
        <v>6.6649999999999994E-5</v>
      </c>
      <c r="H21" s="3">
        <v>3.2289999999999997E-5</v>
      </c>
      <c r="L21" s="3" t="s">
        <v>16</v>
      </c>
    </row>
    <row r="22" spans="1:16">
      <c r="A22" s="3" t="s">
        <v>417</v>
      </c>
      <c r="B22" s="3" t="s">
        <v>459</v>
      </c>
      <c r="C22" s="3" t="s">
        <v>460</v>
      </c>
      <c r="G22" s="3">
        <v>0</v>
      </c>
      <c r="H22" s="3">
        <v>4.0620000000000002E-6</v>
      </c>
      <c r="L22" s="3" t="s">
        <v>16</v>
      </c>
    </row>
    <row r="23" spans="1:16">
      <c r="A23" s="3" t="s">
        <v>417</v>
      </c>
      <c r="B23" s="3" t="s">
        <v>461</v>
      </c>
      <c r="C23" s="3" t="s">
        <v>462</v>
      </c>
      <c r="G23" s="3">
        <v>0</v>
      </c>
      <c r="H23" s="3">
        <v>4.065E-6</v>
      </c>
      <c r="L23" s="3" t="s">
        <v>16</v>
      </c>
    </row>
    <row r="24" spans="1:16">
      <c r="A24" s="3" t="s">
        <v>417</v>
      </c>
      <c r="B24" s="3" t="s">
        <v>463</v>
      </c>
      <c r="C24" s="3" t="s">
        <v>464</v>
      </c>
      <c r="G24" s="3">
        <v>8.952E-6</v>
      </c>
      <c r="H24" s="3">
        <v>4.0609999999999997E-6</v>
      </c>
      <c r="L24" s="3" t="s">
        <v>16</v>
      </c>
    </row>
    <row r="25" spans="1:16">
      <c r="A25" s="3" t="s">
        <v>417</v>
      </c>
      <c r="B25" s="3" t="s">
        <v>22</v>
      </c>
      <c r="C25" s="3" t="s">
        <v>465</v>
      </c>
      <c r="G25" s="3">
        <v>0</v>
      </c>
      <c r="H25" s="3">
        <v>4.0679999999999998E-6</v>
      </c>
      <c r="L25" s="3" t="s">
        <v>66</v>
      </c>
    </row>
    <row r="26" spans="1:16">
      <c r="A26" s="3" t="s">
        <v>417</v>
      </c>
      <c r="B26" s="3" t="s">
        <v>22</v>
      </c>
      <c r="C26" s="3" t="s">
        <v>466</v>
      </c>
      <c r="G26" s="3">
        <v>0</v>
      </c>
      <c r="H26" s="3">
        <v>4.0840000000000002E-6</v>
      </c>
      <c r="L26" s="3" t="s">
        <v>69</v>
      </c>
    </row>
    <row r="30" spans="1:16">
      <c r="C30" s="6" t="s">
        <v>145</v>
      </c>
      <c r="E30" s="3">
        <f>SUM(E2:E29)</f>
        <v>18</v>
      </c>
      <c r="F30" s="3">
        <f t="shared" ref="F30:H30" si="1">SUM(F2:F29)</f>
        <v>6.3694267515923574E-4</v>
      </c>
      <c r="G30" s="3">
        <f t="shared" si="1"/>
        <v>2.4842199999999999E-4</v>
      </c>
      <c r="H30" s="3">
        <f t="shared" si="1"/>
        <v>1.8634400000000002E-4</v>
      </c>
      <c r="M30" s="7" t="s">
        <v>72</v>
      </c>
      <c r="O30" s="6" t="s">
        <v>73</v>
      </c>
      <c r="P30" s="6" t="s">
        <v>74</v>
      </c>
    </row>
    <row r="31" spans="1:16">
      <c r="C31" s="6"/>
      <c r="M31" s="8"/>
      <c r="O31" s="3">
        <v>126706</v>
      </c>
      <c r="P31" s="3">
        <v>277196</v>
      </c>
    </row>
    <row r="32" spans="1:16">
      <c r="K32" s="15"/>
      <c r="M32" s="8"/>
      <c r="O32" s="3">
        <f>O31*G30</f>
        <v>31.476557931999999</v>
      </c>
      <c r="P32" s="3">
        <f>P31*H30</f>
        <v>51.653811424000004</v>
      </c>
    </row>
    <row r="33" spans="6:15">
      <c r="F33" s="3">
        <v>6.3694299999999995E-4</v>
      </c>
      <c r="G33" s="3">
        <v>3.7753500000000002E-4</v>
      </c>
      <c r="H33" s="3">
        <v>1.006458E-3</v>
      </c>
      <c r="J33" s="3">
        <f>F33*F33*100000</f>
        <v>4.0569638524899997E-2</v>
      </c>
      <c r="K33" s="3">
        <f t="shared" ref="K33:L33" si="2">G33*G33*100000</f>
        <v>1.4253267622500003E-2</v>
      </c>
      <c r="L33" s="3">
        <f t="shared" si="2"/>
        <v>0.1012957705764</v>
      </c>
      <c r="M33" s="9"/>
    </row>
    <row r="34" spans="6:15">
      <c r="J34" s="5"/>
      <c r="M34" s="9"/>
      <c r="O34" s="6" t="s">
        <v>75</v>
      </c>
    </row>
    <row r="35" spans="6:15">
      <c r="F35" s="3">
        <v>2.4466100000000002E-4</v>
      </c>
      <c r="G35" s="3">
        <v>1.66241E-4</v>
      </c>
      <c r="H35" s="3">
        <v>3.4725899999999999E-4</v>
      </c>
      <c r="J35" s="3">
        <f>F35*F35*100000</f>
        <v>5.9859004921000011E-3</v>
      </c>
      <c r="K35" s="3">
        <f t="shared" ref="K35:L35" si="3">G35*G35*100000</f>
        <v>2.7636070080999998E-3</v>
      </c>
      <c r="L35" s="3">
        <f t="shared" si="3"/>
        <v>1.2058881308099999E-2</v>
      </c>
      <c r="M35" s="9"/>
      <c r="O35" s="3" t="s">
        <v>467</v>
      </c>
    </row>
    <row r="36" spans="6:15">
      <c r="J36" s="5"/>
      <c r="O36" s="3">
        <v>28260</v>
      </c>
    </row>
    <row r="37" spans="6:15">
      <c r="F37" s="3">
        <v>1.87593E-4</v>
      </c>
      <c r="G37" s="3">
        <v>1.40106E-4</v>
      </c>
      <c r="H37" s="3">
        <v>2.4599600000000001E-4</v>
      </c>
      <c r="J37" s="3">
        <f>F37*F37*100000</f>
        <v>3.5191133648999999E-3</v>
      </c>
      <c r="K37" s="3">
        <f t="shared" ref="K37:L37" si="4">G37*G37*100000</f>
        <v>1.9629691236000002E-3</v>
      </c>
      <c r="L37" s="3">
        <f t="shared" si="4"/>
        <v>6.0514032016000009E-3</v>
      </c>
      <c r="O37" s="3">
        <v>18</v>
      </c>
    </row>
    <row r="400" spans="6:8">
      <c r="F400" s="4">
        <f>SUM(F1:F399)</f>
        <v>2.343082350318472E-3</v>
      </c>
      <c r="G400" s="4">
        <f t="shared" ref="G400:H400" si="5">SUM(G1:G399)</f>
        <v>1.180726E-3</v>
      </c>
      <c r="H400" s="4">
        <f t="shared" si="5"/>
        <v>1.9724009999999999E-3</v>
      </c>
    </row>
    <row r="401" spans="6:8">
      <c r="F401" s="3">
        <f>F400*F400</f>
        <v>5.4900349003739345E-6</v>
      </c>
      <c r="G401" s="3">
        <f t="shared" ref="G401:H401" si="6">G400*G400</f>
        <v>1.394113887076E-6</v>
      </c>
      <c r="H401" s="3">
        <f t="shared" si="6"/>
        <v>3.8903657048009994E-6</v>
      </c>
    </row>
  </sheetData>
  <phoneticPr fontId="3" type="noConversion"/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0AE5B4-A6A4-894B-BFDB-8E3A3B7EB988}">
  <sheetPr codeName="Sheet6"/>
  <dimension ref="A1:P400"/>
  <sheetViews>
    <sheetView workbookViewId="0">
      <selection activeCell="A2" sqref="A2"/>
    </sheetView>
  </sheetViews>
  <sheetFormatPr baseColWidth="10" defaultRowHeight="15"/>
  <cols>
    <col min="1" max="1" width="18.83203125" style="3" customWidth="1"/>
    <col min="2" max="2" width="17.5" style="3" customWidth="1"/>
    <col min="3" max="3" width="12.83203125" style="3" customWidth="1"/>
    <col min="4" max="5" width="10.83203125" style="3"/>
    <col min="6" max="6" width="12" style="3" customWidth="1"/>
    <col min="7" max="8" width="12" style="3" bestFit="1" customWidth="1"/>
    <col min="9" max="16384" width="10.83203125" style="3"/>
  </cols>
  <sheetData>
    <row r="1" spans="1:13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3">
      <c r="A2" s="3" t="s">
        <v>468</v>
      </c>
      <c r="B2" s="3" t="s">
        <v>469</v>
      </c>
      <c r="C2" s="3" t="s">
        <v>470</v>
      </c>
      <c r="D2" s="3" t="s">
        <v>15</v>
      </c>
      <c r="E2" s="3">
        <v>1</v>
      </c>
      <c r="F2" s="4">
        <f t="shared" ref="F2:F7" si="0">E2/28260</f>
        <v>3.5385704175513094E-5</v>
      </c>
      <c r="G2" s="3">
        <v>1.448E-5</v>
      </c>
      <c r="H2" s="3">
        <v>2.8669999999999998E-4</v>
      </c>
      <c r="L2" s="3" t="s">
        <v>21</v>
      </c>
      <c r="M2" s="9" t="s">
        <v>471</v>
      </c>
    </row>
    <row r="3" spans="1:13">
      <c r="A3" s="3" t="s">
        <v>468</v>
      </c>
      <c r="B3" s="3" t="s">
        <v>22</v>
      </c>
      <c r="C3" s="3" t="s">
        <v>472</v>
      </c>
      <c r="D3" s="3" t="s">
        <v>15</v>
      </c>
      <c r="E3" s="3">
        <v>1</v>
      </c>
      <c r="F3" s="4">
        <f t="shared" si="0"/>
        <v>3.5385704175513094E-5</v>
      </c>
      <c r="L3" s="3" t="s">
        <v>24</v>
      </c>
    </row>
    <row r="4" spans="1:13">
      <c r="A4" s="3" t="s">
        <v>468</v>
      </c>
      <c r="B4" s="3" t="s">
        <v>22</v>
      </c>
      <c r="C4" s="3" t="s">
        <v>473</v>
      </c>
      <c r="D4" s="3" t="s">
        <v>15</v>
      </c>
      <c r="E4" s="3">
        <v>1</v>
      </c>
      <c r="F4" s="4">
        <f t="shared" si="0"/>
        <v>3.5385704175513094E-5</v>
      </c>
      <c r="L4" s="3" t="s">
        <v>24</v>
      </c>
    </row>
    <row r="5" spans="1:13">
      <c r="A5" s="3" t="s">
        <v>468</v>
      </c>
      <c r="B5" s="3" t="s">
        <v>474</v>
      </c>
      <c r="C5" s="3" t="s">
        <v>475</v>
      </c>
      <c r="D5" s="3" t="s">
        <v>15</v>
      </c>
      <c r="E5" s="3">
        <v>2</v>
      </c>
      <c r="F5" s="4">
        <f t="shared" si="0"/>
        <v>7.0771408351026188E-5</v>
      </c>
      <c r="L5" s="3" t="s">
        <v>16</v>
      </c>
    </row>
    <row r="6" spans="1:13">
      <c r="A6" s="3" t="s">
        <v>468</v>
      </c>
      <c r="B6" s="3" t="s">
        <v>476</v>
      </c>
      <c r="C6" s="3" t="s">
        <v>477</v>
      </c>
      <c r="D6" s="3" t="s">
        <v>478</v>
      </c>
      <c r="E6" s="3">
        <v>3</v>
      </c>
      <c r="F6" s="4">
        <f t="shared" si="0"/>
        <v>1.0615711252653928E-4</v>
      </c>
      <c r="G6" s="3">
        <v>2.6959999999999999E-5</v>
      </c>
      <c r="H6" s="3">
        <v>1.221E-5</v>
      </c>
      <c r="I6" s="3" t="s">
        <v>27</v>
      </c>
      <c r="J6" s="3" t="s">
        <v>28</v>
      </c>
    </row>
    <row r="7" spans="1:13">
      <c r="A7" s="3" t="s">
        <v>468</v>
      </c>
      <c r="B7" s="3" t="s">
        <v>479</v>
      </c>
      <c r="C7" s="3" t="s">
        <v>480</v>
      </c>
      <c r="D7" s="3" t="s">
        <v>15</v>
      </c>
      <c r="E7" s="3">
        <v>3</v>
      </c>
      <c r="F7" s="4">
        <f t="shared" si="0"/>
        <v>1.0615711252653928E-4</v>
      </c>
      <c r="G7" s="3">
        <v>2.69E-5</v>
      </c>
      <c r="H7" s="3">
        <v>2.4389999999999999E-5</v>
      </c>
      <c r="L7" s="3" t="s">
        <v>21</v>
      </c>
      <c r="M7" s="9" t="s">
        <v>471</v>
      </c>
    </row>
    <row r="8" spans="1:13">
      <c r="A8" s="3" t="s">
        <v>468</v>
      </c>
      <c r="B8" s="3" t="s">
        <v>481</v>
      </c>
      <c r="C8" s="3" t="s">
        <v>482</v>
      </c>
      <c r="I8" s="3" t="s">
        <v>27</v>
      </c>
      <c r="J8" s="3" t="s">
        <v>28</v>
      </c>
    </row>
    <row r="9" spans="1:13">
      <c r="A9" s="3" t="s">
        <v>468</v>
      </c>
      <c r="B9" s="3" t="s">
        <v>483</v>
      </c>
      <c r="C9" s="3" t="s">
        <v>484</v>
      </c>
      <c r="J9" s="3" t="s">
        <v>30</v>
      </c>
    </row>
    <row r="10" spans="1:13">
      <c r="A10" s="3" t="s">
        <v>468</v>
      </c>
      <c r="B10" s="3" t="s">
        <v>485</v>
      </c>
      <c r="C10" s="3" t="s">
        <v>486</v>
      </c>
      <c r="I10" s="3" t="s">
        <v>27</v>
      </c>
      <c r="J10" s="3" t="s">
        <v>28</v>
      </c>
    </row>
    <row r="11" spans="1:13">
      <c r="A11" s="3" t="s">
        <v>468</v>
      </c>
      <c r="B11" s="3" t="s">
        <v>22</v>
      </c>
      <c r="C11" s="3" t="s">
        <v>487</v>
      </c>
      <c r="I11" s="3" t="s">
        <v>27</v>
      </c>
      <c r="J11" s="3" t="s">
        <v>28</v>
      </c>
    </row>
    <row r="12" spans="1:13">
      <c r="A12" s="3" t="s">
        <v>468</v>
      </c>
      <c r="B12" s="3" t="s">
        <v>488</v>
      </c>
      <c r="C12" s="3" t="s">
        <v>489</v>
      </c>
      <c r="G12" s="3">
        <v>8.9600000000000006E-6</v>
      </c>
      <c r="H12" s="3">
        <v>8.1319999999999994E-6</v>
      </c>
      <c r="J12" s="3" t="s">
        <v>28</v>
      </c>
    </row>
    <row r="13" spans="1:13">
      <c r="A13" s="3" t="s">
        <v>468</v>
      </c>
      <c r="B13" s="3" t="s">
        <v>490</v>
      </c>
      <c r="C13" s="3" t="s">
        <v>491</v>
      </c>
      <c r="G13" s="3">
        <v>1.7920000000000001E-5</v>
      </c>
      <c r="H13" s="3">
        <v>1.219E-5</v>
      </c>
      <c r="I13" s="3" t="s">
        <v>27</v>
      </c>
      <c r="J13" s="3" t="s">
        <v>28</v>
      </c>
    </row>
    <row r="14" spans="1:13">
      <c r="A14" s="3" t="s">
        <v>468</v>
      </c>
      <c r="B14" s="3" t="s">
        <v>492</v>
      </c>
      <c r="C14" s="3" t="s">
        <v>493</v>
      </c>
      <c r="J14" s="3" t="s">
        <v>28</v>
      </c>
    </row>
    <row r="15" spans="1:13">
      <c r="A15" s="3" t="s">
        <v>468</v>
      </c>
      <c r="B15" s="3" t="s">
        <v>494</v>
      </c>
      <c r="C15" s="3" t="s">
        <v>495</v>
      </c>
      <c r="J15" s="3" t="s">
        <v>28</v>
      </c>
    </row>
    <row r="16" spans="1:13">
      <c r="A16" s="3" t="s">
        <v>468</v>
      </c>
      <c r="B16" s="3" t="s">
        <v>22</v>
      </c>
      <c r="C16" s="3" t="s">
        <v>496</v>
      </c>
      <c r="J16" s="3" t="s">
        <v>28</v>
      </c>
    </row>
    <row r="17" spans="1:12">
      <c r="A17" s="3" t="s">
        <v>468</v>
      </c>
      <c r="B17" s="3" t="s">
        <v>22</v>
      </c>
      <c r="C17" s="3" t="s">
        <v>497</v>
      </c>
      <c r="I17" s="3" t="s">
        <v>27</v>
      </c>
      <c r="J17" s="3" t="s">
        <v>28</v>
      </c>
    </row>
    <row r="18" spans="1:12">
      <c r="A18" s="3" t="s">
        <v>468</v>
      </c>
      <c r="B18" s="3" t="s">
        <v>498</v>
      </c>
      <c r="C18" s="3" t="s">
        <v>499</v>
      </c>
      <c r="G18" s="3">
        <v>0</v>
      </c>
      <c r="H18" s="3">
        <v>1.449E-5</v>
      </c>
      <c r="J18" s="3" t="s">
        <v>30</v>
      </c>
    </row>
    <row r="19" spans="1:12">
      <c r="A19" s="3" t="s">
        <v>468</v>
      </c>
      <c r="B19" s="3" t="s">
        <v>500</v>
      </c>
      <c r="C19" s="3" t="s">
        <v>501</v>
      </c>
      <c r="I19" s="3" t="s">
        <v>27</v>
      </c>
    </row>
    <row r="20" spans="1:12">
      <c r="A20" s="3" t="s">
        <v>468</v>
      </c>
      <c r="B20" s="3" t="s">
        <v>502</v>
      </c>
      <c r="C20" s="3" t="s">
        <v>503</v>
      </c>
      <c r="I20" s="3" t="s">
        <v>27</v>
      </c>
    </row>
    <row r="21" spans="1:12">
      <c r="A21" s="3" t="s">
        <v>468</v>
      </c>
      <c r="B21" s="3" t="s">
        <v>504</v>
      </c>
      <c r="C21" s="3" t="s">
        <v>505</v>
      </c>
      <c r="G21" s="3">
        <v>0</v>
      </c>
      <c r="H21" s="3">
        <v>8.1349999999999992E-6</v>
      </c>
      <c r="I21" s="3" t="s">
        <v>27</v>
      </c>
    </row>
    <row r="22" spans="1:12">
      <c r="A22" s="3" t="s">
        <v>468</v>
      </c>
      <c r="B22" s="3" t="s">
        <v>22</v>
      </c>
      <c r="C22" s="3" t="s">
        <v>506</v>
      </c>
      <c r="I22" s="3" t="s">
        <v>27</v>
      </c>
    </row>
    <row r="23" spans="1:12">
      <c r="A23" s="3" t="s">
        <v>468</v>
      </c>
      <c r="B23" s="3" t="s">
        <v>22</v>
      </c>
      <c r="C23" s="3" t="s">
        <v>507</v>
      </c>
      <c r="I23" s="3" t="s">
        <v>27</v>
      </c>
    </row>
    <row r="24" spans="1:12">
      <c r="A24" s="3" t="s">
        <v>468</v>
      </c>
      <c r="B24" s="3" t="s">
        <v>22</v>
      </c>
      <c r="C24" s="3" t="s">
        <v>508</v>
      </c>
      <c r="G24" s="3">
        <v>0</v>
      </c>
      <c r="H24" s="3">
        <v>4.1099999999999996E-6</v>
      </c>
      <c r="I24" s="3" t="s">
        <v>27</v>
      </c>
    </row>
    <row r="25" spans="1:12">
      <c r="A25" s="3" t="s">
        <v>468</v>
      </c>
      <c r="B25" s="3" t="s">
        <v>22</v>
      </c>
      <c r="C25" s="3" t="s">
        <v>509</v>
      </c>
      <c r="G25" s="3">
        <v>8.9639999999999992E-6</v>
      </c>
      <c r="H25" s="3">
        <v>4.0640000000000004E-6</v>
      </c>
      <c r="I25" s="3" t="s">
        <v>27</v>
      </c>
    </row>
    <row r="26" spans="1:12">
      <c r="A26" s="3" t="s">
        <v>468</v>
      </c>
      <c r="B26" s="3" t="s">
        <v>510</v>
      </c>
      <c r="C26" s="3" t="s">
        <v>511</v>
      </c>
      <c r="I26" s="3" t="s">
        <v>27</v>
      </c>
    </row>
    <row r="27" spans="1:12">
      <c r="A27" s="3" t="s">
        <v>468</v>
      </c>
      <c r="B27" s="3" t="s">
        <v>512</v>
      </c>
      <c r="C27" s="3" t="s">
        <v>513</v>
      </c>
      <c r="I27" s="3" t="s">
        <v>27</v>
      </c>
    </row>
    <row r="28" spans="1:12">
      <c r="A28" s="3" t="s">
        <v>468</v>
      </c>
      <c r="B28" s="3" t="s">
        <v>514</v>
      </c>
      <c r="C28" s="3" t="s">
        <v>515</v>
      </c>
      <c r="G28" s="3">
        <v>0</v>
      </c>
      <c r="H28" s="3">
        <v>8.1240000000000005E-6</v>
      </c>
      <c r="L28" s="3" t="s">
        <v>16</v>
      </c>
    </row>
    <row r="29" spans="1:12">
      <c r="A29" s="3" t="s">
        <v>468</v>
      </c>
      <c r="B29" s="3" t="s">
        <v>516</v>
      </c>
      <c r="C29" s="3" t="s">
        <v>517</v>
      </c>
      <c r="G29" s="3">
        <v>0</v>
      </c>
      <c r="H29" s="3">
        <v>4.0620000000000002E-6</v>
      </c>
      <c r="L29" s="3" t="s">
        <v>16</v>
      </c>
    </row>
    <row r="30" spans="1:12">
      <c r="A30" s="3" t="s">
        <v>468</v>
      </c>
      <c r="B30" s="3" t="s">
        <v>518</v>
      </c>
      <c r="C30" s="3" t="s">
        <v>519</v>
      </c>
      <c r="G30" s="3">
        <v>0</v>
      </c>
      <c r="H30" s="3">
        <v>4.0629999999999999E-6</v>
      </c>
      <c r="L30" s="3" t="s">
        <v>16</v>
      </c>
    </row>
    <row r="31" spans="1:12">
      <c r="A31" s="3" t="s">
        <v>468</v>
      </c>
      <c r="B31" s="3" t="s">
        <v>520</v>
      </c>
      <c r="C31" s="3" t="s">
        <v>521</v>
      </c>
      <c r="G31" s="3">
        <v>8.9560000000000003E-6</v>
      </c>
      <c r="H31" s="3">
        <v>4.0620000000000002E-6</v>
      </c>
      <c r="L31" s="3" t="s">
        <v>16</v>
      </c>
    </row>
    <row r="32" spans="1:12">
      <c r="A32" s="3" t="s">
        <v>468</v>
      </c>
      <c r="B32" s="3" t="s">
        <v>522</v>
      </c>
      <c r="C32" s="3" t="s">
        <v>523</v>
      </c>
      <c r="G32" s="3">
        <v>0</v>
      </c>
      <c r="H32" s="3">
        <v>4.0849999999999999E-6</v>
      </c>
      <c r="L32" s="3" t="s">
        <v>16</v>
      </c>
    </row>
    <row r="33" spans="1:16">
      <c r="A33" s="3" t="s">
        <v>468</v>
      </c>
      <c r="B33" s="3" t="s">
        <v>524</v>
      </c>
      <c r="C33" s="3" t="s">
        <v>525</v>
      </c>
      <c r="G33" s="3">
        <v>0</v>
      </c>
      <c r="H33" s="3">
        <v>4.4679999999999999E-5</v>
      </c>
      <c r="L33" s="3" t="s">
        <v>16</v>
      </c>
    </row>
    <row r="34" spans="1:16">
      <c r="A34" s="3" t="s">
        <v>468</v>
      </c>
      <c r="B34" s="3" t="s">
        <v>526</v>
      </c>
      <c r="C34" s="3" t="s">
        <v>527</v>
      </c>
      <c r="G34" s="3">
        <v>8.9630000000000004E-6</v>
      </c>
      <c r="H34" s="3">
        <v>4.0629999999999999E-6</v>
      </c>
      <c r="L34" s="3" t="s">
        <v>16</v>
      </c>
    </row>
    <row r="35" spans="1:16">
      <c r="A35" s="3" t="s">
        <v>468</v>
      </c>
      <c r="B35" s="3" t="s">
        <v>528</v>
      </c>
      <c r="C35" s="3" t="s">
        <v>529</v>
      </c>
      <c r="G35" s="3">
        <v>8.9619999999999999E-6</v>
      </c>
      <c r="H35" s="3">
        <v>4.0629999999999999E-6</v>
      </c>
      <c r="L35" s="3" t="s">
        <v>16</v>
      </c>
    </row>
    <row r="36" spans="1:16">
      <c r="A36" s="3" t="s">
        <v>468</v>
      </c>
      <c r="B36" s="3" t="s">
        <v>530</v>
      </c>
      <c r="C36" s="3" t="s">
        <v>531</v>
      </c>
      <c r="G36" s="3">
        <v>0</v>
      </c>
      <c r="H36" s="3">
        <v>4.0629999999999999E-6</v>
      </c>
      <c r="L36" s="3" t="s">
        <v>16</v>
      </c>
    </row>
    <row r="37" spans="1:16">
      <c r="A37" s="3" t="s">
        <v>468</v>
      </c>
      <c r="B37" s="3" t="s">
        <v>532</v>
      </c>
      <c r="C37" s="3" t="s">
        <v>533</v>
      </c>
      <c r="G37" s="3">
        <v>0</v>
      </c>
      <c r="H37" s="3">
        <v>4.0790000000000002E-6</v>
      </c>
      <c r="L37" s="3" t="s">
        <v>16</v>
      </c>
    </row>
    <row r="38" spans="1:16">
      <c r="A38" s="3" t="s">
        <v>468</v>
      </c>
      <c r="B38" s="3" t="s">
        <v>22</v>
      </c>
      <c r="C38" s="3" t="s">
        <v>534</v>
      </c>
      <c r="G38" s="3">
        <v>9.0659999999999993E-6</v>
      </c>
      <c r="H38" s="3">
        <v>4.0849999999999999E-6</v>
      </c>
      <c r="K38" s="5"/>
      <c r="L38" s="3" t="s">
        <v>66</v>
      </c>
    </row>
    <row r="39" spans="1:16">
      <c r="A39" s="3" t="s">
        <v>468</v>
      </c>
      <c r="B39" s="3" t="s">
        <v>22</v>
      </c>
      <c r="C39" s="3" t="s">
        <v>535</v>
      </c>
      <c r="G39" s="3">
        <v>6.6879999999999997E-5</v>
      </c>
      <c r="H39" s="3">
        <v>3.2379999999999998E-5</v>
      </c>
      <c r="K39" s="5"/>
      <c r="L39" s="3" t="s">
        <v>66</v>
      </c>
    </row>
    <row r="40" spans="1:16">
      <c r="A40" s="3" t="s">
        <v>468</v>
      </c>
      <c r="B40" s="3" t="s">
        <v>22</v>
      </c>
      <c r="C40" s="3" t="s">
        <v>536</v>
      </c>
      <c r="G40" s="3">
        <v>3.1609999999999997E-5</v>
      </c>
      <c r="H40" s="3">
        <v>1.8050000000000002E-5</v>
      </c>
      <c r="K40" s="5"/>
      <c r="L40" s="3" t="s">
        <v>69</v>
      </c>
    </row>
    <row r="44" spans="1:16">
      <c r="C44" s="6" t="s">
        <v>145</v>
      </c>
      <c r="E44" s="3">
        <f>SUM(E2:E43)</f>
        <v>11</v>
      </c>
      <c r="F44" s="3">
        <f t="shared" ref="F44:H44" si="1">SUM(F2:F43)</f>
        <v>3.8924274593064401E-4</v>
      </c>
      <c r="G44" s="3">
        <f t="shared" si="1"/>
        <v>2.38621E-4</v>
      </c>
      <c r="H44" s="3">
        <f t="shared" si="1"/>
        <v>5.1427999999999999E-4</v>
      </c>
      <c r="M44" s="7" t="s">
        <v>72</v>
      </c>
      <c r="O44" s="6" t="s">
        <v>73</v>
      </c>
      <c r="P44" s="6" t="s">
        <v>74</v>
      </c>
    </row>
    <row r="45" spans="1:16">
      <c r="M45" s="8"/>
      <c r="O45" s="3">
        <v>125874</v>
      </c>
      <c r="P45" s="3">
        <v>275062</v>
      </c>
    </row>
    <row r="46" spans="1:16">
      <c r="K46" s="9"/>
      <c r="M46" s="9"/>
      <c r="O46" s="3">
        <f>O45*G44</f>
        <v>30.036179753999999</v>
      </c>
      <c r="P46" s="3">
        <f>P45*H44</f>
        <v>141.45888536000001</v>
      </c>
    </row>
    <row r="47" spans="1:16">
      <c r="F47" s="3">
        <v>3.89243E-4</v>
      </c>
      <c r="G47" s="3">
        <v>1.94324E-4</v>
      </c>
      <c r="H47" s="3">
        <v>6.9635599999999997E-4</v>
      </c>
      <c r="J47" s="3">
        <f>F47*F47*100000</f>
        <v>1.51510113049E-2</v>
      </c>
      <c r="K47" s="3">
        <f t="shared" ref="K47:L47" si="2">G47*G47*100000</f>
        <v>3.7761816976000003E-3</v>
      </c>
      <c r="L47" s="3">
        <f t="shared" si="2"/>
        <v>4.84911678736E-2</v>
      </c>
      <c r="O47" s="6" t="s">
        <v>75</v>
      </c>
    </row>
    <row r="48" spans="1:16">
      <c r="O48" s="3" t="s">
        <v>76</v>
      </c>
    </row>
    <row r="49" spans="6:15">
      <c r="F49" s="3">
        <v>2.3833400000000001E-4</v>
      </c>
      <c r="G49" s="3">
        <v>1.60808E-4</v>
      </c>
      <c r="H49" s="3">
        <v>3.40219E-4</v>
      </c>
      <c r="J49" s="3">
        <f>F49*F49*100000</f>
        <v>5.6803095556000006E-3</v>
      </c>
      <c r="K49" s="3">
        <f t="shared" ref="K49:L49" si="3">G49*G49*100000</f>
        <v>2.5859212863999998E-3</v>
      </c>
      <c r="L49" s="3">
        <f t="shared" si="3"/>
        <v>1.15748967961E-2</v>
      </c>
      <c r="O49" s="3">
        <v>28260</v>
      </c>
    </row>
    <row r="50" spans="6:15">
      <c r="O50" s="3">
        <v>11</v>
      </c>
    </row>
    <row r="51" spans="6:15">
      <c r="F51" s="3">
        <v>5.1261199999999996E-4</v>
      </c>
      <c r="G51" s="3">
        <v>4.31512E-4</v>
      </c>
      <c r="H51" s="3">
        <v>6.0451899999999998E-4</v>
      </c>
      <c r="J51" s="3">
        <f>F51*F51*100000</f>
        <v>2.6277106254399999E-2</v>
      </c>
      <c r="K51" s="3">
        <f t="shared" ref="K51:L51" si="4">G51*G51*100000</f>
        <v>1.8620260614399999E-2</v>
      </c>
      <c r="L51" s="3">
        <f t="shared" si="4"/>
        <v>3.6544322136099996E-2</v>
      </c>
    </row>
    <row r="399" spans="6:8">
      <c r="F399" s="4">
        <f>SUM(F2:F398)</f>
        <v>1.918674491861288E-3</v>
      </c>
      <c r="G399" s="4">
        <f>SUM(G2:G398)</f>
        <v>1.2638860000000001E-3</v>
      </c>
      <c r="H399" s="4">
        <f>SUM(H2:H398)</f>
        <v>2.669654E-3</v>
      </c>
    </row>
    <row r="400" spans="6:8">
      <c r="F400" s="3">
        <f>F399*F399</f>
        <v>3.6813118057191718E-6</v>
      </c>
      <c r="G400" s="3">
        <f>G399*G399</f>
        <v>1.5974078209960001E-6</v>
      </c>
      <c r="H400" s="3">
        <f>H399*H399</f>
        <v>7.1270524797160003E-6</v>
      </c>
    </row>
  </sheetData>
  <phoneticPr fontId="3" type="noConversion"/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E828F9-D3F2-7449-8DE2-D1F90BDE25B8}">
  <sheetPr codeName="Sheet33"/>
  <dimension ref="A1:P101"/>
  <sheetViews>
    <sheetView workbookViewId="0">
      <selection activeCell="A2" sqref="A2"/>
    </sheetView>
  </sheetViews>
  <sheetFormatPr baseColWidth="10" defaultRowHeight="15"/>
  <cols>
    <col min="1" max="1" width="19" style="3" customWidth="1"/>
    <col min="2" max="2" width="18.5" style="3" customWidth="1"/>
    <col min="3" max="3" width="13.5" style="3" customWidth="1"/>
    <col min="4" max="5" width="10.83203125" style="3"/>
    <col min="6" max="8" width="12" style="3" bestFit="1" customWidth="1"/>
    <col min="9" max="9" width="8.5" style="3" customWidth="1"/>
    <col min="10" max="10" width="11" style="3" customWidth="1"/>
    <col min="11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537</v>
      </c>
      <c r="B2" s="3" t="s">
        <v>538</v>
      </c>
      <c r="C2" s="3" t="s">
        <v>539</v>
      </c>
      <c r="D2" s="3" t="s">
        <v>15</v>
      </c>
      <c r="E2" s="3">
        <v>1</v>
      </c>
      <c r="F2" s="4">
        <f t="shared" ref="F2:F10" si="0">E2/28260</f>
        <v>3.5385704175513094E-5</v>
      </c>
      <c r="G2" s="3">
        <v>8.9560000000000003E-6</v>
      </c>
      <c r="H2" s="3">
        <v>1.219E-5</v>
      </c>
      <c r="L2" s="3" t="s">
        <v>21</v>
      </c>
    </row>
    <row r="3" spans="1:12">
      <c r="A3" s="3" t="s">
        <v>537</v>
      </c>
      <c r="B3" s="3" t="s">
        <v>22</v>
      </c>
      <c r="C3" s="3" t="s">
        <v>540</v>
      </c>
      <c r="D3" s="3" t="s">
        <v>15</v>
      </c>
      <c r="E3" s="3">
        <v>1</v>
      </c>
      <c r="F3" s="4">
        <f t="shared" si="0"/>
        <v>3.5385704175513094E-5</v>
      </c>
      <c r="L3" s="3" t="s">
        <v>21</v>
      </c>
    </row>
    <row r="4" spans="1:12">
      <c r="A4" s="3" t="s">
        <v>537</v>
      </c>
      <c r="B4" s="3" t="s">
        <v>22</v>
      </c>
      <c r="C4" s="3" t="s">
        <v>541</v>
      </c>
      <c r="D4" s="3" t="s">
        <v>15</v>
      </c>
      <c r="E4" s="3">
        <v>1</v>
      </c>
      <c r="F4" s="4">
        <f t="shared" si="0"/>
        <v>3.5385704175513094E-5</v>
      </c>
      <c r="L4" s="3" t="s">
        <v>24</v>
      </c>
    </row>
    <row r="5" spans="1:12">
      <c r="A5" s="3" t="s">
        <v>537</v>
      </c>
      <c r="B5" s="3" t="s">
        <v>22</v>
      </c>
      <c r="C5" s="3" t="s">
        <v>542</v>
      </c>
      <c r="D5" s="3" t="s">
        <v>15</v>
      </c>
      <c r="E5" s="3">
        <v>1</v>
      </c>
      <c r="F5" s="4">
        <f t="shared" si="0"/>
        <v>3.5385704175513094E-5</v>
      </c>
      <c r="G5" s="3">
        <v>8.9760000000000001E-6</v>
      </c>
      <c r="H5" s="3">
        <v>4.07E-6</v>
      </c>
      <c r="L5" s="3" t="s">
        <v>24</v>
      </c>
    </row>
    <row r="6" spans="1:12">
      <c r="A6" s="3" t="s">
        <v>537</v>
      </c>
      <c r="B6" s="3" t="s">
        <v>22</v>
      </c>
      <c r="C6" s="3" t="s">
        <v>543</v>
      </c>
      <c r="D6" s="3" t="s">
        <v>15</v>
      </c>
      <c r="E6" s="3">
        <v>1</v>
      </c>
      <c r="F6" s="4">
        <f t="shared" si="0"/>
        <v>3.5385704175513094E-5</v>
      </c>
      <c r="L6" s="3" t="s">
        <v>24</v>
      </c>
    </row>
    <row r="7" spans="1:12">
      <c r="A7" s="3" t="s">
        <v>537</v>
      </c>
      <c r="B7" s="3" t="s">
        <v>22</v>
      </c>
      <c r="C7" s="3" t="s">
        <v>544</v>
      </c>
      <c r="D7" s="3" t="s">
        <v>15</v>
      </c>
      <c r="E7" s="3">
        <v>1</v>
      </c>
      <c r="F7" s="4">
        <f t="shared" si="0"/>
        <v>3.5385704175513094E-5</v>
      </c>
      <c r="L7" s="3" t="s">
        <v>24</v>
      </c>
    </row>
    <row r="8" spans="1:12">
      <c r="A8" s="3" t="s">
        <v>537</v>
      </c>
      <c r="B8" s="3" t="s">
        <v>22</v>
      </c>
      <c r="C8" s="3" t="s">
        <v>545</v>
      </c>
      <c r="D8" s="3" t="s">
        <v>15</v>
      </c>
      <c r="E8" s="3">
        <v>2</v>
      </c>
      <c r="F8" s="4">
        <f t="shared" si="0"/>
        <v>7.0771408351026188E-5</v>
      </c>
      <c r="L8" s="3" t="s">
        <v>16</v>
      </c>
    </row>
    <row r="9" spans="1:12">
      <c r="A9" s="3" t="s">
        <v>537</v>
      </c>
      <c r="B9" s="3" t="s">
        <v>22</v>
      </c>
      <c r="C9" s="3" t="s">
        <v>546</v>
      </c>
      <c r="D9" s="3" t="s">
        <v>15</v>
      </c>
      <c r="E9" s="3">
        <v>2</v>
      </c>
      <c r="F9" s="4">
        <f t="shared" si="0"/>
        <v>7.0771408351026188E-5</v>
      </c>
      <c r="L9" s="3" t="s">
        <v>24</v>
      </c>
    </row>
    <row r="10" spans="1:12">
      <c r="A10" s="3" t="s">
        <v>537</v>
      </c>
      <c r="B10" s="3" t="s">
        <v>547</v>
      </c>
      <c r="C10" s="3" t="s">
        <v>548</v>
      </c>
      <c r="D10" s="3" t="s">
        <v>15</v>
      </c>
      <c r="E10" s="3">
        <v>3</v>
      </c>
      <c r="F10" s="4">
        <f t="shared" si="0"/>
        <v>1.0615711252653928E-4</v>
      </c>
      <c r="L10" s="3" t="s">
        <v>21</v>
      </c>
    </row>
    <row r="11" spans="1:12">
      <c r="A11" s="3" t="s">
        <v>537</v>
      </c>
      <c r="B11" s="3" t="s">
        <v>549</v>
      </c>
      <c r="C11" s="3" t="s">
        <v>550</v>
      </c>
      <c r="I11" s="3" t="s">
        <v>27</v>
      </c>
      <c r="J11" s="3" t="s">
        <v>190</v>
      </c>
    </row>
    <row r="12" spans="1:12">
      <c r="A12" s="3" t="s">
        <v>537</v>
      </c>
      <c r="B12" s="3" t="s">
        <v>551</v>
      </c>
      <c r="C12" s="3" t="s">
        <v>552</v>
      </c>
      <c r="I12" s="3" t="s">
        <v>27</v>
      </c>
    </row>
    <row r="13" spans="1:12">
      <c r="A13" s="3" t="s">
        <v>537</v>
      </c>
      <c r="B13" s="3" t="s">
        <v>553</v>
      </c>
      <c r="C13" s="3" t="s">
        <v>554</v>
      </c>
      <c r="G13" s="3">
        <v>3.9480000000000001E-5</v>
      </c>
      <c r="H13" s="3">
        <v>1.8050000000000002E-5</v>
      </c>
      <c r="L13" s="3" t="s">
        <v>16</v>
      </c>
    </row>
    <row r="14" spans="1:12">
      <c r="A14" s="3" t="s">
        <v>537</v>
      </c>
      <c r="B14" s="3" t="s">
        <v>555</v>
      </c>
      <c r="C14" s="3" t="s">
        <v>556</v>
      </c>
      <c r="G14" s="3">
        <v>0</v>
      </c>
      <c r="H14" s="3">
        <v>4.0659999999999997E-6</v>
      </c>
      <c r="L14" s="3" t="s">
        <v>16</v>
      </c>
    </row>
    <row r="15" spans="1:12">
      <c r="A15" s="3" t="s">
        <v>537</v>
      </c>
      <c r="B15" s="3" t="s">
        <v>557</v>
      </c>
      <c r="C15" s="3" t="s">
        <v>558</v>
      </c>
      <c r="G15" s="3">
        <v>5.3730000000000002E-5</v>
      </c>
      <c r="H15" s="3">
        <v>2.4369999999999999E-5</v>
      </c>
      <c r="L15" s="3" t="s">
        <v>16</v>
      </c>
    </row>
    <row r="16" spans="1:12">
      <c r="A16" s="3" t="s">
        <v>537</v>
      </c>
      <c r="B16" s="3" t="s">
        <v>559</v>
      </c>
      <c r="C16" s="3" t="s">
        <v>560</v>
      </c>
      <c r="G16" s="3">
        <v>0</v>
      </c>
      <c r="H16" s="3">
        <v>4.0609999999999997E-6</v>
      </c>
      <c r="L16" s="3" t="s">
        <v>16</v>
      </c>
    </row>
    <row r="17" spans="1:12">
      <c r="A17" s="3" t="s">
        <v>537</v>
      </c>
      <c r="B17" s="3" t="s">
        <v>561</v>
      </c>
      <c r="C17" s="3" t="s">
        <v>562</v>
      </c>
      <c r="G17" s="3">
        <v>0</v>
      </c>
      <c r="H17" s="3">
        <v>2.031E-5</v>
      </c>
      <c r="L17" s="3" t="s">
        <v>16</v>
      </c>
    </row>
    <row r="18" spans="1:12">
      <c r="A18" s="3" t="s">
        <v>537</v>
      </c>
      <c r="B18" s="3" t="s">
        <v>563</v>
      </c>
      <c r="C18" s="3" t="s">
        <v>564</v>
      </c>
      <c r="G18" s="3">
        <v>0</v>
      </c>
      <c r="H18" s="3">
        <v>4.0679999999999998E-6</v>
      </c>
      <c r="L18" s="3" t="s">
        <v>16</v>
      </c>
    </row>
    <row r="19" spans="1:12">
      <c r="A19" s="3" t="s">
        <v>537</v>
      </c>
      <c r="B19" s="3" t="s">
        <v>565</v>
      </c>
      <c r="C19" s="3" t="s">
        <v>566</v>
      </c>
      <c r="G19" s="3">
        <v>8.9539999999999993E-6</v>
      </c>
      <c r="H19" s="3">
        <v>4.0609999999999997E-6</v>
      </c>
      <c r="L19" s="3" t="s">
        <v>16</v>
      </c>
    </row>
    <row r="20" spans="1:12">
      <c r="A20" s="3" t="s">
        <v>537</v>
      </c>
      <c r="B20" s="3" t="s">
        <v>567</v>
      </c>
      <c r="C20" s="3" t="s">
        <v>568</v>
      </c>
      <c r="G20" s="3">
        <v>0</v>
      </c>
      <c r="H20" s="3">
        <v>8.1249999999999993E-6</v>
      </c>
      <c r="L20" s="3" t="s">
        <v>16</v>
      </c>
    </row>
    <row r="21" spans="1:12">
      <c r="A21" s="3" t="s">
        <v>537</v>
      </c>
      <c r="B21" s="3" t="s">
        <v>569</v>
      </c>
      <c r="C21" s="3" t="s">
        <v>570</v>
      </c>
      <c r="G21" s="3">
        <v>1.7929999999999999E-5</v>
      </c>
      <c r="H21" s="3">
        <v>8.1280000000000008E-6</v>
      </c>
      <c r="L21" s="3" t="s">
        <v>16</v>
      </c>
    </row>
    <row r="22" spans="1:12">
      <c r="A22" s="3" t="s">
        <v>537</v>
      </c>
      <c r="B22" s="3" t="s">
        <v>571</v>
      </c>
      <c r="C22" s="3" t="s">
        <v>572</v>
      </c>
      <c r="G22" s="3">
        <v>0</v>
      </c>
      <c r="H22" s="3">
        <v>4.0659999999999997E-6</v>
      </c>
      <c r="L22" s="3" t="s">
        <v>16</v>
      </c>
    </row>
    <row r="23" spans="1:12">
      <c r="A23" s="3" t="s">
        <v>537</v>
      </c>
      <c r="B23" s="3" t="s">
        <v>573</v>
      </c>
      <c r="C23" s="3" t="s">
        <v>574</v>
      </c>
      <c r="G23" s="3">
        <v>8.9760000000000001E-6</v>
      </c>
      <c r="H23" s="3">
        <v>4.0659999999999997E-6</v>
      </c>
      <c r="L23" s="3" t="s">
        <v>16</v>
      </c>
    </row>
    <row r="24" spans="1:12">
      <c r="A24" s="3" t="s">
        <v>537</v>
      </c>
      <c r="B24" s="3" t="s">
        <v>575</v>
      </c>
      <c r="C24" s="3" t="s">
        <v>576</v>
      </c>
      <c r="G24" s="3">
        <v>0</v>
      </c>
      <c r="H24" s="3">
        <v>4.0670000000000002E-6</v>
      </c>
      <c r="L24" s="3" t="s">
        <v>16</v>
      </c>
    </row>
    <row r="25" spans="1:12">
      <c r="A25" s="3" t="s">
        <v>537</v>
      </c>
      <c r="B25" s="3" t="s">
        <v>577</v>
      </c>
      <c r="C25" s="3" t="s">
        <v>578</v>
      </c>
      <c r="G25" s="3">
        <v>0</v>
      </c>
      <c r="H25" s="3">
        <v>3.2289999999999997E-5</v>
      </c>
      <c r="L25" s="3" t="s">
        <v>16</v>
      </c>
    </row>
    <row r="26" spans="1:12">
      <c r="A26" s="3" t="s">
        <v>537</v>
      </c>
      <c r="B26" s="3" t="s">
        <v>22</v>
      </c>
      <c r="C26" s="3" t="s">
        <v>579</v>
      </c>
      <c r="G26" s="3">
        <v>8.9619999999999999E-6</v>
      </c>
      <c r="H26" s="3">
        <v>4.065E-6</v>
      </c>
      <c r="L26" s="3" t="s">
        <v>66</v>
      </c>
    </row>
    <row r="27" spans="1:12">
      <c r="A27" s="3" t="s">
        <v>537</v>
      </c>
      <c r="B27" s="3" t="s">
        <v>22</v>
      </c>
      <c r="C27" s="3" t="s">
        <v>580</v>
      </c>
      <c r="G27" s="3">
        <v>1.7920000000000001E-5</v>
      </c>
      <c r="H27" s="3">
        <v>8.1289999999999996E-6</v>
      </c>
      <c r="L27" s="3" t="s">
        <v>66</v>
      </c>
    </row>
    <row r="28" spans="1:12">
      <c r="A28" s="3" t="s">
        <v>537</v>
      </c>
      <c r="B28" s="3" t="s">
        <v>22</v>
      </c>
      <c r="C28" s="3" t="s">
        <v>581</v>
      </c>
      <c r="G28" s="3">
        <v>0</v>
      </c>
      <c r="H28" s="3">
        <v>4.0620000000000002E-6</v>
      </c>
      <c r="L28" s="3" t="s">
        <v>66</v>
      </c>
    </row>
    <row r="29" spans="1:12">
      <c r="A29" s="3" t="s">
        <v>537</v>
      </c>
      <c r="B29" s="3" t="s">
        <v>22</v>
      </c>
      <c r="C29" s="3" t="s">
        <v>582</v>
      </c>
      <c r="G29" s="3">
        <v>3.2249999999999998E-5</v>
      </c>
      <c r="H29" s="3">
        <v>1.5480000000000001E-5</v>
      </c>
      <c r="L29" s="3" t="s">
        <v>69</v>
      </c>
    </row>
    <row r="30" spans="1:12">
      <c r="A30" s="3" t="s">
        <v>537</v>
      </c>
      <c r="B30" s="3" t="s">
        <v>22</v>
      </c>
      <c r="C30" s="3" t="s">
        <v>583</v>
      </c>
      <c r="G30" s="3">
        <v>9.1749999999999994E-6</v>
      </c>
      <c r="H30" s="3">
        <v>4.2259999999999999E-6</v>
      </c>
      <c r="L30" s="3" t="s">
        <v>69</v>
      </c>
    </row>
    <row r="31" spans="1:12">
      <c r="A31" s="3" t="s">
        <v>537</v>
      </c>
      <c r="B31" s="3" t="s">
        <v>22</v>
      </c>
      <c r="C31" s="3" t="s">
        <v>546</v>
      </c>
      <c r="G31" s="3">
        <v>8.9760000000000001E-6</v>
      </c>
      <c r="H31" s="3">
        <v>8.1389999999999995E-6</v>
      </c>
      <c r="L31" s="3" t="s">
        <v>69</v>
      </c>
    </row>
    <row r="32" spans="1:12">
      <c r="A32" s="3" t="s">
        <v>537</v>
      </c>
      <c r="B32" s="3" t="s">
        <v>22</v>
      </c>
      <c r="C32" s="3" t="s">
        <v>584</v>
      </c>
      <c r="G32" s="3">
        <v>8.9760000000000001E-6</v>
      </c>
      <c r="H32" s="3">
        <v>4.07E-6</v>
      </c>
      <c r="K32" s="5"/>
      <c r="L32" s="3" t="s">
        <v>69</v>
      </c>
    </row>
    <row r="33" spans="1:16">
      <c r="A33" s="3" t="s">
        <v>537</v>
      </c>
      <c r="B33" s="3" t="s">
        <v>22</v>
      </c>
      <c r="C33" s="3" t="s">
        <v>585</v>
      </c>
      <c r="G33" s="3">
        <v>0</v>
      </c>
      <c r="H33" s="3">
        <v>8.5869999999999993E-6</v>
      </c>
      <c r="K33" s="5"/>
      <c r="L33" s="3" t="s">
        <v>69</v>
      </c>
    </row>
    <row r="34" spans="1:16">
      <c r="A34" s="3" t="s">
        <v>537</v>
      </c>
      <c r="B34" s="3" t="s">
        <v>22</v>
      </c>
      <c r="C34" s="3" t="s">
        <v>586</v>
      </c>
      <c r="G34" s="3">
        <v>0</v>
      </c>
      <c r="H34" s="3">
        <v>3.2280000000000003E-5</v>
      </c>
      <c r="K34" s="5"/>
      <c r="L34" s="3" t="s">
        <v>69</v>
      </c>
    </row>
    <row r="38" spans="1:16">
      <c r="C38" s="6" t="s">
        <v>145</v>
      </c>
      <c r="E38" s="3">
        <f>SUM(E2:E34)</f>
        <v>13</v>
      </c>
      <c r="F38" s="3">
        <f t="shared" ref="F38:H38" si="1">SUM(F2:F34)</f>
        <v>4.6001415428167025E-4</v>
      </c>
      <c r="G38" s="3">
        <f t="shared" si="1"/>
        <v>2.3326099999999999E-4</v>
      </c>
      <c r="H38" s="3">
        <f t="shared" si="1"/>
        <v>2.4502600000000002E-4</v>
      </c>
      <c r="M38" s="7" t="s">
        <v>72</v>
      </c>
      <c r="O38" s="6" t="s">
        <v>73</v>
      </c>
      <c r="P38" s="6" t="s">
        <v>74</v>
      </c>
    </row>
    <row r="39" spans="1:16">
      <c r="M39" s="8"/>
      <c r="O39" s="3">
        <v>126634</v>
      </c>
      <c r="P39" s="3">
        <v>277076</v>
      </c>
    </row>
    <row r="40" spans="1:16">
      <c r="O40" s="3">
        <f>O39*G38</f>
        <v>29.538773473999999</v>
      </c>
      <c r="P40" s="3">
        <f>P39*H38</f>
        <v>67.890823976000007</v>
      </c>
    </row>
    <row r="41" spans="1:16">
      <c r="F41" s="3">
        <v>4.6001400000000002E-4</v>
      </c>
      <c r="G41" s="3">
        <v>2.4496000000000001E-4</v>
      </c>
      <c r="H41" s="3">
        <v>7.8651000000000003E-4</v>
      </c>
      <c r="J41" s="3">
        <f>F41*F41*100000</f>
        <v>2.1161288019600002E-2</v>
      </c>
      <c r="K41" s="3">
        <f t="shared" ref="K41:L41" si="2">G41*G41*100000</f>
        <v>6.0005401600000006E-3</v>
      </c>
      <c r="L41" s="3">
        <f t="shared" si="2"/>
        <v>6.1859798010000001E-2</v>
      </c>
      <c r="O41" s="6" t="s">
        <v>75</v>
      </c>
    </row>
    <row r="42" spans="1:16">
      <c r="O42" s="3" t="s">
        <v>186</v>
      </c>
    </row>
    <row r="43" spans="1:16">
      <c r="F43" s="3">
        <v>2.3690300000000001E-4</v>
      </c>
      <c r="G43" s="3">
        <v>1.5984300000000001E-4</v>
      </c>
      <c r="H43" s="3">
        <v>3.38177E-4</v>
      </c>
      <c r="J43" s="3">
        <f>F43*F43*100000</f>
        <v>5.6123031408999999E-3</v>
      </c>
      <c r="K43" s="3">
        <f t="shared" ref="K43:L43" si="3">G43*G43*100000</f>
        <v>2.5549784649000003E-3</v>
      </c>
      <c r="L43" s="3">
        <f t="shared" si="3"/>
        <v>1.14363683329E-2</v>
      </c>
      <c r="O43" s="3">
        <v>28260</v>
      </c>
    </row>
    <row r="44" spans="1:16">
      <c r="O44" s="3">
        <v>13</v>
      </c>
    </row>
    <row r="45" spans="1:16">
      <c r="F45" s="3">
        <v>2.4541999999999999E-4</v>
      </c>
      <c r="G45" s="3">
        <v>1.90583E-4</v>
      </c>
      <c r="H45" s="3">
        <v>3.1111799999999998E-4</v>
      </c>
      <c r="J45" s="3">
        <f>F45*F45*100000</f>
        <v>6.023097639999999E-3</v>
      </c>
      <c r="K45" s="3">
        <f t="shared" ref="K45:L45" si="4">G45*G45*100000</f>
        <v>3.6321879888999999E-3</v>
      </c>
      <c r="L45" s="3">
        <f t="shared" si="4"/>
        <v>9.6794409923999982E-3</v>
      </c>
    </row>
    <row r="46" spans="1:16">
      <c r="K46" s="5"/>
    </row>
    <row r="47" spans="1:16">
      <c r="K47" s="5"/>
    </row>
    <row r="50" spans="11:11">
      <c r="K50" s="5"/>
    </row>
    <row r="100" spans="6:8">
      <c r="F100" s="4">
        <f>SUM(F1:F99)</f>
        <v>1.8623653085633406E-3</v>
      </c>
      <c r="G100" s="4">
        <f t="shared" ref="G100:H100" si="5">SUM(G1:G99)</f>
        <v>1.0619080000000001E-3</v>
      </c>
      <c r="H100" s="4">
        <f t="shared" si="5"/>
        <v>1.9258570000000002E-3</v>
      </c>
    </row>
    <row r="101" spans="6:8">
      <c r="F101" s="3">
        <f>F100*F100</f>
        <v>3.4684045425402269E-6</v>
      </c>
      <c r="G101" s="3">
        <f t="shared" ref="G101:H101" si="6">G100*G100</f>
        <v>1.1276486004640001E-6</v>
      </c>
      <c r="H101" s="3">
        <f t="shared" si="6"/>
        <v>3.7089251844490008E-6</v>
      </c>
    </row>
  </sheetData>
  <phoneticPr fontId="3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50</vt:i4>
      </vt:variant>
    </vt:vector>
  </HeadingPairs>
  <TitlesOfParts>
    <vt:vector size="50" baseType="lpstr">
      <vt:lpstr>DLAT</vt:lpstr>
      <vt:lpstr>MECR</vt:lpstr>
      <vt:lpstr>MRM2</vt:lpstr>
      <vt:lpstr>NFS1</vt:lpstr>
      <vt:lpstr>CPT1A</vt:lpstr>
      <vt:lpstr>MARS2</vt:lpstr>
      <vt:lpstr>NDUFS2</vt:lpstr>
      <vt:lpstr>PDHX</vt:lpstr>
      <vt:lpstr>QRSL1</vt:lpstr>
      <vt:lpstr>MGME1</vt:lpstr>
      <vt:lpstr>IDH3B</vt:lpstr>
      <vt:lpstr>NDUFV2</vt:lpstr>
      <vt:lpstr>COQ9</vt:lpstr>
      <vt:lpstr>COQ5</vt:lpstr>
      <vt:lpstr>PDSS2</vt:lpstr>
      <vt:lpstr>NDUFS8</vt:lpstr>
      <vt:lpstr>COX4I2</vt:lpstr>
      <vt:lpstr>COX20</vt:lpstr>
      <vt:lpstr>XPNPEP3</vt:lpstr>
      <vt:lpstr>ISCA1</vt:lpstr>
      <vt:lpstr>TRMT10C</vt:lpstr>
      <vt:lpstr>PDP1</vt:lpstr>
      <vt:lpstr>MRPS23</vt:lpstr>
      <vt:lpstr>COQ6</vt:lpstr>
      <vt:lpstr>NDUFS7</vt:lpstr>
      <vt:lpstr>NDUFA13</vt:lpstr>
      <vt:lpstr>DNM1L</vt:lpstr>
      <vt:lpstr>PUS1</vt:lpstr>
      <vt:lpstr>COQ7</vt:lpstr>
      <vt:lpstr>NDUFA11</vt:lpstr>
      <vt:lpstr>NDUFA9</vt:lpstr>
      <vt:lpstr>NADK2</vt:lpstr>
      <vt:lpstr>PDHB</vt:lpstr>
      <vt:lpstr>COX6A1</vt:lpstr>
      <vt:lpstr>C1QBP</vt:lpstr>
      <vt:lpstr>TARS2</vt:lpstr>
      <vt:lpstr>PDSS1</vt:lpstr>
      <vt:lpstr>IDH3A</vt:lpstr>
      <vt:lpstr>NDUFS6</vt:lpstr>
      <vt:lpstr>ISCU</vt:lpstr>
      <vt:lpstr>IDH2</vt:lpstr>
      <vt:lpstr>NDUFAF1</vt:lpstr>
      <vt:lpstr>SLC25A19</vt:lpstr>
      <vt:lpstr>ATPAF2</vt:lpstr>
      <vt:lpstr>COA6</vt:lpstr>
      <vt:lpstr>ABAT</vt:lpstr>
      <vt:lpstr>FDX1L</vt:lpstr>
      <vt:lpstr>SLC25A12</vt:lpstr>
      <vt:lpstr>PMPCA</vt:lpstr>
      <vt:lpstr>ATP5A1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jing tan</dc:creator>
  <cp:lastModifiedBy>jing tan</cp:lastModifiedBy>
  <dcterms:created xsi:type="dcterms:W3CDTF">2018-07-10T09:35:56Z</dcterms:created>
  <dcterms:modified xsi:type="dcterms:W3CDTF">2018-07-10T10:09:29Z</dcterms:modified>
</cp:coreProperties>
</file>