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apple/Library/Containers/com.microsoft.Excel/Data/Desktop/249mitogenes/"/>
    </mc:Choice>
  </mc:AlternateContent>
  <xr:revisionPtr revIDLastSave="0" documentId="13_ncr:1_{417B0819-8971-5941-95AB-367D546A0261}" xr6:coauthVersionLast="34" xr6:coauthVersionMax="34" xr10:uidLastSave="{00000000-0000-0000-0000-000000000000}"/>
  <bookViews>
    <workbookView xWindow="2000" yWindow="700" windowWidth="25040" windowHeight="14740" firstSheet="22" activeTab="25" xr2:uid="{785567F4-0206-0847-B4EB-3041F96CA3D0}"/>
  </bookViews>
  <sheets>
    <sheet name="KARS" sheetId="2" r:id="rId1"/>
    <sheet name="HARS2" sheetId="3" r:id="rId2"/>
    <sheet name="NDUFA10" sheetId="4" r:id="rId3"/>
    <sheet name="RRM2B" sheetId="5" r:id="rId4"/>
    <sheet name="TIMMDC1" sheetId="6" r:id="rId5"/>
    <sheet name="GFER" sheetId="7" r:id="rId6"/>
    <sheet name="HADHB" sheetId="9" r:id="rId7"/>
    <sheet name="FDXR" sheetId="10" r:id="rId8"/>
    <sheet name="ATAD3A" sheetId="12" r:id="rId9"/>
    <sheet name="NDUFB10" sheetId="13" r:id="rId10"/>
    <sheet name="NDUFB9" sheetId="14" r:id="rId11"/>
    <sheet name="SAMHD1" sheetId="15" r:id="rId12"/>
    <sheet name="GTPBP3" sheetId="16" r:id="rId13"/>
    <sheet name="CA5A" sheetId="17" r:id="rId14"/>
    <sheet name="NDUFS3" sheetId="18" r:id="rId15"/>
    <sheet name="SFXN4" sheetId="19" r:id="rId16"/>
    <sheet name="SARS2" sheetId="20" r:id="rId17"/>
    <sheet name="AGK" sheetId="21" r:id="rId18"/>
    <sheet name="COQ4" sheetId="22" r:id="rId19"/>
    <sheet name="SLC19A3" sheetId="23" r:id="rId20"/>
    <sheet name="DLD" sheetId="24" r:id="rId21"/>
    <sheet name="PC" sheetId="25" r:id="rId22"/>
    <sheet name="SDHD" sheetId="27" r:id="rId23"/>
    <sheet name="FLAD1" sheetId="28" r:id="rId24"/>
    <sheet name="UQCRQ" sheetId="29" r:id="rId25"/>
    <sheet name="FH" sheetId="30" r:id="rId26"/>
    <sheet name="SLC25A1" sheetId="35" r:id="rId27"/>
    <sheet name="D2HGDH" sheetId="36" r:id="rId28"/>
    <sheet name="ETHE1" sheetId="37" r:id="rId29"/>
    <sheet name="NDUFS4" sheetId="38" r:id="rId30"/>
    <sheet name="SLC25A32" sheetId="39" r:id="rId31"/>
    <sheet name="ISCA2" sheetId="40" r:id="rId32"/>
    <sheet name="ETFB" sheetId="41" r:id="rId33"/>
    <sheet name="GDAP1" sheetId="42" r:id="rId34"/>
    <sheet name="NDUFAF2" sheetId="43" r:id="rId35"/>
    <sheet name="TTC19" sheetId="44" r:id="rId36"/>
    <sheet name="COX10" sheetId="45" r:id="rId37"/>
    <sheet name="L2HGDH" sheetId="46" r:id="rId38"/>
    <sheet name="SUCLG1" sheetId="47" r:id="rId39"/>
    <sheet name="MDH2" sheetId="48" r:id="rId40"/>
    <sheet name="SLC25A42" sheetId="49" r:id="rId41"/>
    <sheet name="COA7" sheetId="50" r:id="rId42"/>
    <sheet name="MRPL3" sheetId="51" r:id="rId43"/>
    <sheet name="ERAL1" sheetId="52" r:id="rId44"/>
    <sheet name="HTT" sheetId="53" r:id="rId45"/>
    <sheet name="OXCT1" sheetId="54" r:id="rId46"/>
    <sheet name="SLC25A20" sheetId="55" r:id="rId47"/>
    <sheet name="TIMM50" sheetId="56" r:id="rId48"/>
    <sheet name="NDUFAF3" sheetId="57" r:id="rId49"/>
  </sheets>
  <definedNames>
    <definedName name="splice" localSheetId="11">SAMHD1!#REF!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0" i="30" l="1"/>
  <c r="L35" i="57" l="1"/>
  <c r="K35" i="57"/>
  <c r="J35" i="57"/>
  <c r="L33" i="57"/>
  <c r="K33" i="57"/>
  <c r="J33" i="57"/>
  <c r="L31" i="57"/>
  <c r="K31" i="57"/>
  <c r="J31" i="57"/>
  <c r="O30" i="57"/>
  <c r="H28" i="57"/>
  <c r="H100" i="57" s="1"/>
  <c r="H101" i="57" s="1"/>
  <c r="G28" i="57"/>
  <c r="G100" i="57" s="1"/>
  <c r="G101" i="57" s="1"/>
  <c r="E28" i="57"/>
  <c r="F7" i="57"/>
  <c r="F6" i="57"/>
  <c r="F5" i="57"/>
  <c r="F4" i="57"/>
  <c r="F3" i="57"/>
  <c r="F2" i="57"/>
  <c r="L37" i="56"/>
  <c r="K37" i="56"/>
  <c r="J37" i="56"/>
  <c r="L35" i="56"/>
  <c r="K35" i="56"/>
  <c r="J35" i="56"/>
  <c r="L33" i="56"/>
  <c r="K33" i="56"/>
  <c r="J33" i="56"/>
  <c r="H30" i="56"/>
  <c r="H100" i="56" s="1"/>
  <c r="H101" i="56" s="1"/>
  <c r="G30" i="56"/>
  <c r="G100" i="56" s="1"/>
  <c r="G101" i="56" s="1"/>
  <c r="E30" i="56"/>
  <c r="F3" i="56"/>
  <c r="F2" i="56"/>
  <c r="L59" i="55"/>
  <c r="K59" i="55"/>
  <c r="J59" i="55"/>
  <c r="L57" i="55"/>
  <c r="K57" i="55"/>
  <c r="J57" i="55"/>
  <c r="L55" i="55"/>
  <c r="K55" i="55"/>
  <c r="J55" i="55"/>
  <c r="H52" i="55"/>
  <c r="H399" i="55" s="1"/>
  <c r="H400" i="55" s="1"/>
  <c r="G52" i="55"/>
  <c r="G399" i="55" s="1"/>
  <c r="G400" i="55" s="1"/>
  <c r="E52" i="55"/>
  <c r="F5" i="55"/>
  <c r="F4" i="55"/>
  <c r="F3" i="55"/>
  <c r="F2" i="55"/>
  <c r="L47" i="54"/>
  <c r="K47" i="54"/>
  <c r="J47" i="54"/>
  <c r="L45" i="54"/>
  <c r="K45" i="54"/>
  <c r="J45" i="54"/>
  <c r="L43" i="54"/>
  <c r="K43" i="54"/>
  <c r="J43" i="54"/>
  <c r="H40" i="54"/>
  <c r="H399" i="54" s="1"/>
  <c r="H400" i="54" s="1"/>
  <c r="G40" i="54"/>
  <c r="G399" i="54" s="1"/>
  <c r="G400" i="54" s="1"/>
  <c r="E40" i="54"/>
  <c r="F3" i="54"/>
  <c r="F2" i="54"/>
  <c r="L46" i="53"/>
  <c r="K46" i="53"/>
  <c r="J46" i="53"/>
  <c r="L44" i="53"/>
  <c r="K44" i="53"/>
  <c r="J44" i="53"/>
  <c r="L42" i="53"/>
  <c r="K42" i="53"/>
  <c r="J42" i="53"/>
  <c r="H39" i="53"/>
  <c r="H400" i="53" s="1"/>
  <c r="H401" i="53" s="1"/>
  <c r="G39" i="53"/>
  <c r="G400" i="53" s="1"/>
  <c r="G401" i="53" s="1"/>
  <c r="E39" i="53"/>
  <c r="F7" i="53"/>
  <c r="F6" i="53"/>
  <c r="F5" i="53"/>
  <c r="F4" i="53"/>
  <c r="F3" i="53"/>
  <c r="L37" i="52"/>
  <c r="K37" i="52"/>
  <c r="J37" i="52"/>
  <c r="L35" i="52"/>
  <c r="K35" i="52"/>
  <c r="J35" i="52"/>
  <c r="L33" i="52"/>
  <c r="K33" i="52"/>
  <c r="J33" i="52"/>
  <c r="H30" i="52"/>
  <c r="H250" i="52" s="1"/>
  <c r="H251" i="52" s="1"/>
  <c r="G30" i="52"/>
  <c r="G250" i="52" s="1"/>
  <c r="G251" i="52" s="1"/>
  <c r="E30" i="52"/>
  <c r="F5" i="52"/>
  <c r="F4" i="52"/>
  <c r="F3" i="52"/>
  <c r="F2" i="52"/>
  <c r="L41" i="51"/>
  <c r="K41" i="51"/>
  <c r="J41" i="51"/>
  <c r="L39" i="51"/>
  <c r="K39" i="51"/>
  <c r="J39" i="51"/>
  <c r="L37" i="51"/>
  <c r="K37" i="51"/>
  <c r="J37" i="51"/>
  <c r="H34" i="51"/>
  <c r="H100" i="51" s="1"/>
  <c r="H101" i="51" s="1"/>
  <c r="G34" i="51"/>
  <c r="G100" i="51" s="1"/>
  <c r="G101" i="51" s="1"/>
  <c r="E34" i="51"/>
  <c r="F6" i="51"/>
  <c r="F5" i="51"/>
  <c r="F4" i="51"/>
  <c r="F3" i="51"/>
  <c r="F2" i="51"/>
  <c r="H100" i="50"/>
  <c r="H101" i="50" s="1"/>
  <c r="L24" i="50"/>
  <c r="K24" i="50"/>
  <c r="J24" i="50"/>
  <c r="L22" i="50"/>
  <c r="K22" i="50"/>
  <c r="J22" i="50"/>
  <c r="L20" i="50"/>
  <c r="K20" i="50"/>
  <c r="J20" i="50"/>
  <c r="P19" i="50"/>
  <c r="H17" i="50"/>
  <c r="G17" i="50"/>
  <c r="G100" i="50" s="1"/>
  <c r="G101" i="50" s="1"/>
  <c r="F17" i="50"/>
  <c r="E17" i="50"/>
  <c r="F2" i="50"/>
  <c r="H250" i="49"/>
  <c r="H251" i="49" s="1"/>
  <c r="L28" i="49"/>
  <c r="K28" i="49"/>
  <c r="J28" i="49"/>
  <c r="L26" i="49"/>
  <c r="K26" i="49"/>
  <c r="J26" i="49"/>
  <c r="L24" i="49"/>
  <c r="K24" i="49"/>
  <c r="J24" i="49"/>
  <c r="P23" i="49"/>
  <c r="H21" i="49"/>
  <c r="G21" i="49"/>
  <c r="G250" i="49" s="1"/>
  <c r="G251" i="49" s="1"/>
  <c r="E21" i="49"/>
  <c r="F6" i="49"/>
  <c r="F5" i="49"/>
  <c r="F4" i="49"/>
  <c r="F3" i="49"/>
  <c r="L30" i="48"/>
  <c r="K30" i="48"/>
  <c r="J30" i="48"/>
  <c r="L28" i="48"/>
  <c r="K28" i="48"/>
  <c r="J28" i="48"/>
  <c r="L26" i="48"/>
  <c r="K26" i="48"/>
  <c r="J26" i="48"/>
  <c r="H23" i="48"/>
  <c r="H399" i="48" s="1"/>
  <c r="H400" i="48" s="1"/>
  <c r="G23" i="48"/>
  <c r="G399" i="48" s="1"/>
  <c r="G400" i="48" s="1"/>
  <c r="E23" i="48"/>
  <c r="F6" i="48"/>
  <c r="F5" i="48"/>
  <c r="F4" i="48"/>
  <c r="F3" i="48"/>
  <c r="F2" i="48"/>
  <c r="L57" i="47"/>
  <c r="K57" i="47"/>
  <c r="J57" i="47"/>
  <c r="L55" i="47"/>
  <c r="K55" i="47"/>
  <c r="J55" i="47"/>
  <c r="L53" i="47"/>
  <c r="K53" i="47"/>
  <c r="J53" i="47"/>
  <c r="H50" i="47"/>
  <c r="P53" i="47" s="1"/>
  <c r="G50" i="47"/>
  <c r="G250" i="47" s="1"/>
  <c r="G251" i="47" s="1"/>
  <c r="E50" i="47"/>
  <c r="F6" i="47"/>
  <c r="F5" i="47"/>
  <c r="F4" i="47"/>
  <c r="F3" i="47"/>
  <c r="F2" i="47"/>
  <c r="L94" i="46"/>
  <c r="K94" i="46"/>
  <c r="J94" i="46"/>
  <c r="L92" i="46"/>
  <c r="K92" i="46"/>
  <c r="J92" i="46"/>
  <c r="L90" i="46"/>
  <c r="K90" i="46"/>
  <c r="J90" i="46"/>
  <c r="H87" i="46"/>
  <c r="H400" i="46" s="1"/>
  <c r="H401" i="46" s="1"/>
  <c r="E87" i="46"/>
  <c r="F9" i="46"/>
  <c r="F8" i="46"/>
  <c r="F7" i="46"/>
  <c r="F6" i="46"/>
  <c r="F5" i="46"/>
  <c r="F4" i="46"/>
  <c r="F3" i="46"/>
  <c r="G3" i="46" s="1"/>
  <c r="F2" i="46"/>
  <c r="L36" i="45"/>
  <c r="K36" i="45"/>
  <c r="J36" i="45"/>
  <c r="L34" i="45"/>
  <c r="K34" i="45"/>
  <c r="J34" i="45"/>
  <c r="L32" i="45"/>
  <c r="K32" i="45"/>
  <c r="J32" i="45"/>
  <c r="O31" i="45"/>
  <c r="H29" i="45"/>
  <c r="H250" i="45" s="1"/>
  <c r="H251" i="45" s="1"/>
  <c r="G29" i="45"/>
  <c r="G250" i="45" s="1"/>
  <c r="G251" i="45" s="1"/>
  <c r="E29" i="45"/>
  <c r="F5" i="45"/>
  <c r="F4" i="45"/>
  <c r="F3" i="45"/>
  <c r="F2" i="45"/>
  <c r="L50" i="44"/>
  <c r="K50" i="44"/>
  <c r="J50" i="44"/>
  <c r="L48" i="44"/>
  <c r="K48" i="44"/>
  <c r="J48" i="44"/>
  <c r="L46" i="44"/>
  <c r="K46" i="44"/>
  <c r="J46" i="44"/>
  <c r="P44" i="44"/>
  <c r="H42" i="44"/>
  <c r="H100" i="44" s="1"/>
  <c r="H101" i="44" s="1"/>
  <c r="G42" i="44"/>
  <c r="G100" i="44" s="1"/>
  <c r="G101" i="44" s="1"/>
  <c r="E42" i="44"/>
  <c r="F8" i="44"/>
  <c r="F7" i="44"/>
  <c r="F6" i="44"/>
  <c r="F5" i="44"/>
  <c r="F4" i="44"/>
  <c r="F3" i="44"/>
  <c r="L34" i="43"/>
  <c r="K34" i="43"/>
  <c r="J34" i="43"/>
  <c r="L32" i="43"/>
  <c r="K32" i="43"/>
  <c r="J32" i="43"/>
  <c r="L30" i="43"/>
  <c r="K30" i="43"/>
  <c r="J30" i="43"/>
  <c r="P29" i="43"/>
  <c r="H27" i="43"/>
  <c r="H98" i="43" s="1"/>
  <c r="H99" i="43" s="1"/>
  <c r="G27" i="43"/>
  <c r="G98" i="43" s="1"/>
  <c r="G99" i="43" s="1"/>
  <c r="F27" i="43"/>
  <c r="E27" i="43"/>
  <c r="F3" i="43"/>
  <c r="F2" i="43"/>
  <c r="L106" i="42"/>
  <c r="K106" i="42"/>
  <c r="J106" i="42"/>
  <c r="L104" i="42"/>
  <c r="K104" i="42"/>
  <c r="J104" i="42"/>
  <c r="L102" i="42"/>
  <c r="K102" i="42"/>
  <c r="J102" i="42"/>
  <c r="H99" i="42"/>
  <c r="H400" i="42" s="1"/>
  <c r="H401" i="42" s="1"/>
  <c r="G99" i="42"/>
  <c r="G400" i="42" s="1"/>
  <c r="G401" i="42" s="1"/>
  <c r="E99" i="42"/>
  <c r="F7" i="42"/>
  <c r="F6" i="42"/>
  <c r="F5" i="42"/>
  <c r="F4" i="42"/>
  <c r="F3" i="42"/>
  <c r="F2" i="42"/>
  <c r="L46" i="41"/>
  <c r="K46" i="41"/>
  <c r="J46" i="41"/>
  <c r="L44" i="41"/>
  <c r="K44" i="41"/>
  <c r="J44" i="41"/>
  <c r="L42" i="41"/>
  <c r="K42" i="41"/>
  <c r="J42" i="41"/>
  <c r="H39" i="41"/>
  <c r="H399" i="41" s="1"/>
  <c r="H400" i="41" s="1"/>
  <c r="G39" i="41"/>
  <c r="G399" i="41" s="1"/>
  <c r="G400" i="41" s="1"/>
  <c r="E39" i="41"/>
  <c r="F5" i="41"/>
  <c r="F4" i="41"/>
  <c r="F3" i="41"/>
  <c r="F2" i="41"/>
  <c r="L21" i="40"/>
  <c r="K21" i="40"/>
  <c r="J21" i="40"/>
  <c r="L19" i="40"/>
  <c r="K19" i="40"/>
  <c r="J19" i="40"/>
  <c r="L17" i="40"/>
  <c r="K17" i="40"/>
  <c r="J17" i="40"/>
  <c r="H15" i="40"/>
  <c r="H100" i="40" s="1"/>
  <c r="H101" i="40" s="1"/>
  <c r="G15" i="40"/>
  <c r="G100" i="40" s="1"/>
  <c r="G101" i="40" s="1"/>
  <c r="E15" i="40"/>
  <c r="F3" i="40"/>
  <c r="F2" i="40"/>
  <c r="H250" i="39"/>
  <c r="H251" i="39" s="1"/>
  <c r="L32" i="39"/>
  <c r="K32" i="39"/>
  <c r="J32" i="39"/>
  <c r="L30" i="39"/>
  <c r="K30" i="39"/>
  <c r="J30" i="39"/>
  <c r="L28" i="39"/>
  <c r="K28" i="39"/>
  <c r="J28" i="39"/>
  <c r="H25" i="39"/>
  <c r="P27" i="39" s="1"/>
  <c r="G25" i="39"/>
  <c r="G250" i="39" s="1"/>
  <c r="G251" i="39" s="1"/>
  <c r="E25" i="39"/>
  <c r="F7" i="39"/>
  <c r="F6" i="39"/>
  <c r="F5" i="39"/>
  <c r="F4" i="39"/>
  <c r="F3" i="39"/>
  <c r="F2" i="39"/>
  <c r="J41" i="38"/>
  <c r="I41" i="38"/>
  <c r="H41" i="38"/>
  <c r="J39" i="38"/>
  <c r="I39" i="38"/>
  <c r="H39" i="38"/>
  <c r="J37" i="38"/>
  <c r="I37" i="38"/>
  <c r="H37" i="38"/>
  <c r="F34" i="38"/>
  <c r="L36" i="38" s="1"/>
  <c r="E34" i="38"/>
  <c r="K36" i="38" s="1"/>
  <c r="D34" i="38"/>
  <c r="K33" i="38"/>
  <c r="L7" i="38"/>
  <c r="L6" i="38"/>
  <c r="L5" i="38"/>
  <c r="L4" i="38"/>
  <c r="L3" i="38"/>
  <c r="L2" i="38"/>
  <c r="H400" i="37"/>
  <c r="H401" i="37" s="1"/>
  <c r="L59" i="37"/>
  <c r="K59" i="37"/>
  <c r="J59" i="37"/>
  <c r="L57" i="37"/>
  <c r="K57" i="37"/>
  <c r="J57" i="37"/>
  <c r="L55" i="37"/>
  <c r="K55" i="37"/>
  <c r="J55" i="37"/>
  <c r="H52" i="37"/>
  <c r="P54" i="37" s="1"/>
  <c r="G52" i="37"/>
  <c r="G400" i="37" s="1"/>
  <c r="G401" i="37" s="1"/>
  <c r="E52" i="37"/>
  <c r="F11" i="37"/>
  <c r="F10" i="37"/>
  <c r="F9" i="37"/>
  <c r="F8" i="37"/>
  <c r="F7" i="37"/>
  <c r="F6" i="37"/>
  <c r="F5" i="37"/>
  <c r="F52" i="37" s="1"/>
  <c r="F4" i="37"/>
  <c r="F3" i="37"/>
  <c r="L48" i="36"/>
  <c r="K48" i="36"/>
  <c r="J48" i="36"/>
  <c r="L46" i="36"/>
  <c r="K46" i="36"/>
  <c r="J46" i="36"/>
  <c r="L44" i="36"/>
  <c r="K44" i="36"/>
  <c r="J44" i="36"/>
  <c r="H41" i="36"/>
  <c r="H400" i="36" s="1"/>
  <c r="H401" i="36" s="1"/>
  <c r="G41" i="36"/>
  <c r="G400" i="36" s="1"/>
  <c r="G401" i="36" s="1"/>
  <c r="E41" i="36"/>
  <c r="F5" i="36"/>
  <c r="F4" i="36"/>
  <c r="F3" i="36"/>
  <c r="F2" i="36"/>
  <c r="L43" i="35"/>
  <c r="K43" i="35"/>
  <c r="J43" i="35"/>
  <c r="L41" i="35"/>
  <c r="K41" i="35"/>
  <c r="J41" i="35"/>
  <c r="L39" i="35"/>
  <c r="K39" i="35"/>
  <c r="J39" i="35"/>
  <c r="H36" i="35"/>
  <c r="H400" i="35" s="1"/>
  <c r="H401" i="35" s="1"/>
  <c r="G36" i="35"/>
  <c r="G400" i="35" s="1"/>
  <c r="G401" i="35" s="1"/>
  <c r="E36" i="35"/>
  <c r="F9" i="35"/>
  <c r="F8" i="35"/>
  <c r="F7" i="35"/>
  <c r="F6" i="35"/>
  <c r="F5" i="35"/>
  <c r="F4" i="35"/>
  <c r="F3" i="35"/>
  <c r="F2" i="35"/>
  <c r="L251" i="30"/>
  <c r="K251" i="30"/>
  <c r="J251" i="30"/>
  <c r="L249" i="30"/>
  <c r="K249" i="30"/>
  <c r="J249" i="30"/>
  <c r="L247" i="30"/>
  <c r="K247" i="30"/>
  <c r="J247" i="30"/>
  <c r="H244" i="30"/>
  <c r="P246" i="30" s="1"/>
  <c r="G244" i="30"/>
  <c r="O246" i="30" s="1"/>
  <c r="E244" i="30"/>
  <c r="F9" i="30"/>
  <c r="F8" i="30"/>
  <c r="F7" i="30"/>
  <c r="F6" i="30"/>
  <c r="F5" i="30"/>
  <c r="F4" i="30"/>
  <c r="F3" i="30"/>
  <c r="G7" i="29"/>
  <c r="O9" i="29" s="1"/>
  <c r="H7" i="29"/>
  <c r="P9" i="29" s="1"/>
  <c r="J10" i="29"/>
  <c r="K10" i="29"/>
  <c r="L10" i="29"/>
  <c r="J12" i="29"/>
  <c r="K12" i="29"/>
  <c r="L12" i="29"/>
  <c r="J14" i="29"/>
  <c r="K14" i="29"/>
  <c r="L14" i="29"/>
  <c r="F400" i="29"/>
  <c r="F401" i="29" s="1"/>
  <c r="L50" i="28"/>
  <c r="K50" i="28"/>
  <c r="J50" i="28"/>
  <c r="L48" i="28"/>
  <c r="K48" i="28"/>
  <c r="J48" i="28"/>
  <c r="L46" i="28"/>
  <c r="K46" i="28"/>
  <c r="J46" i="28"/>
  <c r="H43" i="28"/>
  <c r="H250" i="28" s="1"/>
  <c r="H251" i="28" s="1"/>
  <c r="G43" i="28"/>
  <c r="G250" i="28" s="1"/>
  <c r="G251" i="28" s="1"/>
  <c r="E43" i="28"/>
  <c r="F6" i="28"/>
  <c r="F5" i="28"/>
  <c r="F4" i="28"/>
  <c r="F3" i="28"/>
  <c r="F2" i="28"/>
  <c r="L20" i="27"/>
  <c r="K20" i="27"/>
  <c r="J20" i="27"/>
  <c r="L18" i="27"/>
  <c r="K18" i="27"/>
  <c r="J18" i="27"/>
  <c r="L16" i="27"/>
  <c r="K16" i="27"/>
  <c r="J16" i="27"/>
  <c r="H13" i="27"/>
  <c r="H401" i="27" s="1"/>
  <c r="H402" i="27" s="1"/>
  <c r="G13" i="27"/>
  <c r="G401" i="27" s="1"/>
  <c r="G402" i="27" s="1"/>
  <c r="F2" i="27"/>
  <c r="L90" i="25"/>
  <c r="K90" i="25"/>
  <c r="J90" i="25"/>
  <c r="L88" i="25"/>
  <c r="K88" i="25"/>
  <c r="J88" i="25"/>
  <c r="L86" i="25"/>
  <c r="K86" i="25"/>
  <c r="J86" i="25"/>
  <c r="H83" i="25"/>
  <c r="H399" i="25" s="1"/>
  <c r="H400" i="25" s="1"/>
  <c r="G83" i="25"/>
  <c r="G399" i="25" s="1"/>
  <c r="G400" i="25" s="1"/>
  <c r="E83" i="25"/>
  <c r="F8" i="25"/>
  <c r="F7" i="25"/>
  <c r="F6" i="25"/>
  <c r="F5" i="25"/>
  <c r="F4" i="25"/>
  <c r="F3" i="25"/>
  <c r="F2" i="25"/>
  <c r="L65" i="24"/>
  <c r="K65" i="24"/>
  <c r="J65" i="24"/>
  <c r="L63" i="24"/>
  <c r="K63" i="24"/>
  <c r="J63" i="24"/>
  <c r="L61" i="24"/>
  <c r="K61" i="24"/>
  <c r="J61" i="24"/>
  <c r="H58" i="24"/>
  <c r="H100" i="24" s="1"/>
  <c r="H101" i="24" s="1"/>
  <c r="G58" i="24"/>
  <c r="G100" i="24" s="1"/>
  <c r="G101" i="24" s="1"/>
  <c r="E58" i="24"/>
  <c r="F10" i="24"/>
  <c r="F9" i="24"/>
  <c r="F8" i="24"/>
  <c r="F7" i="24"/>
  <c r="F6" i="24"/>
  <c r="F5" i="24"/>
  <c r="F4" i="24"/>
  <c r="F3" i="24"/>
  <c r="F2" i="24"/>
  <c r="L61" i="23"/>
  <c r="K61" i="23"/>
  <c r="J61" i="23"/>
  <c r="L59" i="23"/>
  <c r="K59" i="23"/>
  <c r="J59" i="23"/>
  <c r="L57" i="23"/>
  <c r="K57" i="23"/>
  <c r="J57" i="23"/>
  <c r="H54" i="23"/>
  <c r="H100" i="23" s="1"/>
  <c r="H101" i="23" s="1"/>
  <c r="G54" i="23"/>
  <c r="G100" i="23" s="1"/>
  <c r="G101" i="23" s="1"/>
  <c r="E54" i="23"/>
  <c r="F35" i="23"/>
  <c r="F34" i="23"/>
  <c r="F33" i="23"/>
  <c r="F32" i="23"/>
  <c r="F31" i="23"/>
  <c r="F30" i="23"/>
  <c r="F29" i="23"/>
  <c r="F26" i="23"/>
  <c r="F24" i="23"/>
  <c r="F20" i="23"/>
  <c r="F2" i="23"/>
  <c r="L45" i="22"/>
  <c r="K45" i="22"/>
  <c r="J45" i="22"/>
  <c r="L43" i="22"/>
  <c r="K43" i="22"/>
  <c r="J43" i="22"/>
  <c r="L41" i="22"/>
  <c r="K41" i="22"/>
  <c r="J41" i="22"/>
  <c r="P40" i="22"/>
  <c r="O40" i="22"/>
  <c r="H38" i="22"/>
  <c r="H249" i="22" s="1"/>
  <c r="H250" i="22" s="1"/>
  <c r="G38" i="22"/>
  <c r="G249" i="22" s="1"/>
  <c r="G250" i="22" s="1"/>
  <c r="E38" i="22"/>
  <c r="F13" i="22"/>
  <c r="F12" i="22"/>
  <c r="F11" i="22"/>
  <c r="F10" i="22"/>
  <c r="F9" i="22"/>
  <c r="F8" i="22"/>
  <c r="F7" i="22"/>
  <c r="F6" i="22"/>
  <c r="F5" i="22"/>
  <c r="F4" i="22"/>
  <c r="H100" i="21"/>
  <c r="H101" i="21" s="1"/>
  <c r="L61" i="21"/>
  <c r="K61" i="21"/>
  <c r="J61" i="21"/>
  <c r="L59" i="21"/>
  <c r="K59" i="21"/>
  <c r="J59" i="21"/>
  <c r="L57" i="21"/>
  <c r="K57" i="21"/>
  <c r="J57" i="21"/>
  <c r="P56" i="21"/>
  <c r="H54" i="21"/>
  <c r="G54" i="21"/>
  <c r="G100" i="21" s="1"/>
  <c r="G101" i="21" s="1"/>
  <c r="E54" i="21"/>
  <c r="F10" i="21"/>
  <c r="F9" i="21"/>
  <c r="F8" i="21"/>
  <c r="F7" i="21"/>
  <c r="F6" i="21"/>
  <c r="F5" i="21"/>
  <c r="F4" i="21"/>
  <c r="F3" i="21"/>
  <c r="L58" i="20"/>
  <c r="K58" i="20"/>
  <c r="J58" i="20"/>
  <c r="L56" i="20"/>
  <c r="K56" i="20"/>
  <c r="J56" i="20"/>
  <c r="L54" i="20"/>
  <c r="K54" i="20"/>
  <c r="J54" i="20"/>
  <c r="H51" i="20"/>
  <c r="H100" i="20" s="1"/>
  <c r="H101" i="20" s="1"/>
  <c r="G51" i="20"/>
  <c r="G100" i="20" s="1"/>
  <c r="G101" i="20" s="1"/>
  <c r="E51" i="20"/>
  <c r="F12" i="20"/>
  <c r="F11" i="20"/>
  <c r="F10" i="20"/>
  <c r="F9" i="20"/>
  <c r="F8" i="20"/>
  <c r="F7" i="20"/>
  <c r="F6" i="20"/>
  <c r="F5" i="20"/>
  <c r="F4" i="20"/>
  <c r="F3" i="20"/>
  <c r="F2" i="20"/>
  <c r="L33" i="19"/>
  <c r="K33" i="19"/>
  <c r="J33" i="19"/>
  <c r="L31" i="19"/>
  <c r="K31" i="19"/>
  <c r="J31" i="19"/>
  <c r="L29" i="19"/>
  <c r="K29" i="19"/>
  <c r="J29" i="19"/>
  <c r="O28" i="19"/>
  <c r="H26" i="19"/>
  <c r="H250" i="19" s="1"/>
  <c r="H251" i="19" s="1"/>
  <c r="G26" i="19"/>
  <c r="G250" i="19" s="1"/>
  <c r="G251" i="19" s="1"/>
  <c r="E26" i="19"/>
  <c r="F8" i="19"/>
  <c r="F7" i="19"/>
  <c r="F6" i="19"/>
  <c r="F5" i="19"/>
  <c r="F4" i="19"/>
  <c r="F3" i="19"/>
  <c r="F2" i="19"/>
  <c r="L37" i="18"/>
  <c r="K37" i="18"/>
  <c r="J37" i="18"/>
  <c r="L35" i="18"/>
  <c r="K35" i="18"/>
  <c r="J35" i="18"/>
  <c r="L33" i="18"/>
  <c r="K33" i="18"/>
  <c r="J33" i="18"/>
  <c r="H30" i="18"/>
  <c r="H400" i="18" s="1"/>
  <c r="H401" i="18" s="1"/>
  <c r="G30" i="18"/>
  <c r="G400" i="18" s="1"/>
  <c r="G401" i="18" s="1"/>
  <c r="E30" i="18"/>
  <c r="F6" i="18"/>
  <c r="F5" i="18"/>
  <c r="F4" i="18"/>
  <c r="F3" i="18"/>
  <c r="L26" i="17"/>
  <c r="K26" i="17"/>
  <c r="J26" i="17"/>
  <c r="L24" i="17"/>
  <c r="K24" i="17"/>
  <c r="J24" i="17"/>
  <c r="L22" i="17"/>
  <c r="K22" i="17"/>
  <c r="J22" i="17"/>
  <c r="P21" i="17"/>
  <c r="H19" i="17"/>
  <c r="H399" i="17" s="1"/>
  <c r="H400" i="17" s="1"/>
  <c r="G19" i="17"/>
  <c r="G399" i="17" s="1"/>
  <c r="G400" i="17" s="1"/>
  <c r="E19" i="17"/>
  <c r="F4" i="17"/>
  <c r="F3" i="17"/>
  <c r="F2" i="17"/>
  <c r="L55" i="16"/>
  <c r="K55" i="16"/>
  <c r="J55" i="16"/>
  <c r="L53" i="16"/>
  <c r="K53" i="16"/>
  <c r="J53" i="16"/>
  <c r="L51" i="16"/>
  <c r="K51" i="16"/>
  <c r="J51" i="16"/>
  <c r="H48" i="16"/>
  <c r="H100" i="16" s="1"/>
  <c r="H101" i="16" s="1"/>
  <c r="G48" i="16"/>
  <c r="G100" i="16" s="1"/>
  <c r="G101" i="16" s="1"/>
  <c r="E48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F24" i="16"/>
  <c r="F2" i="16"/>
  <c r="L77" i="15"/>
  <c r="K77" i="15"/>
  <c r="J77" i="15"/>
  <c r="L75" i="15"/>
  <c r="K75" i="15"/>
  <c r="J75" i="15"/>
  <c r="L73" i="15"/>
  <c r="K73" i="15"/>
  <c r="J73" i="15"/>
  <c r="H70" i="15"/>
  <c r="H250" i="15" s="1"/>
  <c r="H251" i="15" s="1"/>
  <c r="G70" i="15"/>
  <c r="G250" i="15" s="1"/>
  <c r="G251" i="15" s="1"/>
  <c r="E70" i="15"/>
  <c r="F7" i="15"/>
  <c r="F6" i="15"/>
  <c r="F5" i="15"/>
  <c r="F4" i="15"/>
  <c r="F3" i="15"/>
  <c r="F2" i="15"/>
  <c r="L23" i="14"/>
  <c r="K23" i="14"/>
  <c r="J23" i="14"/>
  <c r="L21" i="14"/>
  <c r="K21" i="14"/>
  <c r="J21" i="14"/>
  <c r="L19" i="14"/>
  <c r="K19" i="14"/>
  <c r="J19" i="14"/>
  <c r="P18" i="14"/>
  <c r="O18" i="14"/>
  <c r="H16" i="14"/>
  <c r="H400" i="14" s="1"/>
  <c r="H401" i="14" s="1"/>
  <c r="G16" i="14"/>
  <c r="G400" i="14" s="1"/>
  <c r="G401" i="14" s="1"/>
  <c r="E16" i="14"/>
  <c r="F8" i="14"/>
  <c r="F7" i="14"/>
  <c r="F6" i="14"/>
  <c r="F5" i="14"/>
  <c r="F4" i="14"/>
  <c r="F3" i="14"/>
  <c r="L31" i="13"/>
  <c r="K31" i="13"/>
  <c r="J31" i="13"/>
  <c r="L29" i="13"/>
  <c r="K29" i="13"/>
  <c r="J29" i="13"/>
  <c r="L27" i="13"/>
  <c r="K27" i="13"/>
  <c r="J27" i="13"/>
  <c r="P26" i="13"/>
  <c r="H24" i="13"/>
  <c r="H400" i="13" s="1"/>
  <c r="H401" i="13" s="1"/>
  <c r="G24" i="13"/>
  <c r="G400" i="13" s="1"/>
  <c r="G401" i="13" s="1"/>
  <c r="E24" i="13"/>
  <c r="F6" i="13"/>
  <c r="F5" i="13"/>
  <c r="F4" i="13"/>
  <c r="F3" i="13"/>
  <c r="F2" i="13"/>
  <c r="L39" i="12"/>
  <c r="K39" i="12"/>
  <c r="J39" i="12"/>
  <c r="L37" i="12"/>
  <c r="K37" i="12"/>
  <c r="J37" i="12"/>
  <c r="L35" i="12"/>
  <c r="K35" i="12"/>
  <c r="J35" i="12"/>
  <c r="H32" i="12"/>
  <c r="H399" i="12" s="1"/>
  <c r="H400" i="12" s="1"/>
  <c r="G32" i="12"/>
  <c r="G399" i="12" s="1"/>
  <c r="G400" i="12" s="1"/>
  <c r="E32" i="12"/>
  <c r="F4" i="12"/>
  <c r="F3" i="12"/>
  <c r="F2" i="12"/>
  <c r="F2" i="10"/>
  <c r="F3" i="10"/>
  <c r="F4" i="10"/>
  <c r="F5" i="10"/>
  <c r="F6" i="10"/>
  <c r="F7" i="10"/>
  <c r="F8" i="10"/>
  <c r="F9" i="10"/>
  <c r="F10" i="10"/>
  <c r="F11" i="10"/>
  <c r="F12" i="10"/>
  <c r="E32" i="10"/>
  <c r="G32" i="10"/>
  <c r="O34" i="10" s="1"/>
  <c r="H32" i="10"/>
  <c r="P34" i="10" s="1"/>
  <c r="J35" i="10"/>
  <c r="K35" i="10"/>
  <c r="L35" i="10"/>
  <c r="J37" i="10"/>
  <c r="K37" i="10"/>
  <c r="L37" i="10"/>
  <c r="J39" i="10"/>
  <c r="K39" i="10"/>
  <c r="L39" i="10"/>
  <c r="F2" i="9"/>
  <c r="F3" i="9"/>
  <c r="F4" i="9"/>
  <c r="F5" i="9"/>
  <c r="F6" i="9"/>
  <c r="F7" i="9"/>
  <c r="F8" i="9"/>
  <c r="E83" i="9"/>
  <c r="G83" i="9"/>
  <c r="O85" i="9" s="1"/>
  <c r="H83" i="9"/>
  <c r="P85" i="9" s="1"/>
  <c r="J86" i="9"/>
  <c r="K86" i="9"/>
  <c r="L86" i="9"/>
  <c r="J88" i="9"/>
  <c r="K88" i="9"/>
  <c r="L88" i="9"/>
  <c r="J90" i="9"/>
  <c r="K90" i="9"/>
  <c r="L90" i="9"/>
  <c r="H100" i="7"/>
  <c r="H101" i="7" s="1"/>
  <c r="L25" i="7"/>
  <c r="K25" i="7"/>
  <c r="J25" i="7"/>
  <c r="L23" i="7"/>
  <c r="K23" i="7"/>
  <c r="J23" i="7"/>
  <c r="L21" i="7"/>
  <c r="K21" i="7"/>
  <c r="J21" i="7"/>
  <c r="P20" i="7"/>
  <c r="H18" i="7"/>
  <c r="G18" i="7"/>
  <c r="G100" i="7" s="1"/>
  <c r="G101" i="7" s="1"/>
  <c r="E18" i="7"/>
  <c r="F6" i="7"/>
  <c r="F5" i="7"/>
  <c r="F4" i="7"/>
  <c r="F3" i="7"/>
  <c r="F18" i="7" s="1"/>
  <c r="F2" i="7"/>
  <c r="L31" i="6"/>
  <c r="K31" i="6"/>
  <c r="J31" i="6"/>
  <c r="L29" i="6"/>
  <c r="K29" i="6"/>
  <c r="J29" i="6"/>
  <c r="L27" i="6"/>
  <c r="K27" i="6"/>
  <c r="J27" i="6"/>
  <c r="H24" i="6"/>
  <c r="H100" i="6" s="1"/>
  <c r="H101" i="6" s="1"/>
  <c r="G24" i="6"/>
  <c r="G100" i="6" s="1"/>
  <c r="G101" i="6" s="1"/>
  <c r="E24" i="6"/>
  <c r="F5" i="6"/>
  <c r="F4" i="6"/>
  <c r="F3" i="6"/>
  <c r="F2" i="6"/>
  <c r="J64" i="5"/>
  <c r="I64" i="5"/>
  <c r="H64" i="5"/>
  <c r="J62" i="5"/>
  <c r="I62" i="5"/>
  <c r="H62" i="5"/>
  <c r="J60" i="5"/>
  <c r="I60" i="5"/>
  <c r="H60" i="5"/>
  <c r="F57" i="5"/>
  <c r="L59" i="5" s="1"/>
  <c r="E57" i="5"/>
  <c r="K59" i="5" s="1"/>
  <c r="D57" i="5"/>
  <c r="K56" i="5"/>
  <c r="L7" i="5"/>
  <c r="L6" i="5"/>
  <c r="L5" i="5"/>
  <c r="L4" i="5"/>
  <c r="L3" i="5"/>
  <c r="L2" i="5"/>
  <c r="L51" i="4"/>
  <c r="K51" i="4"/>
  <c r="J51" i="4"/>
  <c r="L49" i="4"/>
  <c r="K49" i="4"/>
  <c r="J49" i="4"/>
  <c r="L47" i="4"/>
  <c r="K47" i="4"/>
  <c r="J47" i="4"/>
  <c r="P46" i="4"/>
  <c r="H44" i="4"/>
  <c r="H400" i="4" s="1"/>
  <c r="H401" i="4" s="1"/>
  <c r="G44" i="4"/>
  <c r="G400" i="4" s="1"/>
  <c r="G401" i="4" s="1"/>
  <c r="E44" i="4"/>
  <c r="F10" i="4"/>
  <c r="F9" i="4"/>
  <c r="F8" i="4"/>
  <c r="F7" i="4"/>
  <c r="F6" i="4"/>
  <c r="F5" i="4"/>
  <c r="F4" i="4"/>
  <c r="F3" i="4"/>
  <c r="F2" i="4"/>
  <c r="L48" i="3"/>
  <c r="K48" i="3"/>
  <c r="J48" i="3"/>
  <c r="L46" i="3"/>
  <c r="K46" i="3"/>
  <c r="J46" i="3"/>
  <c r="L44" i="3"/>
  <c r="K44" i="3"/>
  <c r="J44" i="3"/>
  <c r="P43" i="3"/>
  <c r="O43" i="3"/>
  <c r="H41" i="3"/>
  <c r="H100" i="3" s="1"/>
  <c r="H101" i="3" s="1"/>
  <c r="G41" i="3"/>
  <c r="G100" i="3" s="1"/>
  <c r="G101" i="3" s="1"/>
  <c r="E41" i="3"/>
  <c r="F37" i="3"/>
  <c r="F36" i="3"/>
  <c r="F35" i="3"/>
  <c r="F34" i="3"/>
  <c r="F33" i="3"/>
  <c r="F28" i="3"/>
  <c r="F26" i="3"/>
  <c r="F25" i="3"/>
  <c r="F2" i="3"/>
  <c r="L53" i="2"/>
  <c r="K53" i="2"/>
  <c r="J53" i="2"/>
  <c r="L51" i="2"/>
  <c r="K51" i="2"/>
  <c r="J51" i="2"/>
  <c r="L49" i="2"/>
  <c r="K49" i="2"/>
  <c r="J49" i="2"/>
  <c r="P48" i="2"/>
  <c r="H46" i="2"/>
  <c r="H100" i="2" s="1"/>
  <c r="H101" i="2" s="1"/>
  <c r="G46" i="2"/>
  <c r="G100" i="2" s="1"/>
  <c r="G101" i="2" s="1"/>
  <c r="E46" i="2"/>
  <c r="F34" i="2"/>
  <c r="F33" i="2"/>
  <c r="F32" i="2"/>
  <c r="F31" i="2"/>
  <c r="F30" i="2"/>
  <c r="F46" i="2" s="1"/>
  <c r="F100" i="7" l="1"/>
  <c r="F101" i="7" s="1"/>
  <c r="F24" i="13"/>
  <c r="F54" i="21"/>
  <c r="F38" i="22"/>
  <c r="F249" i="22" s="1"/>
  <c r="F250" i="22" s="1"/>
  <c r="O56" i="23"/>
  <c r="O45" i="28"/>
  <c r="P17" i="40"/>
  <c r="F98" i="43"/>
  <c r="F99" i="43" s="1"/>
  <c r="O46" i="4"/>
  <c r="F83" i="9"/>
  <c r="F399" i="9" s="1"/>
  <c r="F400" i="9" s="1"/>
  <c r="F32" i="10"/>
  <c r="O50" i="16"/>
  <c r="P28" i="19"/>
  <c r="O85" i="25"/>
  <c r="H400" i="29"/>
  <c r="H401" i="29" s="1"/>
  <c r="F400" i="37"/>
  <c r="F401" i="37" s="1"/>
  <c r="O101" i="42"/>
  <c r="O44" i="44"/>
  <c r="O25" i="48"/>
  <c r="F100" i="50"/>
  <c r="F101" i="50" s="1"/>
  <c r="P36" i="51"/>
  <c r="O53" i="55"/>
  <c r="O32" i="56"/>
  <c r="P30" i="57"/>
  <c r="F100" i="2"/>
  <c r="F101" i="2" s="1"/>
  <c r="O26" i="6"/>
  <c r="P50" i="16"/>
  <c r="O21" i="17"/>
  <c r="O15" i="27"/>
  <c r="G400" i="29"/>
  <c r="G401" i="29" s="1"/>
  <c r="F25" i="39"/>
  <c r="F250" i="39" s="1"/>
  <c r="F251" i="39" s="1"/>
  <c r="O41" i="41"/>
  <c r="F99" i="42"/>
  <c r="P101" i="42"/>
  <c r="P53" i="55"/>
  <c r="F28" i="57"/>
  <c r="F100" i="57" s="1"/>
  <c r="F101" i="57" s="1"/>
  <c r="F30" i="56"/>
  <c r="F100" i="56" s="1"/>
  <c r="F101" i="56" s="1"/>
  <c r="P32" i="56"/>
  <c r="F52" i="55"/>
  <c r="F399" i="55" s="1"/>
  <c r="F400" i="55" s="1"/>
  <c r="F399" i="54"/>
  <c r="F400" i="54" s="1"/>
  <c r="F40" i="54"/>
  <c r="P42" i="54"/>
  <c r="O42" i="54"/>
  <c r="F400" i="53"/>
  <c r="F401" i="53" s="1"/>
  <c r="F39" i="53"/>
  <c r="P41" i="53"/>
  <c r="O41" i="53"/>
  <c r="F250" i="52"/>
  <c r="F251" i="52" s="1"/>
  <c r="F30" i="52"/>
  <c r="P32" i="52"/>
  <c r="O32" i="52"/>
  <c r="F34" i="51"/>
  <c r="F100" i="51" s="1"/>
  <c r="F101" i="51" s="1"/>
  <c r="O36" i="51"/>
  <c r="O19" i="50"/>
  <c r="F21" i="49"/>
  <c r="F250" i="49" s="1"/>
  <c r="F251" i="49" s="1"/>
  <c r="O23" i="49"/>
  <c r="F23" i="48"/>
  <c r="F399" i="48" s="1"/>
  <c r="F400" i="48" s="1"/>
  <c r="P25" i="48"/>
  <c r="F50" i="47"/>
  <c r="F250" i="47" s="1"/>
  <c r="F251" i="47" s="1"/>
  <c r="H250" i="47"/>
  <c r="H251" i="47" s="1"/>
  <c r="O53" i="47"/>
  <c r="G87" i="46"/>
  <c r="P89" i="46" s="1"/>
  <c r="F87" i="46"/>
  <c r="F400" i="46" s="1"/>
  <c r="F401" i="46" s="1"/>
  <c r="Q89" i="46"/>
  <c r="F29" i="45"/>
  <c r="F250" i="45" s="1"/>
  <c r="F251" i="45" s="1"/>
  <c r="P31" i="45"/>
  <c r="F42" i="44"/>
  <c r="F100" i="44" s="1"/>
  <c r="F101" i="44" s="1"/>
  <c r="O29" i="43"/>
  <c r="F400" i="42"/>
  <c r="F401" i="42" s="1"/>
  <c r="F399" i="41"/>
  <c r="F400" i="41" s="1"/>
  <c r="F39" i="41"/>
  <c r="P41" i="41"/>
  <c r="F15" i="40"/>
  <c r="F100" i="40" s="1"/>
  <c r="F101" i="40" s="1"/>
  <c r="O17" i="40"/>
  <c r="O27" i="39"/>
  <c r="O54" i="37"/>
  <c r="F41" i="36"/>
  <c r="F400" i="36" s="1"/>
  <c r="F401" i="36" s="1"/>
  <c r="P43" i="36"/>
  <c r="O43" i="36"/>
  <c r="F36" i="35"/>
  <c r="F400" i="35" s="1"/>
  <c r="F401" i="35" s="1"/>
  <c r="P38" i="35"/>
  <c r="O38" i="35"/>
  <c r="F244" i="30"/>
  <c r="F250" i="28"/>
  <c r="F251" i="28" s="1"/>
  <c r="F43" i="28"/>
  <c r="P45" i="28"/>
  <c r="F13" i="27"/>
  <c r="F401" i="27" s="1"/>
  <c r="F402" i="27" s="1"/>
  <c r="P15" i="27"/>
  <c r="F83" i="25"/>
  <c r="F399" i="25" s="1"/>
  <c r="F400" i="25" s="1"/>
  <c r="P85" i="25"/>
  <c r="F58" i="24"/>
  <c r="F100" i="24" s="1"/>
  <c r="F101" i="24" s="1"/>
  <c r="P60" i="24"/>
  <c r="O60" i="24"/>
  <c r="F54" i="23"/>
  <c r="F100" i="23" s="1"/>
  <c r="F101" i="23" s="1"/>
  <c r="P56" i="23"/>
  <c r="F100" i="21"/>
  <c r="F101" i="21" s="1"/>
  <c r="O56" i="21"/>
  <c r="F51" i="20"/>
  <c r="F100" i="20" s="1"/>
  <c r="F101" i="20" s="1"/>
  <c r="P53" i="20"/>
  <c r="O53" i="20"/>
  <c r="F26" i="19"/>
  <c r="F250" i="19" s="1"/>
  <c r="F251" i="19" s="1"/>
  <c r="F30" i="18"/>
  <c r="F400" i="18" s="1"/>
  <c r="F401" i="18" s="1"/>
  <c r="P32" i="18"/>
  <c r="O32" i="18"/>
  <c r="F19" i="17"/>
  <c r="F399" i="17" s="1"/>
  <c r="F400" i="17" s="1"/>
  <c r="F48" i="16"/>
  <c r="F100" i="16" s="1"/>
  <c r="F101" i="16" s="1"/>
  <c r="F70" i="15"/>
  <c r="F250" i="15" s="1"/>
  <c r="F251" i="15" s="1"/>
  <c r="P72" i="15"/>
  <c r="O72" i="15"/>
  <c r="F16" i="14"/>
  <c r="F400" i="14" s="1"/>
  <c r="F401" i="14" s="1"/>
  <c r="F400" i="13"/>
  <c r="F401" i="13" s="1"/>
  <c r="O26" i="13"/>
  <c r="F32" i="12"/>
  <c r="F399" i="12" s="1"/>
  <c r="F400" i="12" s="1"/>
  <c r="P34" i="12"/>
  <c r="O34" i="12"/>
  <c r="G399" i="9"/>
  <c r="G400" i="9" s="1"/>
  <c r="H399" i="9"/>
  <c r="H400" i="9" s="1"/>
  <c r="O20" i="7"/>
  <c r="F100" i="6"/>
  <c r="F101" i="6" s="1"/>
  <c r="F24" i="6"/>
  <c r="P26" i="6"/>
  <c r="F44" i="4"/>
  <c r="F400" i="4" s="1"/>
  <c r="F401" i="4" s="1"/>
  <c r="F41" i="3"/>
  <c r="F100" i="3" s="1"/>
  <c r="F101" i="3" s="1"/>
  <c r="O48" i="2"/>
  <c r="G400" i="46" l="1"/>
  <c r="G401" i="46" s="1"/>
</calcChain>
</file>

<file path=xl/sharedStrings.xml><?xml version="1.0" encoding="utf-8"?>
<sst xmlns="http://schemas.openxmlformats.org/spreadsheetml/2006/main" count="9495" uniqueCount="3387">
  <si>
    <t>Gene</t>
  </si>
  <si>
    <t>Variant (protein sequence)</t>
  </si>
  <si>
    <t>Variant (coding sequence)</t>
  </si>
  <si>
    <t>Affecteds in in-house db</t>
  </si>
  <si>
    <t>Number inhouse</t>
  </si>
  <si>
    <t>AF inhouse</t>
  </si>
  <si>
    <t>AF gnomAD European (Non-Finnish)</t>
  </si>
  <si>
    <t>AF gnomAD Total</t>
  </si>
  <si>
    <t>HGMD</t>
  </si>
  <si>
    <t>ClinVar</t>
  </si>
  <si>
    <t>Our rating</t>
  </si>
  <si>
    <t>Function</t>
  </si>
  <si>
    <t>NM_005548.2(KARS)</t>
  </si>
  <si>
    <t>p.(Leu105His)</t>
  </si>
  <si>
    <t>c.314T&gt;A</t>
  </si>
  <si>
    <t>yes</t>
  </si>
  <si>
    <t>Pathogenic</t>
  </si>
  <si>
    <t>p.(Lys574Asnfs*9)</t>
  </si>
  <si>
    <t>c.1722del</t>
  </si>
  <si>
    <t>frameshift</t>
  </si>
  <si>
    <t>p.(Met491Asnfs*11)</t>
  </si>
  <si>
    <t>c.1471dup</t>
  </si>
  <si>
    <t>p.(Gly481Valfs*2)</t>
  </si>
  <si>
    <t>c.1442del</t>
  </si>
  <si>
    <t>p.(Lys479Leufs*5)</t>
  </si>
  <si>
    <t>c.1433_1434dup</t>
  </si>
  <si>
    <t>p.(Met342Leufs*43)</t>
  </si>
  <si>
    <t>c.1024_1028del</t>
  </si>
  <si>
    <t>p.(Leu206Profs*31)</t>
  </si>
  <si>
    <t>c.617_621del</t>
  </si>
  <si>
    <t>p.(?)</t>
  </si>
  <si>
    <t>c.1696-2A&gt;G</t>
  </si>
  <si>
    <t>splice acceptor</t>
  </si>
  <si>
    <t>c.63-2A&gt;G</t>
  </si>
  <si>
    <t>c.916-1G&gt;C</t>
  </si>
  <si>
    <t>c.1695+1G&gt;T</t>
  </si>
  <si>
    <t>splice donor</t>
  </si>
  <si>
    <t>c.795+2T&gt;A</t>
  </si>
  <si>
    <t>c.482+1G&gt;A</t>
  </si>
  <si>
    <t>p.(Met556Cysfs*18)</t>
  </si>
  <si>
    <t>c.1665del</t>
  </si>
  <si>
    <t>p.(Gly550Serfs*20)</t>
  </si>
  <si>
    <t>c.1648_1660del</t>
  </si>
  <si>
    <t>p.(Tyr347Phefs*16)</t>
  </si>
  <si>
    <t>c.1040del</t>
  </si>
  <si>
    <t>p.(Lys281Asnfs*26)</t>
  </si>
  <si>
    <t>c.839_842dup</t>
  </si>
  <si>
    <t>p.(Val152Glyfs*13)</t>
  </si>
  <si>
    <t>c.454dup</t>
  </si>
  <si>
    <t>p.(Glu195*)</t>
  </si>
  <si>
    <t>c.581_582insA</t>
  </si>
  <si>
    <t>p.(Ala38Profs*11)</t>
  </si>
  <si>
    <t>c.112del</t>
  </si>
  <si>
    <t>p.(Leu452Profs*13)</t>
  </si>
  <si>
    <t>c.1354dup</t>
  </si>
  <si>
    <t>p.(Leu452Trpfs*3)</t>
  </si>
  <si>
    <t>c.1354del</t>
  </si>
  <si>
    <t>p.(Val428Glyfs*5)</t>
  </si>
  <si>
    <t>c.1283_1284del</t>
  </si>
  <si>
    <t>p.(Asp577Glufs*8)</t>
  </si>
  <si>
    <t>c.1731_1735del</t>
  </si>
  <si>
    <t>c.1696-2A&gt;C</t>
  </si>
  <si>
    <t>c.63-2633_63-2632del</t>
  </si>
  <si>
    <t>c.63-2610del</t>
  </si>
  <si>
    <t>c.63-2605del</t>
  </si>
  <si>
    <t>p.(Asp349Asn)</t>
  </si>
  <si>
    <t>c.1045G&gt;A</t>
  </si>
  <si>
    <t>no</t>
  </si>
  <si>
    <t>p.(Pro200Leu)</t>
  </si>
  <si>
    <t xml:space="preserve">c.599C&gt;T </t>
  </si>
  <si>
    <t>Likely pathogenic</t>
  </si>
  <si>
    <t>p.(Tyr145His)</t>
  </si>
  <si>
    <t>c.433T&gt;C</t>
  </si>
  <si>
    <t>p.(Thr559Met)</t>
  </si>
  <si>
    <t>c.1676C&gt;T</t>
  </si>
  <si>
    <t>p.(Gln110*)</t>
  </si>
  <si>
    <t>c.328C&gt;T</t>
  </si>
  <si>
    <t>nonsense</t>
  </si>
  <si>
    <t>c.[1430G&gt;A];[1513C&gt;T]</t>
  </si>
  <si>
    <t>p.(Tyr145Serfs*9)</t>
  </si>
  <si>
    <t>c.430_431dup</t>
  </si>
  <si>
    <t>c.1780-2A&gt;C</t>
  </si>
  <si>
    <t>p.(Glu8*)</t>
  </si>
  <si>
    <t xml:space="preserve">c.22G&gt;T </t>
  </si>
  <si>
    <t>c.1780-2A&gt;G</t>
  </si>
  <si>
    <t>p.(Ile318Thr)</t>
  </si>
  <si>
    <t>c.953T&gt;C</t>
  </si>
  <si>
    <t>c.147-2A&gt;G</t>
  </si>
  <si>
    <t>p.(Arg438Trp)</t>
  </si>
  <si>
    <t>c.1312C&gt;T</t>
  </si>
  <si>
    <t>c.1000-1G&gt;C</t>
  </si>
  <si>
    <t>p.(Val448Asp)</t>
  </si>
  <si>
    <t>c.1343T&gt;A</t>
  </si>
  <si>
    <t>c.1779+1G&gt;T</t>
  </si>
  <si>
    <t>p.(Glu525Lys)</t>
  </si>
  <si>
    <t>c.1573G&gt;A</t>
  </si>
  <si>
    <t>c.879+2T&gt;A</t>
  </si>
  <si>
    <t>p.(Arg148Phefs*6)</t>
  </si>
  <si>
    <t>c.440_441dup</t>
  </si>
  <si>
    <t>c.566+1G&gt;A</t>
  </si>
  <si>
    <t>In Total</t>
  </si>
  <si>
    <t>Number Variants</t>
  </si>
  <si>
    <t>Euro alles</t>
  </si>
  <si>
    <t>total alles</t>
  </si>
  <si>
    <t>in-house</t>
  </si>
  <si>
    <t>13624*2</t>
  </si>
  <si>
    <t>NM_012208.3(HARS2)</t>
  </si>
  <si>
    <t>c.109-1delG</t>
  </si>
  <si>
    <t>splice</t>
  </si>
  <si>
    <t>p.(Pro228Leufs*12)</t>
  </si>
  <si>
    <t>c.683del</t>
  </si>
  <si>
    <t>p.(Pro60Glnfs*14)</t>
  </si>
  <si>
    <t>c.179del</t>
  </si>
  <si>
    <t>p.(Ile77Phefs*24)</t>
  </si>
  <si>
    <t>c.229del</t>
  </si>
  <si>
    <t>p.(Ile82Leufs*6)</t>
  </si>
  <si>
    <t>c.243_244insCTTT</t>
  </si>
  <si>
    <t>p.(Ile164Hisfs*7)</t>
  </si>
  <si>
    <t>c.489dup</t>
  </si>
  <si>
    <t>p.(Tyr169Ilefs*18)</t>
  </si>
  <si>
    <t>c.505del</t>
  </si>
  <si>
    <t>p.(Leu200*)</t>
  </si>
  <si>
    <t>c.598del</t>
  </si>
  <si>
    <t>p.(His376Glnfs*23)</t>
  </si>
  <si>
    <t>c.1128del</t>
  </si>
  <si>
    <t>p.(Ile385Glufs*10)</t>
  </si>
  <si>
    <t>c.1153_1165del</t>
  </si>
  <si>
    <t>p.(Thr408Argfs*49)</t>
  </si>
  <si>
    <t>c.1223_1224del</t>
  </si>
  <si>
    <t>c.109-7_135del</t>
  </si>
  <si>
    <t>c.184-1G&gt;C</t>
  </si>
  <si>
    <t>c.826+1G&gt;A</t>
  </si>
  <si>
    <t>c.633+1G&gt;A</t>
  </si>
  <si>
    <t>p.(Leu42Cysfs*2)</t>
  </si>
  <si>
    <t>c.123_124dup</t>
  </si>
  <si>
    <t>p.(Phe98Profs*4)</t>
  </si>
  <si>
    <t>c.285_291dup</t>
  </si>
  <si>
    <t>p.(Leu312Phefs*18)</t>
  </si>
  <si>
    <t>c.936del</t>
  </si>
  <si>
    <t>c.733-1G&gt;A</t>
  </si>
  <si>
    <t>p.(Tyr337Cys)</t>
  </si>
  <si>
    <t>c.1010A&gt;G</t>
  </si>
  <si>
    <t>p.(Phe307Leufs*4)</t>
  </si>
  <si>
    <t>c.918del</t>
  </si>
  <si>
    <t>p.(Lys241Argfs*11)</t>
  </si>
  <si>
    <t>c.722_726del</t>
  </si>
  <si>
    <t>c.634-1G&gt;T</t>
  </si>
  <si>
    <t>p.(Asp214Gly)</t>
  </si>
  <si>
    <t xml:space="preserve">c.641A&gt;G </t>
  </si>
  <si>
    <t>p.(Glu99*)</t>
  </si>
  <si>
    <t>c.295G&gt;T</t>
  </si>
  <si>
    <t>p.(Val368Leu)</t>
  </si>
  <si>
    <t xml:space="preserve">c.1102G&gt;T </t>
  </si>
  <si>
    <t>Pathogenic/Likely pathogenic</t>
  </si>
  <si>
    <t>p.(Asp243*)</t>
  </si>
  <si>
    <t>c.725_726dup</t>
  </si>
  <si>
    <t>c.634-2A&gt;G</t>
  </si>
  <si>
    <t>p.(Ser484Alafs*35)</t>
  </si>
  <si>
    <t>c.1450del</t>
  </si>
  <si>
    <t>p.(Leu200Val)</t>
  </si>
  <si>
    <t xml:space="preserve">c.598C&gt;G </t>
  </si>
  <si>
    <t>p.(Arg150Cys)</t>
  </si>
  <si>
    <t xml:space="preserve">c.448C&gt;T </t>
  </si>
  <si>
    <t>Conflicting interpretations of pathogenicity</t>
  </si>
  <si>
    <t>p.(Lys58Glu)</t>
  </si>
  <si>
    <t xml:space="preserve">c.172A&gt;G </t>
  </si>
  <si>
    <t>p.(Val381Glyfs*7)</t>
  </si>
  <si>
    <t>c.1142_1143del</t>
  </si>
  <si>
    <t>c.633+73delG</t>
  </si>
  <si>
    <t>p.(Gln347*)</t>
  </si>
  <si>
    <t>c.1039C&gt;T</t>
  </si>
  <si>
    <t>p.(Gly328Alafs*2)</t>
  </si>
  <si>
    <t>c.983del</t>
  </si>
  <si>
    <t>NM_004544.3(NDUFA10)</t>
  </si>
  <si>
    <t>p.(Met1Val)</t>
  </si>
  <si>
    <t xml:space="preserve">c.1A&gt;G </t>
  </si>
  <si>
    <t>p.(Gly99Glu)</t>
  </si>
  <si>
    <t>c.296G&gt;A</t>
  </si>
  <si>
    <t>p.(Tyr343Trpfs*27)</t>
  </si>
  <si>
    <t>c.1025_1026insATGG</t>
  </si>
  <si>
    <t>p.(Phe313*)</t>
  </si>
  <si>
    <t>c.898_937dup</t>
  </si>
  <si>
    <t>p.(Gln330*)</t>
  </si>
  <si>
    <t>c.988C&gt;T</t>
  </si>
  <si>
    <t>p.(Arg295*)</t>
  </si>
  <si>
    <t>c.883C&gt;T</t>
  </si>
  <si>
    <t>p.(Trp41*)</t>
  </si>
  <si>
    <t>c.123G&gt;A</t>
  </si>
  <si>
    <t>p.(Gln286*)</t>
  </si>
  <si>
    <t>c.856C&gt;T</t>
  </si>
  <si>
    <t>c.1000-3C&gt;G</t>
  </si>
  <si>
    <t>p.(Leu294Pro)</t>
  </si>
  <si>
    <t xml:space="preserve">c.881T&gt;C </t>
  </si>
  <si>
    <t>c.548-2A&gt;G</t>
  </si>
  <si>
    <t>p.(Gln142Arg)</t>
  </si>
  <si>
    <t xml:space="preserve">c.425A&gt;G </t>
  </si>
  <si>
    <t>p.(Ser128_Tyr129insAsn)</t>
  </si>
  <si>
    <t>c.384_385insAAT</t>
  </si>
  <si>
    <t>p.(His225Thrfs*2)</t>
  </si>
  <si>
    <t>c.672dup</t>
  </si>
  <si>
    <t>p.(Ser231Leufs*8)</t>
  </si>
  <si>
    <t>c.689_690insT</t>
  </si>
  <si>
    <t>p.(Asn288Argfs*20)</t>
  </si>
  <si>
    <t>c.858_862dup</t>
  </si>
  <si>
    <t>p.(Val317Serfs*9)</t>
  </si>
  <si>
    <t>c.948dup</t>
  </si>
  <si>
    <t>p.(Asp300Valfs*6)</t>
  </si>
  <si>
    <t>c.899del</t>
  </si>
  <si>
    <t>p.(Asp47Ilefs*7)</t>
  </si>
  <si>
    <t>c.139del</t>
  </si>
  <si>
    <t>p.(Leu147Serfs*6)</t>
  </si>
  <si>
    <t>c.438_439dup</t>
  </si>
  <si>
    <t>p.(Tyr129Cysfs*20)</t>
  </si>
  <si>
    <t>c.386_395del</t>
  </si>
  <si>
    <t>p.(Ser128Ilefs*24)</t>
  </si>
  <si>
    <t>c.383del</t>
  </si>
  <si>
    <t>p.(Asn127Glnfs*40)</t>
  </si>
  <si>
    <t>c.378dup</t>
  </si>
  <si>
    <t>p.(Ile91Phefs*61)</t>
  </si>
  <si>
    <t>c.271del</t>
  </si>
  <si>
    <t>p.(His202Profs*25)</t>
  </si>
  <si>
    <t>c.604dup</t>
  </si>
  <si>
    <t>p.(Glu238Aspfs*14)</t>
  </si>
  <si>
    <t>c.713_714insTCCAA</t>
  </si>
  <si>
    <t>p.(Val269Glyfs*2)</t>
  </si>
  <si>
    <t>c.806del</t>
  </si>
  <si>
    <t>p.(His202Thrfs*3)</t>
  </si>
  <si>
    <t>c.604del</t>
  </si>
  <si>
    <t>p.(His202Profs*4)</t>
  </si>
  <si>
    <t>c.604_605insCA</t>
  </si>
  <si>
    <t>c.805-1G&gt;C</t>
  </si>
  <si>
    <t>c.76-1_86del</t>
  </si>
  <si>
    <t>c.461-2A&gt;G</t>
  </si>
  <si>
    <t>c.805-9_805-1del</t>
  </si>
  <si>
    <t>c.1000-2A&gt;G</t>
  </si>
  <si>
    <t>c.749+1G&gt;A</t>
  </si>
  <si>
    <t>c.890+1G&gt;A</t>
  </si>
  <si>
    <t>c.75+1G&gt;C</t>
  </si>
  <si>
    <t>c.669+1G&gt;C</t>
  </si>
  <si>
    <t>13899*2</t>
  </si>
  <si>
    <t>Protein</t>
  </si>
  <si>
    <t>cDNA</t>
  </si>
  <si>
    <t>MAF in in-house database</t>
    <phoneticPr fontId="3" type="noConversion"/>
  </si>
  <si>
    <t>MAF of European population (Non-Finnish) in gnomAD dataset</t>
  </si>
  <si>
    <t>MAF of total population in gnomAD dataset</t>
  </si>
  <si>
    <t>gnomAD dataset</t>
  </si>
  <si>
    <t>RRM2B (NM_015713.4)</t>
  </si>
  <si>
    <t>p.(Met282Ile)</t>
  </si>
  <si>
    <t xml:space="preserve">c.846G&gt;C </t>
  </si>
  <si>
    <t>yes</t>
    <phoneticPr fontId="3" type="noConversion"/>
  </si>
  <si>
    <t>p.(Arg110Cys)</t>
  </si>
  <si>
    <t>p.(Arg110His)</t>
  </si>
  <si>
    <t xml:space="preserve">c.329G&gt;A </t>
  </si>
  <si>
    <t>p.(Gly229Val)</t>
  </si>
  <si>
    <t xml:space="preserve">c.686G&gt;T </t>
  </si>
  <si>
    <t>p.(Arg211Lys)</t>
  </si>
  <si>
    <t>c.632G&gt;A</t>
  </si>
  <si>
    <t>p.(Gly195Arg)</t>
  </si>
  <si>
    <t>c.583G&gt;A</t>
  </si>
  <si>
    <t>p.(Ala349Gly)</t>
  </si>
  <si>
    <t xml:space="preserve">c.1046C&gt;G </t>
  </si>
  <si>
    <t>—</t>
  </si>
  <si>
    <t>no</t>
    <phoneticPr fontId="3" type="noConversion"/>
  </si>
  <si>
    <t>p.(Glu318*)</t>
  </si>
  <si>
    <t xml:space="preserve">c.952G&gt;T </t>
  </si>
  <si>
    <t>p.(Arg327*)</t>
  </si>
  <si>
    <t xml:space="preserve">c.979C&gt;T </t>
  </si>
  <si>
    <t>p.(Asn322Lysfs*4)</t>
  </si>
  <si>
    <t>c.965dup</t>
  </si>
  <si>
    <t>p.(Leu317*)</t>
  </si>
  <si>
    <t>c.950del</t>
  </si>
  <si>
    <t>p.(Leu317Val)</t>
  </si>
  <si>
    <t xml:space="preserve">c.949T&gt;G </t>
  </si>
  <si>
    <t>p.(Asn307Ilefs*11)</t>
  </si>
  <si>
    <t>c.920del</t>
  </si>
  <si>
    <t>p.(Gln284*)</t>
  </si>
  <si>
    <t>c.850C&gt;T</t>
  </si>
  <si>
    <t>p.(Gly273Ser)</t>
  </si>
  <si>
    <t xml:space="preserve">c.817G&gt;A </t>
  </si>
  <si>
    <t>p.(Cys236Phe)</t>
  </si>
  <si>
    <t>c.707G&gt;T</t>
  </si>
  <si>
    <t>p.(Ile224Ser)</t>
  </si>
  <si>
    <t xml:space="preserve">c.671T&gt;G </t>
  </si>
  <si>
    <t>Pathogenic</t>
    <phoneticPr fontId="3" type="noConversion"/>
  </si>
  <si>
    <t>p.(Asn221Ser)</t>
  </si>
  <si>
    <t>c.662A&gt;G</t>
  </si>
  <si>
    <t>p.(Gly212_Leu213insSer)</t>
  </si>
  <si>
    <t xml:space="preserve">c.635_636insAAG </t>
  </si>
  <si>
    <t>p.(Gly200Glu)</t>
  </si>
  <si>
    <t>c.599G&gt;A</t>
  </si>
  <si>
    <t>p.(Gly195Glufs*14)</t>
  </si>
  <si>
    <t>c.584del</t>
  </si>
  <si>
    <t>p.(Glu194Gly)</t>
  </si>
  <si>
    <t>c.581A&gt;G</t>
  </si>
  <si>
    <t>p.(Glu194Lys)</t>
  </si>
  <si>
    <t xml:space="preserve">c.580G&gt;A </t>
  </si>
  <si>
    <t>p.(Arg186Gly)</t>
  </si>
  <si>
    <t>c.556A&gt;G</t>
  </si>
  <si>
    <t>p.(Arg174*)</t>
  </si>
  <si>
    <t xml:space="preserve">c.520C&gt;T </t>
  </si>
  <si>
    <t>p.(Thr144Ile)</t>
  </si>
  <si>
    <t>c.431C&gt;T</t>
  </si>
  <si>
    <t>p.(Glu131Lys)</t>
  </si>
  <si>
    <t>c.391G&gt;A</t>
  </si>
  <si>
    <t>p.(Phe123Ser)</t>
  </si>
  <si>
    <t xml:space="preserve">c.368T&gt;C </t>
  </si>
  <si>
    <t>p.(Arg121His)</t>
  </si>
  <si>
    <t xml:space="preserve">c.362G&gt;A </t>
  </si>
  <si>
    <t>c.322-2A&gt;C</t>
  </si>
  <si>
    <t>c.322-2A&gt;G</t>
  </si>
  <si>
    <t>p.(Glu85del)</t>
  </si>
  <si>
    <t>c.253_255del</t>
  </si>
  <si>
    <t>p.(Asp70Tyr)</t>
  </si>
  <si>
    <t xml:space="preserve">c.208G&gt;T </t>
  </si>
  <si>
    <t>p.(Asp70Asn)</t>
  </si>
  <si>
    <t xml:space="preserve">c.208G&gt;A </t>
  </si>
  <si>
    <t>c.205-2A&gt;G</t>
  </si>
  <si>
    <t>p.(Trp64Arg)</t>
  </si>
  <si>
    <t>c.190T&gt;C</t>
  </si>
  <si>
    <t>p.(Arg41Pro)</t>
  </si>
  <si>
    <t xml:space="preserve">c.122G&gt;C </t>
  </si>
  <si>
    <t>p.(Arg41Gln)</t>
  </si>
  <si>
    <t xml:space="preserve">c.122G&gt;A </t>
  </si>
  <si>
    <t>p.(Arg41Trp)</t>
  </si>
  <si>
    <t>c.121C&gt;T</t>
  </si>
  <si>
    <t>p.(Arg40Cys)</t>
  </si>
  <si>
    <t>c.118C&gt;T</t>
  </si>
  <si>
    <t>p.(Pro33Ser)</t>
  </si>
  <si>
    <t>c.97C&gt;T</t>
  </si>
  <si>
    <t>p.(Phe202Leu)</t>
  </si>
  <si>
    <t xml:space="preserve">c.606T&gt;A </t>
  </si>
  <si>
    <t>p.(=)</t>
  </si>
  <si>
    <t>c.48G&gt;A</t>
  </si>
  <si>
    <t xml:space="preserve">p.(?) </t>
  </si>
  <si>
    <t>c.1A&gt;G</t>
  </si>
  <si>
    <t>p.(Thr218Ile)</t>
  </si>
  <si>
    <t xml:space="preserve"> c.653C&gt;T</t>
  </si>
  <si>
    <t>p.(Cys236Tyr)</t>
  </si>
  <si>
    <t>c.707G&gt;A</t>
  </si>
  <si>
    <t>p.(Tyr145Serfs*31)</t>
  </si>
  <si>
    <t>c.432_435del</t>
  </si>
  <si>
    <t>p.(Thr321Lysfs*47)</t>
  </si>
  <si>
    <t>c.962del</t>
  </si>
  <si>
    <t>p.(Tyr56*)</t>
  </si>
  <si>
    <t>c.168T&gt;G</t>
  </si>
  <si>
    <t>p.(Trp53*)</t>
  </si>
  <si>
    <t>c.158G&gt;A</t>
  </si>
  <si>
    <t>c.790-2A&gt;G</t>
  </si>
  <si>
    <t>c.551-2A&gt;T</t>
  </si>
  <si>
    <t>c.684+1G&gt;A</t>
  </si>
  <si>
    <t>p.(Cys232*)</t>
  </si>
  <si>
    <t xml:space="preserve">c.696T&gt;A </t>
  </si>
  <si>
    <t>In Total</t>
    <phoneticPr fontId="3" type="noConversion"/>
  </si>
  <si>
    <t>number inhouse</t>
  </si>
  <si>
    <t>NM_016589.3(TIMMDC1)</t>
  </si>
  <si>
    <t>p.(Gly199Alafs*4)</t>
  </si>
  <si>
    <t>c.596del</t>
  </si>
  <si>
    <t>p.(Arg129*)</t>
  </si>
  <si>
    <t>c.385C&gt;T</t>
  </si>
  <si>
    <t>c.708-2A&gt;G</t>
  </si>
  <si>
    <t>p.(Leu272Phefs*7)</t>
  </si>
  <si>
    <t>c.814del</t>
  </si>
  <si>
    <t>c.597-1340A&gt;G</t>
  </si>
  <si>
    <t>p.(Ala15Aspfs*14)</t>
  </si>
  <si>
    <t>c.44del</t>
  </si>
  <si>
    <t>p.(Gly63Alafs*84)</t>
  </si>
  <si>
    <t>c.188del</t>
  </si>
  <si>
    <t>p.(Ile94Asnfs*8)</t>
  </si>
  <si>
    <t>c.278dup</t>
  </si>
  <si>
    <t>p.(Gly93Valfs*49)</t>
  </si>
  <si>
    <t>c.278_293del</t>
  </si>
  <si>
    <t>p.(Phe179Leufs*3)</t>
  </si>
  <si>
    <t>c.537del</t>
  </si>
  <si>
    <t>p.(Leu233Thrfs*12)</t>
  </si>
  <si>
    <t>c.696dup</t>
  </si>
  <si>
    <t>p.(Gly238Alafs*33)</t>
  </si>
  <si>
    <t>c.711del</t>
  </si>
  <si>
    <t>p.(Val278*)</t>
  </si>
  <si>
    <t>c.818_830dup</t>
  </si>
  <si>
    <t>p.(Pro276Leufs*3)</t>
  </si>
  <si>
    <t>c.827del</t>
  </si>
  <si>
    <t>p.(Pro276*)</t>
  </si>
  <si>
    <t>c.826_832del</t>
  </si>
  <si>
    <t>p.(Ser277Glnfs*2)</t>
  </si>
  <si>
    <t>c.829del</t>
  </si>
  <si>
    <t>c.195-2A&gt;C</t>
  </si>
  <si>
    <t>c.597-1G&gt;C</t>
  </si>
  <si>
    <t>c.360+2T&gt;A</t>
  </si>
  <si>
    <t>13504*2</t>
  </si>
  <si>
    <t>NM_005262.2(GFER)</t>
  </si>
  <si>
    <t>p.(Arg67Glyfs*83)</t>
  </si>
  <si>
    <t>c.199del</t>
  </si>
  <si>
    <t>p.(Arg196Cys)</t>
  </si>
  <si>
    <t xml:space="preserve">c.586C&gt;T </t>
  </si>
  <si>
    <t>p.(Gly21Alafs*6)</t>
  </si>
  <si>
    <t>c.62del</t>
  </si>
  <si>
    <t>p.(Gln125*)</t>
  </si>
  <si>
    <t xml:space="preserve">c.373C&gt;T </t>
  </si>
  <si>
    <t>c.258+1G&gt;A</t>
  </si>
  <si>
    <t>p.(Arg194His)</t>
  </si>
  <si>
    <t xml:space="preserve">c.581G&gt;A </t>
  </si>
  <si>
    <t>p.(Gly198Ser)</t>
  </si>
  <si>
    <t xml:space="preserve">c.592G&gt;A </t>
  </si>
  <si>
    <t>p.(Ala73Profs*77)</t>
  </si>
  <si>
    <t>c.217del</t>
  </si>
  <si>
    <t>p.(Cys74Alafs*76)</t>
  </si>
  <si>
    <t>c.219del</t>
  </si>
  <si>
    <t>p.(Pro19Argfs*8)</t>
  </si>
  <si>
    <t>c.56del</t>
  </si>
  <si>
    <t>p.(Asn14Thrfs*13)</t>
  </si>
  <si>
    <t>c.39del</t>
  </si>
  <si>
    <t>p.(Arg37Glyfs*109)</t>
  </si>
  <si>
    <t>c.109_121del</t>
  </si>
  <si>
    <t>c.258+1G&gt;C</t>
  </si>
  <si>
    <t>c.131del</t>
  </si>
  <si>
    <t>Disease causing mutation?</t>
  </si>
  <si>
    <t>14014*2</t>
  </si>
  <si>
    <t>minimal prevalence</t>
  </si>
  <si>
    <t>c.1389+2T&gt;C</t>
  </si>
  <si>
    <t>NM_000183.2(HADHB)</t>
  </si>
  <si>
    <t>c.1224+2T&gt;C</t>
  </si>
  <si>
    <t>c.1149+1G&gt;T</t>
  </si>
  <si>
    <t>c.811+1G&gt;A</t>
  </si>
  <si>
    <t>c.354+2T&gt;C</t>
  </si>
  <si>
    <t>c.1390-2A&gt;G</t>
  </si>
  <si>
    <t>c.1062-1G&gt;T</t>
  </si>
  <si>
    <t>c.1014-2A&gt;T</t>
  </si>
  <si>
    <t>c.110-2A&gt;T</t>
  </si>
  <si>
    <t>c.1280del</t>
  </si>
  <si>
    <t>p.(Gly427Aspfs*28)</t>
  </si>
  <si>
    <t>c.1258_1259del</t>
  </si>
  <si>
    <t>p.(Trp420Glyfs*63)</t>
  </si>
  <si>
    <t>c.1202del</t>
  </si>
  <si>
    <t>p.(Asn401Thrfs*54)</t>
  </si>
  <si>
    <t>c.1020dup</t>
  </si>
  <si>
    <t>p.(Met341Tyrfs*32)</t>
  </si>
  <si>
    <t>c.776del</t>
  </si>
  <si>
    <t>p.(Gly259Aspfs*34)</t>
  </si>
  <si>
    <t>c.547del</t>
  </si>
  <si>
    <t>p.(Met183Cysfs*16)</t>
  </si>
  <si>
    <t>c.516_520dup</t>
  </si>
  <si>
    <t>p.(Arg174Leufs*8)</t>
  </si>
  <si>
    <t>c.486del</t>
  </si>
  <si>
    <t>p.(Gly163Valfs*5)</t>
  </si>
  <si>
    <t>c.322del</t>
  </si>
  <si>
    <t>p.(Gln108Argfs*3)</t>
  </si>
  <si>
    <t>c.289del</t>
  </si>
  <si>
    <t>p.(Val97*)</t>
  </si>
  <si>
    <t>c.201_202insGGCAGTCT</t>
  </si>
  <si>
    <t>p.(Thr69Serfs*9)</t>
  </si>
  <si>
    <t>c.124dup</t>
  </si>
  <si>
    <t>p.(Thr42Asnfs*31)</t>
  </si>
  <si>
    <t>c.36del</t>
  </si>
  <si>
    <t>p.(Thr13Leufs*11)</t>
  </si>
  <si>
    <t>c.21del</t>
  </si>
  <si>
    <t>p.(Phe8Leufs*16)</t>
  </si>
  <si>
    <t>c.1175_1177del</t>
  </si>
  <si>
    <t>p.(Ala392_Met393delinsVal)</t>
  </si>
  <si>
    <t>c.1137del</t>
  </si>
  <si>
    <t>p.(His379Glnfs*76)</t>
  </si>
  <si>
    <t>c.817del</t>
  </si>
  <si>
    <t>p.(Asp273Ilefs*20)</t>
  </si>
  <si>
    <t>c.693del</t>
  </si>
  <si>
    <t>p.(Ala232Leufs*20)</t>
  </si>
  <si>
    <t>c.630+2_630+6del</t>
  </si>
  <si>
    <t>c.354+5del</t>
  </si>
  <si>
    <t>c.170_172del</t>
  </si>
  <si>
    <t>p.(Val57del)</t>
  </si>
  <si>
    <t>c.88_91del</t>
  </si>
  <si>
    <t>p.(Gln31Tyrfs*15)</t>
  </si>
  <si>
    <t>c.442+614A&gt;G</t>
  </si>
  <si>
    <t>c.209+4A&gt;T</t>
  </si>
  <si>
    <t>c.209+1G&gt;C</t>
  </si>
  <si>
    <t>c.1289T&gt;C</t>
  </si>
  <si>
    <t>p.(Phe430Ser)</t>
  </si>
  <si>
    <t>c.1191G&gt;A</t>
  </si>
  <si>
    <t>p.(Trp397*)</t>
  </si>
  <si>
    <t>c.1165A&gt;G</t>
  </si>
  <si>
    <t>p.(Asn389Asp)</t>
  </si>
  <si>
    <t>c.1154A&gt;C</t>
  </si>
  <si>
    <t>p.(Gln385Pro)</t>
  </si>
  <si>
    <t>c.1148C&gt;T</t>
  </si>
  <si>
    <t>p.(Ser383Leu)</t>
  </si>
  <si>
    <t>c.1136A&gt;G</t>
  </si>
  <si>
    <t>p.(His379Arg)</t>
  </si>
  <si>
    <t>c.976G&gt;C</t>
  </si>
  <si>
    <t>p.(Ala326Pro)</t>
  </si>
  <si>
    <t>c.901G&gt;A</t>
  </si>
  <si>
    <t>p.(Gly301Ser)</t>
  </si>
  <si>
    <t>c.881C&gt;T</t>
  </si>
  <si>
    <t>p.(Pro294Leu)</t>
  </si>
  <si>
    <t>c.881C&gt;G</t>
  </si>
  <si>
    <t>p.(Pro294Arg)</t>
  </si>
  <si>
    <t>c.839G&gt;A</t>
  </si>
  <si>
    <t>p.(Gly280Asp)</t>
  </si>
  <si>
    <t>c.725A&gt;G</t>
  </si>
  <si>
    <t>p.(Asp242Gly)</t>
  </si>
  <si>
    <t>c.685C&gt;T</t>
  </si>
  <si>
    <t>p.(Arg229*)</t>
  </si>
  <si>
    <t>c.607C&gt;T</t>
  </si>
  <si>
    <t>p.(Arg203*)</t>
  </si>
  <si>
    <t>c.527C&gt;G</t>
  </si>
  <si>
    <t>p.(Ser176*)</t>
  </si>
  <si>
    <t>c.520C&gt;T</t>
  </si>
  <si>
    <t>p.(Arg174Cys)</t>
  </si>
  <si>
    <t>c.397A&gt;C</t>
  </si>
  <si>
    <t>p.(Thr133Pro)</t>
  </si>
  <si>
    <t>c.362T&gt;C</t>
  </si>
  <si>
    <t>p.(Leu121Pro)</t>
  </si>
  <si>
    <t>c.349A&gt;G</t>
  </si>
  <si>
    <t>p.(Arg117Gly)</t>
  </si>
  <si>
    <t>c.340A&gt;G</t>
  </si>
  <si>
    <t>p.(Asn114Asp)</t>
  </si>
  <si>
    <t>c.184A&gt;G</t>
  </si>
  <si>
    <t>p.(Thr62Ala)</t>
  </si>
  <si>
    <t>c.176G&gt;A</t>
  </si>
  <si>
    <t>p.(Gly59Asp)</t>
  </si>
  <si>
    <t xml:space="preserve">c.1364T&gt;G </t>
  </si>
  <si>
    <t>p.(Val455Gly)</t>
  </si>
  <si>
    <t xml:space="preserve">c.1331G&gt;A </t>
  </si>
  <si>
    <t>p.(Arg444Lys)</t>
  </si>
  <si>
    <t xml:space="preserve">c.1258T&gt;G </t>
  </si>
  <si>
    <t>p.(Trp420Gly)</t>
  </si>
  <si>
    <t>c.1211dup</t>
  </si>
  <si>
    <t>p.(Arg405*)</t>
  </si>
  <si>
    <t xml:space="preserve">c.1175C&gt;T </t>
  </si>
  <si>
    <t>p.(Ala392Val)</t>
  </si>
  <si>
    <t>c.1059del</t>
  </si>
  <si>
    <t>p.(Gly354Aspfs*10)</t>
  </si>
  <si>
    <t xml:space="preserve">c.788A&gt;G </t>
  </si>
  <si>
    <t>p.(Asp263Gly)</t>
  </si>
  <si>
    <t>c.693_696dup</t>
  </si>
  <si>
    <t>p.(Ala233Argfs*12)</t>
  </si>
  <si>
    <t>c.357dup</t>
  </si>
  <si>
    <t>p.(Ala120Cysfs*8)</t>
  </si>
  <si>
    <t>c.254+1G&gt;A</t>
  </si>
  <si>
    <t>c.210-1G&gt;T</t>
  </si>
  <si>
    <t>c.209+1G&gt;A</t>
  </si>
  <si>
    <t xml:space="preserve">c.181C&gt;T </t>
  </si>
  <si>
    <t>p.(Arg61Cys)</t>
  </si>
  <si>
    <t>c.776_777insT</t>
  </si>
  <si>
    <t>p.(Leu260Thrfs*4)</t>
  </si>
  <si>
    <t xml:space="preserve">c.182G&gt;A </t>
  </si>
  <si>
    <t>p.(Arg61His)</t>
  </si>
  <si>
    <t>c.255-1G&gt;A</t>
  </si>
  <si>
    <t>p.(Arg33*)</t>
  </si>
  <si>
    <t>c.1259G&gt;A</t>
  </si>
  <si>
    <t>p.(Trp420*)</t>
  </si>
  <si>
    <t>c.739C&gt;T</t>
  </si>
  <si>
    <t>p.(Arg247Cys)</t>
  </si>
  <si>
    <t xml:space="preserve">c.740G&gt;A </t>
  </si>
  <si>
    <t>p.(Arg247His)</t>
  </si>
  <si>
    <t xml:space="preserve">c.686G&gt;A </t>
  </si>
  <si>
    <t>p.(Arg229Gln)</t>
  </si>
  <si>
    <t>c.1474+1G&gt;T</t>
  </si>
  <si>
    <t>NM_001258012.1(FDXR)</t>
  </si>
  <si>
    <t>c.636+1G&gt;A</t>
  </si>
  <si>
    <t>c.636+1delG</t>
  </si>
  <si>
    <t>c.932-2A&gt;G</t>
  </si>
  <si>
    <t>c.523-1G&gt;C</t>
  </si>
  <si>
    <t>c.872del</t>
  </si>
  <si>
    <t>p.(Pro291Argfs*29)</t>
  </si>
  <si>
    <t>c.1148_1149insTC</t>
  </si>
  <si>
    <t>p.(Arg384Profs*60)</t>
  </si>
  <si>
    <t>c.907_908dup</t>
  </si>
  <si>
    <t>p.(Leu303Phefs*18)</t>
  </si>
  <si>
    <t>c.834_841dup</t>
  </si>
  <si>
    <t>p.(Ile281Thrfs*10)</t>
  </si>
  <si>
    <t>c.642del</t>
  </si>
  <si>
    <t>p.(Glu214Aspfs*4)</t>
  </si>
  <si>
    <t>c.537_538dup</t>
  </si>
  <si>
    <t>p.(Asp180Glyfs*39)</t>
  </si>
  <si>
    <t>c.413_414del</t>
  </si>
  <si>
    <t>p.(Thr138Ilefs*51)</t>
  </si>
  <si>
    <t>c.118dup</t>
  </si>
  <si>
    <t>p.(Gln40Profs*89)</t>
  </si>
  <si>
    <t>c.772C&gt;G</t>
  </si>
  <si>
    <t>p.(Leu258Val)</t>
  </si>
  <si>
    <t xml:space="preserve">c.1384C&gt;T </t>
  </si>
  <si>
    <t>p.(Gln462*)</t>
  </si>
  <si>
    <t>c.1558G&gt;A</t>
  </si>
  <si>
    <t>p.(Glu520Lys)</t>
  </si>
  <si>
    <t>c.270_273del</t>
  </si>
  <si>
    <t>p.(Leu91Thrfs*41)</t>
  </si>
  <si>
    <t>yes1</t>
  </si>
  <si>
    <t>c.80-67C&gt;T</t>
  </si>
  <si>
    <t>c.738+1G&gt;T</t>
  </si>
  <si>
    <t>c.79+49C&gt;T</t>
  </si>
  <si>
    <t>c.784C&gt;T</t>
  </si>
  <si>
    <t>p.(Arg262*)</t>
  </si>
  <si>
    <t>c.1054C&gt;T</t>
  </si>
  <si>
    <t>p.(Arg352*)</t>
  </si>
  <si>
    <t>c.1467_1471dup</t>
  </si>
  <si>
    <t>p.(Arg491Profs*78)</t>
  </si>
  <si>
    <t>c.97_101del</t>
  </si>
  <si>
    <t>p.(Ser33Thrfs*94)</t>
  </si>
  <si>
    <t>c.272_273del</t>
  </si>
  <si>
    <t>p.(Leu91Argfs*37)</t>
  </si>
  <si>
    <t>without</t>
  </si>
  <si>
    <t>c.1045C&gt;T</t>
  </si>
  <si>
    <t>p.(Arg349Cys)</t>
  </si>
  <si>
    <t>NM_001170535.2(ATAD3A)</t>
  </si>
  <si>
    <t>c.1266+1G&gt;A</t>
  </si>
  <si>
    <t>p.(Thr53Ile)</t>
  </si>
  <si>
    <t xml:space="preserve">c.158C&gt;T </t>
  </si>
  <si>
    <t>p.(Arg171*)</t>
  </si>
  <si>
    <t>c.511C&gt;T</t>
  </si>
  <si>
    <t>p.(Arg528Trp)</t>
  </si>
  <si>
    <t xml:space="preserve">c.1582C&gt;T </t>
  </si>
  <si>
    <t>p.(His565Tyr)</t>
  </si>
  <si>
    <t>c.1693C&gt;T</t>
  </si>
  <si>
    <t>p.(Gly355Asp)</t>
  </si>
  <si>
    <t>c.1064G&gt;A</t>
  </si>
  <si>
    <t>p.(Glu82Glyfs*38)</t>
  </si>
  <si>
    <t>c.245del</t>
  </si>
  <si>
    <t>c.283-117_283-116del</t>
  </si>
  <si>
    <t>c.283-82_283-81insGGAGCCGTGCA</t>
  </si>
  <si>
    <t>p.(Glu202Argfs*12)</t>
  </si>
  <si>
    <t>p.(Phe233Glyfs*8)</t>
  </si>
  <si>
    <t>c.697_700del</t>
  </si>
  <si>
    <t>p.(Ala264Profs*21)</t>
  </si>
  <si>
    <t>c.789del</t>
  </si>
  <si>
    <t>p.(Val270Hisfs*21)</t>
  </si>
  <si>
    <t>c.808_821del</t>
  </si>
  <si>
    <t>p.(Ala334Asnfs*63)</t>
  </si>
  <si>
    <t>c.1000_1001del</t>
  </si>
  <si>
    <t>p.(Thr335*)</t>
  </si>
  <si>
    <t>c.1002_1003insTG</t>
  </si>
  <si>
    <t>p.(Asn400Ilefs*26)</t>
  </si>
  <si>
    <t>c.1197del</t>
  </si>
  <si>
    <t>p.(Phe447Serfs*40)</t>
  </si>
  <si>
    <t>c.1335_1336insAA</t>
  </si>
  <si>
    <t>p.(His472Thrfs*14)</t>
  </si>
  <si>
    <t>c.1414del</t>
  </si>
  <si>
    <t>p.(Ala561Cysfs*53)</t>
  </si>
  <si>
    <t>c.1680_1681del</t>
  </si>
  <si>
    <t>c.206-1G&gt;A</t>
  </si>
  <si>
    <t>c.681-1G&gt;A</t>
  </si>
  <si>
    <t>c.1090-2A&gt;G</t>
  </si>
  <si>
    <t>c.281_282+1del</t>
  </si>
  <si>
    <t>c.1089+1G&gt;A</t>
  </si>
  <si>
    <t>c.1214+1G&gt;T</t>
  </si>
  <si>
    <t>c.1214+2T&gt;A</t>
  </si>
  <si>
    <t>c.1614+1G&gt;C</t>
  </si>
  <si>
    <t xml:space="preserve"> NM_004548.2(NDUFB10)</t>
  </si>
  <si>
    <t>p.(Tyr56Thrfs*136)</t>
  </si>
  <si>
    <t>c.166del</t>
  </si>
  <si>
    <t>p.(His59Argfs*132)</t>
  </si>
  <si>
    <t>c.176_179del</t>
  </si>
  <si>
    <t>c.409+62delT</t>
  </si>
  <si>
    <t>p.(Ile46Argfs*24)</t>
  </si>
  <si>
    <t>c.137_138del</t>
  </si>
  <si>
    <t>c.409+17_409+24delCCCCCAAC</t>
  </si>
  <si>
    <t>p.(Cys107Ser)</t>
  </si>
  <si>
    <t>c.319T&gt;A</t>
  </si>
  <si>
    <t>?AR</t>
  </si>
  <si>
    <t>p.(Glu70*)</t>
  </si>
  <si>
    <t>c.207dup</t>
  </si>
  <si>
    <t>p.(Lys152Argfs*39)</t>
  </si>
  <si>
    <t>c.455_458del</t>
  </si>
  <si>
    <t>p.(Arg15Alafs*56)</t>
  </si>
  <si>
    <t>c.41dup</t>
  </si>
  <si>
    <t>p.(Tyr56Leufs*15)</t>
  </si>
  <si>
    <t>c.166dup</t>
  </si>
  <si>
    <t>p.(Thr69Argfs*12)</t>
  </si>
  <si>
    <t>c.206_207del</t>
  </si>
  <si>
    <t>p.(Asp102Ilefs*90)</t>
  </si>
  <si>
    <t>c.304del</t>
  </si>
  <si>
    <t>p.(Glu122Trpfs*69)</t>
  </si>
  <si>
    <t>c.364_367del</t>
  </si>
  <si>
    <t>p.(Lys148Serfs*44)</t>
  </si>
  <si>
    <t>c.441del</t>
  </si>
  <si>
    <t>p.(Arg161Lysfs*30)</t>
  </si>
  <si>
    <t>c.482_485del</t>
  </si>
  <si>
    <t>p.(Val92Serfs*95)</t>
  </si>
  <si>
    <t>c.273dup</t>
  </si>
  <si>
    <t>c.401_409+10del</t>
  </si>
  <si>
    <t>c.409+2T&gt;G</t>
  </si>
  <si>
    <t>13939*2</t>
  </si>
  <si>
    <t>NM_005005.2(NDUFB9)</t>
  </si>
  <si>
    <t>c.294+5G&gt;T</t>
  </si>
  <si>
    <t>XLD, Mi, AR?</t>
  </si>
  <si>
    <t>p.(Leu64Pro)</t>
  </si>
  <si>
    <t xml:space="preserve">c.191T&gt;C </t>
  </si>
  <si>
    <t>p.(Arg38*)</t>
  </si>
  <si>
    <t>c.112C&gt;T</t>
  </si>
  <si>
    <t>c.409-9968A&gt;G</t>
  </si>
  <si>
    <t>p.(Glu66*)</t>
  </si>
  <si>
    <t>c.196G&gt;T</t>
  </si>
  <si>
    <t>p.(Arg135*)</t>
  </si>
  <si>
    <t>c.403C&gt;T</t>
  </si>
  <si>
    <t>p.(Pro116Leu)</t>
  </si>
  <si>
    <t xml:space="preserve">c.347C&gt;T </t>
  </si>
  <si>
    <t>p.(Pro116Valfs*3)</t>
  </si>
  <si>
    <t>c.342_345dup</t>
  </si>
  <si>
    <t>p.(Gly87Metfs*14)</t>
  </si>
  <si>
    <t>c.259_271del</t>
  </si>
  <si>
    <t>c.101+1G&gt;T</t>
  </si>
  <si>
    <t>NM_015474.3(SAMHD1)</t>
  </si>
  <si>
    <t>p.(Arg145*)</t>
  </si>
  <si>
    <t xml:space="preserve">c.433C&gt;T </t>
  </si>
  <si>
    <t>c.626-1G&gt;C</t>
  </si>
  <si>
    <t>p.(Arg220*)</t>
  </si>
  <si>
    <t>c.658C&gt;T</t>
  </si>
  <si>
    <t>c.1609-2delA</t>
  </si>
  <si>
    <t>p.(Arg442*)</t>
  </si>
  <si>
    <t xml:space="preserve">c.1324C&gt;T </t>
  </si>
  <si>
    <t>p.(Arg164*)</t>
  </si>
  <si>
    <t xml:space="preserve">c.490C&gt;T </t>
  </si>
  <si>
    <t>p.(Gln548*)</t>
  </si>
  <si>
    <t xml:space="preserve">c.1642C&gt;T </t>
  </si>
  <si>
    <t>c.1609-1G&gt;C</t>
  </si>
  <si>
    <t>c.1503+1G&gt;T</t>
  </si>
  <si>
    <t>c.1411-2A&gt;G</t>
  </si>
  <si>
    <t>p.(Met385Val)</t>
  </si>
  <si>
    <t xml:space="preserve">c.1153A&gt;G </t>
  </si>
  <si>
    <t>p.(Leu369Ser)</t>
  </si>
  <si>
    <t xml:space="preserve">c.1106T&gt;C </t>
  </si>
  <si>
    <t>p.(Met254Val)</t>
  </si>
  <si>
    <t xml:space="preserve">c.760A&gt;G </t>
  </si>
  <si>
    <t>p.(Phe217Cysfs*2)</t>
  </si>
  <si>
    <t xml:space="preserve">c.649_650insG </t>
  </si>
  <si>
    <t>p.(Gly209Ser)</t>
  </si>
  <si>
    <t xml:space="preserve">c.625G&gt;A </t>
  </si>
  <si>
    <t>p.(Gln149*)</t>
  </si>
  <si>
    <t xml:space="preserve">c.445C&gt;T </t>
  </si>
  <si>
    <t>p.(Arg145Gln)</t>
  </si>
  <si>
    <t xml:space="preserve">c.434G&gt;A </t>
  </si>
  <si>
    <t>p.(Arg143His)</t>
  </si>
  <si>
    <t xml:space="preserve">c.428G&gt;A </t>
  </si>
  <si>
    <t>p.(Arg143Cys)</t>
  </si>
  <si>
    <t xml:space="preserve">c.427C&gt;T </t>
  </si>
  <si>
    <t>p.(Asp120_His123del)</t>
  </si>
  <si>
    <t>c.359_370del</t>
  </si>
  <si>
    <t>p.(His123Pro)</t>
  </si>
  <si>
    <t xml:space="preserve">c.368A&gt;C </t>
  </si>
  <si>
    <t>c.-6085_209-1941del8984</t>
  </si>
  <si>
    <t>p.(Pro22Ser)</t>
  </si>
  <si>
    <t>c.64C&gt;T</t>
  </si>
  <si>
    <t>p.(His167Tyr)</t>
  </si>
  <si>
    <t>c.499C&gt;T</t>
  </si>
  <si>
    <t>p.(Arg226Gly)</t>
  </si>
  <si>
    <t>c.676C&gt;G</t>
  </si>
  <si>
    <t>p.(Gly258Val)</t>
  </si>
  <si>
    <t>c.773G&gt;T</t>
  </si>
  <si>
    <t>p.(Glu281Lys)</t>
  </si>
  <si>
    <t>c.841G&gt;A</t>
  </si>
  <si>
    <t>p.(Arg290Cys)</t>
  </si>
  <si>
    <t>c.868C&gt;T</t>
  </si>
  <si>
    <t>p.(Arg290His)</t>
  </si>
  <si>
    <t>c.869G&gt;A</t>
  </si>
  <si>
    <t>p.(Glu355Lys)</t>
  </si>
  <si>
    <t>c.1063G&gt;A</t>
  </si>
  <si>
    <t>p.(Arg408Pro)</t>
  </si>
  <si>
    <t>c.1223G&gt;C</t>
  </si>
  <si>
    <t>p.(Ile448Thr)</t>
  </si>
  <si>
    <t>c.1343T&gt;C</t>
  </si>
  <si>
    <t>p.(Glu479*)</t>
  </si>
  <si>
    <t>c.1435G&gt;T</t>
  </si>
  <si>
    <t>p.(Lys486*)</t>
  </si>
  <si>
    <t>c.1456A&gt;T</t>
  </si>
  <si>
    <t>p.(Lys523*)</t>
  </si>
  <si>
    <t>c.1567A&gt;T</t>
  </si>
  <si>
    <t>p.(Ala565Thr)</t>
  </si>
  <si>
    <t>c.1693G&gt;A</t>
  </si>
  <si>
    <t>c.696+2T&gt;A</t>
  </si>
  <si>
    <t>c.1746+1G&gt;T</t>
  </si>
  <si>
    <t>p.(Met240Serfs*29)</t>
  </si>
  <si>
    <t>c.719del</t>
  </si>
  <si>
    <t>p.(Ile382del)</t>
  </si>
  <si>
    <t>c.1144_1146del</t>
  </si>
  <si>
    <t>p.(Lys492Asnfs*2)</t>
  </si>
  <si>
    <t>c.1476del</t>
  </si>
  <si>
    <t>p.(Pro34Argfs*32)</t>
  </si>
  <si>
    <t>c.101del</t>
  </si>
  <si>
    <t>p.(Ser23Leufs*38)</t>
  </si>
  <si>
    <t>c.66dup</t>
  </si>
  <si>
    <t>p.(Ser10Profs*56)</t>
  </si>
  <si>
    <t>c.27del</t>
  </si>
  <si>
    <t>p.(Val310Glyfs*34)</t>
  </si>
  <si>
    <t>c.929del</t>
  </si>
  <si>
    <t>p.(Ile110Serfs*6)</t>
  </si>
  <si>
    <t>c.328del</t>
  </si>
  <si>
    <t>p.(Val133Serfs*37)</t>
  </si>
  <si>
    <t>c.396del</t>
  </si>
  <si>
    <t>p.(Glu127Alafs*10)</t>
  </si>
  <si>
    <t>c.380_381del</t>
  </si>
  <si>
    <t>p.(Glu193Asnfs*37)</t>
  </si>
  <si>
    <t>c.577del</t>
  </si>
  <si>
    <t>p.(Gln190Asnfs*37)</t>
  </si>
  <si>
    <t>c.568_577del</t>
  </si>
  <si>
    <t>p.(Met216Valfs*2)</t>
  </si>
  <si>
    <t>c.646_647del</t>
  </si>
  <si>
    <t>p.(Glu479Glyfs*11)</t>
  </si>
  <si>
    <t>c.1436del</t>
  </si>
  <si>
    <t>p.(Ala574Valfs*15)</t>
  </si>
  <si>
    <t>c.1719_1720dup</t>
  </si>
  <si>
    <t>p.(Leu540Phefs*10)</t>
  </si>
  <si>
    <t>c.1618del</t>
  </si>
  <si>
    <t>p.(Ile260Thrfs*9)</t>
  </si>
  <si>
    <t>c.779del</t>
  </si>
  <si>
    <t>p.(Gln256Hisfs*13)</t>
  </si>
  <si>
    <t>c.768del</t>
  </si>
  <si>
    <t>c.853-1G&gt;C</t>
  </si>
  <si>
    <t>c.853-2A&gt;G</t>
  </si>
  <si>
    <t>c.1609-1G&gt;T</t>
  </si>
  <si>
    <t>c.852+1G&gt;T</t>
  </si>
  <si>
    <t>c.1410+1G&gt;A</t>
  </si>
  <si>
    <t>c.1503+1G&gt;A</t>
  </si>
  <si>
    <t>c.1608+1G&gt;C</t>
  </si>
  <si>
    <t>c.1608+1G&gt;A</t>
  </si>
  <si>
    <t>c.509+1G&gt;A</t>
  </si>
  <si>
    <t>NM_133644.3(GTPBP3)</t>
  </si>
  <si>
    <t>c.388_389-2del</t>
  </si>
  <si>
    <t>p.(Arg3Leu)</t>
  </si>
  <si>
    <t>c.8G&gt;T</t>
  </si>
  <si>
    <t>p.(Pro119Argfs*4)</t>
  </si>
  <si>
    <t>c.354del</t>
  </si>
  <si>
    <t>p.(Ala204Profs*81)</t>
  </si>
  <si>
    <t>c.610del</t>
  </si>
  <si>
    <t>p.(Lys231Hisfs*53)</t>
  </si>
  <si>
    <t>c.687_690del</t>
  </si>
  <si>
    <t>p.(Ser246Profs*38)</t>
  </si>
  <si>
    <t>c.735_738del</t>
  </si>
  <si>
    <t>p.(His268Serfs*50)</t>
  </si>
  <si>
    <t>c.802_803del</t>
  </si>
  <si>
    <t>p.(Asn291Glnfs*28)</t>
  </si>
  <si>
    <t>c.870dup</t>
  </si>
  <si>
    <t>p.(Leu300Cysfs*34)</t>
  </si>
  <si>
    <t>c.898del</t>
  </si>
  <si>
    <t>p.(Ser377Profs*10)</t>
  </si>
  <si>
    <t>c.302-1G&gt;A</t>
  </si>
  <si>
    <t>p.(Ala147Val)</t>
  </si>
  <si>
    <t>c.440C&gt;T</t>
  </si>
  <si>
    <t>c.388+1G&gt;A</t>
  </si>
  <si>
    <t>p.(Leu403Pro)</t>
  </si>
  <si>
    <t>c.1208T&gt;C</t>
  </si>
  <si>
    <t>p.(Leu382Argfs*5)</t>
  </si>
  <si>
    <t>c.1145del</t>
  </si>
  <si>
    <t>p.(Asn406Ilefs*14)</t>
  </si>
  <si>
    <t>c.1217_1221del</t>
  </si>
  <si>
    <t>p.(Pro311Argfs*23)</t>
  </si>
  <si>
    <t>c.932del</t>
  </si>
  <si>
    <t>p.(Ala292Glyfs*6)</t>
  </si>
  <si>
    <t>c.875del</t>
  </si>
  <si>
    <t>p.(Ser295Argfs*4)</t>
  </si>
  <si>
    <t>c.880_881dup</t>
  </si>
  <si>
    <t>p.(Ile36Thrfs*6)</t>
  </si>
  <si>
    <t>c.102_106dup</t>
  </si>
  <si>
    <t>c.-2581_-2580insCA</t>
  </si>
  <si>
    <t>p.(Arg52Gln)</t>
  </si>
  <si>
    <t xml:space="preserve">c.155G&gt;A </t>
  </si>
  <si>
    <t>p.(Ala354Pro)</t>
  </si>
  <si>
    <t>c.1060G&gt;C</t>
  </si>
  <si>
    <t>p.(Pro289His)</t>
  </si>
  <si>
    <t>c.866C&gt;A</t>
  </si>
  <si>
    <t>p.(Glu159Val)</t>
  </si>
  <si>
    <t>c.476A&gt;T</t>
  </si>
  <si>
    <t>p.(Arg463Profs*87)</t>
  </si>
  <si>
    <t>c.1387dup</t>
  </si>
  <si>
    <t>p.(Glu491Lys)</t>
  </si>
  <si>
    <t>c.1471G&gt;A</t>
  </si>
  <si>
    <t>p.(Pro459Argfs*3)</t>
  </si>
  <si>
    <t>c.1376del</t>
  </si>
  <si>
    <t>p.(Val282Cysfs*3)</t>
  </si>
  <si>
    <t>c.844del</t>
  </si>
  <si>
    <t>p.(Glu193*)</t>
  </si>
  <si>
    <t>c.577G&gt;T</t>
  </si>
  <si>
    <t>p.(Glu215*)</t>
  </si>
  <si>
    <t>c.643G&gt;T</t>
  </si>
  <si>
    <t>c.-2493G&gt;A</t>
  </si>
  <si>
    <t>c.904+1_905-1del</t>
  </si>
  <si>
    <t>p.(Gly222_Thr253del)</t>
  </si>
  <si>
    <t>c.665_760del</t>
  </si>
  <si>
    <t>p.(Arg355Alafs*10)</t>
  </si>
  <si>
    <t>c.1052_1058dup</t>
  </si>
  <si>
    <t>c.300_302-3del</t>
  </si>
  <si>
    <t>p.(Met1Lys)</t>
  </si>
  <si>
    <t xml:space="preserve">c.2T&gt;A </t>
  </si>
  <si>
    <t>p.(Gln11Argfs*98)</t>
  </si>
  <si>
    <t>c.32_33delinsGTG</t>
  </si>
  <si>
    <t>p.(Arg173Trp)</t>
  </si>
  <si>
    <t>c.517C&gt;T</t>
  </si>
  <si>
    <t>p.(Asp369His)</t>
  </si>
  <si>
    <t>c.1105G&gt;C</t>
  </si>
  <si>
    <t>p.(Glu142Lys)</t>
  </si>
  <si>
    <t>c.424G&gt;A</t>
  </si>
  <si>
    <t>NM_001739.1(CA5A)</t>
  </si>
  <si>
    <t>c.555+1G&gt;A</t>
  </si>
  <si>
    <t>p.(Glu241Lys)</t>
  </si>
  <si>
    <t>c.721G&gt;A</t>
  </si>
  <si>
    <t xml:space="preserve"> p.(Lys185=)</t>
  </si>
  <si>
    <t>c.555G&gt;A</t>
  </si>
  <si>
    <t>p.(Ser233Pro)</t>
  </si>
  <si>
    <t>c.697T&gt;C</t>
  </si>
  <si>
    <t>p.(Ser233Argfs*7)</t>
  </si>
  <si>
    <t>c.696del</t>
  </si>
  <si>
    <t>p.(Glu142Alafs*64)</t>
  </si>
  <si>
    <t>c.425_426del</t>
  </si>
  <si>
    <t>p.(Gln70Hisfs*11)</t>
  </si>
  <si>
    <t>c.210del</t>
  </si>
  <si>
    <t>c.767_774+13del</t>
  </si>
  <si>
    <t>c.774+1G&gt;A</t>
  </si>
  <si>
    <t>c.618+1delG</t>
  </si>
  <si>
    <t>c.618+1G&gt;A</t>
  </si>
  <si>
    <t>c.555+2T&gt;G</t>
  </si>
  <si>
    <t>c.142+2T&gt;A</t>
  </si>
  <si>
    <t>minimum Prevalence</t>
  </si>
  <si>
    <t>NM_004551.2(NDUFS3)</t>
  </si>
  <si>
    <t>p.(Arg199Trp)</t>
  </si>
  <si>
    <t xml:space="preserve">c.595C&gt;T </t>
  </si>
  <si>
    <t>c.133+1_133+4delGTGA</t>
  </si>
  <si>
    <t>c.133+1G&gt;C</t>
  </si>
  <si>
    <t>c.133+2T&gt;G</t>
  </si>
  <si>
    <t>p.(Ser251Argfs*37)</t>
  </si>
  <si>
    <t>c.751_752dup</t>
  </si>
  <si>
    <t>p.(Met1Arg)</t>
  </si>
  <si>
    <t xml:space="preserve">c.2T&gt;G </t>
  </si>
  <si>
    <t>p.(Arg125His)</t>
  </si>
  <si>
    <t xml:space="preserve">c.374G&gt;A </t>
  </si>
  <si>
    <t>p.(Arg142Cys)</t>
  </si>
  <si>
    <t xml:space="preserve">c.424C&gt;T </t>
  </si>
  <si>
    <t>p.(Thr145Ile)</t>
  </si>
  <si>
    <t xml:space="preserve">c.434C&gt;T </t>
  </si>
  <si>
    <t>p.(Asp190Leufs*19)</t>
  </si>
  <si>
    <t xml:space="preserve">c.568_569del </t>
  </si>
  <si>
    <t>p.(Pro223Leu)</t>
  </si>
  <si>
    <t>c.668C&gt;T</t>
  </si>
  <si>
    <t>p.(Val47Leufs*39)</t>
  </si>
  <si>
    <t>c.136_137dup</t>
  </si>
  <si>
    <t>p.(Leu58Serfs*27)</t>
  </si>
  <si>
    <t>c.172del</t>
  </si>
  <si>
    <t>p.(Ile68Serfs*17)</t>
  </si>
  <si>
    <t>c.202del</t>
  </si>
  <si>
    <t>p.(Glu83Aspfs*10)</t>
  </si>
  <si>
    <t>c.249_264del</t>
  </si>
  <si>
    <t>p.(Leu135Alafs*14)</t>
  </si>
  <si>
    <t>c.403_404del</t>
  </si>
  <si>
    <t>p.(Phe160Glnfs*7)</t>
  </si>
  <si>
    <t>c.477_478del</t>
  </si>
  <si>
    <t>p.(Pro203Serfs*7)</t>
  </si>
  <si>
    <t>c.606dup</t>
  </si>
  <si>
    <t>p.(Arg231Profs*4)</t>
  </si>
  <si>
    <t>c.691dup</t>
  </si>
  <si>
    <t>p.(Leu32Cysfs*4)</t>
  </si>
  <si>
    <t>c.92_93dup</t>
  </si>
  <si>
    <t>p.(Asn51Profs*31)</t>
  </si>
  <si>
    <t>c.151_160del</t>
  </si>
  <si>
    <t>c.508-10_520del</t>
  </si>
  <si>
    <t>c.68-2A&gt;G</t>
  </si>
  <si>
    <t>c.381+1G&gt;A</t>
  </si>
  <si>
    <t>c.627+2T&gt;C</t>
  </si>
  <si>
    <t>NM_213649.1(SFXN4)</t>
  </si>
  <si>
    <t>c.414+1G&gt;A</t>
  </si>
  <si>
    <t>p.(Arg247Lysfs*19)</t>
  </si>
  <si>
    <t>c.739dup</t>
  </si>
  <si>
    <t>c.471+1G&gt;A</t>
  </si>
  <si>
    <t>p.(Gln275*)</t>
  </si>
  <si>
    <t>c.823C&gt;T</t>
  </si>
  <si>
    <t>c.819-1G&gt;C</t>
  </si>
  <si>
    <t>c.177+1G&gt;T</t>
  </si>
  <si>
    <t>p.(Arg41*)</t>
  </si>
  <si>
    <t>p.(Pro78Leufs*26)</t>
  </si>
  <si>
    <t>c.233del</t>
  </si>
  <si>
    <t>p.(Glu320Asnfs*23)</t>
  </si>
  <si>
    <t>c.958_962del</t>
  </si>
  <si>
    <t>p.(Cys316Leufs*25)</t>
  </si>
  <si>
    <t>c.947_953del</t>
  </si>
  <si>
    <t>p.(Ser303Phefs*3)</t>
  </si>
  <si>
    <t>c.907dup</t>
  </si>
  <si>
    <t>p.(Ile203Serfs*9)</t>
  </si>
  <si>
    <t>c.607del</t>
  </si>
  <si>
    <t>p.(Cys159Leufs*4)</t>
  </si>
  <si>
    <t>c.476del</t>
  </si>
  <si>
    <t>p.(Arg155Lysfs*5)</t>
  </si>
  <si>
    <t>c.464_465del</t>
  </si>
  <si>
    <t>p.(Leu136Phefs*25)</t>
  </si>
  <si>
    <t>c.407dup</t>
  </si>
  <si>
    <t>p.(Pro11Leufs*5)</t>
  </si>
  <si>
    <t>c.32del</t>
  </si>
  <si>
    <t>c.415-1G&gt;C</t>
  </si>
  <si>
    <t>c.819-2A&gt;G</t>
  </si>
  <si>
    <t>c.818+2T&gt;A</t>
  </si>
  <si>
    <t>c.252+1G&gt;T</t>
  </si>
  <si>
    <t>c.414+2T&gt;C</t>
  </si>
  <si>
    <t>NM_017827.3(SARS2)</t>
  </si>
  <si>
    <t>c.1413+1G&gt;C</t>
  </si>
  <si>
    <t>p.(Arg402His)</t>
  </si>
  <si>
    <t>c.1205G&gt;A</t>
  </si>
  <si>
    <t>p.(Pro512Leufs*6)</t>
  </si>
  <si>
    <t>c.1535del</t>
  </si>
  <si>
    <t>p.(Leu296Trpfs*61)</t>
  </si>
  <si>
    <t>c.886del</t>
  </si>
  <si>
    <t>p.(Asp194Glyfs*78)</t>
  </si>
  <si>
    <t>c.577_580dup</t>
  </si>
  <si>
    <t>p.(Ile60Asnfs*56)</t>
  </si>
  <si>
    <t>c.178dup</t>
  </si>
  <si>
    <t>p.(Ser91*)</t>
  </si>
  <si>
    <t>c.272C&gt;A</t>
  </si>
  <si>
    <t>p.(Arg344*)</t>
  </si>
  <si>
    <t>c.1030C&gt;T</t>
  </si>
  <si>
    <t>c.1255-2A&gt;G</t>
  </si>
  <si>
    <t>c.590-2A&gt;G</t>
  </si>
  <si>
    <t>c.534+1_534+3delGTG</t>
  </si>
  <si>
    <t>p.(Asp392Gly)</t>
  </si>
  <si>
    <t xml:space="preserve">c.1175A&gt;G </t>
  </si>
  <si>
    <t>p.(Phe350Leu)</t>
  </si>
  <si>
    <t xml:space="preserve">c.1048T&gt;C </t>
  </si>
  <si>
    <t>p.(Arg232Cys)</t>
  </si>
  <si>
    <t xml:space="preserve">c.694C&gt;T </t>
  </si>
  <si>
    <t>c.589+1G&gt;A</t>
  </si>
  <si>
    <t>p.(Trp10*)</t>
  </si>
  <si>
    <t>c.30G&gt;A</t>
  </si>
  <si>
    <t>p.(Phe348Leu)</t>
  </si>
  <si>
    <t>c.1042T&gt;C</t>
  </si>
  <si>
    <t>p.(Asp390Gly)</t>
  </si>
  <si>
    <t>c.1169A&gt;G</t>
  </si>
  <si>
    <t>p.(Thr449=)</t>
  </si>
  <si>
    <t>c.1347G&gt;A</t>
  </si>
  <si>
    <t>p.(Val192Glufs*66)</t>
  </si>
  <si>
    <t>c.575_578del</t>
  </si>
  <si>
    <t>p.(Glu160*)</t>
  </si>
  <si>
    <t>c.477dup</t>
  </si>
  <si>
    <t>p.(Glu75Serfs*22)</t>
  </si>
  <si>
    <t>c.223del</t>
  </si>
  <si>
    <t>p.(Gln57Argfs*4)</t>
  </si>
  <si>
    <t>c.170del</t>
  </si>
  <si>
    <t>p.(Phe34Serfs*27)</t>
  </si>
  <si>
    <t>p.(Arg21Glyfs*40)</t>
  </si>
  <si>
    <t>c.61del</t>
  </si>
  <si>
    <t>p.(Ala297Valfs*60)</t>
  </si>
  <si>
    <t>c.890del</t>
  </si>
  <si>
    <t>p.(Pro280Hisfs*77)</t>
  </si>
  <si>
    <t>c.839del</t>
  </si>
  <si>
    <t>p.(Leu372Cysfs*8)</t>
  </si>
  <si>
    <t>c.1114del</t>
  </si>
  <si>
    <t>p.(Gly358Alafs*22)</t>
  </si>
  <si>
    <t>c.1071del</t>
  </si>
  <si>
    <t>p.(Cys425Leufs*28)</t>
  </si>
  <si>
    <t>c.1273_1274insTGCTT</t>
  </si>
  <si>
    <t>p.(Asn424Argfs*46)</t>
  </si>
  <si>
    <t>c.1270_1271insGAGC</t>
  </si>
  <si>
    <t>p.(Glu128Glyfs*33)</t>
  </si>
  <si>
    <t>c.382dup</t>
  </si>
  <si>
    <t>c.268-2A&gt;G</t>
  </si>
  <si>
    <t>c.808-18_818del</t>
  </si>
  <si>
    <t>c.969-2A&gt;G</t>
  </si>
  <si>
    <t>c.1255-2A&gt;T</t>
  </si>
  <si>
    <t>c.393+158A&gt;C</t>
  </si>
  <si>
    <t>c.759+1del</t>
  </si>
  <si>
    <t>c.653+2_653+3del</t>
  </si>
  <si>
    <t>c.589+1del</t>
  </si>
  <si>
    <t>c.534+1G&gt;T</t>
  </si>
  <si>
    <t>c.267+1G&gt;A</t>
  </si>
  <si>
    <t>c.916+2T&gt;C</t>
  </si>
  <si>
    <t>c.1413+1G&gt;T</t>
  </si>
  <si>
    <t>NM_018238.3(AGK)</t>
  </si>
  <si>
    <t>p.(Arg137*)</t>
  </si>
  <si>
    <t xml:space="preserve">c.409C&gt;T </t>
  </si>
  <si>
    <t>c.297+2T&gt;C</t>
  </si>
  <si>
    <t>c.298-2A&gt;G</t>
  </si>
  <si>
    <t>p.(Tyr102*)</t>
  </si>
  <si>
    <t xml:space="preserve">c.306T&gt;G </t>
  </si>
  <si>
    <t>p.(Arg281*)</t>
  </si>
  <si>
    <t xml:space="preserve">c.841C&gt;T </t>
  </si>
  <si>
    <t>p.(Ile175Tyrfs*2)</t>
  </si>
  <si>
    <t>c.523_524del</t>
  </si>
  <si>
    <t>p.(Arg9*)</t>
  </si>
  <si>
    <t>c.25C&gt;T</t>
  </si>
  <si>
    <t>c.1046+2T&gt;C</t>
  </si>
  <si>
    <t>p.(Tyr224*)</t>
  </si>
  <si>
    <t xml:space="preserve">c.672C&gt;G </t>
  </si>
  <si>
    <t>c.1131+5G&gt;A</t>
  </si>
  <si>
    <t>p.(Met1Ile)</t>
  </si>
  <si>
    <t xml:space="preserve">c.3G&gt;C </t>
  </si>
  <si>
    <t>c.102-1G&gt;T</t>
  </si>
  <si>
    <t>c.141+2T&gt;C</t>
  </si>
  <si>
    <t>c.390+1G&gt;A</t>
  </si>
  <si>
    <t>c.424-3C&gt;G</t>
  </si>
  <si>
    <t>p.(Gln173*)</t>
  </si>
  <si>
    <t xml:space="preserve">c.517C&gt;T </t>
  </si>
  <si>
    <t>c.975+1G&gt;T</t>
  </si>
  <si>
    <t>c.1047-2A&gt;T</t>
  </si>
  <si>
    <t>p.(Tyr390*)</t>
  </si>
  <si>
    <t xml:space="preserve">c.1170T&gt;G </t>
  </si>
  <si>
    <t>p.(Leu404_Lys412del)</t>
  </si>
  <si>
    <t>c.1211_1237del</t>
  </si>
  <si>
    <t>c.3G&gt;A</t>
  </si>
  <si>
    <t>p.(Arg138*)</t>
  </si>
  <si>
    <t>c.412C&gt;T</t>
  </si>
  <si>
    <t>p.(Lys327*)</t>
  </si>
  <si>
    <t>c.979A&gt;T</t>
  </si>
  <si>
    <t>c.221+1G&gt;A</t>
  </si>
  <si>
    <t>c.1131+1G&gt;T</t>
  </si>
  <si>
    <t>p.(Gln291Argfs*8)</t>
  </si>
  <si>
    <t>c.870del</t>
  </si>
  <si>
    <t>p.(Gly380Leufs*16)</t>
  </si>
  <si>
    <t>c.1137_1143del</t>
  </si>
  <si>
    <t>p.(Gly25Glufs*14)</t>
  </si>
  <si>
    <t>c.74del</t>
  </si>
  <si>
    <t>p.(Leu112Thrfs*30)</t>
  </si>
  <si>
    <t>c.333dup</t>
  </si>
  <si>
    <t>p.(Leu180Hisfs*5)</t>
  </si>
  <si>
    <t>p.(Thr316Asnfs*5)</t>
  </si>
  <si>
    <t>c.946dup</t>
  </si>
  <si>
    <t>p.(Thr325Ilefs*21)</t>
  </si>
  <si>
    <t>c.973_974insTCACTGAATTCATCCTTCTGTGTGCCAC</t>
  </si>
  <si>
    <t>p.(Ile346Tyrfs*39)</t>
  </si>
  <si>
    <t>c.1035dup</t>
  </si>
  <si>
    <t>p.(Ile348Asnfs*38)</t>
  </si>
  <si>
    <t>c.1039_1042dup</t>
  </si>
  <si>
    <t>p.(Val353Glyfs*32)</t>
  </si>
  <si>
    <t>c.1055dup</t>
  </si>
  <si>
    <t>p.(Val353*)</t>
  </si>
  <si>
    <t>c.1057del</t>
  </si>
  <si>
    <t>p.(Gly381Alafs*17)</t>
  </si>
  <si>
    <t>p.(Ser382Leufs*3)</t>
  </si>
  <si>
    <t>c.1142dup</t>
  </si>
  <si>
    <t>p.(Ser384*)</t>
  </si>
  <si>
    <t>c.1150_1154del</t>
  </si>
  <si>
    <t>p.(Ser387Argfs*10)</t>
  </si>
  <si>
    <t>c.1161_1164del</t>
  </si>
  <si>
    <t>p.(Pro55Leufs*6)</t>
  </si>
  <si>
    <t>c.164del</t>
  </si>
  <si>
    <t>c.424-2A&gt;T</t>
  </si>
  <si>
    <t>c.878-1G&gt;T</t>
  </si>
  <si>
    <t>c.1132-1G&gt;A</t>
  </si>
  <si>
    <t>c.297+1G&gt;A</t>
  </si>
  <si>
    <t>c.726+1G&gt;A</t>
  </si>
  <si>
    <t>c.975+2T&gt;G</t>
  </si>
  <si>
    <t>c.101+4_101+7dupACTA</t>
  </si>
  <si>
    <t>NM_016035.4(COQ4)</t>
  </si>
  <si>
    <t>p.(Pro64Ser)</t>
  </si>
  <si>
    <t xml:space="preserve">c.190C&gt;T </t>
  </si>
  <si>
    <t>yes2</t>
  </si>
  <si>
    <t>p.(Arg145Gly)</t>
  </si>
  <si>
    <t xml:space="preserve">c.433C&gt;G </t>
  </si>
  <si>
    <t>p.(Val8Alafs*19)</t>
  </si>
  <si>
    <t>c.23_33del</t>
  </si>
  <si>
    <t>p.(Leu52Ser)</t>
  </si>
  <si>
    <t xml:space="preserve">c.155T&gt;C </t>
  </si>
  <si>
    <t>p.(Gln157Lys)</t>
  </si>
  <si>
    <t xml:space="preserve">c.469C&gt;A </t>
  </si>
  <si>
    <t>Disease casing mutation?</t>
  </si>
  <si>
    <t>p.(Thr174del)</t>
  </si>
  <si>
    <t>c.521_523del</t>
  </si>
  <si>
    <t>p.(Arg158Gln)</t>
  </si>
  <si>
    <t>c.473G&gt;A</t>
  </si>
  <si>
    <t>p.(Leu218*)</t>
  </si>
  <si>
    <t>c.653del</t>
  </si>
  <si>
    <t>p.(Leu47Profs*30)</t>
  </si>
  <si>
    <t>c.130_137dup</t>
  </si>
  <si>
    <t>p.(His41Thrfs*33)</t>
  </si>
  <si>
    <t>c.121del</t>
  </si>
  <si>
    <t>p.(Val70Serfs*4)</t>
  </si>
  <si>
    <t>c.208del</t>
  </si>
  <si>
    <t>p.(Arg240Cys)</t>
  </si>
  <si>
    <t xml:space="preserve">c.718C&gt;T </t>
  </si>
  <si>
    <t>p.(Ala23Glyfs*8)</t>
  </si>
  <si>
    <t xml:space="preserve">c.67dup </t>
  </si>
  <si>
    <t>p.(Arg66Gln)</t>
  </si>
  <si>
    <t xml:space="preserve">c.197_198delGCinsAA </t>
  </si>
  <si>
    <t>p.(Asp68His)</t>
  </si>
  <si>
    <t xml:space="preserve">c.202G&gt;C </t>
  </si>
  <si>
    <t>p.(Pro119Leu)</t>
  </si>
  <si>
    <t xml:space="preserve">c.356C&gt;T </t>
  </si>
  <si>
    <t>c.402+1G&gt;C</t>
  </si>
  <si>
    <t>p.(Arg141*)</t>
  </si>
  <si>
    <t xml:space="preserve">c.421C&gt;T </t>
  </si>
  <si>
    <t>p.(Phe146Cys)</t>
  </si>
  <si>
    <t xml:space="preserve">c.437T&gt;G </t>
  </si>
  <si>
    <t>p.(Leu82Gln)</t>
  </si>
  <si>
    <t>c.245T&gt;A</t>
  </si>
  <si>
    <t>p.(Ala34Serfs*47)</t>
  </si>
  <si>
    <t>c.80_99dup</t>
  </si>
  <si>
    <t>p.(Thr44Alafs*17)</t>
  </si>
  <si>
    <t>c.130_137del</t>
  </si>
  <si>
    <t>p.(Arg91Glyfs*44)</t>
  </si>
  <si>
    <t>c.269_270dup</t>
  </si>
  <si>
    <t>p.(Arg129Profs*21)</t>
  </si>
  <si>
    <t>c.385dup</t>
  </si>
  <si>
    <t>p.(Arg205Aspfs*14)</t>
  </si>
  <si>
    <t>c.613del</t>
  </si>
  <si>
    <t>p.(Gln243Leufs*29)</t>
  </si>
  <si>
    <t>c.721_727dup</t>
  </si>
  <si>
    <t>p.(Leu245*)</t>
  </si>
  <si>
    <t>c.733del</t>
  </si>
  <si>
    <t>c.300-2A&gt;G</t>
  </si>
  <si>
    <t>c.300-1G&gt;A</t>
  </si>
  <si>
    <t>c.299+1G&gt;A</t>
  </si>
  <si>
    <t>c.402+1G&gt;A</t>
  </si>
  <si>
    <t>c.626+1G&gt;C</t>
  </si>
  <si>
    <t>c.402+1G&gt;T</t>
  </si>
  <si>
    <t>c.70+2C&gt;G</t>
  </si>
  <si>
    <t>low confidence</t>
  </si>
  <si>
    <t>NM_025243.3(SLC19A3)</t>
  </si>
  <si>
    <t>p.(His200Serfs*25)</t>
  </si>
  <si>
    <t>c.597dup</t>
  </si>
  <si>
    <t>p.(Ser444Arg)</t>
  </si>
  <si>
    <t>c.1332C&gt;G</t>
  </si>
  <si>
    <t>p.(Lys44Glu)</t>
  </si>
  <si>
    <t xml:space="preserve">c.130A&gt;G </t>
  </si>
  <si>
    <t>c.130A&gt;G</t>
  </si>
  <si>
    <t>p.(Thr289Ala)</t>
  </si>
  <si>
    <t>c.865A&gt;G</t>
  </si>
  <si>
    <t>p.(His200Metfs*8)</t>
  </si>
  <si>
    <t>c.597del</t>
  </si>
  <si>
    <t>p.(Leu161Cysfs*63)</t>
  </si>
  <si>
    <t>c.482_483del</t>
  </si>
  <si>
    <t>p.(Tyr38Ilefs*9)</t>
  </si>
  <si>
    <t>c.111del</t>
  </si>
  <si>
    <t>c.1173-1G&gt;A</t>
  </si>
  <si>
    <t>c.151-2A&gt;T</t>
  </si>
  <si>
    <t>c.150+2T&gt;C</t>
  </si>
  <si>
    <t>p.(Gly23Val)</t>
  </si>
  <si>
    <t xml:space="preserve">c.68G&gt;T </t>
  </si>
  <si>
    <t>p.(Met458Ilefs*55)</t>
  </si>
  <si>
    <t>c.1374del</t>
  </si>
  <si>
    <t>p.(Asp75Asn)</t>
  </si>
  <si>
    <t xml:space="preserve">c.223G&gt;A </t>
  </si>
  <si>
    <t>p.(Ser181Pro)</t>
  </si>
  <si>
    <t>c.541T&gt;C</t>
  </si>
  <si>
    <t>p.(Ser176Tyr)</t>
  </si>
  <si>
    <t>c.527C&gt;A</t>
  </si>
  <si>
    <t>p.(Ser26Leufs*19)</t>
  </si>
  <si>
    <t>c.74dup</t>
  </si>
  <si>
    <t>p.(Arg138Glufs*87)</t>
  </si>
  <si>
    <t>c.410dup</t>
  </si>
  <si>
    <t>p.(Gln418Glu)</t>
  </si>
  <si>
    <t xml:space="preserve">c.1252C&gt;G </t>
  </si>
  <si>
    <t>p.(Phe407Leufs*10)</t>
  </si>
  <si>
    <t>c.1221del</t>
  </si>
  <si>
    <t>p.(Leu385Arg)</t>
  </si>
  <si>
    <t xml:space="preserve">c.1154T&gt;G </t>
  </si>
  <si>
    <t>c.1314+1G&gt;A</t>
  </si>
  <si>
    <t>c.150+1143C&gt;T</t>
  </si>
  <si>
    <t>p.(Met28Argfs*2)</t>
  </si>
  <si>
    <t>c.81_82dup</t>
  </si>
  <si>
    <t>p.(Tyr113His)</t>
  </si>
  <si>
    <t xml:space="preserve">c.337T&gt;C </t>
  </si>
  <si>
    <t>p.(Ala328Leufs*10)</t>
  </si>
  <si>
    <t xml:space="preserve"> c.982del</t>
  </si>
  <si>
    <t>p.(Val299Profs*11)</t>
  </si>
  <si>
    <t>c.895_925del</t>
  </si>
  <si>
    <t>c.150+1126del</t>
  </si>
  <si>
    <t>p.(Lys209Glufs*16)</t>
  </si>
  <si>
    <t>c.623dup</t>
  </si>
  <si>
    <t>c.150+1213G&gt;A</t>
  </si>
  <si>
    <t>p.(Tyr124*)</t>
  </si>
  <si>
    <t>c.372C&gt;G</t>
  </si>
  <si>
    <t>p.(His483Profs*6)</t>
  </si>
  <si>
    <t>c.1443_1444del</t>
  </si>
  <si>
    <t>p.(Met106Cysfs*4)</t>
  </si>
  <si>
    <t>c.315del</t>
  </si>
  <si>
    <t>c.150+1162T&gt;A</t>
  </si>
  <si>
    <t>p.(Thr422Ala)</t>
  </si>
  <si>
    <t xml:space="preserve">c.1264A&gt;G </t>
  </si>
  <si>
    <t>p.(Gln418Arg)</t>
  </si>
  <si>
    <t xml:space="preserve">c.1253A&gt;G </t>
  </si>
  <si>
    <t>p.(Asn410His)</t>
  </si>
  <si>
    <t xml:space="preserve">c.1228A&gt;C </t>
  </si>
  <si>
    <t>p.(Tyr373Cys)</t>
  </si>
  <si>
    <t xml:space="preserve">c.1118A&gt;G </t>
  </si>
  <si>
    <t>c.980-14A&gt;G</t>
  </si>
  <si>
    <t>p.(Glu320Gln)</t>
  </si>
  <si>
    <t xml:space="preserve">c.958G&gt;C </t>
  </si>
  <si>
    <t>p.(Ser168del)</t>
  </si>
  <si>
    <t>c.503_505del</t>
  </si>
  <si>
    <t>p.(Ser163Tyr)</t>
  </si>
  <si>
    <t>c.488C&gt;A</t>
  </si>
  <si>
    <t>p.(Ser155Leu)</t>
  </si>
  <si>
    <t xml:space="preserve">c.464C&gt;T </t>
  </si>
  <si>
    <t>p.(Glu50*)</t>
  </si>
  <si>
    <t xml:space="preserve">c.148G&gt;T </t>
  </si>
  <si>
    <t>p.(Ser7*)</t>
  </si>
  <si>
    <t xml:space="preserve">c.20C&gt;A </t>
  </si>
  <si>
    <t>c.-4404_-3+408del</t>
  </si>
  <si>
    <t>p.(Tyr169*)</t>
  </si>
  <si>
    <t>c.507C&gt;G</t>
  </si>
  <si>
    <t>p.(Asn173Asp)</t>
  </si>
  <si>
    <t>c.517A&gt;G</t>
  </si>
  <si>
    <t>p.(Asn399Ile)</t>
  </si>
  <si>
    <t>c.1196A&gt;T</t>
  </si>
  <si>
    <t>NM_000108.4(DLD)</t>
  </si>
  <si>
    <t>p.(Ile480Serfs*2)</t>
  </si>
  <si>
    <t xml:space="preserve">c.1439_1440del
</t>
  </si>
  <si>
    <t>p.(Arg482Serfs*13)</t>
  </si>
  <si>
    <t>c.1446_1447del</t>
  </si>
  <si>
    <t>p.(Pro488Argfs*60)</t>
  </si>
  <si>
    <t>c.1463del</t>
  </si>
  <si>
    <t>p.(Arg316*)</t>
  </si>
  <si>
    <t>c.946C&gt;T</t>
  </si>
  <si>
    <t>c.684+1G&gt;C</t>
  </si>
  <si>
    <t>c.338-2delA</t>
  </si>
  <si>
    <t>p.(Glu375Lys)</t>
  </si>
  <si>
    <t>c.1123G&gt;A</t>
  </si>
  <si>
    <t>p.(Gly229Cys)</t>
  </si>
  <si>
    <t xml:space="preserve">c.685G&gt;T </t>
  </si>
  <si>
    <t>yes3</t>
  </si>
  <si>
    <t>c.875+1G&gt;A</t>
  </si>
  <si>
    <t>p.(Gln62Arg)</t>
  </si>
  <si>
    <t xml:space="preserve">c.185A&gt;G </t>
  </si>
  <si>
    <t>c.39+1G&gt;A</t>
  </si>
  <si>
    <t>p.(Ser28Leufs*5)</t>
  </si>
  <si>
    <t>c.82del</t>
  </si>
  <si>
    <t>p.(Tyr35*)</t>
  </si>
  <si>
    <t>c.104dup</t>
  </si>
  <si>
    <t xml:space="preserve">c.105C&gt;G </t>
  </si>
  <si>
    <t>p.(Gln38*)</t>
  </si>
  <si>
    <t xml:space="preserve">c.112C&gt;T </t>
  </si>
  <si>
    <t>p.(Ile47Thr)</t>
  </si>
  <si>
    <t xml:space="preserve">c.140T&gt;C </t>
  </si>
  <si>
    <t>p.(Tyr54Cys)</t>
  </si>
  <si>
    <t xml:space="preserve">c.161A&gt;G </t>
  </si>
  <si>
    <t>p.(Ala61Val)</t>
  </si>
  <si>
    <t xml:space="preserve">c.182C&gt;T </t>
  </si>
  <si>
    <t>p.(Lys72Glu)</t>
  </si>
  <si>
    <t xml:space="preserve">c.214A&gt;G </t>
  </si>
  <si>
    <t>p.(Thr75Asnfs*15)</t>
  </si>
  <si>
    <t>c.223dup</t>
  </si>
  <si>
    <t>p.(Val212Serfs*32)</t>
  </si>
  <si>
    <t>c.633dup</t>
  </si>
  <si>
    <t>p.(Gln268Argfs*3)</t>
  </si>
  <si>
    <t>c.803_804del</t>
  </si>
  <si>
    <t>p.(Met361Val)</t>
  </si>
  <si>
    <t xml:space="preserve">c.1081A&gt;G </t>
  </si>
  <si>
    <t>p.(Ile393Thr)</t>
  </si>
  <si>
    <t xml:space="preserve">c.1178T&gt;C </t>
  </si>
  <si>
    <t>p.(Asp479Val)</t>
  </si>
  <si>
    <t xml:space="preserve">c.1436A&gt;T </t>
  </si>
  <si>
    <t>p.(Arg482Gly)</t>
  </si>
  <si>
    <t xml:space="preserve">c.1444A&gt;G </t>
  </si>
  <si>
    <t>p.(Pro488Leu)</t>
  </si>
  <si>
    <t xml:space="preserve">c.1463C&gt;T </t>
  </si>
  <si>
    <t>p.(Arg495Gly)</t>
  </si>
  <si>
    <t xml:space="preserve">c.1483A&gt;G </t>
  </si>
  <si>
    <t>p.(Ile507Thrfs*40)</t>
  </si>
  <si>
    <t>c.1520_1523del</t>
  </si>
  <si>
    <t>p.(Ile353Thr)</t>
  </si>
  <si>
    <t>c.1058T&gt;C</t>
  </si>
  <si>
    <t>p.(Val392Met)</t>
  </si>
  <si>
    <t>c.1174G&gt;A</t>
  </si>
  <si>
    <t>p.(Gly461Glu)</t>
  </si>
  <si>
    <t>c.1382G&gt;A</t>
  </si>
  <si>
    <t>p.(Ile480Met)</t>
  </si>
  <si>
    <t>c.1440A&gt;G</t>
  </si>
  <si>
    <t>c.118+1G&gt;T</t>
  </si>
  <si>
    <t>c.439-1G&gt;C</t>
  </si>
  <si>
    <t>p.(Gly137del)</t>
  </si>
  <si>
    <t>c.405_407del</t>
  </si>
  <si>
    <t>p.(Tyr473Hisfs*6)</t>
  </si>
  <si>
    <t>c.1416_1422del</t>
  </si>
  <si>
    <t>p.(Gly287Trpfs*4)</t>
  </si>
  <si>
    <t>c.858dup</t>
  </si>
  <si>
    <t>p.(Ser28Phefs*14)</t>
  </si>
  <si>
    <t>c.82dup</t>
  </si>
  <si>
    <t>p.(Glu214Lysfs*10)</t>
  </si>
  <si>
    <t>c.639del</t>
  </si>
  <si>
    <t>p.(Leu235Argfs*8)</t>
  </si>
  <si>
    <t>c.704_705del</t>
  </si>
  <si>
    <t>p.(Gln262Asnfs*13)</t>
  </si>
  <si>
    <t>c.783del</t>
  </si>
  <si>
    <t>p.(Leu274Phefs*17)</t>
  </si>
  <si>
    <t>c.821dup</t>
  </si>
  <si>
    <t>p.(Ile289Asnfs*2)</t>
  </si>
  <si>
    <t>c.865dup</t>
  </si>
  <si>
    <t>p.(Leu324Aspfs*10)</t>
  </si>
  <si>
    <t>c.943_968dup</t>
  </si>
  <si>
    <t>p.(Asp448Glufs*16)</t>
  </si>
  <si>
    <t>c.1344_1347del</t>
  </si>
  <si>
    <t>p.(Val212Phefs*12)</t>
  </si>
  <si>
    <t>c.633del</t>
  </si>
  <si>
    <t>c.40-1G&gt;T</t>
  </si>
  <si>
    <t>c.338-1G&gt;T</t>
  </si>
  <si>
    <t>c.876-1G&gt;A</t>
  </si>
  <si>
    <t>c.198+2T&gt;A</t>
  </si>
  <si>
    <t>c.684+1G&gt;T</t>
  </si>
  <si>
    <t>NM_000920.3(PC)</t>
  </si>
  <si>
    <t>p.(Thr735Alafs*61)</t>
  </si>
  <si>
    <t>c.2192_2201dup</t>
  </si>
  <si>
    <t>p.(Gln70Alafs*9)</t>
  </si>
  <si>
    <t>c.206_207insAGCAGGACACTGGGCATCCGCACCGTAGCCATCTACTCTGA</t>
  </si>
  <si>
    <t>c.1368+5124G&gt;T</t>
  </si>
  <si>
    <t>c.1368+4683G&gt;T</t>
  </si>
  <si>
    <t>c.-39-2A&gt;G</t>
  </si>
  <si>
    <t>c.1369-4351C&gt;G</t>
  </si>
  <si>
    <t>p.(Arg124*)</t>
  </si>
  <si>
    <t>c.370C&gt;T</t>
  </si>
  <si>
    <t>p.(Glu961Argfs*6)</t>
  </si>
  <si>
    <t>c.2876dup</t>
  </si>
  <si>
    <t>p.(Phe832*)</t>
  </si>
  <si>
    <t>c.2493_2494del</t>
  </si>
  <si>
    <t>c.2473+2_2473+5delTAGG</t>
  </si>
  <si>
    <t>p.(Asp1172Asn)</t>
  </si>
  <si>
    <t xml:space="preserve">c.3514G&gt;A </t>
  </si>
  <si>
    <t>p.(Leu1137Valfs*34)</t>
  </si>
  <si>
    <t>c.3409_3410del</t>
  </si>
  <si>
    <t>p.(Thr908Met)</t>
  </si>
  <si>
    <t xml:space="preserve">c.2723C&gt;T </t>
  </si>
  <si>
    <t>p.(Val890Phe)</t>
  </si>
  <si>
    <t xml:space="preserve">c.2668G&gt;T </t>
  </si>
  <si>
    <t>p.(Ala847Val)</t>
  </si>
  <si>
    <t xml:space="preserve">c.2540C&gt;T </t>
  </si>
  <si>
    <t>p.(Met743Ile)</t>
  </si>
  <si>
    <t xml:space="preserve">c.2229G&gt;T </t>
  </si>
  <si>
    <t>p.(Ser705*)</t>
  </si>
  <si>
    <t xml:space="preserve">c.2114C&gt;A </t>
  </si>
  <si>
    <t>p.[Val699Met];[Val699Leu]</t>
  </si>
  <si>
    <t>c.[2095G&gt;A];[2095G&gt;T]</t>
  </si>
  <si>
    <t>p.(Arg631Gln)</t>
  </si>
  <si>
    <t xml:space="preserve">c.1892G&gt;A </t>
  </si>
  <si>
    <t>p.(Ala610Thr)</t>
  </si>
  <si>
    <t xml:space="preserve">c.1828G&gt;A </t>
  </si>
  <si>
    <t>p.(Arg583Leu)</t>
  </si>
  <si>
    <t xml:space="preserve">c.1748G&gt;T </t>
  </si>
  <si>
    <t>p.(Ala573Thr)</t>
  </si>
  <si>
    <t xml:space="preserve">c.1717G&gt;A </t>
  </si>
  <si>
    <t>p.(Thr569Ala)</t>
  </si>
  <si>
    <t xml:space="preserve">c.1705A&gt;G </t>
  </si>
  <si>
    <t>c.1368+1G&gt;A</t>
  </si>
  <si>
    <t>p.(Arg453*)</t>
  </si>
  <si>
    <t xml:space="preserve">c.1357C&gt;T </t>
  </si>
  <si>
    <t>p.(Arg451Cys)</t>
  </si>
  <si>
    <t xml:space="preserve">c.1351C&gt;T </t>
  </si>
  <si>
    <t>p.(Asp423Asn)</t>
  </si>
  <si>
    <t xml:space="preserve">c.1267G&gt;A </t>
  </si>
  <si>
    <t>p.(Ile394Thr)</t>
  </si>
  <si>
    <t xml:space="preserve">c.1181T&gt;C </t>
  </si>
  <si>
    <t>p.(Gln348Argfs*96)</t>
  </si>
  <si>
    <t>c.1043del</t>
  </si>
  <si>
    <t>p.(Ser266Tyr)</t>
  </si>
  <si>
    <t xml:space="preserve">c.797C&gt;A </t>
  </si>
  <si>
    <t>p.(Ser266Ala)</t>
  </si>
  <si>
    <t xml:space="preserve">c.796T&gt;G </t>
  </si>
  <si>
    <t>p.(Ser266Thr)</t>
  </si>
  <si>
    <t xml:space="preserve">c.796T&gt;A </t>
  </si>
  <si>
    <t>p.(Arg263Gln)</t>
  </si>
  <si>
    <t xml:space="preserve">c.788G&gt;A </t>
  </si>
  <si>
    <t>p.(Glu262Asp)</t>
  </si>
  <si>
    <t xml:space="preserve">c.786G&gt;T </t>
  </si>
  <si>
    <t>p.(Arg156Gln)</t>
  </si>
  <si>
    <t xml:space="preserve">c.467G&gt;A </t>
  </si>
  <si>
    <t>p.(Val145Ala)</t>
  </si>
  <si>
    <t xml:space="preserve">c.434T&gt;C </t>
  </si>
  <si>
    <t>p.(Arg62Cys)</t>
  </si>
  <si>
    <t xml:space="preserve">c.184C&gt;T </t>
  </si>
  <si>
    <t>p.(Ala195Val)</t>
  </si>
  <si>
    <t>c.584C&gt;T</t>
  </si>
  <si>
    <t>p.(Arg205Ser)</t>
  </si>
  <si>
    <t>c.615G&gt;C</t>
  </si>
  <si>
    <t>p.(Arg269Gln)</t>
  </si>
  <si>
    <t>c.806G&gt;A</t>
  </si>
  <si>
    <t>p.(Arg270Trp)</t>
  </si>
  <si>
    <t>c.808C&gt;T</t>
  </si>
  <si>
    <t>p.(Glu276Ala)</t>
  </si>
  <si>
    <t>c.827A&gt;C</t>
  </si>
  <si>
    <t>p.(Tyr304Cys)</t>
  </si>
  <si>
    <t>c.911A&gt;G</t>
  </si>
  <si>
    <t>p.(Gln414*)</t>
  </si>
  <si>
    <t>c.1240C&gt;T</t>
  </si>
  <si>
    <t>p.(Arg496Gln)</t>
  </si>
  <si>
    <t>c.1487G&gt;A</t>
  </si>
  <si>
    <t>p.(Gly608Arg)</t>
  </si>
  <si>
    <t>c.1822G&gt;A</t>
  </si>
  <si>
    <t>p.(Thr707Met)</t>
  </si>
  <si>
    <t>c.2120C&gt;T</t>
  </si>
  <si>
    <t>p.(Arg842Gln)</t>
  </si>
  <si>
    <t>c.2525G&gt;A</t>
  </si>
  <si>
    <t>p.(Gly869Asp)</t>
  </si>
  <si>
    <t>c.2606G&gt;A</t>
  </si>
  <si>
    <t>c.321+1G&gt;T</t>
  </si>
  <si>
    <t>c.903+1G&gt;A</t>
  </si>
  <si>
    <t>c.1023-1G&gt;T</t>
  </si>
  <si>
    <t>c.1369-29A&gt;G</t>
  </si>
  <si>
    <t>c.3288+1G&gt;A</t>
  </si>
  <si>
    <t>p.(Leu1039Glnfs*7)</t>
  </si>
  <si>
    <t>c.3116_3126del</t>
  </si>
  <si>
    <t>p.(Val1131_Lys1133del)</t>
  </si>
  <si>
    <t>c.3392_3400del</t>
  </si>
  <si>
    <t>p.(Glu1146Glyfs*26)</t>
  </si>
  <si>
    <t>c.3436dup</t>
  </si>
  <si>
    <t>p.(Ala1132Glufs*23)</t>
  </si>
  <si>
    <t>c.3363_3394dup</t>
  </si>
  <si>
    <t>p.(Val1148Glyfs*23)</t>
  </si>
  <si>
    <t>c.3443_3444del</t>
  </si>
  <si>
    <t>p.(Lys1103Glnfs*69)</t>
  </si>
  <si>
    <t>c.3306dup</t>
  </si>
  <si>
    <t>p.(Pro1004Alafs*29)</t>
  </si>
  <si>
    <t>c.3008dup</t>
  </si>
  <si>
    <t>p.(Phe959Valfs*8)</t>
  </si>
  <si>
    <t>c.2874dup</t>
  </si>
  <si>
    <t>p.(Arg942Alafs*27)</t>
  </si>
  <si>
    <t>c.2824del</t>
  </si>
  <si>
    <t>p.(Val780Glyfs*12)</t>
  </si>
  <si>
    <t>c.2339_2340del</t>
  </si>
  <si>
    <t>p.(Ala744Profs*4)</t>
  </si>
  <si>
    <t>c.2230del</t>
  </si>
  <si>
    <t>p.(Gly433Alafs*11)</t>
  </si>
  <si>
    <t>c.1298del</t>
  </si>
  <si>
    <t>p.(Ala646Glyfs*19)</t>
  </si>
  <si>
    <t>c.1936dup</t>
  </si>
  <si>
    <t>p.(Asp341Glyfs*19)</t>
  </si>
  <si>
    <t>c.1003_1021dup</t>
  </si>
  <si>
    <t>p.(Gln286Alafs*15)</t>
  </si>
  <si>
    <t>c.854dup</t>
  </si>
  <si>
    <t>p.(Gly46*)</t>
  </si>
  <si>
    <t>c.135_136del</t>
  </si>
  <si>
    <t>c.2899-1G&gt;A</t>
  </si>
  <si>
    <t>c.3289-1G&gt;A</t>
  </si>
  <si>
    <t>c.488-2A&gt;C</t>
  </si>
  <si>
    <t>c.487+1delG</t>
  </si>
  <si>
    <t>c.633+2T&gt;C</t>
  </si>
  <si>
    <t>c.903+2delT</t>
  </si>
  <si>
    <t>c.1368+1G&gt;T</t>
  </si>
  <si>
    <t>c.1603+1G&gt;A</t>
  </si>
  <si>
    <t>c.194del</t>
  </si>
  <si>
    <t>NM_003002.3(SDHD)</t>
  </si>
  <si>
    <t>c.315-1670C&gt;T</t>
  </si>
  <si>
    <t>p.(Glu69Lys)</t>
  </si>
  <si>
    <t xml:space="preserve">c.205G&gt;A </t>
  </si>
  <si>
    <t>AD, AR</t>
  </si>
  <si>
    <t>exclude Paraganglioma, because AD</t>
  </si>
  <si>
    <t>p.(Asp92Gly)</t>
  </si>
  <si>
    <t xml:space="preserve">c.275A&gt;G </t>
  </si>
  <si>
    <t>p.(*160Leu)</t>
  </si>
  <si>
    <t xml:space="preserve">c.479G&gt;T </t>
  </si>
  <si>
    <t>p.(Leu99Profs*36)</t>
  </si>
  <si>
    <t>c.296del</t>
  </si>
  <si>
    <t>c.53-2A&gt;C</t>
  </si>
  <si>
    <t>c.170-1G&gt;T</t>
  </si>
  <si>
    <t>NM_025207.4(FLAD1)</t>
  </si>
  <si>
    <t>p.(Glu330Glyfs*34)</t>
  </si>
  <si>
    <t>c.989_990del</t>
  </si>
  <si>
    <t>p.(Asp492Alafs*68)</t>
  </si>
  <si>
    <t>c.1475del</t>
  </si>
  <si>
    <t>p.(Gly71Argfs*31)</t>
  </si>
  <si>
    <t>c.210dup</t>
  </si>
  <si>
    <t>p.(Ile22Serfs*26)</t>
  </si>
  <si>
    <t>c.59_60insCAGATCCTTGACAAGCGACTCCTTTATTCCAGAGGCAGGAACAAAGGAGTCGCTTGTC</t>
  </si>
  <si>
    <t>p.(Glu364*)</t>
  </si>
  <si>
    <t>c.1090G&gt;T</t>
  </si>
  <si>
    <t>p.(Arg109Alafs*3)</t>
  </si>
  <si>
    <t>c.324del</t>
  </si>
  <si>
    <t>p.(Phe134Cysfs*8)</t>
  </si>
  <si>
    <t>c.401_404del</t>
  </si>
  <si>
    <t>p.(Cys136*)</t>
  </si>
  <si>
    <t xml:space="preserve">c.408C&gt;A </t>
  </si>
  <si>
    <t>p.(Ser167Profs*20)</t>
  </si>
  <si>
    <t>c.498del</t>
  </si>
  <si>
    <t>p.(Ala176Glnfs*8)</t>
  </si>
  <si>
    <t>c.526_537delinsCA</t>
  </si>
  <si>
    <t>p.(Val191Glnfs*10)</t>
  </si>
  <si>
    <t>c.568_569dup</t>
  </si>
  <si>
    <t>p.(Phe279Serfs*45)</t>
  </si>
  <si>
    <t>c.836del</t>
  </si>
  <si>
    <t>p.(Ser495del)</t>
  </si>
  <si>
    <t>c.1484_1486del</t>
  </si>
  <si>
    <t>p.(Arg530Cys)</t>
  </si>
  <si>
    <t xml:space="preserve">c.1588C&gt;T </t>
  </si>
  <si>
    <t>p.(Phe170Leu)</t>
  </si>
  <si>
    <t>c.508T&gt;C</t>
  </si>
  <si>
    <t>p.(Thr127Argfs*15)</t>
  </si>
  <si>
    <t>c.380_383del</t>
  </si>
  <si>
    <t>p.(Asn131Glnfs*24)</t>
  </si>
  <si>
    <t>c.390dup</t>
  </si>
  <si>
    <t>p.(Arg148Glnfs*7)</t>
  </si>
  <si>
    <t>c.443_449del</t>
  </si>
  <si>
    <t>p.(Ser225Profs*44)</t>
  </si>
  <si>
    <t>c.672del</t>
  </si>
  <si>
    <t>p.(Val264Cysfs*5)</t>
  </si>
  <si>
    <t>c.790del</t>
  </si>
  <si>
    <t>p.(Glu266Argfs*3)</t>
  </si>
  <si>
    <t>c.796del</t>
  </si>
  <si>
    <t>p.(Leu271Tyrfs*53)</t>
  </si>
  <si>
    <t>c.811del</t>
  </si>
  <si>
    <t>p.(Ala276Leufs*48)</t>
  </si>
  <si>
    <t>c.825del</t>
  </si>
  <si>
    <t>p.(Glu330Argfs*35)</t>
  </si>
  <si>
    <t>c.987_988insC</t>
  </si>
  <si>
    <t>p.(Val248Serfs*21)</t>
  </si>
  <si>
    <t>c.741del</t>
  </si>
  <si>
    <t>p.(Ile22Hisfs*7)</t>
  </si>
  <si>
    <t>c.63_64insC</t>
  </si>
  <si>
    <t>p.(His42Ilefs*26)</t>
  </si>
  <si>
    <t>c.124del</t>
  </si>
  <si>
    <t>p.(Gln49Profs*53)</t>
  </si>
  <si>
    <t>c.143dup</t>
  </si>
  <si>
    <t>p.(Gln64Argfs*38)</t>
  </si>
  <si>
    <t>c.190_191insG</t>
  </si>
  <si>
    <t>p.(Pro73Argfs*26)</t>
  </si>
  <si>
    <t>c.218del</t>
  </si>
  <si>
    <t>p.(Gly83Valfs*16)</t>
  </si>
  <si>
    <t>c.248del</t>
  </si>
  <si>
    <t>p.(Glu94Aspfs*5)</t>
  </si>
  <si>
    <t>c.282_289del</t>
  </si>
  <si>
    <t>p.(Val401Glyfs*25)</t>
  </si>
  <si>
    <t>c.1202_1203del</t>
  </si>
  <si>
    <t>p.(Pro441Leufs*27)</t>
  </si>
  <si>
    <t>c.1322del</t>
  </si>
  <si>
    <t>p.(Tyr494Thrfs*66)</t>
  </si>
  <si>
    <t>c.1479del</t>
  </si>
  <si>
    <t>p.(Cys496Trpfs*2)</t>
  </si>
  <si>
    <t>c.1487dup</t>
  </si>
  <si>
    <t>p.(Val352Trpfs*109)</t>
  </si>
  <si>
    <t>c.1054_1075del</t>
  </si>
  <si>
    <t>c.1628+1G&gt;T</t>
  </si>
  <si>
    <t>c.174_178del</t>
  </si>
  <si>
    <t>p.(Ile59Hisfs*5)</t>
  </si>
  <si>
    <t>NM_014402.4(UQCRQ)</t>
  </si>
  <si>
    <t xml:space="preserve">c.134C&gt;T </t>
  </si>
  <si>
    <t>p.(Ser45Phe)</t>
  </si>
  <si>
    <t>NM_000143.3(FH)</t>
  </si>
  <si>
    <t>p.(Arg350Trp)</t>
  </si>
  <si>
    <t xml:space="preserve">c.1048C&gt;T </t>
  </si>
  <si>
    <t>p.(Arg233Leu)</t>
  </si>
  <si>
    <t xml:space="preserve">c.698G&gt;T </t>
  </si>
  <si>
    <t>p.(Arg233Cys)</t>
  </si>
  <si>
    <t xml:space="preserve">c.697C&gt;T </t>
  </si>
  <si>
    <t>c.379-2A&gt;G</t>
  </si>
  <si>
    <t>p.(Glu53Lys)</t>
  </si>
  <si>
    <t>c.157G&gt;A</t>
  </si>
  <si>
    <t>p.(Pro174Arg)</t>
  </si>
  <si>
    <t xml:space="preserve">c.521C&gt;G </t>
  </si>
  <si>
    <t>dominant</t>
  </si>
  <si>
    <t>p.(Gln386_Val387delinsHis)</t>
  </si>
  <si>
    <t>c.1158_1160del</t>
  </si>
  <si>
    <t>p.(Gln376Pro)</t>
  </si>
  <si>
    <t xml:space="preserve">c.1127A&gt;C </t>
  </si>
  <si>
    <t>p.(Trp500*)</t>
  </si>
  <si>
    <t xml:space="preserve">c.1500G&gt;A </t>
  </si>
  <si>
    <r>
      <t>AR,</t>
    </r>
    <r>
      <rPr>
        <sz val="11"/>
        <color rgb="FFFF0000"/>
        <rFont val="等线"/>
        <family val="2"/>
        <scheme val="minor"/>
      </rPr>
      <t xml:space="preserve"> AD</t>
    </r>
  </si>
  <si>
    <t>AD--Leiomyomatosis and renal cell cancer</t>
  </si>
  <si>
    <t>p.(Glu484Leufs*17)</t>
  </si>
  <si>
    <t>c.1446_1449del</t>
  </si>
  <si>
    <t>p.(Leu482*)</t>
  </si>
  <si>
    <t xml:space="preserve">c.1445T&gt;G </t>
  </si>
  <si>
    <t>p.(Ser480Lysfs*6)</t>
  </si>
  <si>
    <t>c.1430_1437dup</t>
  </si>
  <si>
    <t>p.(Ala468Glyfs*6)</t>
  </si>
  <si>
    <t>c.1400dup</t>
  </si>
  <si>
    <t>c.1391-1G&gt;C</t>
  </si>
  <si>
    <t>c.1391-2A&gt;T</t>
  </si>
  <si>
    <t>c.1390+1G&gt;T</t>
  </si>
  <si>
    <t>p.(Ala458Hisfs*10)</t>
  </si>
  <si>
    <t>c.1370_1371insTCAC</t>
  </si>
  <si>
    <t>p.(Leu453Asnfs*13)</t>
  </si>
  <si>
    <t>c.1357_1358del</t>
  </si>
  <si>
    <t>p.(Ser452*)</t>
  </si>
  <si>
    <t xml:space="preserve">c.1349_1352dup </t>
  </si>
  <si>
    <t>p.(Asn450Serfs*3)</t>
  </si>
  <si>
    <t>c.1349_1352del</t>
  </si>
  <si>
    <t>p.(Met449Ilefs*5)</t>
  </si>
  <si>
    <t>c.1347del</t>
  </si>
  <si>
    <t>p.(Met449Argfs*17)</t>
  </si>
  <si>
    <t>c.1298_1340dup</t>
  </si>
  <si>
    <t>p.(Asn446Argfs*20)</t>
  </si>
  <si>
    <t>c.1294_1336dup</t>
  </si>
  <si>
    <t>p.(Cys434Tyr)</t>
  </si>
  <si>
    <t xml:space="preserve">c.1301G&gt;A </t>
  </si>
  <si>
    <t>p.(Glu432Lysfs*17)</t>
  </si>
  <si>
    <t>c.1293del</t>
  </si>
  <si>
    <t>p.(Arg421Serfs*28)</t>
  </si>
  <si>
    <t>c.1263del</t>
  </si>
  <si>
    <t>p.(Ser419Pro)</t>
  </si>
  <si>
    <t xml:space="preserve">c.1255T&gt;C </t>
  </si>
  <si>
    <t>p.(His418Thrfs*34)</t>
  </si>
  <si>
    <t>c.1251dup</t>
  </si>
  <si>
    <t>c.1236+1G&gt;C</t>
  </si>
  <si>
    <t>p.(Glu404*)</t>
  </si>
  <si>
    <t xml:space="preserve">c.1210G&gt;T </t>
  </si>
  <si>
    <t>p.(Phe403Leufs*3)</t>
  </si>
  <si>
    <t>c.1209del</t>
  </si>
  <si>
    <t>p.(Asn400Lysfs*6)</t>
  </si>
  <si>
    <t>c.1200del</t>
  </si>
  <si>
    <t>p.Gly397Arg)</t>
  </si>
  <si>
    <t xml:space="preserve">c.1189G&gt;A </t>
  </si>
  <si>
    <t>p.(Met380Thrfs*25)</t>
  </si>
  <si>
    <t>c.1139_1142del</t>
  </si>
  <si>
    <t>p.(Met380Asnfs*25)</t>
  </si>
  <si>
    <t>c.1138dup</t>
  </si>
  <si>
    <t>p.(Gln376*)</t>
  </si>
  <si>
    <t xml:space="preserve">c.1126C&gt;T </t>
  </si>
  <si>
    <t>p.(Asn373Ser)</t>
  </si>
  <si>
    <t>p.(Lys371Argfs*2)</t>
  </si>
  <si>
    <t>c.1112del</t>
  </si>
  <si>
    <t>p.(Ser366Asn)</t>
  </si>
  <si>
    <t xml:space="preserve">c.1097G&gt;A </t>
  </si>
  <si>
    <t>p.(Ser365Gly)</t>
  </si>
  <si>
    <t xml:space="preserve">c.1093A&gt;G </t>
  </si>
  <si>
    <t>p.(Glu362Glnfs*10)</t>
  </si>
  <si>
    <t>c.1083_1086del</t>
  </si>
  <si>
    <t>p.(Glu362Gln)</t>
  </si>
  <si>
    <t xml:space="preserve">c.1084G&gt;C </t>
  </si>
  <si>
    <t>p.(Leu356*)</t>
  </si>
  <si>
    <t xml:space="preserve">c.1067T&gt;A </t>
  </si>
  <si>
    <t>p.(Glu355*)</t>
  </si>
  <si>
    <t xml:space="preserve">c.1063G&gt;T </t>
  </si>
  <si>
    <t>p.(Leu353Serfs*8)</t>
  </si>
  <si>
    <t>c.1056dup</t>
  </si>
  <si>
    <t>p.(Ser351*)</t>
  </si>
  <si>
    <t xml:space="preserve">c.1052C&gt;G </t>
  </si>
  <si>
    <t xml:space="preserve">c.1052C&gt;A </t>
  </si>
  <si>
    <t>p.(Gly348Valfs*9)</t>
  </si>
  <si>
    <t>c.1041del</t>
  </si>
  <si>
    <t>p.(Arg343*)</t>
  </si>
  <si>
    <t xml:space="preserve">c.1027C&gt;T </t>
  </si>
  <si>
    <t>p.(Asn340Lys)</t>
  </si>
  <si>
    <t xml:space="preserve">c.1020T&gt;A </t>
  </si>
  <si>
    <t>p.(His318Tyr)</t>
  </si>
  <si>
    <t>c.952C&gt;T</t>
  </si>
  <si>
    <t>p.(Leu315Argfs*4)</t>
  </si>
  <si>
    <t>c.944_945del</t>
  </si>
  <si>
    <t>p.(Glu313*)</t>
  </si>
  <si>
    <t xml:space="preserve">c.937G&gt;T </t>
  </si>
  <si>
    <t>p.(Phe305Leufs*22)</t>
  </si>
  <si>
    <t>c.912_918del</t>
  </si>
  <si>
    <t>c.905-1G&gt;A</t>
  </si>
  <si>
    <t>p.(Ala294Leufs*35)</t>
  </si>
  <si>
    <t>c.879del</t>
  </si>
  <si>
    <t>p.(Ala273_Val279del)</t>
  </si>
  <si>
    <t>c.816_836del</t>
  </si>
  <si>
    <t>p.(Tyr270Metfs*14)</t>
  </si>
  <si>
    <t>c.808del</t>
  </si>
  <si>
    <t>p.(Ile269Serfs*15)</t>
  </si>
  <si>
    <t>c.805del</t>
  </si>
  <si>
    <t>p.(Met266Ilefs*6)</t>
  </si>
  <si>
    <t>c.797dup</t>
  </si>
  <si>
    <t>p.(Ala265Thr)</t>
  </si>
  <si>
    <t>c.793G&gt;A</t>
  </si>
  <si>
    <t>p.(Gln254*)</t>
  </si>
  <si>
    <t xml:space="preserve">c.760C&gt;T </t>
  </si>
  <si>
    <t>p.(Gln253*)</t>
  </si>
  <si>
    <t xml:space="preserve">c.757C&gt;T </t>
  </si>
  <si>
    <t>p.(Glu247*)</t>
  </si>
  <si>
    <t xml:space="preserve">c.739G&gt;T </t>
  </si>
  <si>
    <t>c.722_738+3del</t>
  </si>
  <si>
    <t>p.(Gln246Argfs*10)</t>
  </si>
  <si>
    <t>c.737del</t>
  </si>
  <si>
    <t>p.(Gln246*)</t>
  </si>
  <si>
    <t xml:space="preserve">c.736C&gt;T </t>
  </si>
  <si>
    <t>p.(Arg233His)</t>
  </si>
  <si>
    <t>c.698G&gt;A</t>
  </si>
  <si>
    <t>p.(Lys230Arg)</t>
  </si>
  <si>
    <t xml:space="preserve">c.689A&gt;G </t>
  </si>
  <si>
    <t>p.(Gln227*)</t>
  </si>
  <si>
    <t xml:space="preserve">c.679C&gt;T </t>
  </si>
  <si>
    <t>p.(Phe225Leufs*31)</t>
  </si>
  <si>
    <t>c.675del</t>
  </si>
  <si>
    <t>p.(Glu224Valfs*25)</t>
  </si>
  <si>
    <t>c.671_672del</t>
  </si>
  <si>
    <t>p.(Lys223Argfs*26)</t>
  </si>
  <si>
    <t>c.668_669del</t>
  </si>
  <si>
    <t>p.(Gln212*)</t>
  </si>
  <si>
    <t xml:space="preserve">c.634C&gt;T </t>
  </si>
  <si>
    <t>p.(Asn188Metfs*14)</t>
  </si>
  <si>
    <t>c.563del</t>
  </si>
  <si>
    <t>p.(Ser187*)</t>
  </si>
  <si>
    <t xml:space="preserve">c.560C&gt;A </t>
  </si>
  <si>
    <t>p.(Ser18*)</t>
  </si>
  <si>
    <t xml:space="preserve">c.560C&gt;G </t>
  </si>
  <si>
    <t>p.(Ser186Leufs*3)</t>
  </si>
  <si>
    <t>c.556_557del</t>
  </si>
  <si>
    <t>c.556-1G&gt;C</t>
  </si>
  <si>
    <t>c.556-2A&gt;T</t>
  </si>
  <si>
    <t>p.(Gln185Leufs*18)</t>
  </si>
  <si>
    <t xml:space="preserve">c.553_554insTG </t>
  </si>
  <si>
    <t>p.(Val175Glyfs*27)</t>
  </si>
  <si>
    <t>c.524del</t>
  </si>
  <si>
    <t>p.(Thr147Asnfs*9)</t>
  </si>
  <si>
    <t>c.439dup</t>
  </si>
  <si>
    <t>p.(Leu132*)</t>
  </si>
  <si>
    <t>c.395_399del</t>
  </si>
  <si>
    <t>c.395del</t>
  </si>
  <si>
    <t>p.(Ala117Pro)</t>
  </si>
  <si>
    <t xml:space="preserve">c.349G&gt;C </t>
  </si>
  <si>
    <t>p.(Gln108*)</t>
  </si>
  <si>
    <t xml:space="preserve">c.322C&gt;T </t>
  </si>
  <si>
    <t>p.(Asn107Thr)</t>
  </si>
  <si>
    <t xml:space="preserve">c.320A&gt;C </t>
  </si>
  <si>
    <t>p.(Val106*)</t>
  </si>
  <si>
    <t>c.316del</t>
  </si>
  <si>
    <t>p.(Arg101Pro)</t>
  </si>
  <si>
    <t xml:space="preserve">c.302G&gt;C </t>
  </si>
  <si>
    <t>p.(Leu99Glufs*6)</t>
  </si>
  <si>
    <t>c.295_301del</t>
  </si>
  <si>
    <t>p.(Arg101*)</t>
  </si>
  <si>
    <t xml:space="preserve">c.301C&gt;T </t>
  </si>
  <si>
    <t>c.267+1_267+10delGTAAGTGGCA</t>
  </si>
  <si>
    <t>c.267+1G&gt;C</t>
  </si>
  <si>
    <t>p.(Ile81Aspfs*14)</t>
  </si>
  <si>
    <t>c.239dup</t>
  </si>
  <si>
    <t>p.(Lys80*)</t>
  </si>
  <si>
    <t xml:space="preserve">c.237dup </t>
  </si>
  <si>
    <t>p.(Ser75Ilefs*6)</t>
  </si>
  <si>
    <t xml:space="preserve">c.221dup </t>
  </si>
  <si>
    <t>p.(Tyr68*)</t>
  </si>
  <si>
    <t xml:space="preserve">c.204T&gt;A </t>
  </si>
  <si>
    <t>p.(Leu60*)</t>
  </si>
  <si>
    <t xml:space="preserve">c.174_177dup </t>
  </si>
  <si>
    <t>p.(Glu53*)</t>
  </si>
  <si>
    <t xml:space="preserve">c.157G&gt;T </t>
  </si>
  <si>
    <t>p.(Gln47*)</t>
  </si>
  <si>
    <t>c.139C&gt;T</t>
  </si>
  <si>
    <t>p.(Ala45Glufs*8)</t>
  </si>
  <si>
    <t>c.134del</t>
  </si>
  <si>
    <t>c.133-1G&gt;A</t>
  </si>
  <si>
    <t>p.(Arg3*)</t>
  </si>
  <si>
    <t>c.7C&gt;T</t>
  </si>
  <si>
    <t>p.(Tyr2*)</t>
  </si>
  <si>
    <t xml:space="preserve">c.6C&gt;G </t>
  </si>
  <si>
    <t>p.(Glu495Valfs*2)</t>
  </si>
  <si>
    <t>c.1484_1488del</t>
  </si>
  <si>
    <t>p.(Gln496*)</t>
  </si>
  <si>
    <t xml:space="preserve">c.1486C&gt;T </t>
  </si>
  <si>
    <t>p.(Gly490Alafs*12)</t>
  </si>
  <si>
    <t>c.1469del</t>
  </si>
  <si>
    <t>p.(Leu482Phe)</t>
  </si>
  <si>
    <t xml:space="preserve">c.1446A&gt;C </t>
  </si>
  <si>
    <t>p.(Ser480*)</t>
  </si>
  <si>
    <t xml:space="preserve">c.1439C&gt;G </t>
  </si>
  <si>
    <t>p.(Tyr465Cys)</t>
  </si>
  <si>
    <t xml:space="preserve">c.1394A&gt;G </t>
  </si>
  <si>
    <t>c.1391-1G&gt;A</t>
  </si>
  <si>
    <t>c.1391-2delA</t>
  </si>
  <si>
    <t>p.(Lys447*)</t>
  </si>
  <si>
    <t xml:space="preserve">c.1339A&gt;T </t>
  </si>
  <si>
    <t>p.(Cys434*)</t>
  </si>
  <si>
    <t xml:space="preserve">c.1302C&gt;A </t>
  </si>
  <si>
    <t>p.(Leu423Arg)</t>
  </si>
  <si>
    <t xml:space="preserve">c.1268T&gt;G </t>
  </si>
  <si>
    <t>p.(Ser419Leu)</t>
  </si>
  <si>
    <t xml:space="preserve">c.1256C&gt;T </t>
  </si>
  <si>
    <t>p.(Leu417*)</t>
  </si>
  <si>
    <t xml:space="preserve">c.1250T&gt;G </t>
  </si>
  <si>
    <t>p.(Gln386Arg)</t>
  </si>
  <si>
    <t xml:space="preserve">c.1157A&gt;G </t>
  </si>
  <si>
    <t>p.(Met382Ile)</t>
  </si>
  <si>
    <t xml:space="preserve">c.1146G&gt;A </t>
  </si>
  <si>
    <t>p.(Met382Val)</t>
  </si>
  <si>
    <t xml:space="preserve">c.1144A&gt;G </t>
  </si>
  <si>
    <t>p.(Pro374Thr)</t>
  </si>
  <si>
    <t xml:space="preserve">c.1120C&gt;A </t>
  </si>
  <si>
    <t>c.1108+1G&gt;T</t>
  </si>
  <si>
    <t>p.(Met368_Pro369delinsIleLeu)</t>
  </si>
  <si>
    <t>c.1104_1106delinsACT</t>
  </si>
  <si>
    <t>p.(Ser365Asn)</t>
  </si>
  <si>
    <t xml:space="preserve">c.1094G&gt;A </t>
  </si>
  <si>
    <t>p.(Asp341Glu)</t>
  </si>
  <si>
    <t>c.1023T&gt;G</t>
  </si>
  <si>
    <t>p.(Asp341Asn)</t>
  </si>
  <si>
    <t xml:space="preserve">c.1021G&gt;A </t>
  </si>
  <si>
    <t>p.(Met336Arg)</t>
  </si>
  <si>
    <t xml:space="preserve">c.1007T&gt;G </t>
  </si>
  <si>
    <t>p.(Ser334Arg)</t>
  </si>
  <si>
    <t xml:space="preserve">c.1000A&gt;C </t>
  </si>
  <si>
    <t>p.(Ala316Asp)</t>
  </si>
  <si>
    <t xml:space="preserve">c.947C&gt;A </t>
  </si>
  <si>
    <t>p.(Phe312Leu)</t>
  </si>
  <si>
    <t xml:space="preserve">c.934T&gt;C </t>
  </si>
  <si>
    <t>p.(Ala308Gly)</t>
  </si>
  <si>
    <t xml:space="preserve">c.923C&gt;G </t>
  </si>
  <si>
    <t>c.905-1G&gt;C</t>
  </si>
  <si>
    <t>p.(Ala298Pro)</t>
  </si>
  <si>
    <t xml:space="preserve">c.892G&gt;C </t>
  </si>
  <si>
    <t>p.(Ala274Pro)</t>
  </si>
  <si>
    <t xml:space="preserve">c.820G&gt;C </t>
  </si>
  <si>
    <t>p.(Tyr270*)</t>
  </si>
  <si>
    <t>c.809_810del</t>
  </si>
  <si>
    <t>p.(Thr260_Met266dup)</t>
  </si>
  <si>
    <t>c.774_794dup</t>
  </si>
  <si>
    <t>c.739-2A&gt;C</t>
  </si>
  <si>
    <t>c.738+2T&gt;C</t>
  </si>
  <si>
    <t>p.(Leu244Arg)</t>
  </si>
  <si>
    <t xml:space="preserve">c.731T&gt;G </t>
  </si>
  <si>
    <t>p.(Thr236Ala)</t>
  </si>
  <si>
    <t xml:space="preserve">c.706A&gt;G </t>
  </si>
  <si>
    <t>p.(His235Asp)</t>
  </si>
  <si>
    <t xml:space="preserve">c.703C&gt;G </t>
  </si>
  <si>
    <t>p.(His235Tyr)</t>
  </si>
  <si>
    <t xml:space="preserve">c.703C&gt;T </t>
  </si>
  <si>
    <t>p.(Met195Thr)</t>
  </si>
  <si>
    <t xml:space="preserve">c.584T&gt;C </t>
  </si>
  <si>
    <t>p.(Thr193_Ala194del)</t>
  </si>
  <si>
    <t>c.578_583del</t>
  </si>
  <si>
    <t>p.(Asp189Val)</t>
  </si>
  <si>
    <t xml:space="preserve">c.566A&gt;T </t>
  </si>
  <si>
    <t>p.(Ser187Leu)</t>
  </si>
  <si>
    <t>c.560C&gt;T</t>
  </si>
  <si>
    <t>Conflicting interpretations of pathogenicit</t>
  </si>
  <si>
    <t>p.(Ser186Asn)</t>
  </si>
  <si>
    <t>c.557G&gt;A</t>
  </si>
  <si>
    <t>c.555+5G&gt;C</t>
  </si>
  <si>
    <t>p.(Gln185Arg)</t>
  </si>
  <si>
    <t xml:space="preserve">c.554A&gt;G </t>
  </si>
  <si>
    <t>p.(His180Arg)</t>
  </si>
  <si>
    <t xml:space="preserve">c.539A&gt;G </t>
  </si>
  <si>
    <t>p.(His176Arg)</t>
  </si>
  <si>
    <t xml:space="preserve">c.527A&gt;G </t>
  </si>
  <si>
    <t>p.(Glu168Aspfs*34)</t>
  </si>
  <si>
    <t>c.504del</t>
  </si>
  <si>
    <t>p.(Gly146Glu)</t>
  </si>
  <si>
    <t xml:space="preserve">c.437G&gt;A </t>
  </si>
  <si>
    <t xml:space="preserve"> Conflicting interpretations of pathogenicity</t>
  </si>
  <si>
    <t>c.379-1G&gt;A</t>
  </si>
  <si>
    <t>c.378+2T&gt;C</t>
  </si>
  <si>
    <t>p.(Leu28Phefs*28)</t>
  </si>
  <si>
    <t>c.81delinsAT</t>
  </si>
  <si>
    <t>p.(Arg51Gln)</t>
  </si>
  <si>
    <t>c.152G&gt;A</t>
  </si>
  <si>
    <t>p.(Gly69Val)</t>
  </si>
  <si>
    <t>c.206G&gt;T</t>
  </si>
  <si>
    <t>p.(Val140Gly)</t>
  </si>
  <si>
    <t>c.419T&gt;G</t>
  </si>
  <si>
    <t>p.(Trp141*)</t>
  </si>
  <si>
    <t>c.422G&gt;A</t>
  </si>
  <si>
    <t>p.(Gln142Lys)</t>
  </si>
  <si>
    <t>c.424C&gt;A</t>
  </si>
  <si>
    <t>p.(Ser145*)</t>
  </si>
  <si>
    <t>c.434C&gt;G</t>
  </si>
  <si>
    <t>p.(Ser158Ile)</t>
  </si>
  <si>
    <t>c.473G&gt;T</t>
  </si>
  <si>
    <t>p.(Ser171Asn)</t>
  </si>
  <si>
    <t>c.512G&gt;A</t>
  </si>
  <si>
    <t>p.(Gln185*)</t>
  </si>
  <si>
    <t>c.553C&gt;T</t>
  </si>
  <si>
    <t>p.(Asn188Asp)</t>
  </si>
  <si>
    <t>c.562A&gt;G</t>
  </si>
  <si>
    <t>p.(Asn188Ser)</t>
  </si>
  <si>
    <t>c.563A&gt;G</t>
  </si>
  <si>
    <t>p.(Pro192Leu)</t>
  </si>
  <si>
    <t>c.575C&gt;T</t>
  </si>
  <si>
    <t>p.(Leu211Pro)</t>
  </si>
  <si>
    <t>c.632T&gt;C</t>
  </si>
  <si>
    <t>p.(Ile228Asn)</t>
  </si>
  <si>
    <t>c.683T&gt;A</t>
  </si>
  <si>
    <t>p.(Ile229Thr)</t>
  </si>
  <si>
    <t>c.686T&gt;C</t>
  </si>
  <si>
    <t>p.(His235Arg)</t>
  </si>
  <si>
    <t>c.704A&gt;G</t>
  </si>
  <si>
    <t>p.(Gln254Arg)</t>
  </si>
  <si>
    <t>c.761A&gt;G</t>
  </si>
  <si>
    <t>p.(Arg261*)</t>
  </si>
  <si>
    <t>c.781A&gt;T</t>
  </si>
  <si>
    <t>p.(Ala274Thr)</t>
  </si>
  <si>
    <t>c.820G&gt;A</t>
  </si>
  <si>
    <t>p.(Gly275Glu)</t>
  </si>
  <si>
    <t>c.824G&gt;A</t>
  </si>
  <si>
    <t>p.(Gly282Val)</t>
  </si>
  <si>
    <t>c.845G&gt;T</t>
  </si>
  <si>
    <t>p.(Ala308Thr)</t>
  </si>
  <si>
    <t>c.922G&gt;A</t>
  </si>
  <si>
    <t>p.(Asn310Tyr)</t>
  </si>
  <si>
    <t>c.928A&gt;T</t>
  </si>
  <si>
    <t>p.(Phe312Ser)</t>
  </si>
  <si>
    <t>c.935T&gt;G</t>
  </si>
  <si>
    <t>c.935T&gt;C</t>
  </si>
  <si>
    <t>p.(Leu315Pro)</t>
  </si>
  <si>
    <t>c.944T&gt;C</t>
  </si>
  <si>
    <t>p.(Ala317Val)</t>
  </si>
  <si>
    <t>c.950C&gt;T</t>
  </si>
  <si>
    <t>p.(His318Leu)</t>
  </si>
  <si>
    <t>c.953A&gt;T</t>
  </si>
  <si>
    <t>p.(Val322Asp)</t>
  </si>
  <si>
    <t>c.965T&gt;A</t>
  </si>
  <si>
    <t>p.(Thr330Pro)</t>
  </si>
  <si>
    <t>c.988A&gt;C</t>
  </si>
  <si>
    <t>p.(Cys333Tyr)</t>
  </si>
  <si>
    <t>c.998G&gt;A</t>
  </si>
  <si>
    <t>c.1002T&gt;G</t>
  </si>
  <si>
    <t>p.(Leu335Pro)</t>
  </si>
  <si>
    <t>c.1004T&gt;C</t>
  </si>
  <si>
    <t>p.(Asp341Tyr)</t>
  </si>
  <si>
    <t>c.1021G&gt;T</t>
  </si>
  <si>
    <t>p.(Gly346Asp)</t>
  </si>
  <si>
    <t>c.1037G&gt;A</t>
  </si>
  <si>
    <t>p.(Asn361Lys)</t>
  </si>
  <si>
    <t>c.1083T&gt;A</t>
  </si>
  <si>
    <t>p.(Pro369Ser)</t>
  </si>
  <si>
    <t>c.1105C&gt;T</t>
  </si>
  <si>
    <t>p.(Met368Thr)</t>
  </si>
  <si>
    <t>c.1103T&gt;C</t>
  </si>
  <si>
    <t>p.(Asn373Asp)</t>
  </si>
  <si>
    <t>c.1117A&gt;G</t>
  </si>
  <si>
    <t>p.(Pro374Ser)</t>
  </si>
  <si>
    <t>c.1120C&gt;T</t>
  </si>
  <si>
    <t>p.(Thr381Ile)</t>
  </si>
  <si>
    <t>c.1142C&gt;T</t>
  </si>
  <si>
    <t>p.(Gln386Pro)</t>
  </si>
  <si>
    <t>c.1157A&gt;C</t>
  </si>
  <si>
    <t>p.(Val394Leu)</t>
  </si>
  <si>
    <t>c.1180G&gt;C</t>
  </si>
  <si>
    <t>p.(Asp425Val)</t>
  </si>
  <si>
    <t>c.1274A&gt;T</t>
  </si>
  <si>
    <t>p.(Gln439Pro)</t>
  </si>
  <si>
    <t>c.1316A&gt;C</t>
  </si>
  <si>
    <t>p.(Leu453Pro)</t>
  </si>
  <si>
    <t>c.1358T&gt;C</t>
  </si>
  <si>
    <t>p.(Met454Ile)</t>
  </si>
  <si>
    <t>c.1362G&gt;A</t>
  </si>
  <si>
    <t>p.(Lys467Arg)</t>
  </si>
  <si>
    <t>c.1400A&gt;G</t>
  </si>
  <si>
    <t>p.(Ala486Asp)</t>
  </si>
  <si>
    <t>c.1457C&gt;A</t>
  </si>
  <si>
    <t>c.1499G&gt;A</t>
  </si>
  <si>
    <t>c.1237-2A&gt;G</t>
  </si>
  <si>
    <t>c.178del</t>
  </si>
  <si>
    <t>p.(Asn78Thrfs*7)</t>
  </si>
  <si>
    <t>p.(Glu86Thrfs*8)</t>
  </si>
  <si>
    <t>c.256_257del</t>
  </si>
  <si>
    <t>p.(Ile93Leufs*7)</t>
  </si>
  <si>
    <t>c.276del</t>
  </si>
  <si>
    <t>c.378+1delG</t>
  </si>
  <si>
    <t>p.(Val140Tyrfs*12)</t>
  </si>
  <si>
    <t>c.418del</t>
  </si>
  <si>
    <t>p.(Thr143Leufs*9)</t>
  </si>
  <si>
    <t>c.427del</t>
  </si>
  <si>
    <t>p.(Thr190Phefs*15)</t>
  </si>
  <si>
    <t>c.568_569del</t>
  </si>
  <si>
    <t>p.(Ile229del)</t>
  </si>
  <si>
    <t>c.686_688del</t>
  </si>
  <si>
    <t>p.(Lys230del)</t>
  </si>
  <si>
    <t>c.689_691del</t>
  </si>
  <si>
    <t>p.(Gly232Aspfs*24)</t>
  </si>
  <si>
    <t>c.695del</t>
  </si>
  <si>
    <t>p.(Met266Cysfs*18)</t>
  </si>
  <si>
    <t>c.795del</t>
  </si>
  <si>
    <t>p.(Leu303Phefs*8)</t>
  </si>
  <si>
    <t>c.909_910del</t>
  </si>
  <si>
    <t>p.(Ala314Leufs*15)</t>
  </si>
  <si>
    <t>c.939del</t>
  </si>
  <si>
    <t>p.(Thr375Leufs*6)</t>
  </si>
  <si>
    <t>c.1123del</t>
  </si>
  <si>
    <t>p.(Ala393_Val394del)</t>
  </si>
  <si>
    <t>c.1176_1181del</t>
  </si>
  <si>
    <t>p.(Met412*)</t>
  </si>
  <si>
    <t>c.1234del</t>
  </si>
  <si>
    <t>p.(Ile413Leufs*36)</t>
  </si>
  <si>
    <t>c.1237del</t>
  </si>
  <si>
    <t>p.(Leu417_His418delinsTyr)</t>
  </si>
  <si>
    <t>c.1250_1252del</t>
  </si>
  <si>
    <t>p.(Thr431Glnfs*18)</t>
  </si>
  <si>
    <t>c.1291del</t>
  </si>
  <si>
    <t>p.(Ala475Hisfs*8)</t>
  </si>
  <si>
    <t>c.1422del</t>
  </si>
  <si>
    <t>p.(Ala379Lysfs*3)</t>
  </si>
  <si>
    <t>c.1133_1134dup</t>
  </si>
  <si>
    <t>c.376_378+1delGAGGinsA</t>
  </si>
  <si>
    <t>c.1109-1G&gt;A</t>
  </si>
  <si>
    <t>NM_005984.4(SLC25A1)</t>
  </si>
  <si>
    <t>p.(Ala274Val)</t>
  </si>
  <si>
    <t xml:space="preserve">c.821C&gt;T </t>
  </si>
  <si>
    <t>p.(Arg173Glyfs*2)</t>
  </si>
  <si>
    <t>c.517_526del</t>
  </si>
  <si>
    <t>p.(Arg198His)</t>
  </si>
  <si>
    <t>c.593G&gt;A</t>
  </si>
  <si>
    <t>p.(Val295Cysfs*4)</t>
  </si>
  <si>
    <t>c.882dup</t>
  </si>
  <si>
    <t>c.203-2delA</t>
  </si>
  <si>
    <t>c.821+1G&gt;A</t>
  </si>
  <si>
    <t>c.95-61G&gt;T</t>
  </si>
  <si>
    <t>p.(Ala9Profs*82)</t>
  </si>
  <si>
    <t>c.18_24dup</t>
  </si>
  <si>
    <t>p.(Arg282His)</t>
  </si>
  <si>
    <t xml:space="preserve">c.845G&gt;A </t>
  </si>
  <si>
    <t>p.(Arg282Cys)</t>
  </si>
  <si>
    <t xml:space="preserve">c.844C&gt;T </t>
  </si>
  <si>
    <t>p.(Arg282Gly)</t>
  </si>
  <si>
    <t xml:space="preserve">c.844C&gt;G </t>
  </si>
  <si>
    <t>p.(Asn219_Ile222delinsLysThrSer)</t>
  </si>
  <si>
    <t xml:space="preserve">c.657_665delinsGACCTC </t>
  </si>
  <si>
    <t>p.(Gly130Asp)</t>
  </si>
  <si>
    <t xml:space="preserve">c.389G&gt;A </t>
  </si>
  <si>
    <t>c.302+1G&gt;T</t>
  </si>
  <si>
    <t>p.(Ala28Thr)</t>
  </si>
  <si>
    <t>c.82G&gt;A</t>
  </si>
  <si>
    <t>p.(Pro45Leu)</t>
  </si>
  <si>
    <t>c.134C&gt;T</t>
  </si>
  <si>
    <t>p.(Glu144Gln)</t>
  </si>
  <si>
    <t>c.430G&gt;C</t>
  </si>
  <si>
    <t>p.(Gly167Arg)</t>
  </si>
  <si>
    <t>c.499G&gt;A</t>
  </si>
  <si>
    <t>p.(Ser193Trp)</t>
  </si>
  <si>
    <t>c.578C&gt;G</t>
  </si>
  <si>
    <t>p.(Met202Thr)</t>
  </si>
  <si>
    <t>c.605T&gt;C</t>
  </si>
  <si>
    <t>p.(Tyr256*)</t>
  </si>
  <si>
    <t>c.768C&gt;G</t>
  </si>
  <si>
    <t>p.(Tyr297Cys)</t>
  </si>
  <si>
    <t>c.890A&gt;G</t>
  </si>
  <si>
    <t>p.(Val80Cysfs*9)</t>
  </si>
  <si>
    <t>c.237_238insT</t>
  </si>
  <si>
    <t>p.(Ser121Lysfs*49)</t>
  </si>
  <si>
    <t>c.361dup</t>
  </si>
  <si>
    <t>p.(Gly211Argfs*35)</t>
  </si>
  <si>
    <t>c.630dup</t>
  </si>
  <si>
    <t>p.(Cys262Tyrfs*12)</t>
  </si>
  <si>
    <t>c.784_785insACGGAACACGTGGGACT</t>
  </si>
  <si>
    <t>p.(Val280Cysfs*19)</t>
  </si>
  <si>
    <t>c.837dup</t>
  </si>
  <si>
    <t>c.748-1G&gt;C</t>
  </si>
  <si>
    <t>c.527-1G&gt;A</t>
  </si>
  <si>
    <t>c.631+1delG</t>
  </si>
  <si>
    <t>c.821+1G&gt;T</t>
  </si>
  <si>
    <t>NM_152783.4(D2HGDH)</t>
  </si>
  <si>
    <t>c.1141-805G&gt;A</t>
  </si>
  <si>
    <t>p.(Ser109Trp)</t>
  </si>
  <si>
    <t>c.326C&gt;G</t>
  </si>
  <si>
    <t>p.(Val399Met)</t>
  </si>
  <si>
    <t>c.1195G&gt;A</t>
  </si>
  <si>
    <t>p.(Gly233Ser)</t>
  </si>
  <si>
    <t>c.697G&gt;A</t>
  </si>
  <si>
    <t>p.(Glu110Argfs*18)</t>
  </si>
  <si>
    <t>c.325_326dup</t>
  </si>
  <si>
    <t>c.685-2A&gt;G</t>
  </si>
  <si>
    <t>c.293-23A&gt;G</t>
  </si>
  <si>
    <t>p.(Ile147Ser)</t>
  </si>
  <si>
    <t xml:space="preserve">c.440T&gt;G </t>
  </si>
  <si>
    <t>p.(Pro189Leu)</t>
  </si>
  <si>
    <t xml:space="preserve">c.566C&gt;T </t>
  </si>
  <si>
    <t>p.(Ser343Glnfs*25)</t>
  </si>
  <si>
    <t>c.1027del</t>
  </si>
  <si>
    <t>p.(Asp375Tyr)</t>
  </si>
  <si>
    <t xml:space="preserve">c.1123G&gt;T </t>
  </si>
  <si>
    <t>c.1306+2T&gt;C</t>
  </si>
  <si>
    <t>p.(Asn439Asp)</t>
  </si>
  <si>
    <t xml:space="preserve">c.1315A&gt;G </t>
  </si>
  <si>
    <t>p.(Val444Ala)</t>
  </si>
  <si>
    <t xml:space="preserve">c.1331T&gt;C </t>
  </si>
  <si>
    <t>p.(Ala125Thr)</t>
  </si>
  <si>
    <t>c.373G&gt;A</t>
  </si>
  <si>
    <t>p.(Asn127Lys)</t>
  </si>
  <si>
    <t>c.381C&gt;A</t>
  </si>
  <si>
    <t>p.(Gly131Val)</t>
  </si>
  <si>
    <t>c.392G&gt;T</t>
  </si>
  <si>
    <t>p.(Met153Thr)</t>
  </si>
  <si>
    <t>c.458T&gt;C</t>
  </si>
  <si>
    <t>p.(Met153Val)</t>
  </si>
  <si>
    <t>c.457A&gt;G</t>
  </si>
  <si>
    <t>p.(Gln169*)</t>
  </si>
  <si>
    <t>c.505C&gt;T</t>
  </si>
  <si>
    <t>p.(Cys172Tyr)</t>
  </si>
  <si>
    <t>c.515G&gt;A</t>
  </si>
  <si>
    <t>p.(Ala205Val)</t>
  </si>
  <si>
    <t>c.614C&gt;T</t>
  </si>
  <si>
    <t>p.(Ala231Val)</t>
  </si>
  <si>
    <t>c.692C&gt;T</t>
  </si>
  <si>
    <t>p.(Cys286*)</t>
  </si>
  <si>
    <t>c.858C&gt;A</t>
  </si>
  <si>
    <t>p.(Tyr400*)</t>
  </si>
  <si>
    <t>c.1200C&gt;A</t>
  </si>
  <si>
    <t>p.(Arg419His)</t>
  </si>
  <si>
    <t>c.1256G&gt;A</t>
  </si>
  <si>
    <t>p.(Ala446Val)</t>
  </si>
  <si>
    <t>c.1337C&gt;T</t>
  </si>
  <si>
    <t>p.(Gly477Arg)</t>
  </si>
  <si>
    <t>c.1429G&gt;A</t>
  </si>
  <si>
    <t>c.853+2T&gt;C</t>
  </si>
  <si>
    <t>p.(Arg215Aspfs*25)</t>
  </si>
  <si>
    <t>p.(Thr445Glyfs*103)</t>
  </si>
  <si>
    <t>c.1333_1334del</t>
  </si>
  <si>
    <t>p.(Leu57Cysfs*43)</t>
  </si>
  <si>
    <t>c.168_183del</t>
  </si>
  <si>
    <t>p.(Gln129Argfs*25)</t>
  </si>
  <si>
    <t>c.386del</t>
  </si>
  <si>
    <t>p.(Arg323Alafs*45)</t>
  </si>
  <si>
    <t>c.963del</t>
  </si>
  <si>
    <t>c.998-1G&gt;C</t>
  </si>
  <si>
    <t>c.292+1G&gt;C</t>
  </si>
  <si>
    <t>NM_014297.4(ETHE1)</t>
  </si>
  <si>
    <t>c.375+5G&gt;A</t>
  </si>
  <si>
    <t xml:space="preserve">c.3G&gt;T </t>
  </si>
  <si>
    <t>c.712+13_712+20delGGACCTGG</t>
  </si>
  <si>
    <t>p.(Ser88Trpfs*57)</t>
  </si>
  <si>
    <t>c.263del</t>
  </si>
  <si>
    <t>c.713-2A&gt;G</t>
  </si>
  <si>
    <t>c.227-1G&gt;T</t>
  </si>
  <si>
    <t>c.81+2T&gt;G</t>
  </si>
  <si>
    <t>p.(Leu185Arg)</t>
  </si>
  <si>
    <t xml:space="preserve">c.554T&gt;G </t>
  </si>
  <si>
    <t>p.(Arg163Trp)</t>
  </si>
  <si>
    <t xml:space="preserve">c.487C&gt;T </t>
  </si>
  <si>
    <t>p.(Asp196Asn)</t>
  </si>
  <si>
    <t xml:space="preserve">c.586G&gt;A </t>
  </si>
  <si>
    <t>c.505+1G&gt;T</t>
  </si>
  <si>
    <t>p.(His147Leufs*30)</t>
  </si>
  <si>
    <t>c.440_450del</t>
  </si>
  <si>
    <t>p.(Val202Glyfs*19)</t>
  </si>
  <si>
    <t>p.(Thr201Serfs)</t>
  </si>
  <si>
    <t>c.602_603del</t>
  </si>
  <si>
    <t>c.505+1G&gt;A</t>
  </si>
  <si>
    <t>c.505+1G&gt;C</t>
  </si>
  <si>
    <t>p.(Asp165Gly)</t>
  </si>
  <si>
    <t xml:space="preserve">c.494A&gt;G </t>
  </si>
  <si>
    <t>p.(Arg163Gln)</t>
  </si>
  <si>
    <t xml:space="preserve">c.488G&gt;A </t>
  </si>
  <si>
    <t>p.(Cys161Tyr)</t>
  </si>
  <si>
    <t xml:space="preserve">c.482G&gt;A </t>
  </si>
  <si>
    <t>p.(Arg159His)</t>
  </si>
  <si>
    <t xml:space="preserve">c.476G&gt;A </t>
  </si>
  <si>
    <t>p.(Thr136Ala)</t>
  </si>
  <si>
    <t xml:space="preserve">c.406A&gt;G </t>
  </si>
  <si>
    <t>p.(Tyr74*)</t>
  </si>
  <si>
    <t>c.221dup</t>
  </si>
  <si>
    <t>p.(Gln12*)</t>
  </si>
  <si>
    <t>c.34C&gt;T</t>
  </si>
  <si>
    <t>p.(Gln27Lys)</t>
  </si>
  <si>
    <t>c.79C&gt;A</t>
  </si>
  <si>
    <t>p.(Tyr38Cys)</t>
  </si>
  <si>
    <t>c.113A&gt;G</t>
  </si>
  <si>
    <t>p.(Leu55Pro)</t>
  </si>
  <si>
    <t>c.164T&gt;C</t>
  </si>
  <si>
    <t>p.(Gln63*)</t>
  </si>
  <si>
    <t>c.187C&gt;T</t>
  </si>
  <si>
    <t>p.(Ser88Leu)</t>
  </si>
  <si>
    <t>c.263C&gt;T</t>
  </si>
  <si>
    <t>c.406A&gt;G</t>
  </si>
  <si>
    <t>p.(Thr152Ile)</t>
  </si>
  <si>
    <t>c.455C&gt;T</t>
  </si>
  <si>
    <t>p.(Arg163Gly)</t>
  </si>
  <si>
    <t>c.487C&gt;G</t>
  </si>
  <si>
    <t>p.(Thr164Lys)</t>
  </si>
  <si>
    <t>c.491C&gt;A</t>
  </si>
  <si>
    <t>c.376-1G&gt;T</t>
  </si>
  <si>
    <t>p.(Ile23Serfs*10)</t>
  </si>
  <si>
    <t>c.66del</t>
  </si>
  <si>
    <t>p.(Glu44Valfs*62)</t>
  </si>
  <si>
    <t>c.131_132del</t>
  </si>
  <si>
    <t>p.(Asn77Ilefs*68)</t>
  </si>
  <si>
    <t>c.230del</t>
  </si>
  <si>
    <t>p.(Glu208del)</t>
  </si>
  <si>
    <t>c.622_624del</t>
  </si>
  <si>
    <t>p.(His198Profs*23)</t>
  </si>
  <si>
    <t>c.592dup</t>
  </si>
  <si>
    <t>p.(Pro186Glnfs*5)</t>
  </si>
  <si>
    <t>c.557del</t>
  </si>
  <si>
    <t>p.(Arg43Lysfs*64)</t>
  </si>
  <si>
    <t>c.127dup</t>
  </si>
  <si>
    <t>p.(Ser119Profs*26)</t>
  </si>
  <si>
    <t>p.(Arg130Glyfs*15)</t>
  </si>
  <si>
    <t>c.388del</t>
  </si>
  <si>
    <t>c.227-2A&gt;G</t>
  </si>
  <si>
    <t>c.227-2A&gt;C</t>
  </si>
  <si>
    <t>c.596-1G&gt;A</t>
  </si>
  <si>
    <t>c.596-2A&gt;G</t>
  </si>
  <si>
    <t>c.595+2T&gt;G</t>
  </si>
  <si>
    <t>NDUFS4 (NM_002495.3)</t>
  </si>
  <si>
    <t>p.(Arg106*)</t>
  </si>
  <si>
    <t>c.316C&gt;T</t>
  </si>
  <si>
    <t>—</t>
    <phoneticPr fontId="3" type="noConversion"/>
  </si>
  <si>
    <t>p.(Lys154Asnfs*35)</t>
  </si>
  <si>
    <t>c.462del</t>
  </si>
  <si>
    <t xml:space="preserve"> c.99-1G&gt;A</t>
  </si>
  <si>
    <t>p.(Arg84His)</t>
  </si>
  <si>
    <t xml:space="preserve">c.251G&gt;A </t>
  </si>
  <si>
    <t xml:space="preserve"> c.350+1G&gt;A</t>
  </si>
  <si>
    <t>p.(Ser157*)</t>
  </si>
  <si>
    <t>c.470_471del</t>
  </si>
  <si>
    <t>c.178-2A&gt;G</t>
  </si>
  <si>
    <t>p.(Asp119His)</t>
  </si>
  <si>
    <t xml:space="preserve"> c.355G&gt;C</t>
  </si>
  <si>
    <t>p.(Lys158Serfs*33)</t>
  </si>
  <si>
    <t xml:space="preserve"> c.466_470dup</t>
  </si>
  <si>
    <t>p.(Trp15*)</t>
  </si>
  <si>
    <t>c.44G&gt;A</t>
  </si>
  <si>
    <t>p.(Trp97*)</t>
  </si>
  <si>
    <t>c.291del</t>
  </si>
  <si>
    <t>p.(Trp114Arg)</t>
  </si>
  <si>
    <t xml:space="preserve"> c.340T&gt;C</t>
  </si>
  <si>
    <t xml:space="preserve"> c.351-2A&gt;G</t>
  </si>
  <si>
    <t>p.(Thr74Ilefs*18)</t>
  </si>
  <si>
    <t xml:space="preserve"> c.221del</t>
  </si>
  <si>
    <t xml:space="preserve">p.(Tyr160Serfs*31)
</t>
  </si>
  <si>
    <t>c.472_476dup</t>
  </si>
  <si>
    <t>p.(Pro68Glufs*5)</t>
  </si>
  <si>
    <t>c.202_203delinsG</t>
  </si>
  <si>
    <t>p.(Pro155Thrfs*26)</t>
  </si>
  <si>
    <t>c.462dup</t>
  </si>
  <si>
    <t>p.(Lys158Profs*32)</t>
  </si>
  <si>
    <t>c.466_467dup</t>
  </si>
  <si>
    <t>p.(Arg169Lysfs*21)</t>
  </si>
  <si>
    <t>c.504_505dup</t>
  </si>
  <si>
    <t>p.(Val8Glyfs*48)</t>
  </si>
  <si>
    <t>c.21_22del</t>
  </si>
  <si>
    <t>p.(Leu121Tyrfs*6)</t>
  </si>
  <si>
    <t>c.360del</t>
  </si>
  <si>
    <t>p.(Phe128Serfs*6)</t>
  </si>
  <si>
    <t>c.374_380dup</t>
  </si>
  <si>
    <t>p.(Trp107Lysfs*4)</t>
  </si>
  <si>
    <t>c.319_322del</t>
  </si>
  <si>
    <t>p.(Thr170Lysfs*21)</t>
  </si>
  <si>
    <t>c.504_508dup</t>
  </si>
  <si>
    <t>p.(Lys76Ilefs*17)</t>
  </si>
  <si>
    <t>c.226_227insTA</t>
  </si>
  <si>
    <t>p.(Tyr160*)</t>
  </si>
  <si>
    <t>c.480T&gt;A</t>
  </si>
  <si>
    <t>p.(Trp166*)</t>
  </si>
  <si>
    <t>c.497G&gt;A</t>
  </si>
  <si>
    <t>p.(Lys96*)</t>
  </si>
  <si>
    <t>c.286A&gt;T</t>
  </si>
  <si>
    <t>c.99-2A&gt;G</t>
  </si>
  <si>
    <t>c.350+1G&gt;T</t>
  </si>
  <si>
    <t>p.(Leu126Glnfs*3)</t>
  </si>
  <si>
    <t>c.377_384del</t>
  </si>
  <si>
    <t xml:space="preserve">NM_030780.4(SLC25A32)
</t>
  </si>
  <si>
    <t>p.(Met257Valfs*28)</t>
  </si>
  <si>
    <t>c.769_770del</t>
  </si>
  <si>
    <t>p.(Ala238_Val239insAlaThrAlaAsnIleLeuAspSerAlaAlaThrValGluTyrIleSerValAlaAlaLeuSerLysIlePheAla)</t>
  </si>
  <si>
    <t>c.715_716insCGACAGCAAATATTTTGGATAGTGCTGCAACAGTAGAATATATATCTGTTGCAGCACTATCCAAAATATTTGCTG</t>
  </si>
  <si>
    <t>c.-197del</t>
  </si>
  <si>
    <t>p.(Arg147His)</t>
  </si>
  <si>
    <t xml:space="preserve">c.440G&gt;A </t>
  </si>
  <si>
    <t>c.-8_10del</t>
  </si>
  <si>
    <t>p.(Lys272Argfs*12)</t>
  </si>
  <si>
    <t>c.813_817del</t>
  </si>
  <si>
    <t>p.(Trp142*)</t>
  </si>
  <si>
    <t xml:space="preserve">c.425G&gt;A </t>
  </si>
  <si>
    <t>p.(Glu226*)</t>
  </si>
  <si>
    <t>c.676G&gt;T</t>
  </si>
  <si>
    <t>p.(Gly97*)</t>
  </si>
  <si>
    <t>c.289G&gt;T</t>
  </si>
  <si>
    <t>p.(Gln6*)</t>
  </si>
  <si>
    <t>c.16C&gt;T</t>
  </si>
  <si>
    <t>p.(Tyr99Leufs*12)</t>
  </si>
  <si>
    <t>c.295dup</t>
  </si>
  <si>
    <t>p.(Tyr174Serfs*32)</t>
  </si>
  <si>
    <t>c.520_523del</t>
  </si>
  <si>
    <t>p.(Ala105Serfs*8)</t>
  </si>
  <si>
    <t>c.312_313insTCTTTTA</t>
  </si>
  <si>
    <t>c.155-2A&gt;G</t>
  </si>
  <si>
    <t>c.392-1G&gt;A</t>
  </si>
  <si>
    <t>c.553-1G&gt;A</t>
  </si>
  <si>
    <t>c.553-2A&gt;T</t>
  </si>
  <si>
    <t>c.305+1G&gt;A</t>
  </si>
  <si>
    <t>c.389_391+22del</t>
  </si>
  <si>
    <t>c.812+1G&gt;T</t>
  </si>
  <si>
    <t>NM_194279.3(ISCA2)</t>
  </si>
  <si>
    <t>p.(Gly77Ser)</t>
  </si>
  <si>
    <t>c.229G&gt;A</t>
  </si>
  <si>
    <t>p.(Phe99Leufs*18)</t>
  </si>
  <si>
    <t>c.297del</t>
  </si>
  <si>
    <t>p.(Asp54Argfs*47)</t>
  </si>
  <si>
    <t>c.159dup</t>
  </si>
  <si>
    <t>p.(Asp89Glufs*28)</t>
  </si>
  <si>
    <t>c.267del</t>
  </si>
  <si>
    <t>p.(Val91Thrfs*24)</t>
  </si>
  <si>
    <t>c.271_277del</t>
  </si>
  <si>
    <t>p.(Ala104Glnfs*13)</t>
  </si>
  <si>
    <t>c.310del</t>
  </si>
  <si>
    <t>p.(Asn136Glufs*22)</t>
  </si>
  <si>
    <t>c.405dup</t>
  </si>
  <si>
    <t>p.(Thr53Argfs*47)</t>
  </si>
  <si>
    <t>c.158_159del</t>
  </si>
  <si>
    <t>p.(Asp54Valfs*62)</t>
  </si>
  <si>
    <t>c.161_164del</t>
  </si>
  <si>
    <t xml:space="preserve">c.175-2A&gt;G </t>
  </si>
  <si>
    <t>NM_001985.2(ETFB)</t>
  </si>
  <si>
    <t>p.(Lys205del)</t>
  </si>
  <si>
    <t>c.614_616del</t>
  </si>
  <si>
    <t>c.58-84C&gt;T</t>
  </si>
  <si>
    <t>p.(Arg85*)</t>
  </si>
  <si>
    <t>c.253C&gt;T</t>
  </si>
  <si>
    <t>p.(Ala78Thr)</t>
  </si>
  <si>
    <t xml:space="preserve">c.232G&gt;A </t>
  </si>
  <si>
    <t>p.(Arg164Gln)</t>
  </si>
  <si>
    <t xml:space="preserve">c.491G&gt;A </t>
  </si>
  <si>
    <t>p.(Asp128Asn)</t>
  </si>
  <si>
    <t xml:space="preserve">c.382G&gt;A </t>
  </si>
  <si>
    <t>p.(Leu79Gln)</t>
  </si>
  <si>
    <t xml:space="preserve">c.236T&gt;A </t>
  </si>
  <si>
    <t>p.(Glu54Lys)</t>
  </si>
  <si>
    <t xml:space="preserve">c.160G&gt;A </t>
  </si>
  <si>
    <t>p.(Lys19*)</t>
  </si>
  <si>
    <t>c.55A&gt;T</t>
  </si>
  <si>
    <t>p.(Cys42Arg)</t>
  </si>
  <si>
    <t>c.124T&gt;C</t>
  </si>
  <si>
    <t>p.(Arg164Trp)</t>
  </si>
  <si>
    <t>c.490C&gt;T</t>
  </si>
  <si>
    <t>p.(Arg191Cys)</t>
  </si>
  <si>
    <t>c.571C&gt;T</t>
  </si>
  <si>
    <t>p.(Gln125His)</t>
  </si>
  <si>
    <t>c.375G&gt;C</t>
  </si>
  <si>
    <t>c.597+1G&gt;C</t>
  </si>
  <si>
    <t>p.(Thr27Profs*8)</t>
  </si>
  <si>
    <t>c.78del</t>
  </si>
  <si>
    <t>p.(Gly28Valfs*7)</t>
  </si>
  <si>
    <t>c.81del</t>
  </si>
  <si>
    <t>p.(Glu48del)</t>
  </si>
  <si>
    <t>c.143_145del</t>
  </si>
  <si>
    <t>p.(Val46Trpfs*13)</t>
  </si>
  <si>
    <t>c.136del</t>
  </si>
  <si>
    <t>c.58-68_58-67insT</t>
  </si>
  <si>
    <t>c.58-96_58-95insG</t>
  </si>
  <si>
    <t>c.58-102_58-101insACAAGGCCCTGCCCCTTTCCAGG</t>
  </si>
  <si>
    <t>c.58-125del</t>
  </si>
  <si>
    <t>c.58-216del</t>
  </si>
  <si>
    <t>c.58-233_58-232insGGATGATCAAGTC</t>
  </si>
  <si>
    <t>c.58-278_58-275delTTTC</t>
  </si>
  <si>
    <t>c.58-279_58-278delCT</t>
  </si>
  <si>
    <t>p.(Leu121Argfs*17)</t>
  </si>
  <si>
    <t>c.362del</t>
  </si>
  <si>
    <t>p.(Cys131*)</t>
  </si>
  <si>
    <t>c.392_393del</t>
  </si>
  <si>
    <t>p.(Ser151Profs*3)</t>
  </si>
  <si>
    <t>c.450del</t>
  </si>
  <si>
    <t>p.(Val239Trpfs*11)</t>
  </si>
  <si>
    <t>c.715del</t>
  </si>
  <si>
    <t>p.(Val224Aspfs*19)</t>
  </si>
  <si>
    <t>p.(Val181*)</t>
  </si>
  <si>
    <t>c.541del</t>
  </si>
  <si>
    <t>p.(Pro211Leufs*8)</t>
  </si>
  <si>
    <t>c.632del</t>
  </si>
  <si>
    <t>c.598-1delG</t>
  </si>
  <si>
    <t>NM_018972.2(GDAP1)</t>
  </si>
  <si>
    <t>p.(Gln92Argfs*18)</t>
  </si>
  <si>
    <t>c.273del</t>
  </si>
  <si>
    <t>p.(Gln163*)</t>
  </si>
  <si>
    <t>p.(Arg257*)</t>
  </si>
  <si>
    <t xml:space="preserve">c.769C&gt;T </t>
  </si>
  <si>
    <t>p.(Lys39Asn)</t>
  </si>
  <si>
    <t>c.117G&gt;C</t>
  </si>
  <si>
    <t>p.(Arg273*)</t>
  </si>
  <si>
    <t>c.817C&gt;T</t>
  </si>
  <si>
    <t>p.(Leu239Phe)</t>
  </si>
  <si>
    <t xml:space="preserve">c.715C&gt;T </t>
  </si>
  <si>
    <t>p.(Tyr117Leufs*13)</t>
  </si>
  <si>
    <t>c.349dup</t>
  </si>
  <si>
    <t>p.(Thr288Asnfs*3)</t>
  </si>
  <si>
    <t>c.862dup</t>
  </si>
  <si>
    <t>p.(His30Leu)</t>
  </si>
  <si>
    <t xml:space="preserve">c.89A&gt;T </t>
  </si>
  <si>
    <t>p.(Trp31*)</t>
  </si>
  <si>
    <t xml:space="preserve">c.92G&gt;A </t>
  </si>
  <si>
    <t>p.(Ser37Thr)</t>
  </si>
  <si>
    <t xml:space="preserve">c.109T&gt;A </t>
  </si>
  <si>
    <t>p.(Asp103Val)</t>
  </si>
  <si>
    <t xml:space="preserve">c.308A&gt;T </t>
  </si>
  <si>
    <t>c.311-1790_408del</t>
  </si>
  <si>
    <t>c.[347T&gt;C];[62delA]</t>
  </si>
  <si>
    <t>p.(Met116Arg)</t>
  </si>
  <si>
    <t xml:space="preserve">c.347T&gt;G </t>
  </si>
  <si>
    <t>p.(Arg120Trp)</t>
  </si>
  <si>
    <t xml:space="preserve">c.358C&gt;T </t>
  </si>
  <si>
    <t>p.(His123Arg)</t>
  </si>
  <si>
    <t xml:space="preserve">c.368A&gt;G </t>
  </si>
  <si>
    <t xml:space="preserve">c.372C&gt;G </t>
  </si>
  <si>
    <t>p.(Arg125*)</t>
  </si>
  <si>
    <t>p.(Pro144Leu)</t>
  </si>
  <si>
    <t xml:space="preserve">c.431C&gt;T </t>
  </si>
  <si>
    <t>p.(Ala156Gly)</t>
  </si>
  <si>
    <t xml:space="preserve">c.467C&gt;G </t>
  </si>
  <si>
    <t>p.(Thr157Pro)</t>
  </si>
  <si>
    <t xml:space="preserve">c.469A&gt;C </t>
  </si>
  <si>
    <t>p.(Arg161His)</t>
  </si>
  <si>
    <t>p.(Glu168Serfs*4)</t>
  </si>
  <si>
    <t>c.501del</t>
  </si>
  <si>
    <t>p.(Glu168Valfs*2)</t>
  </si>
  <si>
    <t>c.503_504del</t>
  </si>
  <si>
    <t>p.(Lys193Asnfs*13)</t>
  </si>
  <si>
    <t>c.579del</t>
  </si>
  <si>
    <t>c.579+1G&gt;A</t>
  </si>
  <si>
    <t>p.(Ser194*)</t>
  </si>
  <si>
    <t xml:space="preserve">c.581C&gt;G </t>
  </si>
  <si>
    <t>p.(Gln218Glu)</t>
  </si>
  <si>
    <t xml:space="preserve">c.652C&gt;G </t>
  </si>
  <si>
    <t>p.(Arg226Ser)</t>
  </si>
  <si>
    <t xml:space="preserve">c.678A&gt;T </t>
  </si>
  <si>
    <t>p.(Pro231Leu)</t>
  </si>
  <si>
    <t xml:space="preserve">c.692C&gt;T </t>
  </si>
  <si>
    <t>p.(Gln235*)</t>
  </si>
  <si>
    <t>p.(Cys240Tyr)</t>
  </si>
  <si>
    <t xml:space="preserve">c.719G&gt;A </t>
  </si>
  <si>
    <t>p.(Phe263Leufs*22)</t>
  </si>
  <si>
    <t>c.786del</t>
  </si>
  <si>
    <t>p.(Pro274Leu)</t>
  </si>
  <si>
    <t>p.(Arg310Gln)</t>
  </si>
  <si>
    <t xml:space="preserve">c.929G&gt;A </t>
  </si>
  <si>
    <t>p.(Gly327Asp)</t>
  </si>
  <si>
    <t xml:space="preserve">c.980G&gt;A </t>
  </si>
  <si>
    <t>p.(Arg341Glnfs*12)</t>
  </si>
  <si>
    <t>c.1019dup</t>
  </si>
  <si>
    <t>p.(Met1Leu)</t>
  </si>
  <si>
    <t>c.1A&gt;T</t>
  </si>
  <si>
    <t>p.(Ser34Cys)</t>
  </si>
  <si>
    <t>c.101C&gt;G</t>
  </si>
  <si>
    <t>p.(Pro78Leu)</t>
  </si>
  <si>
    <t>c.233C&gt;T</t>
  </si>
  <si>
    <t>p.(Gln99*)</t>
  </si>
  <si>
    <t>c.295C&gt;T</t>
  </si>
  <si>
    <t>p.(Glu104Lys)</t>
  </si>
  <si>
    <t>c.310G&gt;A</t>
  </si>
  <si>
    <t>p.(Pro111His)</t>
  </si>
  <si>
    <t>c.332C&gt;A</t>
  </si>
  <si>
    <t>p.(Met116Thr)</t>
  </si>
  <si>
    <t>c.347T&gt;C</t>
  </si>
  <si>
    <t>p.(Arg120Gln)</t>
  </si>
  <si>
    <t>c.359G&gt;A</t>
  </si>
  <si>
    <t>p.(Arg120Gly)</t>
  </si>
  <si>
    <t>c.358C&gt;G</t>
  </si>
  <si>
    <t>p.(Gln122Lys)</t>
  </si>
  <si>
    <t>c.364C&gt;A</t>
  </si>
  <si>
    <t>p.(Asp129His)</t>
  </si>
  <si>
    <t>c.385G&gt;C</t>
  </si>
  <si>
    <t>p.(Ser130Cys)</t>
  </si>
  <si>
    <t>c.389C&gt;G</t>
  </si>
  <si>
    <t>p.(Asp149Tyr)</t>
  </si>
  <si>
    <t>c.445G&gt;T</t>
  </si>
  <si>
    <t>p.(Asn178Ser)</t>
  </si>
  <si>
    <t>c.533A&gt;G</t>
  </si>
  <si>
    <t>p.(Arg191*)</t>
  </si>
  <si>
    <t>p.(Lys193*)</t>
  </si>
  <si>
    <t>c.577A&gt;T</t>
  </si>
  <si>
    <t>p.(Val219Asp)</t>
  </si>
  <si>
    <t>c.656T&gt;A</t>
  </si>
  <si>
    <t>p.(Val219Gly)</t>
  </si>
  <si>
    <t>c.656T&gt;G</t>
  </si>
  <si>
    <t>p.(Glu222Lys)</t>
  </si>
  <si>
    <t>c.664G&gt;A</t>
  </si>
  <si>
    <t>p.(Leu223*)</t>
  </si>
  <si>
    <t>c.668T&gt;A</t>
  </si>
  <si>
    <t>p.(Arg226Lys)</t>
  </si>
  <si>
    <t>c.677G&gt;A</t>
  </si>
  <si>
    <t>c.678A&gt;C</t>
  </si>
  <si>
    <t>p.(Asn227Asp)</t>
  </si>
  <si>
    <t>c.679A&gt;G</t>
  </si>
  <si>
    <t>p.(Trp238Cys)</t>
  </si>
  <si>
    <t>c.714G&gt;C</t>
  </si>
  <si>
    <t>p.(Trp238*)</t>
  </si>
  <si>
    <t>c.714G&gt;A</t>
  </si>
  <si>
    <t>p.(Ala247Val)</t>
  </si>
  <si>
    <t>c.740C&gt;T</t>
  </si>
  <si>
    <t>p.(His256Arg)</t>
  </si>
  <si>
    <t>c.767A&gt;G</t>
  </si>
  <si>
    <t>p.(Arg273Gly)</t>
  </si>
  <si>
    <t>c.817C&gt;G</t>
  </si>
  <si>
    <t>p.(Tyr279Cys)</t>
  </si>
  <si>
    <t>c.836A&gt;G</t>
  </si>
  <si>
    <t>c.845G&gt;A</t>
  </si>
  <si>
    <t>p.(Asn297Lys)</t>
  </si>
  <si>
    <t>c.891C&gt;G</t>
  </si>
  <si>
    <t>c.310+3A&gt;G</t>
  </si>
  <si>
    <t>c.311-1G&gt;A</t>
  </si>
  <si>
    <t>c.485-2A&gt;G</t>
  </si>
  <si>
    <t>p.(Gly10Glufs*15)</t>
  </si>
  <si>
    <t>c.27_28del</t>
  </si>
  <si>
    <t>p.(Lys39Argfs*5)</t>
  </si>
  <si>
    <t>c.116del</t>
  </si>
  <si>
    <t>p.(Glu114Alafs*32)</t>
  </si>
  <si>
    <t>c.341_344del</t>
  </si>
  <si>
    <t>p.(Glu145Asnfs*16)</t>
  </si>
  <si>
    <t>c.433_437del</t>
  </si>
  <si>
    <t>p.(Thr147Leufs*5)</t>
  </si>
  <si>
    <t>c.439del</t>
  </si>
  <si>
    <t>p.(Ile186Metfs*20)</t>
  </si>
  <si>
    <t>c.558del</t>
  </si>
  <si>
    <t>p.(Arg226del)</t>
  </si>
  <si>
    <t>c.677_679del</t>
  </si>
  <si>
    <t>p.(Tyr280*)</t>
  </si>
  <si>
    <t>c.840del</t>
  </si>
  <si>
    <t>p.(Arg310Glyfs*38)</t>
  </si>
  <si>
    <t>c.928del</t>
  </si>
  <si>
    <t>p.(Ser34Phefs*13)</t>
  </si>
  <si>
    <t>c.100dup</t>
  </si>
  <si>
    <t>p.(Pro59Alafs*4)</t>
  </si>
  <si>
    <t>c.173_174insA</t>
  </si>
  <si>
    <t>p.(Glu168Argfs*3)</t>
  </si>
  <si>
    <t>c.501dup</t>
  </si>
  <si>
    <t>p.(Pro59Valfs*4)</t>
  </si>
  <si>
    <t>c.174_176delinsTGTG</t>
  </si>
  <si>
    <t>c.172_173delinsTTA</t>
  </si>
  <si>
    <t>p.(Gln182Hisfs*8)</t>
  </si>
  <si>
    <t>c.546_556del</t>
  </si>
  <si>
    <t>p.(Ala303Valfs*46)</t>
  </si>
  <si>
    <t>c.906_907dup</t>
  </si>
  <si>
    <t>p.(Phe335Leufs*13)</t>
  </si>
  <si>
    <t>c.1005del</t>
  </si>
  <si>
    <t>p.(Arg9Lysfs*7)</t>
  </si>
  <si>
    <t>c.25_26insAA</t>
  </si>
  <si>
    <t>p.(Lys25Serfs*19)</t>
  </si>
  <si>
    <t>c.72del</t>
  </si>
  <si>
    <t>p.(Val79Tyrfs*9)</t>
  </si>
  <si>
    <t>c.235_239del</t>
  </si>
  <si>
    <t>p.(Pro179Glnfs*27)</t>
  </si>
  <si>
    <t>c.536del</t>
  </si>
  <si>
    <t>NM_174889.4(NDUFAF2)</t>
  </si>
  <si>
    <t>p.(Trp74*)</t>
  </si>
  <si>
    <t>c.221G&gt;A</t>
  </si>
  <si>
    <t>p.(Gln103*)</t>
  </si>
  <si>
    <t>c.307C&gt;T</t>
  </si>
  <si>
    <t>p.(Lys31*)</t>
  </si>
  <si>
    <t>c.91A&gt;T</t>
  </si>
  <si>
    <t>p.(Trp3*)</t>
  </si>
  <si>
    <t>c.9G&gt;A</t>
  </si>
  <si>
    <t>p.(Tyr38*)</t>
  </si>
  <si>
    <t>c.114C&gt;G</t>
  </si>
  <si>
    <t>p.(Arg47*)</t>
  </si>
  <si>
    <t>p.(Ile35Serfs*18)</t>
  </si>
  <si>
    <t>c.103del</t>
  </si>
  <si>
    <t xml:space="preserve"> p.(Gln27*)</t>
  </si>
  <si>
    <t>c.79C&gt;T</t>
  </si>
  <si>
    <t xml:space="preserve"> p.(Gln44Pro)</t>
  </si>
  <si>
    <t>c.131A&gt;C</t>
  </si>
  <si>
    <t>p.(Ile129Argfs*22)</t>
  </si>
  <si>
    <t>c.386_390del</t>
  </si>
  <si>
    <t>p.(Gln27Hisfs*26)</t>
  </si>
  <si>
    <t>p.(Phe28Serfs*25)</t>
  </si>
  <si>
    <t>c.83del</t>
  </si>
  <si>
    <t>p.(Tyr62Leufs*28)</t>
  </si>
  <si>
    <t>c.185del</t>
  </si>
  <si>
    <t>p.(Thr78Lysfs*12)</t>
  </si>
  <si>
    <t>p.(Lys80Leufs*9)</t>
  </si>
  <si>
    <t>c.238_241del</t>
  </si>
  <si>
    <t>p.(His94Glnfs*13)</t>
  </si>
  <si>
    <t>c.282_283del</t>
  </si>
  <si>
    <t>p.(Pro124Glnfs*65)</t>
  </si>
  <si>
    <t>c.369del</t>
  </si>
  <si>
    <t>p.(Thr150Trpfs*2)</t>
  </si>
  <si>
    <t>c.448_449del</t>
  </si>
  <si>
    <t>p.(Tyr106Leufs*2)</t>
  </si>
  <si>
    <t>c.316dup</t>
  </si>
  <si>
    <t>c.218-2A&gt;G</t>
  </si>
  <si>
    <t>c.217+1G&gt;T</t>
  </si>
  <si>
    <t>NM_017775.3(TTC19)</t>
  </si>
  <si>
    <t>p.(Leu324Pro)</t>
  </si>
  <si>
    <t xml:space="preserve"> c.971T&gt;C</t>
  </si>
  <si>
    <t>c.462_462+1insGTAA</t>
  </si>
  <si>
    <t>p.(Gln195*)</t>
  </si>
  <si>
    <t>c.583C&gt;T</t>
  </si>
  <si>
    <t>p.(Glu39*)</t>
  </si>
  <si>
    <t>c.115G&gt;T</t>
  </si>
  <si>
    <t>p.(Leu219*)</t>
  </si>
  <si>
    <t xml:space="preserve">c.656T&gt;G </t>
  </si>
  <si>
    <t>p.(Lys370*)</t>
  </si>
  <si>
    <t>c.1108_1112del</t>
  </si>
  <si>
    <t>c.677-2_679delAGTGG</t>
  </si>
  <si>
    <t>c.-42G&gt;T</t>
  </si>
  <si>
    <t xml:space="preserve"> p.(Met1Val)</t>
  </si>
  <si>
    <t>p.(Arg3Trp)</t>
  </si>
  <si>
    <t>p.(Trp65*)</t>
  </si>
  <si>
    <t xml:space="preserve">c.194G&gt;A </t>
  </si>
  <si>
    <t>p.(Arg102*)</t>
  </si>
  <si>
    <t xml:space="preserve">c.304C&gt;T </t>
  </si>
  <si>
    <t>p.(Leu185Pro)</t>
  </si>
  <si>
    <t xml:space="preserve">c.554T&gt;C </t>
  </si>
  <si>
    <t>p.(Gly201Metfs*8)</t>
  </si>
  <si>
    <t>c.601_604del</t>
  </si>
  <si>
    <t>p.(Glu273*)</t>
  </si>
  <si>
    <t xml:space="preserve">c.817G&gt;T </t>
  </si>
  <si>
    <t>p.(Gln277*)</t>
  </si>
  <si>
    <t>c.829C&gt;T</t>
  </si>
  <si>
    <t>p.(Pro54Alafs*48)</t>
  </si>
  <si>
    <t>c.157_158dup</t>
  </si>
  <si>
    <t>p.(Gln77Argfs*30)</t>
  </si>
  <si>
    <t>c.213_229dup</t>
  </si>
  <si>
    <t>p.(Glu261Glyfs*8)</t>
  </si>
  <si>
    <t>c.782_786delinsGAAAAG</t>
  </si>
  <si>
    <t>p.(Ala190Glyfs*14)</t>
  </si>
  <si>
    <t>c.568dup</t>
  </si>
  <si>
    <t>p.(Glu203Asnfs*7)</t>
  </si>
  <si>
    <t>p.(Glu216Lysfs*45)</t>
  </si>
  <si>
    <t>p.(Lys229Serfs*32)</t>
  </si>
  <si>
    <t>c.686_687del</t>
  </si>
  <si>
    <t>p.(Asp241Argfs*21)</t>
  </si>
  <si>
    <t>c.720dup</t>
  </si>
  <si>
    <t>p.(Tyr260Leufs*2)</t>
  </si>
  <si>
    <t>c.778dup</t>
  </si>
  <si>
    <t>p.(Tyr299Leufs*14)</t>
  </si>
  <si>
    <t>c.896del</t>
  </si>
  <si>
    <t>p.(Met302Tyrfs*15)</t>
  </si>
  <si>
    <t>c.903dup</t>
  </si>
  <si>
    <t>p.(His330Glnfs*24)</t>
  </si>
  <si>
    <t>c.990_991del</t>
  </si>
  <si>
    <t>p.(Ala348Serfs*2)</t>
  </si>
  <si>
    <t>c.1042_1045del</t>
  </si>
  <si>
    <t>c.520-2_520del</t>
  </si>
  <si>
    <t>c.582-6_588del</t>
  </si>
  <si>
    <t>c.313-1G&gt;C</t>
  </si>
  <si>
    <t>c.423+1G&gt;C</t>
  </si>
  <si>
    <t>c.671_676+1del</t>
  </si>
  <si>
    <t>c.831+1G&gt;A</t>
  </si>
  <si>
    <t>c.994+2T&gt;A</t>
  </si>
  <si>
    <t>NM_001303.3(COX10)</t>
  </si>
  <si>
    <t>p.(Pro350Argfs*126)</t>
  </si>
  <si>
    <t>c.1049del</t>
  </si>
  <si>
    <t>p.(Arg359Alafs*106)</t>
  </si>
  <si>
    <t>c.1073dup</t>
  </si>
  <si>
    <t>p.(Ile388Hisfs*82)</t>
  </si>
  <si>
    <t>c.1146_1161dup</t>
  </si>
  <si>
    <t>p.(His6Glnfs*8)</t>
  </si>
  <si>
    <t>c.18del</t>
  </si>
  <si>
    <t>p.(Met1Thr)</t>
  </si>
  <si>
    <t>c.2T&gt;C</t>
  </si>
  <si>
    <t>Pathogneic</t>
  </si>
  <si>
    <t>p.(Thr196Lys)</t>
  </si>
  <si>
    <t xml:space="preserve">c.587C&gt;A </t>
  </si>
  <si>
    <t>p.(Asn204Lys)</t>
  </si>
  <si>
    <t xml:space="preserve">c.612C&gt;A </t>
  </si>
  <si>
    <t>p.(Pro225Leu)</t>
  </si>
  <si>
    <t xml:space="preserve">c.674C&gt;T </t>
  </si>
  <si>
    <t>p.(Asp336Gly)</t>
  </si>
  <si>
    <t xml:space="preserve">c.1007A&gt;G </t>
  </si>
  <si>
    <t>p.(Asp336Val)</t>
  </si>
  <si>
    <t xml:space="preserve">c.1007A&gt;T </t>
  </si>
  <si>
    <t>p.(Arg409Trp)</t>
  </si>
  <si>
    <t xml:space="preserve">c.1225C&gt;T </t>
  </si>
  <si>
    <t>p.(Arg228His)</t>
  </si>
  <si>
    <t>c.683G&gt;A</t>
  </si>
  <si>
    <t>p.(Gly288Arg)</t>
  </si>
  <si>
    <t>c.862G&gt;A</t>
  </si>
  <si>
    <t>p.(Arg339Trp)</t>
  </si>
  <si>
    <t>c.1015C&gt;T</t>
  </si>
  <si>
    <t>p.(Met344Val)</t>
  </si>
  <si>
    <t>c.1030A&gt;G</t>
  </si>
  <si>
    <t>p.(Pro420Leu)</t>
  </si>
  <si>
    <t>c.1259C&gt;T</t>
  </si>
  <si>
    <t>p.(Leu423Profs*42)</t>
  </si>
  <si>
    <t>c.1267dup</t>
  </si>
  <si>
    <t>p.(Thr380Profs*96)</t>
  </si>
  <si>
    <t>c.1138del</t>
  </si>
  <si>
    <t>p.(Phe83Serfs*17)</t>
  </si>
  <si>
    <t>p.(Glu85*)</t>
  </si>
  <si>
    <t>c.252dup</t>
  </si>
  <si>
    <t>p.(Val133Glyfs*20)</t>
  </si>
  <si>
    <t>c.397dup</t>
  </si>
  <si>
    <t>p.(Pro432Argfs*44)</t>
  </si>
  <si>
    <t>c.1295del</t>
  </si>
  <si>
    <t>c.500-2A&gt;C</t>
  </si>
  <si>
    <t xml:space="preserve"> splice acceptor</t>
  </si>
  <si>
    <t>NM_024884.2(L2HGDH)</t>
  </si>
  <si>
    <t>p.(Ile266Phefs*9)</t>
  </si>
  <si>
    <t>c.796_797del</t>
  </si>
  <si>
    <t>p.(Arg335*)</t>
  </si>
  <si>
    <t xml:space="preserve">c.1003C&gt;T </t>
  </si>
  <si>
    <t>p.(Gly260Val)</t>
  </si>
  <si>
    <t>c.779G&gt;T</t>
  </si>
  <si>
    <t>p.(Arg282Trp)</t>
  </si>
  <si>
    <t>c.844C&gt;T</t>
  </si>
  <si>
    <t>p.(Gly55Asp)</t>
  </si>
  <si>
    <t xml:space="preserve">c.164G&gt;A </t>
  </si>
  <si>
    <t>p.(Gly116Asp)</t>
  </si>
  <si>
    <t>c.347G&gt;A</t>
  </si>
  <si>
    <t>p.(Arg251*)</t>
  </si>
  <si>
    <t>c.751C&gt;T</t>
  </si>
  <si>
    <t>c.1196+2T&gt;G</t>
  </si>
  <si>
    <t>p.(Met372Serfs*11)</t>
  </si>
  <si>
    <t>c.1115del</t>
  </si>
  <si>
    <t>p.(Arg339Aspfs*13)</t>
  </si>
  <si>
    <t>c.1015del</t>
  </si>
  <si>
    <t>c.906+1G&gt;T</t>
  </si>
  <si>
    <t>p.(Pro302Leu)</t>
  </si>
  <si>
    <t xml:space="preserve">c.905C&gt;T </t>
  </si>
  <si>
    <t>p.(Tyr195Cys)</t>
  </si>
  <si>
    <t xml:space="preserve">c.584A&gt;G </t>
  </si>
  <si>
    <t>p.(Ile185Phe)</t>
  </si>
  <si>
    <t xml:space="preserve">c.553A&gt;T </t>
  </si>
  <si>
    <t>p.(Gly156Alafs*9)</t>
  </si>
  <si>
    <t>c.465del</t>
  </si>
  <si>
    <t>p.(His98Arg)</t>
  </si>
  <si>
    <t xml:space="preserve">c.293A&gt;G </t>
  </si>
  <si>
    <t>c.256+1G&gt;A</t>
  </si>
  <si>
    <t>c.1A&gt;C</t>
  </si>
  <si>
    <t>p.(Gly57Arg)</t>
  </si>
  <si>
    <t>c.169G&gt;A</t>
  </si>
  <si>
    <t>p.(Ala62Asp)</t>
  </si>
  <si>
    <t>c.185C&gt;A</t>
  </si>
  <si>
    <t>p.(Arg70*)</t>
  </si>
  <si>
    <t>c.208C&gt;T</t>
  </si>
  <si>
    <t>p.(Lys81Glu)</t>
  </si>
  <si>
    <t>c.241A&gt;G</t>
  </si>
  <si>
    <t>p.(His98Tyr)</t>
  </si>
  <si>
    <t>c.292C&gt;T</t>
  </si>
  <si>
    <t>p.(Gly128*)</t>
  </si>
  <si>
    <t>c.382G&gt;T</t>
  </si>
  <si>
    <t>p.(Ala140Pro)</t>
  </si>
  <si>
    <t>c.418G&gt;C</t>
  </si>
  <si>
    <t>p.(Leu149Arg)</t>
  </si>
  <si>
    <t>c.446T&gt;G</t>
  </si>
  <si>
    <t>p.(Tyr153*)</t>
  </si>
  <si>
    <t>c.459T&gt;A</t>
  </si>
  <si>
    <t>p.(Gly156Val)</t>
  </si>
  <si>
    <t>c.467G&gt;T</t>
  </si>
  <si>
    <t>p.(Glu176Asp)</t>
  </si>
  <si>
    <t>c.528G&gt;T</t>
  </si>
  <si>
    <t>p.(Glu176Gly)</t>
  </si>
  <si>
    <t>c.527A&gt;G</t>
  </si>
  <si>
    <t>p.(Cys179Arg)</t>
  </si>
  <si>
    <t>c.535T&gt;C</t>
  </si>
  <si>
    <t>p.(Gly181Val)</t>
  </si>
  <si>
    <t>c.542G&gt;T</t>
  </si>
  <si>
    <t>p.(Ala184Val)</t>
  </si>
  <si>
    <t>c.551C&gt;T</t>
  </si>
  <si>
    <t>p.(Gln197*)</t>
  </si>
  <si>
    <t>c.589C&gt;T</t>
  </si>
  <si>
    <t>p.(Gln204*)</t>
  </si>
  <si>
    <t>c.610C&gt;T</t>
  </si>
  <si>
    <t>p.(Gly211Asp)</t>
  </si>
  <si>
    <t>p.(Gly211Val)</t>
  </si>
  <si>
    <t>c.632G&gt;T</t>
  </si>
  <si>
    <t>p.(Lys246Asn)</t>
  </si>
  <si>
    <t>c.738G&gt;C</t>
  </si>
  <si>
    <t>p.(Cys258Arg)</t>
  </si>
  <si>
    <t>c.772T&gt;C</t>
  </si>
  <si>
    <t>p.(Gly260Ala)</t>
  </si>
  <si>
    <t>c.779G&gt;C</t>
  </si>
  <si>
    <t>p.(Ser263Leu)</t>
  </si>
  <si>
    <t>c.788C&gt;T</t>
  </si>
  <si>
    <t>p.(Ser263*)</t>
  </si>
  <si>
    <t>c.788C&gt;G</t>
  </si>
  <si>
    <t>p.(Glu268*)</t>
  </si>
  <si>
    <t>c.802G&gt;T</t>
  </si>
  <si>
    <t>p.(Arg277*)</t>
  </si>
  <si>
    <t>p.(Arg282Gln)</t>
  </si>
  <si>
    <t>p.(Val296Glu)</t>
  </si>
  <si>
    <t>c.887T&gt;A</t>
  </si>
  <si>
    <t>p.(Tyr301*)</t>
  </si>
  <si>
    <t>c.903T&gt;G</t>
  </si>
  <si>
    <t>p.(Glu336Lys)</t>
  </si>
  <si>
    <t>c.1006G&gt;A</t>
  </si>
  <si>
    <t>p.(Ala406Val)</t>
  </si>
  <si>
    <t>c.1217C&gt;T</t>
  </si>
  <si>
    <t>p.(His434Pro)</t>
  </si>
  <si>
    <t>c.1301A&gt;C</t>
  </si>
  <si>
    <t>p.(Ser440Tyr)</t>
  </si>
  <si>
    <t>c.1319C&gt;A</t>
  </si>
  <si>
    <t>p.(Pro441Arg)</t>
  </si>
  <si>
    <t>c.1322C&gt;G</t>
  </si>
  <si>
    <t>c.257-2A&gt;G</t>
  </si>
  <si>
    <t>c.540+1G&gt;A</t>
  </si>
  <si>
    <t>c.540+5G&gt;C</t>
  </si>
  <si>
    <t>c.738+1G&gt;A</t>
  </si>
  <si>
    <t>c.739-2A&gt;G</t>
  </si>
  <si>
    <t>c.906+354G&gt;A</t>
  </si>
  <si>
    <t>c.907-2A&gt;G</t>
  </si>
  <si>
    <t>c.1196+3A&gt;C</t>
  </si>
  <si>
    <t>p.(Leu120del)</t>
  </si>
  <si>
    <t>c.358_360del</t>
  </si>
  <si>
    <t>c.408+2_408+6delTATGG</t>
  </si>
  <si>
    <t>p.(Pro177Hisfs*6)</t>
  </si>
  <si>
    <t>c.530del</t>
  </si>
  <si>
    <t>p.(Asp186Valfs*28)</t>
  </si>
  <si>
    <t>c.557_560del</t>
  </si>
  <si>
    <t>p.(Ser201Hisfs*14)</t>
  </si>
  <si>
    <t>c.601del</t>
  </si>
  <si>
    <t>p.(Asp320Valfs*6)</t>
  </si>
  <si>
    <t>c.959del</t>
  </si>
  <si>
    <t>p.(Asp342_Thr346delinsGlu)</t>
  </si>
  <si>
    <t>c.1026_1037del</t>
  </si>
  <si>
    <t>p.(Tyr338Leufs*5)</t>
  </si>
  <si>
    <t>c.1012dup</t>
  </si>
  <si>
    <t>p.(Val416Ilefs*2)</t>
  </si>
  <si>
    <t>c.1245_1258del</t>
  </si>
  <si>
    <t>p.(Val420Cysfs*3)</t>
  </si>
  <si>
    <t>c.1257dup</t>
  </si>
  <si>
    <t>p.(Arg405Serfs*6)</t>
  </si>
  <si>
    <t>c.1215_1216del</t>
  </si>
  <si>
    <t>p.(Phe388Ilefs*4)</t>
  </si>
  <si>
    <t>c.1161dup</t>
  </si>
  <si>
    <t>p.(Lys359Leufs*25)</t>
  </si>
  <si>
    <t>c.1073_1074dup</t>
  </si>
  <si>
    <t>p.(Phe333Leufs*19)</t>
  </si>
  <si>
    <t>c.999del</t>
  </si>
  <si>
    <t>p.(Tyr285Thrfs*4)</t>
  </si>
  <si>
    <t>c.853del</t>
  </si>
  <si>
    <t>p.(Glu268Valfs*7)</t>
  </si>
  <si>
    <t>c.1065-1G&gt;A</t>
  </si>
  <si>
    <t>c.140+1_140+24del</t>
  </si>
  <si>
    <t>c.703+1G&gt;A</t>
  </si>
  <si>
    <t>c.1064+1G&gt;A</t>
  </si>
  <si>
    <t>c.140+2T&gt;G</t>
  </si>
  <si>
    <t>NM_003849.3(SUCLG1)</t>
  </si>
  <si>
    <t>p.(Phe101Cys)</t>
  </si>
  <si>
    <t xml:space="preserve">c.302T&gt;G </t>
  </si>
  <si>
    <t>p.(Ser46Phe)</t>
  </si>
  <si>
    <t>c.137C&gt;T</t>
  </si>
  <si>
    <t>c.937G&gt;T</t>
  </si>
  <si>
    <t>c.825+2_825+3insT</t>
  </si>
  <si>
    <t>c.825+1G&gt;A</t>
  </si>
  <si>
    <t>p.(Tyr51Cysfs*2)</t>
  </si>
  <si>
    <t>c.152_153del</t>
  </si>
  <si>
    <t>p.(Ser284Phe)</t>
  </si>
  <si>
    <t>c.851C&gt;T</t>
  </si>
  <si>
    <t>p.(Gly259Asp)</t>
  </si>
  <si>
    <t xml:space="preserve">c.776G&gt;A </t>
  </si>
  <si>
    <t>p.(Pro170Arg)</t>
  </si>
  <si>
    <t xml:space="preserve">c.509C&gt;G </t>
  </si>
  <si>
    <t>p.(Asn171Thrfs*35)</t>
  </si>
  <si>
    <t>c.507del</t>
  </si>
  <si>
    <t>p.(Gln150*)</t>
  </si>
  <si>
    <t>p.(Gly85Ala)</t>
  </si>
  <si>
    <t xml:space="preserve">c.254G&gt;C </t>
  </si>
  <si>
    <t>p.(Thr80Pro)</t>
  </si>
  <si>
    <t xml:space="preserve">c.238A&gt;C </t>
  </si>
  <si>
    <t>c.97+3G&gt;C</t>
  </si>
  <si>
    <t>p.(Met14Val)</t>
  </si>
  <si>
    <t xml:space="preserve">c.40A&gt;G </t>
  </si>
  <si>
    <t>p.(Met14Leu)</t>
  </si>
  <si>
    <t>c.40A&gt;T</t>
  </si>
  <si>
    <t>p.(Met14Thr)</t>
  </si>
  <si>
    <t>c.41T&gt;C</t>
  </si>
  <si>
    <t>p.(His71Arg)</t>
  </si>
  <si>
    <t>c.212A&gt;G</t>
  </si>
  <si>
    <t>p.(Ile143Ser)</t>
  </si>
  <si>
    <t>c.428T&gt;G</t>
  </si>
  <si>
    <t>p.(Glu145Lys)</t>
  </si>
  <si>
    <t>c.433G&gt;A</t>
  </si>
  <si>
    <t>p.(Asn171His)</t>
  </si>
  <si>
    <t>c.511A&gt;C</t>
  </si>
  <si>
    <t>p.(Gly184Ser)</t>
  </si>
  <si>
    <t>c.550G&gt;A</t>
  </si>
  <si>
    <t>p.(Ser200Phe)</t>
  </si>
  <si>
    <t>c.599C&gt;T</t>
  </si>
  <si>
    <t>p.(Ala209Glu)</t>
  </si>
  <si>
    <t>c.626C&gt;A</t>
  </si>
  <si>
    <t>p.(Gln212Arg)</t>
  </si>
  <si>
    <t>c.635A&gt;G</t>
  </si>
  <si>
    <t>p.(Ile226Ser)</t>
  </si>
  <si>
    <t>c.677T&gt;G</t>
  </si>
  <si>
    <t>p.(Gly251Ser)</t>
  </si>
  <si>
    <t>c.751G&gt;A</t>
  </si>
  <si>
    <t>p.(Glu263Gly)</t>
  </si>
  <si>
    <t>c.788A&gt;G</t>
  </si>
  <si>
    <t>p.(Glu263Lys)</t>
  </si>
  <si>
    <t>c.787G&gt;A</t>
  </si>
  <si>
    <t>p.(Leu270Trp)</t>
  </si>
  <si>
    <t>c.809T&gt;G</t>
  </si>
  <si>
    <t>p.(Ala321Pro)</t>
  </si>
  <si>
    <t>c.961G&gt;C</t>
  </si>
  <si>
    <t>c.319-1G&gt;A</t>
  </si>
  <si>
    <t>c.531+4A&gt;T</t>
  </si>
  <si>
    <t>c.826-2A&gt;G</t>
  </si>
  <si>
    <t>c.97+1delG</t>
  </si>
  <si>
    <t>p.(Val104Glufs*26)</t>
  </si>
  <si>
    <t>c.311_312del</t>
  </si>
  <si>
    <t>p.(Val283Cysfs*7)</t>
  </si>
  <si>
    <t>c.847del</t>
  </si>
  <si>
    <t>p.(Ala125Cysfs*5)</t>
  </si>
  <si>
    <t>c.372_373del</t>
  </si>
  <si>
    <t>p.(Thr111Aspfs*20)</t>
  </si>
  <si>
    <t>c.329dup</t>
  </si>
  <si>
    <t>p.(Gly97Alafs*8)</t>
  </si>
  <si>
    <t>c.290del</t>
  </si>
  <si>
    <t>p.(Gly65Alafs*40)</t>
  </si>
  <si>
    <t>c.589+2T&gt;C</t>
  </si>
  <si>
    <t>c.589+1G&gt;T</t>
  </si>
  <si>
    <t>NM_005918.3(MDH2)</t>
  </si>
  <si>
    <t>p.(Gly37Arg)</t>
  </si>
  <si>
    <t>c.109G&gt;A</t>
  </si>
  <si>
    <t>p.(Pro133Leu)</t>
  </si>
  <si>
    <t>c.398C&gt;T</t>
  </si>
  <si>
    <t>c.429+1G&gt;T</t>
  </si>
  <si>
    <t>p.(Tyr161*)</t>
  </si>
  <si>
    <t>c.483del</t>
  </si>
  <si>
    <t>p.(Leu53Profs*5)</t>
  </si>
  <si>
    <t>c.157dup</t>
  </si>
  <si>
    <t>p.(Pro207Leu)</t>
  </si>
  <si>
    <t>c.620C&gt;T</t>
  </si>
  <si>
    <t>p.(Gly199Alafs*10)</t>
  </si>
  <si>
    <t>c.167_168del</t>
  </si>
  <si>
    <t>p.(Ile197Alafs*10)</t>
  </si>
  <si>
    <t>c.588_594del</t>
  </si>
  <si>
    <t>p.(Ile205Hisfs*37)</t>
  </si>
  <si>
    <t>c.612dup</t>
  </si>
  <si>
    <t>p.(Ile206Hisfs*36)</t>
  </si>
  <si>
    <t>c.615dup</t>
  </si>
  <si>
    <t>p.(Leu208Aspfs*33)</t>
  </si>
  <si>
    <t>c.622_623del</t>
  </si>
  <si>
    <t>p.(Asp264Valfs*3)</t>
  </si>
  <si>
    <t>c.791del</t>
  </si>
  <si>
    <t>p.(Phe277Leufs*38)</t>
  </si>
  <si>
    <t>c.828_831del</t>
  </si>
  <si>
    <t>p.(Ala25Glyfs*31)</t>
  </si>
  <si>
    <t>c.74_78del</t>
  </si>
  <si>
    <t>p.(Ala126Leufs*11)</t>
  </si>
  <si>
    <t>c.375del</t>
  </si>
  <si>
    <t>c.66+1G&gt;A</t>
  </si>
  <si>
    <t>c.66+2T&gt;G</t>
  </si>
  <si>
    <t>NM_178526.4(SLC25A42)</t>
  </si>
  <si>
    <t>p.(Asn291Asp)</t>
  </si>
  <si>
    <t xml:space="preserve">c.871A&gt;G </t>
  </si>
  <si>
    <t>p.(Ser147Thrfs*62)</t>
  </si>
  <si>
    <t>c.438_439del</t>
  </si>
  <si>
    <t>c.-34-9del</t>
  </si>
  <si>
    <t>p.(Tyr81*)</t>
  </si>
  <si>
    <t>c.243C&gt;A</t>
  </si>
  <si>
    <t>c.380+2T&gt;A</t>
  </si>
  <si>
    <t>p.(Leu37Cysfs*15)</t>
  </si>
  <si>
    <t>c.109del</t>
  </si>
  <si>
    <t>p.(Arg67Aspfs*82)</t>
  </si>
  <si>
    <t>p.(Gly126Glufs*23)</t>
  </si>
  <si>
    <t>c.377del</t>
  </si>
  <si>
    <t>p.(Arg134Alafs*15)</t>
  </si>
  <si>
    <t>c.400del</t>
  </si>
  <si>
    <t>p.(Ala141Glufs*7)</t>
  </si>
  <si>
    <t>c.422_425del</t>
  </si>
  <si>
    <t>p.(Tyr150Trpfs*8)</t>
  </si>
  <si>
    <t>c.449_461del</t>
  </si>
  <si>
    <t>p.(Tyr187Profs*22)</t>
  </si>
  <si>
    <t>c.558_559del</t>
  </si>
  <si>
    <t>p.(Ser266Profs*23)</t>
  </si>
  <si>
    <t>p.(Tyr187Serfs*17)</t>
  </si>
  <si>
    <t>c.560del</t>
  </si>
  <si>
    <t>c.214-1G&gt;A</t>
  </si>
  <si>
    <t>c.213+1G&gt;T</t>
  </si>
  <si>
    <t>NM_023077.2(COA7)</t>
  </si>
  <si>
    <t>p.(Asp198Metfs*13)</t>
  </si>
  <si>
    <t>c.592del</t>
  </si>
  <si>
    <t>p.(Leu210*)</t>
  </si>
  <si>
    <t>c.627del</t>
  </si>
  <si>
    <t>p.(Ser149Valfs*28)</t>
  </si>
  <si>
    <t>c.444del</t>
  </si>
  <si>
    <t>p.(Gly104Valfs*66)</t>
  </si>
  <si>
    <t>c.311_332del</t>
  </si>
  <si>
    <t>p.(Asp33Thrfs*26)</t>
  </si>
  <si>
    <t>c.97del</t>
  </si>
  <si>
    <t>p.(Ala76Profs*4)</t>
  </si>
  <si>
    <t>c.226del</t>
  </si>
  <si>
    <t>p.(Lys56Argfs*3)</t>
  </si>
  <si>
    <t>c.165del</t>
  </si>
  <si>
    <t>p.(Cys100Leufs*2)</t>
  </si>
  <si>
    <t>c.298dup</t>
  </si>
  <si>
    <t>p.(Tyr137Cys)</t>
  </si>
  <si>
    <t xml:space="preserve">c.410A&gt;G </t>
  </si>
  <si>
    <t>p.(Val5Asnfs*11)</t>
  </si>
  <si>
    <t>c.-4_12dup</t>
  </si>
  <si>
    <t>c.247+1G&gt;T</t>
  </si>
  <si>
    <t>NM_007208.3(MRPL3)</t>
  </si>
  <si>
    <t>p.(Pro317Arg)</t>
  </si>
  <si>
    <t xml:space="preserve">c.950C&gt;G </t>
  </si>
  <si>
    <t>c.629+1G&gt;A</t>
  </si>
  <si>
    <t>p.(Val218Cysfs*8)</t>
  </si>
  <si>
    <t>c.650dup</t>
  </si>
  <si>
    <t>p.(Gly201*)</t>
  </si>
  <si>
    <t>c.601G&gt;T</t>
  </si>
  <si>
    <t>c.630-2A&gt;G</t>
  </si>
  <si>
    <t>p.(Thr175Leufs*6)</t>
  </si>
  <si>
    <t>c.523_526del</t>
  </si>
  <si>
    <t>p.(Pro89Leufs*14)</t>
  </si>
  <si>
    <t>c.266del</t>
  </si>
  <si>
    <t>p.(Leu80Metfs*12)</t>
  </si>
  <si>
    <t>c.237_250del</t>
  </si>
  <si>
    <t>p.(Asn57Metfs*17)</t>
  </si>
  <si>
    <t>p.(Ser54Lysfs*19)</t>
  </si>
  <si>
    <t>c.160_163del</t>
  </si>
  <si>
    <t>p.(Arg39Lysfs*13)</t>
  </si>
  <si>
    <t>c.115dup</t>
  </si>
  <si>
    <t>p.(Trp35Cysfs*39)</t>
  </si>
  <si>
    <t>c.105del</t>
  </si>
  <si>
    <t>p.(Ile34Leufs*5)</t>
  </si>
  <si>
    <t>c.99_100del</t>
  </si>
  <si>
    <t>p.(Val152Ilefs*5)</t>
  </si>
  <si>
    <t>c.454_455del</t>
  </si>
  <si>
    <t>p.(Val147Cysfs*11)</t>
  </si>
  <si>
    <t>c.438dup</t>
  </si>
  <si>
    <t>p.(Cys138*)</t>
  </si>
  <si>
    <t>p.(Ala229Leufs*44)</t>
  </si>
  <si>
    <t>c.683_684dup</t>
  </si>
  <si>
    <t>p.(Gly270Glufs*22)</t>
  </si>
  <si>
    <t>c.809_813del</t>
  </si>
  <si>
    <t>p.(Asp331Glufs*4)</t>
  </si>
  <si>
    <t>c.992dup</t>
  </si>
  <si>
    <t>p.(Thr318Aspfs*46)</t>
  </si>
  <si>
    <t>c.951_952insGATGG</t>
  </si>
  <si>
    <t>c.93-1G&gt;A</t>
  </si>
  <si>
    <t>c.93-2A&gt;C</t>
  </si>
  <si>
    <t>c.278-2A&gt;G</t>
  </si>
  <si>
    <t>c.630-1G&gt;A</t>
  </si>
  <si>
    <t>c.739-1G&gt;A</t>
  </si>
  <si>
    <t>c.895-2A&gt;G</t>
  </si>
  <si>
    <t>c.895-2A&gt;T</t>
  </si>
  <si>
    <t>c.369+2T&gt;G</t>
  </si>
  <si>
    <t>c.816+1G&gt;A</t>
  </si>
  <si>
    <t>NM_005702.3(ERAL1)</t>
  </si>
  <si>
    <t>p.(Asn236Ile)</t>
  </si>
  <si>
    <t xml:space="preserve">c.707A&gt;T </t>
  </si>
  <si>
    <t>p.(Leu248Argfs*11)</t>
  </si>
  <si>
    <t>c.736_742dup</t>
  </si>
  <si>
    <t>p.(Trp210*)</t>
  </si>
  <si>
    <t>c.630G&gt;A</t>
  </si>
  <si>
    <t>p.(Arg115*)</t>
  </si>
  <si>
    <t>c.343C&gt;T</t>
  </si>
  <si>
    <t>p.(Pro105Serfs*2)</t>
  </si>
  <si>
    <t>c.312_313insT</t>
  </si>
  <si>
    <t>p.(Ala9Leufs*8)</t>
  </si>
  <si>
    <t>c.25del</t>
  </si>
  <si>
    <t>p.(Arg10*)</t>
  </si>
  <si>
    <t>c.26dup</t>
  </si>
  <si>
    <t>p.(Arg17Serfs*47)</t>
  </si>
  <si>
    <t>c.48_49del</t>
  </si>
  <si>
    <t>p.(Ala89Argfs*4)</t>
  </si>
  <si>
    <t>c.264del</t>
  </si>
  <si>
    <t>p.(Lys178Argfs*46)</t>
  </si>
  <si>
    <t>c.533del</t>
  </si>
  <si>
    <t>p.(Lys192Asnfs*29)</t>
  </si>
  <si>
    <t>c.576_585del</t>
  </si>
  <si>
    <t>p.(Lys209Thrfs*20)</t>
  </si>
  <si>
    <t>c.626_633del</t>
  </si>
  <si>
    <t>p.(Val291Glyfs*50)</t>
  </si>
  <si>
    <t>c.870_871del</t>
  </si>
  <si>
    <t>p.(Gln326Hisfs*33)</t>
  </si>
  <si>
    <t>c.976_977dup</t>
  </si>
  <si>
    <t>p.(Leu360Cysfs*38)</t>
  </si>
  <si>
    <t>c.1078del</t>
  </si>
  <si>
    <t>p.(Leu389Phefs*9)</t>
  </si>
  <si>
    <t>c.1165del</t>
  </si>
  <si>
    <t>p.(His406Glnfs*2)</t>
  </si>
  <si>
    <t>c.1218del</t>
  </si>
  <si>
    <t>p.(Gln326Thrfs*16)</t>
  </si>
  <si>
    <t>c.975dup</t>
  </si>
  <si>
    <t>c.537-1G&gt;C</t>
  </si>
  <si>
    <t>c.599-1G&gt;T</t>
  </si>
  <si>
    <t>c.961-8_1044del</t>
  </si>
  <si>
    <t>c.1111-2A&gt;G</t>
  </si>
  <si>
    <t>c.712-1G&gt;C</t>
  </si>
  <si>
    <t>c.283+1G&gt;A</t>
  </si>
  <si>
    <t>c.598+1G&gt;C</t>
  </si>
  <si>
    <t>NM_002111.6(HTT)</t>
  </si>
  <si>
    <t>p.(Gln18Serfs*84)</t>
  </si>
  <si>
    <t xml:space="preserve">c.51_52insAG </t>
  </si>
  <si>
    <t>p.(Leu804Trpfs*12)</t>
  </si>
  <si>
    <t>c.2411del</t>
  </si>
  <si>
    <t>c.2697+1dupG</t>
  </si>
  <si>
    <t>p.(Arg1303*)</t>
  </si>
  <si>
    <t>c.3907C&gt;T</t>
  </si>
  <si>
    <t>p.(Gly697Lysfs*39)</t>
  </si>
  <si>
    <t>c.2085_2086del</t>
  </si>
  <si>
    <t>p.(Pro703Leu)</t>
  </si>
  <si>
    <t>c.2108C&gt;T</t>
  </si>
  <si>
    <t>AD, AR??</t>
  </si>
  <si>
    <t>c.4469+1G&gt;A</t>
  </si>
  <si>
    <t>p.(Phe2719Tyr)</t>
  </si>
  <si>
    <t xml:space="preserve">c.8156T&gt;A </t>
  </si>
  <si>
    <t>p.(Leu51Profs*30)</t>
  </si>
  <si>
    <t>-</t>
  </si>
  <si>
    <t>p.(Gln53Hisfs*48)</t>
  </si>
  <si>
    <t>p.(Cys103*)</t>
  </si>
  <si>
    <t>p.(Ile110Serfs*27)</t>
  </si>
  <si>
    <t>p.(Ser238Phefs*15)</t>
  </si>
  <si>
    <t>p.(Gly240Leufs*11)</t>
  </si>
  <si>
    <t>p.(Tyr1231Leufs*11)</t>
  </si>
  <si>
    <t>p.(Gly697Glufs*11)</t>
  </si>
  <si>
    <t>p.(Cys838Glnfs*6)</t>
  </si>
  <si>
    <t>p.(Lys2534Serfs*3)</t>
  </si>
  <si>
    <t>p.(Lys1867Valfs*3)</t>
  </si>
  <si>
    <t>p.(Gln2107Serfs*17)</t>
  </si>
  <si>
    <t>p.(Gly2425Glufs*32)</t>
  </si>
  <si>
    <t>p.(Ile1732Argfs*20)</t>
  </si>
  <si>
    <t>p.(Gln2040Profs*33)</t>
  </si>
  <si>
    <t>c.529-1G&gt;A</t>
  </si>
  <si>
    <t>c.1744-1G&gt;A</t>
  </si>
  <si>
    <t>c.8786-2A&gt;T</t>
  </si>
  <si>
    <t>c.8892-2A&gt;G</t>
  </si>
  <si>
    <t>c.6953-1G&gt;A</t>
  </si>
  <si>
    <t>c.3725_3753+5del</t>
  </si>
  <si>
    <t>c.2633+2T&gt;G</t>
  </si>
  <si>
    <t>c.5718+1G&gt;A</t>
  </si>
  <si>
    <t>c.6414+1G&gt;T</t>
  </si>
  <si>
    <t>c.7369+1G&gt;A</t>
  </si>
  <si>
    <t>c.9054+2T&gt;C</t>
  </si>
  <si>
    <t>NM_000436.3(OXCT1)</t>
  </si>
  <si>
    <t>c.78+1_78+6delGTAAAG</t>
  </si>
  <si>
    <t>p.(Arg468Cys)</t>
  </si>
  <si>
    <t>c.1402C&gt;T</t>
  </si>
  <si>
    <t>c.1248+5G&gt;A</t>
  </si>
  <si>
    <t>p.(Cys456Phe)</t>
  </si>
  <si>
    <t xml:space="preserve">c.1367G&gt;T </t>
  </si>
  <si>
    <t>p.(Gly324Glu)</t>
  </si>
  <si>
    <t xml:space="preserve">c.971G&gt;A </t>
  </si>
  <si>
    <t>p.(Ser283*)</t>
  </si>
  <si>
    <t xml:space="preserve">c.848C&gt;G </t>
  </si>
  <si>
    <t>p.(Val221Met)</t>
  </si>
  <si>
    <t xml:space="preserve">c.661G&gt;A </t>
  </si>
  <si>
    <t>p.(Gly219Glu)</t>
  </si>
  <si>
    <t xml:space="preserve">c.656G&gt;A </t>
  </si>
  <si>
    <t>p.(Val133Glu)</t>
  </si>
  <si>
    <t>c.398T&gt;A</t>
  </si>
  <si>
    <t>p.(Val112Asp)</t>
  </si>
  <si>
    <t>c.335T&gt;A</t>
  </si>
  <si>
    <t>p.(Ala215Val)</t>
  </si>
  <si>
    <t>c.644C&gt;T</t>
  </si>
  <si>
    <t>p.(Arg217*)</t>
  </si>
  <si>
    <t>c.649C&gt;T</t>
  </si>
  <si>
    <t>p.(Ser226Asn)</t>
  </si>
  <si>
    <t>p.(Pro262Arg)</t>
  </si>
  <si>
    <t>c.785C&gt;G</t>
  </si>
  <si>
    <t>p.(Arg268Cys)</t>
  </si>
  <si>
    <t>c.802C&gt;T</t>
  </si>
  <si>
    <t>p.(Arg268His)</t>
  </si>
  <si>
    <t>c.803G&gt;A</t>
  </si>
  <si>
    <t>c.817G&gt;T</t>
  </si>
  <si>
    <t>p.(Leu327Pro)</t>
  </si>
  <si>
    <t>c.980T&gt;C</t>
  </si>
  <si>
    <t>p.(Met388Val)</t>
  </si>
  <si>
    <t>c.1162A&gt;G</t>
  </si>
  <si>
    <t>p.(Val404Phe)</t>
  </si>
  <si>
    <t>c.1210G&gt;T</t>
  </si>
  <si>
    <t>p.(Ser405Pro)</t>
  </si>
  <si>
    <t>c.1213T&gt;C</t>
  </si>
  <si>
    <t>p.(Thr435Asn)</t>
  </si>
  <si>
    <t>c.1304C&gt;A</t>
  </si>
  <si>
    <t>p.(Arg224Lys)</t>
  </si>
  <si>
    <t>c.671G&gt;A</t>
  </si>
  <si>
    <t>p.(Asn220_Ile222dup)</t>
  </si>
  <si>
    <t>c.658_666dup</t>
  </si>
  <si>
    <t>p.(Cys67Trpfs*28)</t>
  </si>
  <si>
    <t>c.201_202del</t>
  </si>
  <si>
    <t>p.(Glu287Glyfs*9)</t>
  </si>
  <si>
    <t>c.860_861del</t>
  </si>
  <si>
    <t>p.(Thr372Leufs*17)</t>
  </si>
  <si>
    <t>c.1113del</t>
  </si>
  <si>
    <t>p.(Ile415Tyrfs*6)</t>
  </si>
  <si>
    <t>c.1243del</t>
  </si>
  <si>
    <t>p.(Ile487Serfs*6)</t>
  </si>
  <si>
    <t>c.1460_1463del</t>
  </si>
  <si>
    <t>p.(Cys30Leufs*12)</t>
  </si>
  <si>
    <t>c.87_105del</t>
  </si>
  <si>
    <t>c.1420-1G&gt;A</t>
  </si>
  <si>
    <t>c.1522-1G&gt;C</t>
  </si>
  <si>
    <t>c.564+1G&gt;A</t>
  </si>
  <si>
    <t>c.1099+2T&gt;C</t>
  </si>
  <si>
    <t>c.1172+1G&gt;T</t>
  </si>
  <si>
    <t>NM_000387.5(SLC25A20)</t>
  </si>
  <si>
    <t>c.199-10T&gt;G</t>
  </si>
  <si>
    <t>p.(Arg133Trp)</t>
  </si>
  <si>
    <t>c.397C&gt;T</t>
  </si>
  <si>
    <t>p.(Arg275*)</t>
  </si>
  <si>
    <t>c.480C&gt;G</t>
  </si>
  <si>
    <t>p.(Asn300Glnfs*24)</t>
  </si>
  <si>
    <t>c.897dup</t>
  </si>
  <si>
    <t>p.(Gln238Arg)</t>
  </si>
  <si>
    <t xml:space="preserve">c.713A&gt;G </t>
  </si>
  <si>
    <t>p.(Trp192*)</t>
  </si>
  <si>
    <t xml:space="preserve">c.576G&gt;A </t>
  </si>
  <si>
    <t>p.(Tyr169Leufs*15)</t>
  </si>
  <si>
    <t xml:space="preserve">c.505dup </t>
  </si>
  <si>
    <t>p.(Arg166*)</t>
  </si>
  <si>
    <t xml:space="preserve">c.496C&gt;T </t>
  </si>
  <si>
    <t>c.326+1delG</t>
  </si>
  <si>
    <t>p.(Gly67Leufs*74)</t>
  </si>
  <si>
    <t>c.199_326del</t>
  </si>
  <si>
    <t>p.(Lys98*)</t>
  </si>
  <si>
    <t xml:space="preserve">c.292A&gt;T </t>
  </si>
  <si>
    <t>c.199-2A&gt;C</t>
  </si>
  <si>
    <t>c.106-2A&gt;T</t>
  </si>
  <si>
    <t>p.(His29Thrfs*100)</t>
  </si>
  <si>
    <t>c.84del</t>
  </si>
  <si>
    <t>p.(Gln4*)</t>
  </si>
  <si>
    <t xml:space="preserve">c.10C&gt;T </t>
  </si>
  <si>
    <t>p.(Gly20Asp)</t>
  </si>
  <si>
    <t>c.59G&gt;A</t>
  </si>
  <si>
    <t>p.(Cys23Arg)</t>
  </si>
  <si>
    <t>c.67T&gt;C</t>
  </si>
  <si>
    <t>p.(Gly28Cys)</t>
  </si>
  <si>
    <t>c.82G&gt;T</t>
  </si>
  <si>
    <t>p.(Asp32Asn)</t>
  </si>
  <si>
    <t>c.94G&gt;A</t>
  </si>
  <si>
    <t>p.(Gly81Arg)</t>
  </si>
  <si>
    <t>c.241G&gt;A</t>
  </si>
  <si>
    <t>p.(Met128Lys)</t>
  </si>
  <si>
    <t>c.383T&gt;A</t>
  </si>
  <si>
    <t>p.(Arg178Gln)</t>
  </si>
  <si>
    <t>c.533G&gt;A</t>
  </si>
  <si>
    <t>p.(Arg178*)</t>
  </si>
  <si>
    <t>c.532C&gt;T</t>
  </si>
  <si>
    <t>p.(Asp179Gly)</t>
  </si>
  <si>
    <t>c.536A&gt;G</t>
  </si>
  <si>
    <t>p.(Pro230Arg)</t>
  </si>
  <si>
    <t>c.689C&gt;G</t>
  </si>
  <si>
    <t>p.(Asp231His)</t>
  </si>
  <si>
    <t>c.691G&gt;C</t>
  </si>
  <si>
    <t>p.(Ala281Val)</t>
  </si>
  <si>
    <t>c.842C&gt;T</t>
  </si>
  <si>
    <t>c.609-3C&gt;G</t>
  </si>
  <si>
    <t>c.609-1G&gt;A</t>
  </si>
  <si>
    <t>c.718+1G&gt;C</t>
  </si>
  <si>
    <t>p.(Phe56Leufs*73)</t>
  </si>
  <si>
    <t>c.168del</t>
  </si>
  <si>
    <t>p.(Lys61Argfs*68)</t>
  </si>
  <si>
    <t>c.180del</t>
  </si>
  <si>
    <t>p.(Phe91Leufs*38)</t>
  </si>
  <si>
    <t>c.270del</t>
  </si>
  <si>
    <t>p.(Gly121Alafs*8)</t>
  </si>
  <si>
    <t>p.(Met177Cysfs*12)</t>
  </si>
  <si>
    <t>c.528del</t>
  </si>
  <si>
    <t>p.(Asp251Glyfs*3)</t>
  </si>
  <si>
    <t>c.752_761del</t>
  </si>
  <si>
    <t>p.(Phe269Serfs*4)</t>
  </si>
  <si>
    <t>c.804del</t>
  </si>
  <si>
    <t>p.(Leu24Cysfs*107)</t>
  </si>
  <si>
    <t>c.65_69dup</t>
  </si>
  <si>
    <t>p.(Gly54_Thr55delinsTrpAla)</t>
  </si>
  <si>
    <t>c.160_163delinsTGGG</t>
  </si>
  <si>
    <t>p.(Arg203Glyfs*51)</t>
  </si>
  <si>
    <t>c.606del</t>
  </si>
  <si>
    <t>p.(Leu71Tyrfs*58)</t>
  </si>
  <si>
    <t>c.211del</t>
  </si>
  <si>
    <t xml:space="preserve"> 0,,000004092</t>
  </si>
  <si>
    <t>p.(Ile218Hisfs*30)</t>
  </si>
  <si>
    <t>c.844-1G&gt;C</t>
  </si>
  <si>
    <t>c.844-1G&gt;A</t>
  </si>
  <si>
    <t>c.106-2A&gt;G</t>
  </si>
  <si>
    <t>c.198+2T&gt;C</t>
  </si>
  <si>
    <t>NM_001001563.3(TIMM50)</t>
  </si>
  <si>
    <t>p.(Gly372Ser)</t>
  </si>
  <si>
    <t xml:space="preserve">c.1114G&gt;A </t>
  </si>
  <si>
    <t>p.(Phe37*)</t>
  </si>
  <si>
    <t>c.110_111del</t>
  </si>
  <si>
    <t>p.(Arg217Trp)</t>
  </si>
  <si>
    <t xml:space="preserve">c.649C&gt;T </t>
  </si>
  <si>
    <t>p.(Thr252Met)</t>
  </si>
  <si>
    <t xml:space="preserve">c.755C&gt;T </t>
  </si>
  <si>
    <t>p.(Ala325Thr)</t>
  </si>
  <si>
    <t xml:space="preserve">c.973G&gt;A </t>
  </si>
  <si>
    <t>p.(Arg342Trp)</t>
  </si>
  <si>
    <t xml:space="preserve">c.1024C&gt;T </t>
  </si>
  <si>
    <t>p.(Gln27*)</t>
  </si>
  <si>
    <t>p.(Pro44Glnfs*7)</t>
  </si>
  <si>
    <t>p.(Ser46Valfs*38)</t>
  </si>
  <si>
    <t>c.135dup</t>
  </si>
  <si>
    <t>p.(Gly58Profs*123)</t>
  </si>
  <si>
    <t>c.172_181del</t>
  </si>
  <si>
    <t>p.(Leu75Serfs*109)</t>
  </si>
  <si>
    <t>p.(Ile80Leufs*104)</t>
  </si>
  <si>
    <t>c.237del</t>
  </si>
  <si>
    <t>p.(Pro86Alafs*63)</t>
  </si>
  <si>
    <t>c.255_259del</t>
  </si>
  <si>
    <t>p.(Glu142Glyfs*42)</t>
  </si>
  <si>
    <t>c.425del</t>
  </si>
  <si>
    <t>p.(Ile201Aspfs*3)</t>
  </si>
  <si>
    <t>c.599_600insG</t>
  </si>
  <si>
    <t>p.(Val294Glyfs*16)</t>
  </si>
  <si>
    <t>c.880dup</t>
  </si>
  <si>
    <t>p.(Lys434Glnfs*86)</t>
  </si>
  <si>
    <t>c.1299dup</t>
  </si>
  <si>
    <t>p.(Gly443Alafs*100)</t>
  </si>
  <si>
    <t>c.1324del</t>
  </si>
  <si>
    <t>p.(Glu92Alafs*58)</t>
  </si>
  <si>
    <t>c.273_274del</t>
  </si>
  <si>
    <t>p.(Arg100Serfs*50)</t>
  </si>
  <si>
    <t>c.298_299del</t>
  </si>
  <si>
    <t>c.623-1G&gt;A</t>
  </si>
  <si>
    <t>c.802-1G&gt;C</t>
  </si>
  <si>
    <t>c.569-1G&gt;A</t>
  </si>
  <si>
    <t>c.801+1G&gt;A</t>
  </si>
  <si>
    <t>c.1269+2T&gt;C</t>
  </si>
  <si>
    <t>NM_199069.1(NDUFAF3)</t>
  </si>
  <si>
    <t>p.(Tyr63*)</t>
  </si>
  <si>
    <t>c.188dup</t>
  </si>
  <si>
    <t>p.(Gly164Serfs*29)</t>
  </si>
  <si>
    <t>c.489_490del</t>
  </si>
  <si>
    <t>p.(Arg30*)</t>
  </si>
  <si>
    <t>c.88C&gt;T</t>
  </si>
  <si>
    <t>p.(Leu10*)</t>
  </si>
  <si>
    <t>c.29T&gt;A</t>
  </si>
  <si>
    <t>p.(Gln184*)</t>
  </si>
  <si>
    <t>c.550C&gt;T</t>
  </si>
  <si>
    <t>c.270+1G&gt;C</t>
  </si>
  <si>
    <t xml:space="preserve"> p.(Met1Thr)</t>
  </si>
  <si>
    <t>p.(Gly77Arg)</t>
  </si>
  <si>
    <t>c.229G&gt;C</t>
  </si>
  <si>
    <t>p.(Arg122Pro)</t>
  </si>
  <si>
    <t>c.365G&gt;C</t>
  </si>
  <si>
    <t>p.(Cys150Valfs*13)</t>
  </si>
  <si>
    <t>c.447del</t>
  </si>
  <si>
    <t>p.(Ala165Val)</t>
  </si>
  <si>
    <t>c.494C&gt;T</t>
  </si>
  <si>
    <t>p.(Leu7Thrfs*2)</t>
  </si>
  <si>
    <t>c.18_19del</t>
  </si>
  <si>
    <t>p.(Arg33Profs*6)</t>
  </si>
  <si>
    <t>c.98_99del</t>
  </si>
  <si>
    <t>p.(Leu49Alafs*110)</t>
  </si>
  <si>
    <t>c.145_146del</t>
  </si>
  <si>
    <t>p.(Asp61*)</t>
  </si>
  <si>
    <t>c.180_181insT</t>
  </si>
  <si>
    <t>p.(Ile70*)</t>
  </si>
  <si>
    <t>p.(Arg111Glyfs*2)</t>
  </si>
  <si>
    <t>c.331del</t>
  </si>
  <si>
    <t>p.(Glu124Glyfs*13)</t>
  </si>
  <si>
    <t>c.366_370dup</t>
  </si>
  <si>
    <t>p.(Asp145Glufs*16)</t>
  </si>
  <si>
    <t>c.431_434dup</t>
  </si>
  <si>
    <t>p.(Leu156Cysfs*7)</t>
  </si>
  <si>
    <t>c.466del</t>
  </si>
  <si>
    <t>p.(Thr177Asnfs*17)</t>
  </si>
  <si>
    <t>c.529dup</t>
  </si>
  <si>
    <t>c.270+1G&gt;T</t>
  </si>
  <si>
    <t>c.438+2T&gt;C</t>
  </si>
  <si>
    <t>p.(Lys477dup)</t>
  </si>
  <si>
    <t>c.1431_1433dup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</si>
</sst>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000000"/>
    <numFmt numFmtId="177" formatCode="0.00000000"/>
    <numFmt numFmtId="178" formatCode="0.000000_ "/>
    <numFmt numFmtId="179" formatCode="0.0000000_ "/>
    <numFmt numFmtId="180" formatCode="0.000000000_ "/>
    <numFmt numFmtId="181" formatCode="0.0000000000"/>
    <numFmt numFmtId="182" formatCode="0.00000000_);[Red]\(0.00000000\)"/>
    <numFmt numFmtId="183" formatCode="0_ "/>
  </numFmts>
  <fonts count="18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等线"/>
      <family val="4"/>
      <charset val="134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6100"/>
      <name val="等线"/>
      <family val="2"/>
      <scheme val="minor"/>
    </font>
    <font>
      <sz val="10"/>
      <color rgb="FF000000"/>
      <name val="Arial"/>
      <family val="2"/>
    </font>
    <font>
      <sz val="11"/>
      <color rgb="FF9C0006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9C6500"/>
      <name val="等线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1" fillId="0" borderId="0"/>
    <xf numFmtId="0" fontId="13" fillId="2" borderId="0" applyNumberFormat="0" applyBorder="0" applyAlignment="0" applyProtection="0"/>
    <xf numFmtId="0" fontId="15" fillId="3" borderId="0" applyNumberFormat="0" applyBorder="0" applyAlignment="0" applyProtection="0"/>
    <xf numFmtId="0" fontId="17" fillId="4" borderId="0" applyNumberFormat="0" applyBorder="0" applyAlignment="0" applyProtection="0"/>
  </cellStyleXfs>
  <cellXfs count="55">
    <xf numFmtId="0" fontId="0" fillId="0" borderId="0" xfId="0">
      <alignment vertical="center"/>
    </xf>
    <xf numFmtId="0" fontId="2" fillId="0" borderId="1" xfId="1" applyBorder="1"/>
    <xf numFmtId="176" fontId="2" fillId="0" borderId="1" xfId="1" applyNumberFormat="1" applyBorder="1"/>
    <xf numFmtId="0" fontId="2" fillId="0" borderId="0" xfId="1"/>
    <xf numFmtId="11" fontId="2" fillId="0" borderId="0" xfId="1" applyNumberFormat="1"/>
    <xf numFmtId="0" fontId="2" fillId="0" borderId="0" xfId="1" applyAlignment="1">
      <alignment wrapText="1"/>
    </xf>
    <xf numFmtId="176" fontId="2" fillId="0" borderId="0" xfId="1" applyNumberFormat="1"/>
    <xf numFmtId="0" fontId="4" fillId="0" borderId="0" xfId="1" applyFont="1"/>
    <xf numFmtId="49" fontId="5" fillId="0" borderId="0" xfId="1" applyNumberFormat="1" applyFont="1"/>
    <xf numFmtId="0" fontId="6" fillId="0" borderId="0" xfId="1" applyFont="1"/>
    <xf numFmtId="0" fontId="7" fillId="0" borderId="0" xfId="1" applyFont="1"/>
    <xf numFmtId="0" fontId="8" fillId="0" borderId="1" xfId="2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9" fillId="0" borderId="0" xfId="2" applyFont="1" applyAlignment="1">
      <alignment horizontal="center"/>
    </xf>
    <xf numFmtId="0" fontId="9" fillId="0" borderId="0" xfId="2" applyFont="1"/>
    <xf numFmtId="0" fontId="10" fillId="0" borderId="0" xfId="1" applyFont="1"/>
    <xf numFmtId="0" fontId="11" fillId="0" borderId="0" xfId="1" applyFont="1" applyAlignment="1">
      <alignment horizontal="center"/>
    </xf>
    <xf numFmtId="176" fontId="11" fillId="0" borderId="0" xfId="1" applyNumberFormat="1" applyFont="1" applyAlignment="1">
      <alignment horizontal="center"/>
    </xf>
    <xf numFmtId="0" fontId="11" fillId="0" borderId="0" xfId="1" applyFont="1"/>
    <xf numFmtId="0" fontId="12" fillId="0" borderId="0" xfId="2" applyFont="1" applyAlignment="1">
      <alignment horizontal="center"/>
    </xf>
    <xf numFmtId="176" fontId="11" fillId="0" borderId="0" xfId="1" applyNumberFormat="1" applyFont="1"/>
    <xf numFmtId="0" fontId="10" fillId="0" borderId="0" xfId="1" applyFont="1" applyAlignment="1">
      <alignment horizontal="center"/>
    </xf>
    <xf numFmtId="177" fontId="10" fillId="0" borderId="0" xfId="1" applyNumberFormat="1" applyFont="1" applyAlignment="1">
      <alignment horizontal="center"/>
    </xf>
    <xf numFmtId="0" fontId="10" fillId="0" borderId="0" xfId="2" applyFont="1" applyAlignment="1">
      <alignment horizontal="center"/>
    </xf>
    <xf numFmtId="0" fontId="11" fillId="0" borderId="0" xfId="2" applyFont="1"/>
    <xf numFmtId="177" fontId="11" fillId="0" borderId="0" xfId="2" applyNumberFormat="1" applyFont="1" applyAlignment="1">
      <alignment horizontal="center"/>
    </xf>
    <xf numFmtId="178" fontId="2" fillId="0" borderId="0" xfId="1" applyNumberFormat="1"/>
    <xf numFmtId="179" fontId="2" fillId="0" borderId="0" xfId="1" applyNumberFormat="1"/>
    <xf numFmtId="0" fontId="2" fillId="5" borderId="0" xfId="1" applyFill="1"/>
    <xf numFmtId="177" fontId="2" fillId="0" borderId="0" xfId="1" applyNumberFormat="1"/>
    <xf numFmtId="0" fontId="4" fillId="0" borderId="1" xfId="1" applyFont="1" applyBorder="1"/>
    <xf numFmtId="176" fontId="4" fillId="0" borderId="1" xfId="1" applyNumberFormat="1" applyFont="1" applyBorder="1"/>
    <xf numFmtId="0" fontId="7" fillId="6" borderId="0" xfId="1" applyFont="1" applyFill="1"/>
    <xf numFmtId="0" fontId="13" fillId="2" borderId="0" xfId="3"/>
    <xf numFmtId="0" fontId="14" fillId="0" borderId="0" xfId="1" applyFont="1"/>
    <xf numFmtId="0" fontId="15" fillId="3" borderId="0" xfId="4"/>
    <xf numFmtId="0" fontId="2" fillId="7" borderId="0" xfId="1" applyFill="1"/>
    <xf numFmtId="180" fontId="2" fillId="0" borderId="0" xfId="1" applyNumberFormat="1"/>
    <xf numFmtId="0" fontId="2" fillId="0" borderId="0" xfId="1" applyBorder="1"/>
    <xf numFmtId="181" fontId="2" fillId="0" borderId="0" xfId="1" applyNumberFormat="1" applyBorder="1"/>
    <xf numFmtId="181" fontId="2" fillId="0" borderId="0" xfId="1" applyNumberFormat="1"/>
    <xf numFmtId="182" fontId="2" fillId="0" borderId="0" xfId="1" applyNumberFormat="1"/>
    <xf numFmtId="0" fontId="2" fillId="0" borderId="3" xfId="1" applyBorder="1"/>
    <xf numFmtId="176" fontId="2" fillId="0" borderId="3" xfId="1" applyNumberFormat="1" applyBorder="1"/>
    <xf numFmtId="0" fontId="2" fillId="7" borderId="0" xfId="1" applyFill="1" applyBorder="1"/>
    <xf numFmtId="176" fontId="2" fillId="0" borderId="0" xfId="1" applyNumberFormat="1" applyBorder="1"/>
    <xf numFmtId="183" fontId="2" fillId="0" borderId="0" xfId="1" applyNumberFormat="1"/>
    <xf numFmtId="0" fontId="16" fillId="0" borderId="0" xfId="1" applyFont="1"/>
    <xf numFmtId="0" fontId="17" fillId="4" borderId="0" xfId="5"/>
    <xf numFmtId="0" fontId="2" fillId="0" borderId="0" xfId="1" applyAlignment="1">
      <alignment horizontal="center" vertical="center"/>
    </xf>
    <xf numFmtId="0" fontId="2" fillId="8" borderId="0" xfId="1" applyFill="1"/>
    <xf numFmtId="0" fontId="0" fillId="0" borderId="0" xfId="0" applyAlignment="1"/>
    <xf numFmtId="176" fontId="0" fillId="0" borderId="0" xfId="0" applyNumberFormat="1" applyAlignment="1"/>
    <xf numFmtId="0" fontId="7" fillId="0" borderId="0" xfId="0" applyFont="1" applyAlignment="1"/>
    <xf numFmtId="0" fontId="11" fillId="0" borderId="0" xfId="0" applyFont="1" applyAlignment="1"/>
  </cellXfs>
  <cellStyles count="6">
    <cellStyle name="差 2" xfId="4" xr:uid="{8B93DA60-D235-E748-8874-9619F76CF481}"/>
    <cellStyle name="常规" xfId="0" builtinId="0"/>
    <cellStyle name="常规 2" xfId="1" xr:uid="{AF66EABF-EB26-644E-9AFC-C239A688C46A}"/>
    <cellStyle name="常规 3" xfId="2" xr:uid="{8C69A6E7-6A32-A74D-BFA4-9D1CF229C16C}"/>
    <cellStyle name="好 2" xfId="3" xr:uid="{0B858A08-DE45-6042-B3F5-8E5D515F3D63}"/>
    <cellStyle name="适中 2" xfId="5" xr:uid="{6C0945CD-7705-2B41-8897-05F37A5A8E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92A4E-F8F7-884C-A287-C286ACD8A45E}">
  <sheetPr codeName="Sheet1"/>
  <dimension ref="A1:P101"/>
  <sheetViews>
    <sheetView workbookViewId="0">
      <selection activeCell="A2" sqref="A2"/>
    </sheetView>
  </sheetViews>
  <sheetFormatPr baseColWidth="10" defaultRowHeight="15"/>
  <cols>
    <col min="1" max="1" width="18.5" style="3" customWidth="1"/>
    <col min="2" max="2" width="16.83203125" style="3" customWidth="1"/>
    <col min="3" max="3" width="13.5" style="3" customWidth="1"/>
    <col min="4" max="5" width="10.83203125" style="3"/>
    <col min="6" max="8" width="12" style="3" bestFit="1" customWidth="1"/>
    <col min="9" max="9" width="6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12</v>
      </c>
      <c r="B2" s="3" t="s">
        <v>13</v>
      </c>
      <c r="C2" s="3" t="s">
        <v>14</v>
      </c>
      <c r="G2" s="3">
        <v>0</v>
      </c>
      <c r="H2" s="3">
        <v>4.0910000000000003E-6</v>
      </c>
      <c r="I2" s="3" t="s">
        <v>15</v>
      </c>
      <c r="J2" s="3" t="s">
        <v>16</v>
      </c>
    </row>
    <row r="3" spans="1:12">
      <c r="A3" s="3" t="s">
        <v>12</v>
      </c>
      <c r="B3" s="3" t="s">
        <v>17</v>
      </c>
      <c r="C3" s="3" t="s">
        <v>18</v>
      </c>
      <c r="G3" s="3">
        <v>0</v>
      </c>
      <c r="H3" s="3">
        <v>2.4409999999999998E-5</v>
      </c>
      <c r="L3" s="3" t="s">
        <v>19</v>
      </c>
    </row>
    <row r="4" spans="1:12">
      <c r="A4" s="3" t="s">
        <v>12</v>
      </c>
      <c r="B4" s="3" t="s">
        <v>20</v>
      </c>
      <c r="C4" s="3" t="s">
        <v>21</v>
      </c>
      <c r="G4" s="3">
        <v>0</v>
      </c>
      <c r="H4" s="3">
        <v>4.0609999999999997E-6</v>
      </c>
      <c r="L4" s="3" t="s">
        <v>19</v>
      </c>
    </row>
    <row r="5" spans="1:12">
      <c r="A5" s="3" t="s">
        <v>12</v>
      </c>
      <c r="B5" s="3" t="s">
        <v>22</v>
      </c>
      <c r="C5" s="3" t="s">
        <v>23</v>
      </c>
      <c r="G5" s="3">
        <v>0</v>
      </c>
      <c r="H5" s="3">
        <v>4.0609999999999997E-6</v>
      </c>
      <c r="L5" s="3" t="s">
        <v>19</v>
      </c>
    </row>
    <row r="6" spans="1:12">
      <c r="A6" s="3" t="s">
        <v>12</v>
      </c>
      <c r="B6" s="3" t="s">
        <v>24</v>
      </c>
      <c r="C6" s="3" t="s">
        <v>25</v>
      </c>
      <c r="G6" s="3">
        <v>0</v>
      </c>
      <c r="H6" s="3">
        <v>4.0609999999999997E-6</v>
      </c>
      <c r="L6" s="3" t="s">
        <v>19</v>
      </c>
    </row>
    <row r="7" spans="1:12">
      <c r="A7" s="3" t="s">
        <v>12</v>
      </c>
      <c r="B7" s="3" t="s">
        <v>26</v>
      </c>
      <c r="C7" s="3" t="s">
        <v>27</v>
      </c>
      <c r="G7" s="3">
        <v>0</v>
      </c>
      <c r="H7" s="3">
        <v>4.0609999999999997E-6</v>
      </c>
      <c r="L7" s="3" t="s">
        <v>19</v>
      </c>
    </row>
    <row r="8" spans="1:12">
      <c r="A8" s="3" t="s">
        <v>12</v>
      </c>
      <c r="B8" s="3" t="s">
        <v>28</v>
      </c>
      <c r="C8" s="3" t="s">
        <v>29</v>
      </c>
      <c r="G8" s="3">
        <v>0</v>
      </c>
      <c r="H8" s="3">
        <v>4.0609999999999997E-6</v>
      </c>
      <c r="L8" s="3" t="s">
        <v>19</v>
      </c>
    </row>
    <row r="9" spans="1:12">
      <c r="A9" s="3" t="s">
        <v>12</v>
      </c>
      <c r="B9" s="3" t="s">
        <v>30</v>
      </c>
      <c r="C9" s="3" t="s">
        <v>31</v>
      </c>
      <c r="G9" s="3">
        <v>0</v>
      </c>
      <c r="H9" s="3">
        <v>4.0790000000000002E-6</v>
      </c>
      <c r="K9" s="4"/>
      <c r="L9" s="3" t="s">
        <v>32</v>
      </c>
    </row>
    <row r="10" spans="1:12">
      <c r="A10" s="3" t="s">
        <v>12</v>
      </c>
      <c r="B10" s="3" t="s">
        <v>30</v>
      </c>
      <c r="C10" s="3" t="s">
        <v>33</v>
      </c>
      <c r="G10" s="3">
        <v>0</v>
      </c>
      <c r="H10" s="3">
        <v>4.0670000000000002E-6</v>
      </c>
      <c r="K10" s="4"/>
      <c r="L10" s="3" t="s">
        <v>32</v>
      </c>
    </row>
    <row r="11" spans="1:12">
      <c r="A11" s="3" t="s">
        <v>12</v>
      </c>
      <c r="B11" s="3" t="s">
        <v>30</v>
      </c>
      <c r="C11" s="3" t="s">
        <v>34</v>
      </c>
      <c r="G11" s="3">
        <v>0</v>
      </c>
      <c r="H11" s="3">
        <v>3.2339999999999999E-5</v>
      </c>
      <c r="K11" s="4"/>
      <c r="L11" s="3" t="s">
        <v>32</v>
      </c>
    </row>
    <row r="12" spans="1:12">
      <c r="A12" s="3" t="s">
        <v>12</v>
      </c>
      <c r="B12" s="3" t="s">
        <v>30</v>
      </c>
      <c r="C12" s="3" t="s">
        <v>35</v>
      </c>
      <c r="G12" s="3">
        <v>0</v>
      </c>
      <c r="H12" s="3">
        <v>4.0620000000000002E-6</v>
      </c>
      <c r="K12" s="4"/>
      <c r="L12" s="3" t="s">
        <v>36</v>
      </c>
    </row>
    <row r="13" spans="1:12">
      <c r="A13" s="3" t="s">
        <v>12</v>
      </c>
      <c r="B13" s="3" t="s">
        <v>30</v>
      </c>
      <c r="C13" s="3" t="s">
        <v>37</v>
      </c>
      <c r="G13" s="3">
        <v>0</v>
      </c>
      <c r="H13" s="3">
        <v>4.0640000000000004E-6</v>
      </c>
      <c r="K13" s="4"/>
      <c r="L13" s="3" t="s">
        <v>36</v>
      </c>
    </row>
    <row r="14" spans="1:12">
      <c r="A14" s="3" t="s">
        <v>12</v>
      </c>
      <c r="B14" s="3" t="s">
        <v>30</v>
      </c>
      <c r="C14" s="5" t="s">
        <v>38</v>
      </c>
      <c r="G14" s="3">
        <v>0</v>
      </c>
      <c r="H14" s="3">
        <v>4.0609999999999997E-6</v>
      </c>
      <c r="L14" s="3" t="s">
        <v>36</v>
      </c>
    </row>
    <row r="15" spans="1:12">
      <c r="A15" s="3" t="s">
        <v>12</v>
      </c>
      <c r="B15" s="3" t="s">
        <v>39</v>
      </c>
      <c r="C15" s="3" t="s">
        <v>40</v>
      </c>
      <c r="G15" s="3">
        <v>8.952E-6</v>
      </c>
      <c r="H15" s="3">
        <v>4.0609999999999997E-6</v>
      </c>
      <c r="L15" s="3" t="s">
        <v>19</v>
      </c>
    </row>
    <row r="16" spans="1:12">
      <c r="A16" s="3" t="s">
        <v>12</v>
      </c>
      <c r="B16" s="3" t="s">
        <v>41</v>
      </c>
      <c r="C16" s="3" t="s">
        <v>42</v>
      </c>
      <c r="G16" s="3">
        <v>8.952E-6</v>
      </c>
      <c r="H16" s="3">
        <v>4.0609999999999997E-6</v>
      </c>
      <c r="L16" s="3" t="s">
        <v>19</v>
      </c>
    </row>
    <row r="17" spans="1:12">
      <c r="A17" s="3" t="s">
        <v>12</v>
      </c>
      <c r="B17" s="3" t="s">
        <v>43</v>
      </c>
      <c r="C17" s="3" t="s">
        <v>44</v>
      </c>
      <c r="G17" s="3">
        <v>8.952E-6</v>
      </c>
      <c r="H17" s="3">
        <v>4.0609999999999997E-6</v>
      </c>
      <c r="L17" s="3" t="s">
        <v>19</v>
      </c>
    </row>
    <row r="18" spans="1:12">
      <c r="A18" s="3" t="s">
        <v>12</v>
      </c>
      <c r="B18" s="3" t="s">
        <v>45</v>
      </c>
      <c r="C18" s="3" t="s">
        <v>46</v>
      </c>
      <c r="G18" s="3">
        <v>8.9530000000000005E-6</v>
      </c>
      <c r="H18" s="3">
        <v>4.0609999999999997E-6</v>
      </c>
      <c r="L18" s="3" t="s">
        <v>19</v>
      </c>
    </row>
    <row r="19" spans="1:12">
      <c r="A19" s="3" t="s">
        <v>12</v>
      </c>
      <c r="B19" s="3" t="s">
        <v>47</v>
      </c>
      <c r="C19" s="3" t="s">
        <v>48</v>
      </c>
      <c r="G19" s="3">
        <v>8.9530000000000005E-6</v>
      </c>
      <c r="H19" s="3">
        <v>4.0609999999999997E-6</v>
      </c>
      <c r="L19" s="3" t="s">
        <v>19</v>
      </c>
    </row>
    <row r="20" spans="1:12">
      <c r="A20" s="3" t="s">
        <v>12</v>
      </c>
      <c r="B20" s="3" t="s">
        <v>49</v>
      </c>
      <c r="C20" s="3" t="s">
        <v>50</v>
      </c>
      <c r="G20" s="3">
        <v>8.9539999999999993E-6</v>
      </c>
      <c r="H20" s="3">
        <v>4.0609999999999997E-6</v>
      </c>
      <c r="L20" s="3" t="s">
        <v>19</v>
      </c>
    </row>
    <row r="21" spans="1:12">
      <c r="A21" s="3" t="s">
        <v>12</v>
      </c>
      <c r="B21" s="3" t="s">
        <v>51</v>
      </c>
      <c r="C21" s="3" t="s">
        <v>52</v>
      </c>
      <c r="G21" s="3">
        <v>8.9539999999999993E-6</v>
      </c>
      <c r="H21" s="3">
        <v>4.0640000000000004E-6</v>
      </c>
      <c r="L21" s="3" t="s">
        <v>19</v>
      </c>
    </row>
    <row r="22" spans="1:12">
      <c r="A22" s="3" t="s">
        <v>12</v>
      </c>
      <c r="B22" s="3" t="s">
        <v>53</v>
      </c>
      <c r="C22" s="3" t="s">
        <v>54</v>
      </c>
      <c r="G22" s="3">
        <v>8.9549999999999998E-6</v>
      </c>
      <c r="H22" s="3">
        <v>4.07E-6</v>
      </c>
      <c r="L22" s="3" t="s">
        <v>19</v>
      </c>
    </row>
    <row r="23" spans="1:12">
      <c r="A23" s="3" t="s">
        <v>12</v>
      </c>
      <c r="B23" s="3" t="s">
        <v>55</v>
      </c>
      <c r="C23" s="3" t="s">
        <v>56</v>
      </c>
      <c r="G23" s="3">
        <v>8.9549999999999998E-6</v>
      </c>
      <c r="H23" s="3">
        <v>4.07E-6</v>
      </c>
      <c r="L23" s="3" t="s">
        <v>19</v>
      </c>
    </row>
    <row r="24" spans="1:12">
      <c r="A24" s="3" t="s">
        <v>12</v>
      </c>
      <c r="B24" s="3" t="s">
        <v>57</v>
      </c>
      <c r="C24" s="3" t="s">
        <v>58</v>
      </c>
      <c r="G24" s="3">
        <v>8.9670000000000007E-6</v>
      </c>
      <c r="H24" s="3">
        <v>4.0679999999999998E-6</v>
      </c>
      <c r="L24" s="3" t="s">
        <v>19</v>
      </c>
    </row>
    <row r="25" spans="1:12">
      <c r="A25" s="3" t="s">
        <v>12</v>
      </c>
      <c r="B25" s="3" t="s">
        <v>59</v>
      </c>
      <c r="C25" s="3" t="s">
        <v>60</v>
      </c>
      <c r="G25" s="3">
        <v>8.9740000000000008E-6</v>
      </c>
      <c r="H25" s="3">
        <v>4.065E-6</v>
      </c>
      <c r="L25" s="3" t="s">
        <v>19</v>
      </c>
    </row>
    <row r="26" spans="1:12">
      <c r="A26" s="3" t="s">
        <v>12</v>
      </c>
      <c r="B26" s="3" t="s">
        <v>30</v>
      </c>
      <c r="C26" s="3" t="s">
        <v>61</v>
      </c>
      <c r="G26" s="3">
        <v>9.037E-6</v>
      </c>
      <c r="H26" s="3">
        <v>4.0790000000000002E-6</v>
      </c>
      <c r="I26" s="4"/>
      <c r="L26" s="3" t="s">
        <v>32</v>
      </c>
    </row>
    <row r="27" spans="1:12">
      <c r="A27" s="3" t="s">
        <v>12</v>
      </c>
      <c r="B27" s="3" t="s">
        <v>30</v>
      </c>
      <c r="C27" s="3" t="s">
        <v>62</v>
      </c>
      <c r="G27" s="3">
        <v>9.1039999999999996E-6</v>
      </c>
      <c r="H27" s="3">
        <v>4.1309999999999999E-6</v>
      </c>
      <c r="L27" s="3" t="s">
        <v>19</v>
      </c>
    </row>
    <row r="28" spans="1:12">
      <c r="A28" s="3" t="s">
        <v>12</v>
      </c>
      <c r="B28" s="3" t="s">
        <v>30</v>
      </c>
      <c r="C28" s="3" t="s">
        <v>63</v>
      </c>
      <c r="G28" s="3">
        <v>9.3100000000000006E-6</v>
      </c>
      <c r="H28" s="3">
        <v>4.2139999999999998E-6</v>
      </c>
      <c r="L28" s="3" t="s">
        <v>19</v>
      </c>
    </row>
    <row r="29" spans="1:12">
      <c r="A29" s="3" t="s">
        <v>12</v>
      </c>
      <c r="B29" s="3" t="s">
        <v>30</v>
      </c>
      <c r="C29" s="3" t="s">
        <v>64</v>
      </c>
      <c r="G29" s="3">
        <v>9.3179999999999996E-6</v>
      </c>
      <c r="H29" s="3">
        <v>4.216E-6</v>
      </c>
      <c r="L29" s="3" t="s">
        <v>19</v>
      </c>
    </row>
    <row r="30" spans="1:12">
      <c r="A30" s="3" t="s">
        <v>12</v>
      </c>
      <c r="B30" s="3" t="s">
        <v>65</v>
      </c>
      <c r="C30" s="3" t="s">
        <v>66</v>
      </c>
      <c r="D30" s="3" t="s">
        <v>67</v>
      </c>
      <c r="E30" s="3">
        <v>1</v>
      </c>
      <c r="F30" s="6">
        <f>E30/28260</f>
        <v>3.5385704175513094E-5</v>
      </c>
      <c r="G30" s="3">
        <v>1.3329999999999999E-4</v>
      </c>
      <c r="H30" s="3">
        <v>6.4610000000000007E-5</v>
      </c>
      <c r="I30" s="3" t="s">
        <v>15</v>
      </c>
      <c r="J30" s="3" t="s">
        <v>16</v>
      </c>
    </row>
    <row r="31" spans="1:12">
      <c r="A31" s="3" t="s">
        <v>12</v>
      </c>
      <c r="B31" s="3" t="s">
        <v>68</v>
      </c>
      <c r="C31" s="3" t="s">
        <v>69</v>
      </c>
      <c r="D31" s="3" t="s">
        <v>67</v>
      </c>
      <c r="E31" s="3">
        <v>1</v>
      </c>
      <c r="F31" s="6">
        <f>E31/28260</f>
        <v>3.5385704175513094E-5</v>
      </c>
      <c r="G31" s="3">
        <v>1.895E-4</v>
      </c>
      <c r="H31" s="3">
        <v>1.4430000000000001E-4</v>
      </c>
      <c r="I31" s="3" t="s">
        <v>15</v>
      </c>
      <c r="J31" s="3" t="s">
        <v>70</v>
      </c>
    </row>
    <row r="32" spans="1:12">
      <c r="A32" s="3" t="s">
        <v>12</v>
      </c>
      <c r="B32" s="3" t="s">
        <v>71</v>
      </c>
      <c r="C32" s="3" t="s">
        <v>72</v>
      </c>
      <c r="D32" s="3" t="s">
        <v>67</v>
      </c>
      <c r="E32" s="3">
        <v>1</v>
      </c>
      <c r="F32" s="6">
        <f>E32/28260</f>
        <v>3.5385704175513094E-5</v>
      </c>
      <c r="I32" s="3" t="s">
        <v>15</v>
      </c>
      <c r="J32" s="3" t="s">
        <v>16</v>
      </c>
    </row>
    <row r="33" spans="1:16">
      <c r="A33" s="3" t="s">
        <v>12</v>
      </c>
      <c r="B33" s="3" t="s">
        <v>73</v>
      </c>
      <c r="C33" s="3" t="s">
        <v>74</v>
      </c>
      <c r="D33" s="3" t="s">
        <v>67</v>
      </c>
      <c r="E33" s="3">
        <v>1</v>
      </c>
      <c r="F33" s="6">
        <f>E33/28260</f>
        <v>3.5385704175513094E-5</v>
      </c>
      <c r="I33" s="3" t="s">
        <v>15</v>
      </c>
    </row>
    <row r="34" spans="1:16">
      <c r="A34" s="3" t="s">
        <v>12</v>
      </c>
      <c r="B34" s="3" t="s">
        <v>75</v>
      </c>
      <c r="C34" s="3" t="s">
        <v>76</v>
      </c>
      <c r="D34" s="3" t="s">
        <v>67</v>
      </c>
      <c r="E34" s="3">
        <v>1</v>
      </c>
      <c r="F34" s="6">
        <f>E34/28260</f>
        <v>3.5385704175513094E-5</v>
      </c>
      <c r="L34" s="3" t="s">
        <v>77</v>
      </c>
    </row>
    <row r="35" spans="1:16">
      <c r="A35" s="3" t="s">
        <v>12</v>
      </c>
      <c r="C35" s="3" t="s">
        <v>78</v>
      </c>
      <c r="J35" s="3" t="s">
        <v>16</v>
      </c>
    </row>
    <row r="36" spans="1:16">
      <c r="A36" s="3" t="s">
        <v>12</v>
      </c>
      <c r="B36" s="3" t="s">
        <v>79</v>
      </c>
      <c r="C36" s="3" t="s">
        <v>80</v>
      </c>
      <c r="J36" s="3" t="s">
        <v>16</v>
      </c>
      <c r="N36" s="3" t="s">
        <v>81</v>
      </c>
    </row>
    <row r="37" spans="1:16">
      <c r="A37" s="3" t="s">
        <v>12</v>
      </c>
      <c r="B37" s="3" t="s">
        <v>82</v>
      </c>
      <c r="C37" s="3" t="s">
        <v>83</v>
      </c>
      <c r="J37" s="3" t="s">
        <v>70</v>
      </c>
      <c r="N37" s="3" t="s">
        <v>84</v>
      </c>
    </row>
    <row r="38" spans="1:16">
      <c r="A38" s="3" t="s">
        <v>12</v>
      </c>
      <c r="B38" s="3" t="s">
        <v>85</v>
      </c>
      <c r="C38" s="3" t="s">
        <v>86</v>
      </c>
      <c r="I38" s="3" t="s">
        <v>15</v>
      </c>
      <c r="N38" s="3" t="s">
        <v>87</v>
      </c>
    </row>
    <row r="39" spans="1:16">
      <c r="A39" s="3" t="s">
        <v>12</v>
      </c>
      <c r="B39" s="3" t="s">
        <v>88</v>
      </c>
      <c r="C39" s="3" t="s">
        <v>89</v>
      </c>
      <c r="I39" s="3" t="s">
        <v>15</v>
      </c>
      <c r="N39" s="3" t="s">
        <v>90</v>
      </c>
    </row>
    <row r="40" spans="1:16">
      <c r="A40" s="3" t="s">
        <v>12</v>
      </c>
      <c r="B40" s="3" t="s">
        <v>91</v>
      </c>
      <c r="C40" s="3" t="s">
        <v>92</v>
      </c>
      <c r="I40" s="3" t="s">
        <v>15</v>
      </c>
      <c r="N40" s="3" t="s">
        <v>93</v>
      </c>
    </row>
    <row r="41" spans="1:16">
      <c r="A41" s="3" t="s">
        <v>12</v>
      </c>
      <c r="B41" s="3" t="s">
        <v>94</v>
      </c>
      <c r="C41" s="3" t="s">
        <v>95</v>
      </c>
      <c r="I41" s="3" t="s">
        <v>15</v>
      </c>
      <c r="N41" s="3" t="s">
        <v>96</v>
      </c>
    </row>
    <row r="42" spans="1:16">
      <c r="A42" s="3" t="s">
        <v>12</v>
      </c>
      <c r="B42" s="3" t="s">
        <v>97</v>
      </c>
      <c r="C42" s="3" t="s">
        <v>98</v>
      </c>
      <c r="I42" s="3" t="s">
        <v>15</v>
      </c>
      <c r="N42" s="3" t="s">
        <v>99</v>
      </c>
    </row>
    <row r="46" spans="1:16">
      <c r="C46" s="7" t="s">
        <v>100</v>
      </c>
      <c r="E46" s="3">
        <f>SUM(E2:E42)</f>
        <v>5</v>
      </c>
      <c r="F46" s="3">
        <f t="shared" ref="F46:H46" si="0">SUM(F2:F42)</f>
        <v>1.7692852087756547E-4</v>
      </c>
      <c r="G46" s="3">
        <f t="shared" si="0"/>
        <v>4.5808999999999997E-4</v>
      </c>
      <c r="H46" s="3">
        <f t="shared" si="0"/>
        <v>3.7173200000000005E-4</v>
      </c>
      <c r="M46" s="8" t="s">
        <v>101</v>
      </c>
      <c r="O46" s="7" t="s">
        <v>102</v>
      </c>
      <c r="P46" s="7" t="s">
        <v>103</v>
      </c>
    </row>
    <row r="47" spans="1:16">
      <c r="M47" s="9"/>
      <c r="O47" s="3">
        <v>126676</v>
      </c>
      <c r="P47" s="3">
        <v>277162</v>
      </c>
    </row>
    <row r="48" spans="1:16">
      <c r="O48" s="3">
        <f>O47*G46</f>
        <v>58.029008839999996</v>
      </c>
      <c r="P48" s="3">
        <f>P47*H46</f>
        <v>103.02998458400002</v>
      </c>
    </row>
    <row r="49" spans="6:15">
      <c r="F49" s="3">
        <v>1.7692900000000001E-4</v>
      </c>
      <c r="G49" s="3">
        <v>5.7451000000000003E-5</v>
      </c>
      <c r="H49" s="3">
        <v>4.1284299999999998E-4</v>
      </c>
      <c r="J49" s="3">
        <f>F49*F49*100000</f>
        <v>3.1303871041000004E-3</v>
      </c>
      <c r="K49" s="3">
        <f t="shared" ref="K49:L49" si="1">G49*G49*100000</f>
        <v>3.3006174010000004E-4</v>
      </c>
      <c r="L49" s="3">
        <f t="shared" si="1"/>
        <v>1.7043934264899998E-2</v>
      </c>
      <c r="O49" s="3" t="s">
        <v>104</v>
      </c>
    </row>
    <row r="50" spans="6:15">
      <c r="O50" s="3" t="s">
        <v>105</v>
      </c>
    </row>
    <row r="51" spans="6:15">
      <c r="F51" s="3">
        <v>4.57861E-4</v>
      </c>
      <c r="G51" s="3">
        <v>3.4769100000000002E-4</v>
      </c>
      <c r="H51" s="3">
        <v>5.9185200000000002E-4</v>
      </c>
      <c r="J51" s="3">
        <f>F51*F51*100000</f>
        <v>2.09636695321E-2</v>
      </c>
      <c r="K51" s="3">
        <f t="shared" ref="K51:L51" si="2">G51*G51*100000</f>
        <v>1.2088903148100003E-2</v>
      </c>
      <c r="L51" s="3">
        <f t="shared" si="2"/>
        <v>3.5028878990400004E-2</v>
      </c>
      <c r="O51" s="3">
        <v>28260</v>
      </c>
    </row>
    <row r="52" spans="6:15">
      <c r="O52" s="3">
        <v>5</v>
      </c>
    </row>
    <row r="53" spans="6:15">
      <c r="F53" s="3">
        <v>3.7162399999999998E-4</v>
      </c>
      <c r="G53" s="3">
        <v>3.0334099999999999E-4</v>
      </c>
      <c r="H53" s="3">
        <v>4.5068400000000002E-4</v>
      </c>
      <c r="J53" s="3">
        <f>F53*F53*100000</f>
        <v>1.3810439737599997E-2</v>
      </c>
      <c r="K53" s="3">
        <f t="shared" ref="K53:L53" si="3">G53*G53*100000</f>
        <v>9.2015762281000002E-3</v>
      </c>
      <c r="L53" s="3">
        <f t="shared" si="3"/>
        <v>2.0311606785600001E-2</v>
      </c>
    </row>
    <row r="100" spans="6:8">
      <c r="F100" s="6">
        <f>SUM(F1:F99)</f>
        <v>1.3602710417551307E-3</v>
      </c>
      <c r="G100" s="6">
        <f t="shared" ref="G100:H100" si="4">SUM(G1:G99)</f>
        <v>1.6246629999999999E-3</v>
      </c>
      <c r="H100" s="6">
        <f t="shared" si="4"/>
        <v>2.1988429999999998E-3</v>
      </c>
    </row>
    <row r="101" spans="6:8">
      <c r="F101" s="3">
        <f>F100*F100</f>
        <v>1.8503373070375886E-6</v>
      </c>
      <c r="G101" s="3">
        <f t="shared" ref="G101:H101" si="5">G100*G100</f>
        <v>2.6395298635689998E-6</v>
      </c>
      <c r="H101" s="3">
        <f t="shared" si="5"/>
        <v>4.8349105386489992E-6</v>
      </c>
    </row>
  </sheetData>
  <phoneticPr fontId="3" type="noConversion"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AA372-0758-2143-98F5-B6DF89E1D310}">
  <sheetPr codeName="Sheet10"/>
  <dimension ref="A1:P401"/>
  <sheetViews>
    <sheetView workbookViewId="0">
      <selection activeCell="A2" sqref="A2"/>
    </sheetView>
  </sheetViews>
  <sheetFormatPr baseColWidth="10" defaultRowHeight="15"/>
  <cols>
    <col min="1" max="1" width="22.1640625" style="3" customWidth="1"/>
    <col min="2" max="2" width="17.5" style="3" customWidth="1"/>
    <col min="3" max="3" width="12.6640625" style="3" customWidth="1"/>
    <col min="4" max="5" width="10.83203125" style="3"/>
    <col min="6" max="6" width="13.5" style="3" customWidth="1"/>
    <col min="7" max="8" width="12" style="3" bestFit="1" customWidth="1"/>
    <col min="9" max="9" width="10.5" style="3" customWidth="1"/>
    <col min="10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644</v>
      </c>
      <c r="B2" s="3" t="s">
        <v>645</v>
      </c>
      <c r="C2" s="3" t="s">
        <v>646</v>
      </c>
      <c r="D2" s="3" t="s">
        <v>67</v>
      </c>
      <c r="E2" s="3">
        <v>1</v>
      </c>
      <c r="F2" s="6">
        <f>E2/28260</f>
        <v>3.5385704175513094E-5</v>
      </c>
      <c r="L2" s="3" t="s">
        <v>19</v>
      </c>
    </row>
    <row r="3" spans="1:13">
      <c r="A3" s="3" t="s">
        <v>644</v>
      </c>
      <c r="B3" s="3" t="s">
        <v>647</v>
      </c>
      <c r="C3" s="3" t="s">
        <v>648</v>
      </c>
      <c r="D3" s="3" t="s">
        <v>67</v>
      </c>
      <c r="E3" s="3">
        <v>1</v>
      </c>
      <c r="F3" s="6">
        <f>E3/28260</f>
        <v>3.5385704175513094E-5</v>
      </c>
      <c r="L3" s="3" t="s">
        <v>19</v>
      </c>
    </row>
    <row r="4" spans="1:13">
      <c r="A4" s="3" t="s">
        <v>644</v>
      </c>
      <c r="B4" s="3" t="s">
        <v>30</v>
      </c>
      <c r="C4" s="3" t="s">
        <v>649</v>
      </c>
      <c r="D4" s="3" t="s">
        <v>67</v>
      </c>
      <c r="E4" s="3">
        <v>1</v>
      </c>
      <c r="F4" s="6">
        <f>E4/28260</f>
        <v>3.5385704175513094E-5</v>
      </c>
      <c r="L4" s="3" t="s">
        <v>19</v>
      </c>
    </row>
    <row r="5" spans="1:13">
      <c r="A5" s="3" t="s">
        <v>644</v>
      </c>
      <c r="B5" s="3" t="s">
        <v>650</v>
      </c>
      <c r="C5" s="3" t="s">
        <v>651</v>
      </c>
      <c r="D5" s="3" t="s">
        <v>67</v>
      </c>
      <c r="E5" s="3">
        <v>2</v>
      </c>
      <c r="F5" s="6">
        <f>E5/28260</f>
        <v>7.0771408351026188E-5</v>
      </c>
      <c r="L5" s="3" t="s">
        <v>19</v>
      </c>
    </row>
    <row r="6" spans="1:13">
      <c r="A6" s="3" t="s">
        <v>644</v>
      </c>
      <c r="B6" s="3" t="s">
        <v>30</v>
      </c>
      <c r="C6" s="3" t="s">
        <v>652</v>
      </c>
      <c r="D6" s="3" t="s">
        <v>67</v>
      </c>
      <c r="E6" s="3">
        <v>2</v>
      </c>
      <c r="F6" s="6">
        <f>E6/28260</f>
        <v>7.0771408351026188E-5</v>
      </c>
      <c r="G6" s="3">
        <v>2.1550000000000001E-4</v>
      </c>
      <c r="H6" s="3">
        <v>9.3460000000000003E-5</v>
      </c>
      <c r="L6" s="3" t="s">
        <v>19</v>
      </c>
    </row>
    <row r="7" spans="1:13">
      <c r="A7" s="3" t="s">
        <v>644</v>
      </c>
      <c r="B7" s="3" t="s">
        <v>653</v>
      </c>
      <c r="C7" s="3" t="s">
        <v>654</v>
      </c>
      <c r="I7" s="3" t="s">
        <v>15</v>
      </c>
      <c r="J7" s="3" t="s">
        <v>598</v>
      </c>
      <c r="K7" s="3" t="s">
        <v>16</v>
      </c>
      <c r="M7" s="10" t="s">
        <v>655</v>
      </c>
    </row>
    <row r="8" spans="1:13">
      <c r="A8" s="3" t="s">
        <v>644</v>
      </c>
      <c r="B8" s="3" t="s">
        <v>656</v>
      </c>
      <c r="C8" s="3" t="s">
        <v>657</v>
      </c>
      <c r="I8" s="3" t="s">
        <v>15</v>
      </c>
      <c r="K8" s="3" t="s">
        <v>16</v>
      </c>
    </row>
    <row r="9" spans="1:13">
      <c r="A9" s="3" t="s">
        <v>644</v>
      </c>
      <c r="B9" s="3" t="s">
        <v>658</v>
      </c>
      <c r="C9" s="3" t="s">
        <v>659</v>
      </c>
      <c r="G9" s="3">
        <v>0</v>
      </c>
      <c r="H9" s="3">
        <v>1.206E-5</v>
      </c>
      <c r="L9" s="3" t="s">
        <v>19</v>
      </c>
    </row>
    <row r="10" spans="1:13">
      <c r="A10" s="3" t="s">
        <v>644</v>
      </c>
      <c r="B10" s="3" t="s">
        <v>660</v>
      </c>
      <c r="C10" s="3" t="s">
        <v>661</v>
      </c>
      <c r="G10" s="3">
        <v>9.0520000000000007E-6</v>
      </c>
      <c r="H10" s="3">
        <v>4.0879999999999997E-6</v>
      </c>
      <c r="L10" s="3" t="s">
        <v>19</v>
      </c>
    </row>
    <row r="11" spans="1:13">
      <c r="A11" s="3" t="s">
        <v>644</v>
      </c>
      <c r="B11" s="3" t="s">
        <v>650</v>
      </c>
      <c r="C11" s="3" t="s">
        <v>651</v>
      </c>
      <c r="G11" s="3">
        <v>0</v>
      </c>
      <c r="H11" s="3">
        <v>4.0640000000000004E-6</v>
      </c>
      <c r="L11" s="3" t="s">
        <v>19</v>
      </c>
    </row>
    <row r="12" spans="1:13">
      <c r="A12" s="3" t="s">
        <v>644</v>
      </c>
      <c r="B12" s="3" t="s">
        <v>662</v>
      </c>
      <c r="C12" s="3" t="s">
        <v>663</v>
      </c>
      <c r="G12" s="3">
        <v>8.9539999999999993E-6</v>
      </c>
      <c r="H12" s="3">
        <v>4.0620000000000002E-6</v>
      </c>
      <c r="L12" s="3" t="s">
        <v>19</v>
      </c>
    </row>
    <row r="13" spans="1:13">
      <c r="A13" s="3" t="s">
        <v>644</v>
      </c>
      <c r="B13" s="3" t="s">
        <v>664</v>
      </c>
      <c r="C13" s="3" t="s">
        <v>665</v>
      </c>
      <c r="G13" s="3">
        <v>8.9530000000000005E-6</v>
      </c>
      <c r="H13" s="3">
        <v>4.0620000000000002E-6</v>
      </c>
      <c r="L13" s="3" t="s">
        <v>19</v>
      </c>
    </row>
    <row r="14" spans="1:13">
      <c r="A14" s="3" t="s">
        <v>644</v>
      </c>
      <c r="B14" s="3" t="s">
        <v>666</v>
      </c>
      <c r="C14" s="3" t="s">
        <v>667</v>
      </c>
      <c r="G14" s="3">
        <v>8.9570000000000008E-6</v>
      </c>
      <c r="H14" s="3">
        <v>4.0620000000000002E-6</v>
      </c>
      <c r="L14" s="3" t="s">
        <v>19</v>
      </c>
    </row>
    <row r="15" spans="1:13">
      <c r="A15" s="3" t="s">
        <v>644</v>
      </c>
      <c r="B15" s="3" t="s">
        <v>668</v>
      </c>
      <c r="C15" s="3" t="s">
        <v>669</v>
      </c>
      <c r="G15" s="3">
        <v>0</v>
      </c>
      <c r="H15" s="3">
        <v>4.0659999999999997E-6</v>
      </c>
      <c r="L15" s="3" t="s">
        <v>19</v>
      </c>
    </row>
    <row r="16" spans="1:13">
      <c r="A16" s="3" t="s">
        <v>644</v>
      </c>
      <c r="B16" s="3" t="s">
        <v>670</v>
      </c>
      <c r="C16" s="3" t="s">
        <v>671</v>
      </c>
      <c r="G16" s="3">
        <v>0</v>
      </c>
      <c r="H16" s="3">
        <v>6.1680000000000001E-6</v>
      </c>
      <c r="L16" s="3" t="s">
        <v>19</v>
      </c>
    </row>
    <row r="17" spans="1:16">
      <c r="A17" s="3" t="s">
        <v>644</v>
      </c>
      <c r="B17" s="3" t="s">
        <v>672</v>
      </c>
      <c r="C17" s="3" t="s">
        <v>673</v>
      </c>
      <c r="G17" s="3">
        <v>0</v>
      </c>
      <c r="H17" s="3">
        <v>3.2320000000000002E-5</v>
      </c>
      <c r="L17" s="3" t="s">
        <v>19</v>
      </c>
    </row>
    <row r="18" spans="1:16">
      <c r="A18" s="3" t="s">
        <v>644</v>
      </c>
      <c r="B18" s="3" t="s">
        <v>674</v>
      </c>
      <c r="C18" s="3" t="s">
        <v>675</v>
      </c>
      <c r="G18" s="3">
        <v>1.3339999999999999E-4</v>
      </c>
      <c r="H18" s="3">
        <v>6.4610000000000007E-5</v>
      </c>
      <c r="L18" s="3" t="s">
        <v>19</v>
      </c>
    </row>
    <row r="19" spans="1:16">
      <c r="A19" s="3" t="s">
        <v>644</v>
      </c>
      <c r="B19" s="3" t="s">
        <v>30</v>
      </c>
      <c r="C19" s="3" t="s">
        <v>676</v>
      </c>
      <c r="G19" s="3">
        <v>9.2E-6</v>
      </c>
      <c r="H19" s="3">
        <v>1.6500000000000001E-5</v>
      </c>
      <c r="L19" s="3" t="s">
        <v>36</v>
      </c>
    </row>
    <row r="20" spans="1:16">
      <c r="A20" s="3" t="s">
        <v>644</v>
      </c>
      <c r="B20" s="3" t="s">
        <v>30</v>
      </c>
      <c r="C20" s="3" t="s">
        <v>677</v>
      </c>
      <c r="G20" s="3">
        <v>9.7580000000000004E-6</v>
      </c>
      <c r="H20" s="3">
        <v>4.3279999999999999E-6</v>
      </c>
      <c r="L20" s="3" t="s">
        <v>36</v>
      </c>
    </row>
    <row r="24" spans="1:16">
      <c r="C24" s="7" t="s">
        <v>100</v>
      </c>
      <c r="E24" s="3">
        <f>SUM(E2:E23)</f>
        <v>7</v>
      </c>
      <c r="F24" s="3">
        <f t="shared" ref="F24:H24" si="0">SUM(F2:F23)</f>
        <v>2.4769992922859163E-4</v>
      </c>
      <c r="G24" s="3">
        <f t="shared" si="0"/>
        <v>4.0377400000000003E-4</v>
      </c>
      <c r="H24" s="3">
        <f t="shared" si="0"/>
        <v>2.5385000000000002E-4</v>
      </c>
      <c r="M24" s="8" t="s">
        <v>101</v>
      </c>
      <c r="O24" s="7" t="s">
        <v>102</v>
      </c>
      <c r="P24" s="7" t="s">
        <v>103</v>
      </c>
    </row>
    <row r="25" spans="1:16">
      <c r="M25" s="9"/>
      <c r="O25" s="3">
        <v>111682</v>
      </c>
      <c r="P25" s="3">
        <v>246212</v>
      </c>
    </row>
    <row r="26" spans="1:16">
      <c r="M26" s="10"/>
      <c r="O26" s="3">
        <f>O25*G24</f>
        <v>45.094287868000002</v>
      </c>
      <c r="P26" s="3">
        <f>P25*H24</f>
        <v>62.500916200000006</v>
      </c>
    </row>
    <row r="27" spans="1:16">
      <c r="F27" s="3">
        <v>2.477E-4</v>
      </c>
      <c r="G27" s="3">
        <v>9.9593999999999995E-5</v>
      </c>
      <c r="H27" s="3">
        <v>5.1029000000000005E-4</v>
      </c>
      <c r="J27" s="3">
        <f>F27*F27*100000</f>
        <v>6.1355289999999998E-3</v>
      </c>
      <c r="K27" s="3">
        <f t="shared" ref="K27:L27" si="1">G27*G27*100000</f>
        <v>9.9189648359999981E-4</v>
      </c>
      <c r="L27" s="3">
        <f t="shared" si="1"/>
        <v>2.6039588410000005E-2</v>
      </c>
      <c r="O27" s="7" t="s">
        <v>104</v>
      </c>
    </row>
    <row r="28" spans="1:16">
      <c r="J28" s="4"/>
      <c r="O28" s="3" t="s">
        <v>678</v>
      </c>
    </row>
    <row r="29" spans="1:16">
      <c r="F29" s="3">
        <v>4.0293000000000002E-4</v>
      </c>
      <c r="G29" s="3">
        <v>2.9391399999999999E-4</v>
      </c>
      <c r="H29" s="3">
        <v>5.3911499999999995E-4</v>
      </c>
      <c r="J29" s="3">
        <f>F29*F29*100000</f>
        <v>1.6235258490000001E-2</v>
      </c>
      <c r="K29" s="3">
        <f t="shared" ref="K29:L29" si="2">G29*G29*100000</f>
        <v>8.6385439395999988E-3</v>
      </c>
      <c r="L29" s="3">
        <f t="shared" si="2"/>
        <v>2.9064498322499993E-2</v>
      </c>
      <c r="O29" s="3">
        <v>28260</v>
      </c>
    </row>
    <row r="30" spans="1:16">
      <c r="J30" s="4"/>
      <c r="O30" s="3">
        <v>7</v>
      </c>
    </row>
    <row r="31" spans="1:16">
      <c r="F31" s="3">
        <v>2.55877E-4</v>
      </c>
      <c r="G31" s="3">
        <v>1.9662799999999999E-4</v>
      </c>
      <c r="H31" s="3">
        <v>3.27366E-4</v>
      </c>
      <c r="J31" s="3">
        <f>F31*F31*100000</f>
        <v>6.5473039128999995E-3</v>
      </c>
      <c r="K31" s="3">
        <f t="shared" ref="K31:L31" si="3">G31*G31*100000</f>
        <v>3.8662570383999994E-3</v>
      </c>
      <c r="L31" s="3">
        <f t="shared" si="3"/>
        <v>1.07168497956E-2</v>
      </c>
    </row>
    <row r="400" spans="6:8">
      <c r="F400" s="6">
        <f>SUM(F1:F399)</f>
        <v>1.4019068584571832E-3</v>
      </c>
      <c r="G400" s="6">
        <f t="shared" ref="G400:H400" si="4">SUM(G1:G399)</f>
        <v>1.3976839999999999E-3</v>
      </c>
      <c r="H400" s="6">
        <f t="shared" si="4"/>
        <v>1.884471E-3</v>
      </c>
    </row>
    <row r="401" spans="6:8">
      <c r="F401" s="3">
        <f>F400*F400</f>
        <v>1.9653428397892887E-6</v>
      </c>
      <c r="G401" s="3">
        <f t="shared" ref="G401:H401" si="5">G400*G400</f>
        <v>1.9535205638559998E-6</v>
      </c>
      <c r="H401" s="3">
        <f t="shared" si="5"/>
        <v>3.5512309498409999E-6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39FDB-45C6-D84F-A449-B23F365EE3B4}">
  <sheetPr codeName="Sheet11"/>
  <dimension ref="A1:P401"/>
  <sheetViews>
    <sheetView workbookViewId="0">
      <selection activeCell="J19" sqref="J19:L23"/>
    </sheetView>
  </sheetViews>
  <sheetFormatPr baseColWidth="10" defaultRowHeight="15"/>
  <cols>
    <col min="1" max="1" width="20.83203125" style="3" customWidth="1"/>
    <col min="2" max="2" width="15.6640625" style="3" customWidth="1"/>
    <col min="3" max="3" width="14" style="3" customWidth="1"/>
    <col min="4" max="5" width="10.83203125" style="3"/>
    <col min="6" max="6" width="12" style="3" bestFit="1" customWidth="1"/>
    <col min="7" max="7" width="10.83203125" style="3"/>
    <col min="8" max="8" width="12" style="3" bestFit="1" customWidth="1"/>
    <col min="9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679</v>
      </c>
      <c r="B2" s="3" t="s">
        <v>30</v>
      </c>
      <c r="C2" s="3" t="s">
        <v>680</v>
      </c>
      <c r="D2" s="3" t="s">
        <v>584</v>
      </c>
      <c r="E2" s="3">
        <v>0</v>
      </c>
      <c r="F2" s="3">
        <v>0</v>
      </c>
      <c r="J2" s="3" t="s">
        <v>70</v>
      </c>
    </row>
    <row r="3" spans="1:16">
      <c r="A3" s="3" t="s">
        <v>679</v>
      </c>
      <c r="B3" s="3" t="s">
        <v>174</v>
      </c>
      <c r="C3" s="3" t="s">
        <v>175</v>
      </c>
      <c r="D3" s="3" t="s">
        <v>67</v>
      </c>
      <c r="E3" s="3">
        <v>1</v>
      </c>
      <c r="F3" s="6">
        <f t="shared" ref="F3:F8" si="0">E3/28260</f>
        <v>3.5385704175513094E-5</v>
      </c>
      <c r="G3" s="3">
        <v>2.5280000000000002E-4</v>
      </c>
      <c r="H3" s="3">
        <v>1.2990000000000001E-4</v>
      </c>
      <c r="J3" s="3" t="s">
        <v>16</v>
      </c>
      <c r="M3" s="32" t="s">
        <v>681</v>
      </c>
    </row>
    <row r="4" spans="1:16">
      <c r="A4" s="3" t="s">
        <v>679</v>
      </c>
      <c r="B4" s="3" t="s">
        <v>682</v>
      </c>
      <c r="C4" s="3" t="s">
        <v>683</v>
      </c>
      <c r="D4" s="3" t="s">
        <v>67</v>
      </c>
      <c r="E4" s="3">
        <v>1</v>
      </c>
      <c r="F4" s="6">
        <f t="shared" si="0"/>
        <v>3.5385704175513094E-5</v>
      </c>
      <c r="G4" s="3">
        <v>2.7370000000000001E-5</v>
      </c>
      <c r="H4" s="3">
        <v>1.6379999999999999E-5</v>
      </c>
      <c r="I4" s="3" t="s">
        <v>15</v>
      </c>
      <c r="J4" s="3" t="s">
        <v>16</v>
      </c>
    </row>
    <row r="5" spans="1:16">
      <c r="A5" s="3" t="s">
        <v>679</v>
      </c>
      <c r="B5" s="3" t="s">
        <v>684</v>
      </c>
      <c r="C5" s="3" t="s">
        <v>685</v>
      </c>
      <c r="D5" s="3" t="s">
        <v>67</v>
      </c>
      <c r="E5" s="3">
        <v>1</v>
      </c>
      <c r="F5" s="6">
        <f t="shared" si="0"/>
        <v>3.5385704175513094E-5</v>
      </c>
      <c r="G5" s="3">
        <v>5.6320000000000003E-5</v>
      </c>
      <c r="H5" s="3">
        <v>3.2759999999999998E-5</v>
      </c>
      <c r="L5" s="3" t="s">
        <v>77</v>
      </c>
    </row>
    <row r="6" spans="1:16">
      <c r="A6" s="3" t="s">
        <v>679</v>
      </c>
      <c r="B6" s="3" t="s">
        <v>30</v>
      </c>
      <c r="C6" s="3" t="s">
        <v>686</v>
      </c>
      <c r="D6" s="3" t="s">
        <v>67</v>
      </c>
      <c r="E6" s="3">
        <v>1</v>
      </c>
      <c r="F6" s="6">
        <f t="shared" si="0"/>
        <v>3.5385704175513094E-5</v>
      </c>
      <c r="L6" s="3" t="s">
        <v>108</v>
      </c>
    </row>
    <row r="7" spans="1:16">
      <c r="A7" s="3" t="s">
        <v>679</v>
      </c>
      <c r="B7" s="3" t="s">
        <v>687</v>
      </c>
      <c r="C7" s="3" t="s">
        <v>688</v>
      </c>
      <c r="D7" s="3" t="s">
        <v>67</v>
      </c>
      <c r="E7" s="3">
        <v>2</v>
      </c>
      <c r="F7" s="6">
        <f t="shared" si="0"/>
        <v>7.0771408351026188E-5</v>
      </c>
      <c r="G7" s="3">
        <v>9.1200000000000008E-6</v>
      </c>
      <c r="H7" s="3">
        <v>4.0960000000000003E-6</v>
      </c>
      <c r="L7" s="3" t="s">
        <v>77</v>
      </c>
    </row>
    <row r="8" spans="1:16">
      <c r="A8" s="3" t="s">
        <v>679</v>
      </c>
      <c r="B8" s="3" t="s">
        <v>689</v>
      </c>
      <c r="C8" s="3" t="s">
        <v>690</v>
      </c>
      <c r="D8" s="3" t="s">
        <v>67</v>
      </c>
      <c r="E8" s="3">
        <v>5</v>
      </c>
      <c r="F8" s="6">
        <f t="shared" si="0"/>
        <v>1.7692852087756547E-4</v>
      </c>
      <c r="G8" s="3">
        <v>1.791E-5</v>
      </c>
      <c r="H8" s="3">
        <v>1.219E-5</v>
      </c>
      <c r="L8" s="3" t="s">
        <v>77</v>
      </c>
    </row>
    <row r="9" spans="1:16">
      <c r="A9" s="3" t="s">
        <v>679</v>
      </c>
      <c r="B9" s="3" t="s">
        <v>691</v>
      </c>
      <c r="C9" s="3" t="s">
        <v>692</v>
      </c>
      <c r="G9" s="3">
        <v>1.7900000000000001E-5</v>
      </c>
      <c r="H9" s="3">
        <v>8.1219999999999995E-6</v>
      </c>
      <c r="J9" s="3" t="s">
        <v>70</v>
      </c>
    </row>
    <row r="10" spans="1:16">
      <c r="A10" s="3" t="s">
        <v>679</v>
      </c>
      <c r="B10" s="3" t="s">
        <v>693</v>
      </c>
      <c r="C10" s="3" t="s">
        <v>694</v>
      </c>
      <c r="G10" s="3">
        <v>0</v>
      </c>
      <c r="H10" s="3">
        <v>7.2150000000000004E-6</v>
      </c>
      <c r="L10" s="3" t="s">
        <v>19</v>
      </c>
    </row>
    <row r="11" spans="1:16">
      <c r="A11" s="3" t="s">
        <v>679</v>
      </c>
      <c r="B11" s="3" t="s">
        <v>695</v>
      </c>
      <c r="C11" s="3" t="s">
        <v>696</v>
      </c>
      <c r="G11" s="3">
        <v>0</v>
      </c>
      <c r="H11" s="3">
        <v>3.2289999999999997E-5</v>
      </c>
      <c r="L11" s="3" t="s">
        <v>19</v>
      </c>
    </row>
    <row r="12" spans="1:16">
      <c r="A12" s="3" t="s">
        <v>679</v>
      </c>
      <c r="B12" s="3" t="s">
        <v>30</v>
      </c>
      <c r="C12" s="3" t="s">
        <v>697</v>
      </c>
      <c r="G12" s="3">
        <v>1.804E-5</v>
      </c>
      <c r="H12" s="3">
        <v>8.1550000000000007E-6</v>
      </c>
      <c r="L12" s="3" t="s">
        <v>36</v>
      </c>
    </row>
    <row r="16" spans="1:16">
      <c r="C16" s="7" t="s">
        <v>100</v>
      </c>
      <c r="E16" s="3">
        <f>SUM(E2:E15)</f>
        <v>11</v>
      </c>
      <c r="F16" s="3">
        <f t="shared" ref="F16:H16" si="1">SUM(F2:F15)</f>
        <v>3.8924274593064401E-4</v>
      </c>
      <c r="G16" s="3">
        <f t="shared" si="1"/>
        <v>3.9945999999999997E-4</v>
      </c>
      <c r="H16" s="3">
        <f t="shared" si="1"/>
        <v>2.5110800000000005E-4</v>
      </c>
      <c r="M16" s="8" t="s">
        <v>101</v>
      </c>
      <c r="O16" s="7" t="s">
        <v>102</v>
      </c>
      <c r="P16" s="7" t="s">
        <v>103</v>
      </c>
    </row>
    <row r="17" spans="6:16">
      <c r="M17" s="9"/>
      <c r="O17" s="3">
        <v>126590</v>
      </c>
      <c r="P17" s="3">
        <v>277068</v>
      </c>
    </row>
    <row r="18" spans="6:16">
      <c r="M18" s="10"/>
      <c r="O18" s="3">
        <f>G16*O17</f>
        <v>50.567641399999999</v>
      </c>
      <c r="P18" s="3">
        <f>H16*P17</f>
        <v>69.573991344000007</v>
      </c>
    </row>
    <row r="19" spans="6:16">
      <c r="F19" s="3">
        <v>3.89243E-4</v>
      </c>
      <c r="G19" s="3">
        <v>1.94324E-4</v>
      </c>
      <c r="H19" s="3">
        <v>6.9635599999999997E-4</v>
      </c>
      <c r="J19" s="3">
        <f>F19*F19*100000</f>
        <v>1.51510113049E-2</v>
      </c>
      <c r="K19" s="3">
        <f t="shared" ref="K19:L19" si="2">G19*G19*100000</f>
        <v>3.7761816976000003E-3</v>
      </c>
      <c r="L19" s="3">
        <f t="shared" si="2"/>
        <v>4.84911678736E-2</v>
      </c>
      <c r="O19" s="7" t="s">
        <v>104</v>
      </c>
    </row>
    <row r="20" spans="6:16">
      <c r="J20" s="4"/>
      <c r="O20" s="3" t="s">
        <v>239</v>
      </c>
    </row>
    <row r="21" spans="6:16">
      <c r="F21" s="3">
        <v>4.0287500000000002E-4</v>
      </c>
      <c r="G21" s="3">
        <v>2.99981E-4</v>
      </c>
      <c r="H21" s="3">
        <v>5.2967300000000004E-4</v>
      </c>
      <c r="J21" s="3">
        <f>F21*F21*100000</f>
        <v>1.6230826562500002E-2</v>
      </c>
      <c r="K21" s="3">
        <f t="shared" ref="K21:L21" si="3">G21*G21*100000</f>
        <v>8.9988600360999989E-3</v>
      </c>
      <c r="L21" s="3">
        <f t="shared" si="3"/>
        <v>2.8055348692900006E-2</v>
      </c>
      <c r="O21" s="3">
        <v>28260</v>
      </c>
    </row>
    <row r="22" spans="6:16">
      <c r="J22" s="4"/>
      <c r="O22" s="3">
        <v>11</v>
      </c>
    </row>
    <row r="23" spans="6:16">
      <c r="F23" s="3">
        <v>2.5264599999999998E-4</v>
      </c>
      <c r="G23" s="3">
        <v>1.9695499999999999E-4</v>
      </c>
      <c r="H23" s="3">
        <v>3.1919199999999999E-4</v>
      </c>
      <c r="J23" s="3">
        <f>F23*F23*100000</f>
        <v>6.3830001315999989E-3</v>
      </c>
      <c r="K23" s="3">
        <f t="shared" ref="K23:L23" si="4">G23*G23*100000</f>
        <v>3.8791272024999994E-3</v>
      </c>
      <c r="L23" s="3">
        <f t="shared" si="4"/>
        <v>1.01883532864E-2</v>
      </c>
    </row>
    <row r="400" spans="6:8">
      <c r="F400" s="6">
        <f>SUM(F1:F399)</f>
        <v>1.8232494918612881E-3</v>
      </c>
      <c r="G400" s="6">
        <f t="shared" ref="G400:H400" si="5">SUM(G1:G399)</f>
        <v>1.4901799999999998E-3</v>
      </c>
      <c r="H400" s="6">
        <f t="shared" si="5"/>
        <v>2.047437E-3</v>
      </c>
    </row>
    <row r="401" spans="6:8">
      <c r="F401" s="3">
        <f>F400*F400</f>
        <v>3.3242387095724452E-6</v>
      </c>
      <c r="G401" s="3">
        <f t="shared" ref="G401:H401" si="6">G400*G400</f>
        <v>2.2206364323999994E-6</v>
      </c>
      <c r="H401" s="3">
        <f t="shared" si="6"/>
        <v>4.1919982689690005E-6</v>
      </c>
    </row>
  </sheetData>
  <phoneticPr fontId="3" type="noConversion"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345D8-85F6-BD43-8C13-834D434A2300}">
  <sheetPr codeName="Sheet12"/>
  <dimension ref="A1:P251"/>
  <sheetViews>
    <sheetView workbookViewId="0">
      <selection activeCell="A2" sqref="A2"/>
    </sheetView>
  </sheetViews>
  <sheetFormatPr baseColWidth="10" defaultRowHeight="15"/>
  <cols>
    <col min="1" max="1" width="21.83203125" style="3" customWidth="1"/>
    <col min="2" max="2" width="16.83203125" style="3" customWidth="1"/>
    <col min="3" max="3" width="16.6640625" style="3" customWidth="1"/>
    <col min="4" max="5" width="10.83203125" style="3"/>
    <col min="6" max="6" width="11.6640625" style="3" customWidth="1"/>
    <col min="7" max="8" width="12" style="3" bestFit="1" customWidth="1"/>
    <col min="9" max="9" width="8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698</v>
      </c>
      <c r="B2" s="3" t="s">
        <v>699</v>
      </c>
      <c r="C2" s="3" t="s">
        <v>700</v>
      </c>
      <c r="D2" s="3" t="s">
        <v>67</v>
      </c>
      <c r="E2" s="3">
        <v>1</v>
      </c>
      <c r="F2" s="6">
        <f t="shared" ref="F2:F7" si="0">E2/28260</f>
        <v>3.5385704175513094E-5</v>
      </c>
      <c r="G2" s="3">
        <v>0</v>
      </c>
      <c r="H2" s="3">
        <v>8.1219999999999995E-6</v>
      </c>
      <c r="I2" s="3" t="s">
        <v>15</v>
      </c>
      <c r="J2" s="3" t="s">
        <v>16</v>
      </c>
    </row>
    <row r="3" spans="1:12">
      <c r="A3" s="3" t="s">
        <v>698</v>
      </c>
      <c r="B3" s="3" t="s">
        <v>30</v>
      </c>
      <c r="C3" s="3" t="s">
        <v>701</v>
      </c>
      <c r="D3" s="3" t="s">
        <v>67</v>
      </c>
      <c r="E3" s="3">
        <v>1</v>
      </c>
      <c r="F3" s="6">
        <f t="shared" si="0"/>
        <v>3.5385704175513094E-5</v>
      </c>
      <c r="I3" s="3" t="s">
        <v>15</v>
      </c>
    </row>
    <row r="4" spans="1:12">
      <c r="A4" s="3" t="s">
        <v>698</v>
      </c>
      <c r="B4" s="3" t="s">
        <v>702</v>
      </c>
      <c r="C4" s="3" t="s">
        <v>703</v>
      </c>
      <c r="D4" s="3" t="s">
        <v>67</v>
      </c>
      <c r="E4" s="3">
        <v>1</v>
      </c>
      <c r="F4" s="6">
        <f t="shared" si="0"/>
        <v>3.5385704175513094E-5</v>
      </c>
      <c r="G4" s="3">
        <v>1.791E-5</v>
      </c>
      <c r="H4" s="3">
        <v>8.1219999999999995E-6</v>
      </c>
      <c r="L4" s="3" t="s">
        <v>77</v>
      </c>
    </row>
    <row r="5" spans="1:12">
      <c r="A5" s="3" t="s">
        <v>698</v>
      </c>
      <c r="B5" s="3" t="s">
        <v>30</v>
      </c>
      <c r="C5" s="3" t="s">
        <v>704</v>
      </c>
      <c r="D5" s="3" t="s">
        <v>67</v>
      </c>
      <c r="E5" s="3">
        <v>1</v>
      </c>
      <c r="F5" s="6">
        <f t="shared" si="0"/>
        <v>3.5385704175513094E-5</v>
      </c>
      <c r="L5" s="3" t="s">
        <v>108</v>
      </c>
    </row>
    <row r="6" spans="1:12">
      <c r="A6" s="3" t="s">
        <v>698</v>
      </c>
      <c r="B6" s="3" t="s">
        <v>705</v>
      </c>
      <c r="C6" s="3" t="s">
        <v>706</v>
      </c>
      <c r="D6" s="3" t="s">
        <v>67</v>
      </c>
      <c r="E6" s="3">
        <v>2</v>
      </c>
      <c r="F6" s="6">
        <f t="shared" si="0"/>
        <v>7.0771408351026188E-5</v>
      </c>
      <c r="G6" s="3">
        <v>8.9579999999999996E-6</v>
      </c>
      <c r="H6" s="3">
        <v>8.1240000000000005E-6</v>
      </c>
      <c r="I6" s="3" t="s">
        <v>15</v>
      </c>
      <c r="J6" s="3" t="s">
        <v>16</v>
      </c>
    </row>
    <row r="7" spans="1:12">
      <c r="A7" s="3" t="s">
        <v>698</v>
      </c>
      <c r="B7" s="3" t="s">
        <v>707</v>
      </c>
      <c r="C7" s="3" t="s">
        <v>708</v>
      </c>
      <c r="D7" s="3" t="s">
        <v>67</v>
      </c>
      <c r="E7" s="3">
        <v>2</v>
      </c>
      <c r="F7" s="6">
        <f t="shared" si="0"/>
        <v>7.0771408351026188E-5</v>
      </c>
      <c r="G7" s="3">
        <v>8.9539999999999993E-6</v>
      </c>
      <c r="H7" s="3">
        <v>4.0609999999999997E-6</v>
      </c>
      <c r="I7" s="3" t="s">
        <v>15</v>
      </c>
      <c r="J7" s="3" t="s">
        <v>16</v>
      </c>
    </row>
    <row r="8" spans="1:12">
      <c r="A8" s="3" t="s">
        <v>698</v>
      </c>
      <c r="B8" s="3" t="s">
        <v>709</v>
      </c>
      <c r="C8" s="3" t="s">
        <v>710</v>
      </c>
      <c r="G8" s="3">
        <v>8.9539999999999993E-6</v>
      </c>
      <c r="H8" s="3">
        <v>4.0620000000000002E-6</v>
      </c>
      <c r="I8" s="3" t="s">
        <v>15</v>
      </c>
      <c r="J8" s="3" t="s">
        <v>16</v>
      </c>
    </row>
    <row r="9" spans="1:12">
      <c r="A9" s="3" t="s">
        <v>698</v>
      </c>
      <c r="B9" s="3" t="s">
        <v>30</v>
      </c>
      <c r="C9" s="3" t="s">
        <v>711</v>
      </c>
      <c r="H9" s="3">
        <v>4.0620000000000002E-6</v>
      </c>
      <c r="I9" s="3" t="s">
        <v>15</v>
      </c>
      <c r="J9" s="3" t="s">
        <v>16</v>
      </c>
    </row>
    <row r="10" spans="1:12">
      <c r="A10" s="3" t="s">
        <v>698</v>
      </c>
      <c r="B10" s="3" t="s">
        <v>30</v>
      </c>
      <c r="C10" s="3" t="s">
        <v>712</v>
      </c>
      <c r="I10" s="3" t="s">
        <v>15</v>
      </c>
      <c r="J10" s="3" t="s">
        <v>16</v>
      </c>
    </row>
    <row r="11" spans="1:12">
      <c r="A11" s="3" t="s">
        <v>698</v>
      </c>
      <c r="B11" s="3" t="s">
        <v>30</v>
      </c>
      <c r="C11" s="3" t="s">
        <v>713</v>
      </c>
      <c r="G11" s="3">
        <v>8.9539999999999993E-6</v>
      </c>
      <c r="H11" s="3">
        <v>4.0609999999999997E-6</v>
      </c>
      <c r="I11" s="3" t="s">
        <v>15</v>
      </c>
      <c r="J11" s="3" t="s">
        <v>16</v>
      </c>
    </row>
    <row r="12" spans="1:12">
      <c r="A12" s="3" t="s">
        <v>698</v>
      </c>
      <c r="B12" s="3" t="s">
        <v>714</v>
      </c>
      <c r="C12" s="3" t="s">
        <v>715</v>
      </c>
      <c r="I12" s="3" t="s">
        <v>15</v>
      </c>
      <c r="J12" s="3" t="s">
        <v>16</v>
      </c>
    </row>
    <row r="13" spans="1:12">
      <c r="A13" s="3" t="s">
        <v>698</v>
      </c>
      <c r="B13" s="3" t="s">
        <v>716</v>
      </c>
      <c r="C13" s="3" t="s">
        <v>717</v>
      </c>
      <c r="G13" s="3">
        <v>8.9590000000000001E-6</v>
      </c>
      <c r="H13" s="3">
        <v>4.0629999999999999E-6</v>
      </c>
      <c r="I13" s="3" t="s">
        <v>15</v>
      </c>
      <c r="J13" s="3" t="s">
        <v>16</v>
      </c>
    </row>
    <row r="14" spans="1:12">
      <c r="A14" s="3" t="s">
        <v>698</v>
      </c>
      <c r="B14" s="3" t="s">
        <v>718</v>
      </c>
      <c r="C14" s="3" t="s">
        <v>719</v>
      </c>
      <c r="I14" s="3" t="s">
        <v>15</v>
      </c>
      <c r="J14" s="3" t="s">
        <v>16</v>
      </c>
    </row>
    <row r="15" spans="1:12">
      <c r="A15" s="3" t="s">
        <v>698</v>
      </c>
      <c r="B15" s="3" t="s">
        <v>720</v>
      </c>
      <c r="C15" s="3" t="s">
        <v>721</v>
      </c>
      <c r="G15" s="3">
        <v>0</v>
      </c>
      <c r="H15" s="3">
        <v>4.0609999999999997E-6</v>
      </c>
      <c r="I15" s="3" t="s">
        <v>15</v>
      </c>
      <c r="J15" s="3" t="s">
        <v>16</v>
      </c>
    </row>
    <row r="16" spans="1:12">
      <c r="A16" s="3" t="s">
        <v>698</v>
      </c>
      <c r="B16" s="3" t="s">
        <v>722</v>
      </c>
      <c r="C16" s="3" t="s">
        <v>723</v>
      </c>
      <c r="G16" s="3">
        <v>8.9579999999999996E-6</v>
      </c>
      <c r="H16" s="3">
        <v>4.0640000000000004E-6</v>
      </c>
      <c r="I16" s="3" t="s">
        <v>15</v>
      </c>
      <c r="J16" s="3" t="s">
        <v>16</v>
      </c>
    </row>
    <row r="17" spans="1:10">
      <c r="A17" s="3" t="s">
        <v>698</v>
      </c>
      <c r="B17" s="3" t="s">
        <v>724</v>
      </c>
      <c r="C17" s="3" t="s">
        <v>725</v>
      </c>
      <c r="I17" s="3" t="s">
        <v>15</v>
      </c>
      <c r="J17" s="3" t="s">
        <v>16</v>
      </c>
    </row>
    <row r="18" spans="1:10">
      <c r="A18" s="3" t="s">
        <v>698</v>
      </c>
      <c r="B18" s="3" t="s">
        <v>726</v>
      </c>
      <c r="C18" s="3" t="s">
        <v>727</v>
      </c>
      <c r="G18" s="3">
        <v>0</v>
      </c>
      <c r="H18" s="3">
        <v>4.0609999999999997E-6</v>
      </c>
      <c r="I18" s="3" t="s">
        <v>15</v>
      </c>
      <c r="J18" s="3" t="s">
        <v>16</v>
      </c>
    </row>
    <row r="19" spans="1:10">
      <c r="A19" s="3" t="s">
        <v>698</v>
      </c>
      <c r="B19" s="3" t="s">
        <v>728</v>
      </c>
      <c r="C19" s="3" t="s">
        <v>729</v>
      </c>
      <c r="G19" s="3">
        <v>1.5780000000000001E-5</v>
      </c>
      <c r="H19" s="3">
        <v>1.4430000000000001E-5</v>
      </c>
      <c r="I19" s="3" t="s">
        <v>15</v>
      </c>
      <c r="J19" s="3" t="s">
        <v>16</v>
      </c>
    </row>
    <row r="20" spans="1:10">
      <c r="A20" s="3" t="s">
        <v>698</v>
      </c>
      <c r="B20" s="3" t="s">
        <v>730</v>
      </c>
      <c r="C20" s="3" t="s">
        <v>731</v>
      </c>
      <c r="G20" s="3">
        <v>8.9530000000000005E-6</v>
      </c>
      <c r="H20" s="3">
        <v>4.0609999999999997E-6</v>
      </c>
      <c r="I20" s="3" t="s">
        <v>15</v>
      </c>
      <c r="J20" s="3" t="s">
        <v>16</v>
      </c>
    </row>
    <row r="21" spans="1:10">
      <c r="A21" s="3" t="s">
        <v>698</v>
      </c>
      <c r="B21" s="3" t="s">
        <v>732</v>
      </c>
      <c r="C21" s="3" t="s">
        <v>733</v>
      </c>
      <c r="I21" s="3" t="s">
        <v>15</v>
      </c>
      <c r="J21" s="3" t="s">
        <v>16</v>
      </c>
    </row>
    <row r="22" spans="1:10">
      <c r="A22" s="3" t="s">
        <v>698</v>
      </c>
      <c r="B22" s="3" t="s">
        <v>734</v>
      </c>
      <c r="C22" s="3" t="s">
        <v>735</v>
      </c>
      <c r="G22" s="3">
        <v>6.6600000000000006E-5</v>
      </c>
      <c r="H22" s="3">
        <v>3.2280000000000003E-5</v>
      </c>
      <c r="I22" s="3" t="s">
        <v>15</v>
      </c>
      <c r="J22" s="3" t="s">
        <v>16</v>
      </c>
    </row>
    <row r="23" spans="1:10">
      <c r="A23" s="3" t="s">
        <v>698</v>
      </c>
      <c r="B23" s="3" t="s">
        <v>30</v>
      </c>
      <c r="C23" s="3" t="s">
        <v>736</v>
      </c>
      <c r="J23" s="3" t="s">
        <v>16</v>
      </c>
    </row>
    <row r="24" spans="1:10">
      <c r="A24" s="3" t="s">
        <v>698</v>
      </c>
      <c r="B24" s="3" t="s">
        <v>737</v>
      </c>
      <c r="C24" s="3" t="s">
        <v>738</v>
      </c>
      <c r="G24" s="3">
        <v>0</v>
      </c>
      <c r="H24" s="3">
        <v>1.219E-5</v>
      </c>
      <c r="I24" s="3" t="s">
        <v>15</v>
      </c>
    </row>
    <row r="25" spans="1:10">
      <c r="A25" s="3" t="s">
        <v>698</v>
      </c>
      <c r="B25" s="3" t="s">
        <v>739</v>
      </c>
      <c r="C25" s="3" t="s">
        <v>740</v>
      </c>
      <c r="I25" s="3" t="s">
        <v>15</v>
      </c>
    </row>
    <row r="26" spans="1:10">
      <c r="A26" s="3" t="s">
        <v>698</v>
      </c>
      <c r="B26" s="3" t="s">
        <v>741</v>
      </c>
      <c r="C26" s="3" t="s">
        <v>742</v>
      </c>
      <c r="G26" s="3">
        <v>8.9530000000000005E-6</v>
      </c>
      <c r="H26" s="3">
        <v>4.0609999999999997E-6</v>
      </c>
      <c r="I26" s="3" t="s">
        <v>15</v>
      </c>
    </row>
    <row r="27" spans="1:10">
      <c r="A27" s="3" t="s">
        <v>698</v>
      </c>
      <c r="B27" s="3" t="s">
        <v>743</v>
      </c>
      <c r="C27" s="3" t="s">
        <v>744</v>
      </c>
      <c r="I27" s="3" t="s">
        <v>15</v>
      </c>
    </row>
    <row r="28" spans="1:10">
      <c r="A28" s="3" t="s">
        <v>698</v>
      </c>
      <c r="B28" s="3" t="s">
        <v>745</v>
      </c>
      <c r="C28" s="3" t="s">
        <v>746</v>
      </c>
      <c r="G28" s="3">
        <v>2.6930000000000001E-5</v>
      </c>
      <c r="H28" s="3">
        <v>1.6269999999999998E-5</v>
      </c>
      <c r="I28" s="3" t="s">
        <v>15</v>
      </c>
    </row>
    <row r="29" spans="1:10">
      <c r="A29" s="3" t="s">
        <v>698</v>
      </c>
      <c r="B29" s="3" t="s">
        <v>747</v>
      </c>
      <c r="C29" s="3" t="s">
        <v>748</v>
      </c>
      <c r="I29" s="3" t="s">
        <v>15</v>
      </c>
    </row>
    <row r="30" spans="1:10">
      <c r="A30" s="3" t="s">
        <v>698</v>
      </c>
      <c r="B30" s="3" t="s">
        <v>749</v>
      </c>
      <c r="C30" s="3" t="s">
        <v>750</v>
      </c>
      <c r="G30" s="3">
        <v>8.9660000000000002E-6</v>
      </c>
      <c r="H30" s="3">
        <v>4.0640000000000004E-6</v>
      </c>
      <c r="I30" s="3" t="s">
        <v>15</v>
      </c>
    </row>
    <row r="31" spans="1:10">
      <c r="A31" s="3" t="s">
        <v>698</v>
      </c>
      <c r="B31" s="3" t="s">
        <v>751</v>
      </c>
      <c r="C31" s="3" t="s">
        <v>752</v>
      </c>
      <c r="I31" s="3" t="s">
        <v>15</v>
      </c>
    </row>
    <row r="32" spans="1:10">
      <c r="A32" s="3" t="s">
        <v>698</v>
      </c>
      <c r="B32" s="3" t="s">
        <v>753</v>
      </c>
      <c r="C32" s="3" t="s">
        <v>754</v>
      </c>
      <c r="G32" s="3">
        <v>8.9579999999999996E-6</v>
      </c>
      <c r="H32" s="3">
        <v>4.0679999999999998E-6</v>
      </c>
      <c r="I32" s="3" t="s">
        <v>15</v>
      </c>
    </row>
    <row r="33" spans="1:12">
      <c r="A33" s="3" t="s">
        <v>698</v>
      </c>
      <c r="B33" s="3" t="s">
        <v>755</v>
      </c>
      <c r="C33" s="3" t="s">
        <v>756</v>
      </c>
      <c r="G33" s="3">
        <v>2.368E-5</v>
      </c>
      <c r="H33" s="3">
        <v>1.082E-5</v>
      </c>
      <c r="I33" s="3" t="s">
        <v>15</v>
      </c>
    </row>
    <row r="34" spans="1:12">
      <c r="A34" s="3" t="s">
        <v>698</v>
      </c>
      <c r="B34" s="3" t="s">
        <v>757</v>
      </c>
      <c r="C34" s="3" t="s">
        <v>758</v>
      </c>
      <c r="I34" s="3" t="s">
        <v>15</v>
      </c>
    </row>
    <row r="35" spans="1:12">
      <c r="A35" s="3" t="s">
        <v>698</v>
      </c>
      <c r="B35" s="3" t="s">
        <v>759</v>
      </c>
      <c r="C35" s="3" t="s">
        <v>760</v>
      </c>
      <c r="I35" s="3" t="s">
        <v>15</v>
      </c>
    </row>
    <row r="36" spans="1:12">
      <c r="A36" s="3" t="s">
        <v>698</v>
      </c>
      <c r="B36" s="3" t="s">
        <v>761</v>
      </c>
      <c r="C36" s="3" t="s">
        <v>762</v>
      </c>
      <c r="I36" s="3" t="s">
        <v>15</v>
      </c>
    </row>
    <row r="37" spans="1:12">
      <c r="A37" s="3" t="s">
        <v>698</v>
      </c>
      <c r="B37" s="3" t="s">
        <v>763</v>
      </c>
      <c r="C37" s="3" t="s">
        <v>764</v>
      </c>
      <c r="G37" s="3">
        <v>0</v>
      </c>
      <c r="H37" s="3">
        <v>4.0609999999999997E-6</v>
      </c>
      <c r="I37" s="3" t="s">
        <v>15</v>
      </c>
    </row>
    <row r="38" spans="1:12">
      <c r="A38" s="3" t="s">
        <v>698</v>
      </c>
      <c r="B38" s="3" t="s">
        <v>30</v>
      </c>
      <c r="C38" s="3" t="s">
        <v>765</v>
      </c>
      <c r="I38" s="3" t="s">
        <v>15</v>
      </c>
    </row>
    <row r="39" spans="1:12">
      <c r="A39" s="3" t="s">
        <v>698</v>
      </c>
      <c r="B39" s="3" t="s">
        <v>30</v>
      </c>
      <c r="C39" s="3" t="s">
        <v>766</v>
      </c>
      <c r="I39" s="3" t="s">
        <v>15</v>
      </c>
    </row>
    <row r="40" spans="1:12">
      <c r="A40" s="3" t="s">
        <v>698</v>
      </c>
      <c r="B40" s="3" t="s">
        <v>767</v>
      </c>
      <c r="C40" s="3" t="s">
        <v>768</v>
      </c>
      <c r="I40" s="3" t="s">
        <v>15</v>
      </c>
    </row>
    <row r="41" spans="1:12">
      <c r="A41" s="3" t="s">
        <v>698</v>
      </c>
      <c r="B41" s="3" t="s">
        <v>769</v>
      </c>
      <c r="C41" s="3" t="s">
        <v>770</v>
      </c>
      <c r="I41" s="3" t="s">
        <v>15</v>
      </c>
    </row>
    <row r="42" spans="1:12">
      <c r="A42" s="3" t="s">
        <v>698</v>
      </c>
      <c r="B42" s="3" t="s">
        <v>771</v>
      </c>
      <c r="C42" s="3" t="s">
        <v>772</v>
      </c>
      <c r="G42" s="3">
        <v>1.791E-5</v>
      </c>
      <c r="H42" s="3">
        <v>8.123E-6</v>
      </c>
      <c r="I42" s="3" t="s">
        <v>15</v>
      </c>
    </row>
    <row r="43" spans="1:12">
      <c r="A43" s="3" t="s">
        <v>698</v>
      </c>
      <c r="B43" s="3" t="s">
        <v>773</v>
      </c>
      <c r="C43" s="3" t="s">
        <v>774</v>
      </c>
      <c r="G43" s="3">
        <v>0</v>
      </c>
      <c r="H43" s="3">
        <v>4.0670000000000002E-6</v>
      </c>
      <c r="L43" s="3" t="s">
        <v>19</v>
      </c>
    </row>
    <row r="44" spans="1:12">
      <c r="A44" s="3" t="s">
        <v>698</v>
      </c>
      <c r="B44" s="3" t="s">
        <v>775</v>
      </c>
      <c r="C44" s="3" t="s">
        <v>776</v>
      </c>
      <c r="G44" s="3">
        <v>8.9649999999999997E-6</v>
      </c>
      <c r="H44" s="3">
        <v>4.0640000000000004E-6</v>
      </c>
      <c r="L44" s="3" t="s">
        <v>19</v>
      </c>
    </row>
    <row r="45" spans="1:12">
      <c r="A45" s="3" t="s">
        <v>698</v>
      </c>
      <c r="B45" s="3" t="s">
        <v>777</v>
      </c>
      <c r="C45" s="3" t="s">
        <v>778</v>
      </c>
      <c r="G45" s="3">
        <v>8.9700000000000005E-6</v>
      </c>
      <c r="H45" s="3">
        <v>4.0670000000000002E-6</v>
      </c>
      <c r="L45" s="3" t="s">
        <v>19</v>
      </c>
    </row>
    <row r="46" spans="1:12">
      <c r="A46" s="3" t="s">
        <v>698</v>
      </c>
      <c r="B46" s="3" t="s">
        <v>779</v>
      </c>
      <c r="C46" s="3" t="s">
        <v>780</v>
      </c>
      <c r="G46" s="3">
        <v>8.9579999999999996E-6</v>
      </c>
      <c r="H46" s="3">
        <v>4.0620000000000002E-6</v>
      </c>
      <c r="L46" s="3" t="s">
        <v>19</v>
      </c>
    </row>
    <row r="47" spans="1:12">
      <c r="A47" s="3" t="s">
        <v>698</v>
      </c>
      <c r="B47" s="3" t="s">
        <v>781</v>
      </c>
      <c r="C47" s="3" t="s">
        <v>782</v>
      </c>
      <c r="G47" s="3">
        <v>8.9549999999999998E-6</v>
      </c>
      <c r="H47" s="3">
        <v>4.0629999999999999E-6</v>
      </c>
      <c r="L47" s="3" t="s">
        <v>19</v>
      </c>
    </row>
    <row r="48" spans="1:12">
      <c r="A48" s="3" t="s">
        <v>698</v>
      </c>
      <c r="B48" s="3" t="s">
        <v>783</v>
      </c>
      <c r="C48" s="3" t="s">
        <v>784</v>
      </c>
      <c r="G48" s="3">
        <v>8.9530000000000005E-6</v>
      </c>
      <c r="H48" s="3">
        <v>4.0609999999999997E-6</v>
      </c>
      <c r="L48" s="3" t="s">
        <v>19</v>
      </c>
    </row>
    <row r="49" spans="1:12">
      <c r="A49" s="3" t="s">
        <v>698</v>
      </c>
      <c r="B49" s="3" t="s">
        <v>785</v>
      </c>
      <c r="C49" s="3" t="s">
        <v>786</v>
      </c>
      <c r="G49" s="3">
        <v>0</v>
      </c>
      <c r="H49" s="3">
        <v>4.0609999999999997E-6</v>
      </c>
      <c r="L49" s="3" t="s">
        <v>19</v>
      </c>
    </row>
    <row r="50" spans="1:12">
      <c r="A50" s="3" t="s">
        <v>698</v>
      </c>
      <c r="B50" s="3" t="s">
        <v>787</v>
      </c>
      <c r="C50" s="3" t="s">
        <v>788</v>
      </c>
      <c r="G50" s="3">
        <v>7.8970000000000008E-6</v>
      </c>
      <c r="H50" s="3">
        <v>1.083E-5</v>
      </c>
      <c r="L50" s="3" t="s">
        <v>19</v>
      </c>
    </row>
    <row r="51" spans="1:12">
      <c r="A51" s="3" t="s">
        <v>698</v>
      </c>
      <c r="B51" s="3" t="s">
        <v>789</v>
      </c>
      <c r="C51" s="3" t="s">
        <v>790</v>
      </c>
      <c r="G51" s="3">
        <v>8.9590000000000001E-6</v>
      </c>
      <c r="H51" s="3">
        <v>4.0629999999999999E-6</v>
      </c>
      <c r="L51" s="3" t="s">
        <v>19</v>
      </c>
    </row>
    <row r="52" spans="1:12">
      <c r="A52" s="3" t="s">
        <v>698</v>
      </c>
      <c r="B52" s="3" t="s">
        <v>791</v>
      </c>
      <c r="C52" s="3" t="s">
        <v>792</v>
      </c>
      <c r="G52" s="3">
        <v>0</v>
      </c>
      <c r="H52" s="3">
        <v>4.0609999999999997E-6</v>
      </c>
      <c r="L52" s="3" t="s">
        <v>19</v>
      </c>
    </row>
    <row r="53" spans="1:12">
      <c r="A53" s="3" t="s">
        <v>698</v>
      </c>
      <c r="B53" s="3" t="s">
        <v>793</v>
      </c>
      <c r="C53" s="3" t="s">
        <v>794</v>
      </c>
      <c r="G53" s="3">
        <v>0</v>
      </c>
      <c r="H53" s="3">
        <v>4.0609999999999997E-6</v>
      </c>
      <c r="L53" s="3" t="s">
        <v>19</v>
      </c>
    </row>
    <row r="54" spans="1:12">
      <c r="A54" s="3" t="s">
        <v>698</v>
      </c>
      <c r="B54" s="3" t="s">
        <v>795</v>
      </c>
      <c r="C54" s="3" t="s">
        <v>796</v>
      </c>
      <c r="G54" s="3">
        <v>0</v>
      </c>
      <c r="H54" s="3">
        <v>4.0609999999999997E-6</v>
      </c>
      <c r="L54" s="3" t="s">
        <v>19</v>
      </c>
    </row>
    <row r="55" spans="1:12">
      <c r="A55" s="3" t="s">
        <v>698</v>
      </c>
      <c r="B55" s="3" t="s">
        <v>797</v>
      </c>
      <c r="C55" s="3" t="s">
        <v>798</v>
      </c>
      <c r="G55" s="3">
        <v>8.9530000000000005E-6</v>
      </c>
      <c r="H55" s="3">
        <v>4.0609999999999997E-6</v>
      </c>
      <c r="L55" s="3" t="s">
        <v>19</v>
      </c>
    </row>
    <row r="56" spans="1:12">
      <c r="A56" s="3" t="s">
        <v>698</v>
      </c>
      <c r="B56" s="3" t="s">
        <v>799</v>
      </c>
      <c r="C56" s="3" t="s">
        <v>800</v>
      </c>
      <c r="G56" s="3">
        <v>0</v>
      </c>
      <c r="H56" s="3">
        <v>3.2289999999999997E-5</v>
      </c>
      <c r="L56" s="3" t="s">
        <v>19</v>
      </c>
    </row>
    <row r="57" spans="1:12">
      <c r="A57" s="3" t="s">
        <v>698</v>
      </c>
      <c r="B57" s="3" t="s">
        <v>801</v>
      </c>
      <c r="C57" s="3" t="s">
        <v>802</v>
      </c>
      <c r="G57" s="3">
        <v>0</v>
      </c>
      <c r="H57" s="3">
        <v>3.2289999999999997E-5</v>
      </c>
      <c r="L57" s="3" t="s">
        <v>19</v>
      </c>
    </row>
    <row r="58" spans="1:12">
      <c r="A58" s="3" t="s">
        <v>698</v>
      </c>
      <c r="B58" s="3" t="s">
        <v>30</v>
      </c>
      <c r="C58" s="3" t="s">
        <v>803</v>
      </c>
      <c r="G58" s="3">
        <v>8.9760000000000001E-6</v>
      </c>
      <c r="H58" s="3">
        <v>4.0670000000000002E-6</v>
      </c>
      <c r="L58" s="3" t="s">
        <v>32</v>
      </c>
    </row>
    <row r="59" spans="1:12">
      <c r="A59" s="3" t="s">
        <v>698</v>
      </c>
      <c r="B59" s="3" t="s">
        <v>30</v>
      </c>
      <c r="C59" s="3" t="s">
        <v>804</v>
      </c>
      <c r="G59" s="3">
        <v>8.9760000000000001E-6</v>
      </c>
      <c r="H59" s="3">
        <v>4.0670000000000002E-6</v>
      </c>
      <c r="I59" s="4"/>
      <c r="L59" s="3" t="s">
        <v>32</v>
      </c>
    </row>
    <row r="60" spans="1:12">
      <c r="A60" s="3" t="s">
        <v>698</v>
      </c>
      <c r="B60" s="3" t="s">
        <v>30</v>
      </c>
      <c r="C60" s="3" t="s">
        <v>805</v>
      </c>
      <c r="G60" s="3">
        <v>0</v>
      </c>
      <c r="H60" s="3">
        <v>3.2289999999999997E-5</v>
      </c>
      <c r="I60" s="4"/>
      <c r="L60" s="3" t="s">
        <v>32</v>
      </c>
    </row>
    <row r="61" spans="1:12">
      <c r="A61" s="3" t="s">
        <v>698</v>
      </c>
      <c r="B61" s="3" t="s">
        <v>30</v>
      </c>
      <c r="C61" s="3" t="s">
        <v>806</v>
      </c>
      <c r="G61" s="3">
        <v>8.9809999999999992E-6</v>
      </c>
      <c r="H61" s="3">
        <v>4.0679999999999998E-6</v>
      </c>
      <c r="I61" s="4"/>
      <c r="L61" s="3" t="s">
        <v>36</v>
      </c>
    </row>
    <row r="62" spans="1:12">
      <c r="A62" s="3" t="s">
        <v>698</v>
      </c>
      <c r="B62" s="3" t="s">
        <v>30</v>
      </c>
      <c r="C62" s="3" t="s">
        <v>807</v>
      </c>
      <c r="G62" s="3">
        <v>0</v>
      </c>
      <c r="H62" s="3">
        <v>4.0620000000000002E-6</v>
      </c>
      <c r="I62" s="4"/>
      <c r="L62" s="3" t="s">
        <v>36</v>
      </c>
    </row>
    <row r="63" spans="1:12">
      <c r="A63" s="3" t="s">
        <v>698</v>
      </c>
      <c r="B63" s="3" t="s">
        <v>30</v>
      </c>
      <c r="C63" s="3" t="s">
        <v>808</v>
      </c>
      <c r="G63" s="3">
        <v>3.5830000000000001E-5</v>
      </c>
      <c r="H63" s="3">
        <v>1.6249999999999999E-5</v>
      </c>
      <c r="I63" s="4"/>
      <c r="L63" s="3" t="s">
        <v>36</v>
      </c>
    </row>
    <row r="64" spans="1:12">
      <c r="A64" s="3" t="s">
        <v>698</v>
      </c>
      <c r="B64" s="3" t="s">
        <v>30</v>
      </c>
      <c r="C64" s="3" t="s">
        <v>809</v>
      </c>
      <c r="G64" s="3">
        <v>8.9539999999999993E-6</v>
      </c>
      <c r="H64" s="3">
        <v>4.0620000000000002E-6</v>
      </c>
      <c r="I64" s="4"/>
      <c r="L64" s="3" t="s">
        <v>36</v>
      </c>
    </row>
    <row r="65" spans="1:16">
      <c r="A65" s="3" t="s">
        <v>698</v>
      </c>
      <c r="B65" s="3" t="s">
        <v>30</v>
      </c>
      <c r="C65" s="3" t="s">
        <v>810</v>
      </c>
      <c r="G65" s="3">
        <v>0</v>
      </c>
      <c r="H65" s="3">
        <v>4.0620000000000002E-6</v>
      </c>
      <c r="I65" s="4"/>
      <c r="L65" s="3" t="s">
        <v>36</v>
      </c>
    </row>
    <row r="66" spans="1:16">
      <c r="A66" s="3" t="s">
        <v>698</v>
      </c>
      <c r="B66" s="3" t="s">
        <v>30</v>
      </c>
      <c r="C66" s="3" t="s">
        <v>811</v>
      </c>
      <c r="G66" s="3">
        <v>0</v>
      </c>
      <c r="H66" s="3">
        <v>3.2310000000000001E-5</v>
      </c>
      <c r="L66" s="3" t="s">
        <v>36</v>
      </c>
    </row>
    <row r="70" spans="1:16">
      <c r="C70" s="7" t="s">
        <v>100</v>
      </c>
      <c r="E70" s="3">
        <f>SUM(E2:E66)</f>
        <v>8</v>
      </c>
      <c r="F70" s="3">
        <f t="shared" ref="F70:H70" si="1">SUM(F2:F66)</f>
        <v>2.8308563340410475E-4</v>
      </c>
      <c r="G70" s="3">
        <f t="shared" si="1"/>
        <v>4.0070399999999999E-4</v>
      </c>
      <c r="H70" s="3">
        <f t="shared" si="1"/>
        <v>4.0069099999999995E-4</v>
      </c>
      <c r="M70" s="8" t="s">
        <v>101</v>
      </c>
      <c r="O70" s="7" t="s">
        <v>102</v>
      </c>
      <c r="P70" s="7" t="s">
        <v>103</v>
      </c>
    </row>
    <row r="71" spans="1:16">
      <c r="M71" s="9"/>
      <c r="O71" s="3">
        <v>126628</v>
      </c>
      <c r="P71" s="3">
        <v>277110</v>
      </c>
    </row>
    <row r="72" spans="1:16">
      <c r="O72" s="3">
        <f>O71*G70</f>
        <v>50.740346111999997</v>
      </c>
      <c r="P72" s="3">
        <f>P71*H70</f>
        <v>111.03548300999998</v>
      </c>
    </row>
    <row r="73" spans="1:16">
      <c r="F73" s="3">
        <v>2.8308599999999999E-4</v>
      </c>
      <c r="G73" s="3">
        <v>1.2222399999999999E-4</v>
      </c>
      <c r="H73" s="3">
        <v>5.5771499999999997E-4</v>
      </c>
      <c r="J73" s="9">
        <f>F73*F73*100000</f>
        <v>8.0137683396000001E-3</v>
      </c>
      <c r="K73" s="9">
        <f t="shared" ref="K73:L73" si="2">G73*G73*100000</f>
        <v>1.4938706175999998E-3</v>
      </c>
      <c r="L73" s="9">
        <f t="shared" si="2"/>
        <v>3.1104602122499995E-2</v>
      </c>
      <c r="O73" s="7" t="s">
        <v>104</v>
      </c>
    </row>
    <row r="74" spans="1:16">
      <c r="J74" s="33"/>
      <c r="O74" s="3" t="s">
        <v>105</v>
      </c>
    </row>
    <row r="75" spans="1:16">
      <c r="F75" s="3">
        <v>4.0275499999999998E-4</v>
      </c>
      <c r="G75" s="3">
        <v>2.9989099999999999E-4</v>
      </c>
      <c r="H75" s="3">
        <v>5.2951400000000003E-4</v>
      </c>
      <c r="J75" s="9">
        <f>F75*F75*100000</f>
        <v>1.6221159002499999E-2</v>
      </c>
      <c r="K75" s="9">
        <f t="shared" ref="K75:L75" si="3">G75*G75*100000</f>
        <v>8.9934611881000003E-3</v>
      </c>
      <c r="L75" s="9">
        <f t="shared" si="3"/>
        <v>2.8038507619600004E-2</v>
      </c>
      <c r="O75" s="3">
        <v>28260</v>
      </c>
    </row>
    <row r="76" spans="1:16">
      <c r="O76" s="3">
        <v>8</v>
      </c>
    </row>
    <row r="77" spans="1:16">
      <c r="F77" s="3">
        <v>4.0056299999999999E-4</v>
      </c>
      <c r="G77" s="3">
        <v>3.2953099999999999E-4</v>
      </c>
      <c r="H77" s="3">
        <v>4.82361E-4</v>
      </c>
      <c r="J77" s="9">
        <f>F77*F77*100000</f>
        <v>1.6045071696900001E-2</v>
      </c>
      <c r="K77" s="9">
        <f t="shared" ref="K77:L77" si="4">G77*G77*100000</f>
        <v>1.0859067996099999E-2</v>
      </c>
      <c r="L77" s="9">
        <f t="shared" si="4"/>
        <v>2.32672134321E-2</v>
      </c>
    </row>
    <row r="250" spans="6:8">
      <c r="F250" s="6">
        <f>SUM(F1:F249)</f>
        <v>1.6525752668082095E-3</v>
      </c>
      <c r="G250" s="6">
        <f t="shared" ref="G250:H250" si="5">SUM(G1:G249)</f>
        <v>1.5530539999999999E-3</v>
      </c>
      <c r="H250" s="6">
        <f t="shared" si="5"/>
        <v>2.3709719999999998E-3</v>
      </c>
    </row>
    <row r="251" spans="6:8">
      <c r="F251" s="3">
        <f>F250*F250</f>
        <v>2.7310050124662249E-6</v>
      </c>
      <c r="G251" s="3">
        <f>G250*G250</f>
        <v>2.4119767269159997E-6</v>
      </c>
      <c r="H251" s="3">
        <f>H250*H250</f>
        <v>5.6215082247839989E-6</v>
      </c>
    </row>
  </sheetData>
  <phoneticPr fontId="3" type="noConversion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FB2F7-59FE-EF46-9A65-1900F7F9952D}">
  <sheetPr codeName="Sheet13"/>
  <dimension ref="A1:P101"/>
  <sheetViews>
    <sheetView workbookViewId="0">
      <selection activeCell="A2" sqref="A2"/>
    </sheetView>
  </sheetViews>
  <sheetFormatPr baseColWidth="10" defaultRowHeight="15"/>
  <cols>
    <col min="1" max="1" width="21.5" style="3" customWidth="1"/>
    <col min="2" max="2" width="19" style="3" customWidth="1"/>
    <col min="3" max="5" width="10.83203125" style="3"/>
    <col min="6" max="6" width="12" style="3" customWidth="1"/>
    <col min="7" max="8" width="12" style="3" bestFit="1" customWidth="1"/>
    <col min="9" max="9" width="8.6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812</v>
      </c>
      <c r="B2" s="3" t="s">
        <v>30</v>
      </c>
      <c r="C2" s="3" t="s">
        <v>813</v>
      </c>
      <c r="D2" s="3" t="s">
        <v>67</v>
      </c>
      <c r="E2" s="3">
        <v>2</v>
      </c>
      <c r="F2" s="6">
        <f>E2/28260</f>
        <v>7.0771408351026188E-5</v>
      </c>
      <c r="G2" s="3">
        <v>0</v>
      </c>
      <c r="H2" s="3">
        <v>0</v>
      </c>
      <c r="L2" s="3" t="s">
        <v>19</v>
      </c>
    </row>
    <row r="3" spans="1:12">
      <c r="A3" s="3" t="s">
        <v>812</v>
      </c>
      <c r="B3" s="3" t="s">
        <v>814</v>
      </c>
      <c r="C3" s="3" t="s">
        <v>815</v>
      </c>
      <c r="G3" s="3">
        <v>0</v>
      </c>
      <c r="H3" s="3">
        <v>3.2320000000000002E-5</v>
      </c>
      <c r="I3" s="3" t="s">
        <v>15</v>
      </c>
    </row>
    <row r="4" spans="1:12">
      <c r="A4" s="3" t="s">
        <v>812</v>
      </c>
      <c r="B4" s="3" t="s">
        <v>816</v>
      </c>
      <c r="C4" s="3" t="s">
        <v>817</v>
      </c>
      <c r="G4" s="3">
        <v>0</v>
      </c>
      <c r="H4" s="3">
        <v>4.0659999999999997E-6</v>
      </c>
      <c r="L4" s="3" t="s">
        <v>19</v>
      </c>
    </row>
    <row r="5" spans="1:12">
      <c r="A5" s="3" t="s">
        <v>812</v>
      </c>
      <c r="B5" s="3" t="s">
        <v>818</v>
      </c>
      <c r="C5" s="3" t="s">
        <v>819</v>
      </c>
      <c r="G5" s="3">
        <v>0</v>
      </c>
      <c r="H5" s="3">
        <v>4.1400000000000002E-6</v>
      </c>
      <c r="L5" s="3" t="s">
        <v>19</v>
      </c>
    </row>
    <row r="6" spans="1:12">
      <c r="A6" s="3" t="s">
        <v>812</v>
      </c>
      <c r="B6" s="3" t="s">
        <v>820</v>
      </c>
      <c r="C6" s="3" t="s">
        <v>821</v>
      </c>
      <c r="G6" s="3">
        <v>0</v>
      </c>
      <c r="H6" s="3">
        <v>2.438E-5</v>
      </c>
      <c r="L6" s="3" t="s">
        <v>19</v>
      </c>
    </row>
    <row r="7" spans="1:12">
      <c r="A7" s="3" t="s">
        <v>812</v>
      </c>
      <c r="B7" s="3" t="s">
        <v>822</v>
      </c>
      <c r="C7" s="3" t="s">
        <v>823</v>
      </c>
      <c r="G7" s="3">
        <v>0</v>
      </c>
      <c r="H7" s="3">
        <v>4.0709999999999996E-6</v>
      </c>
      <c r="L7" s="3" t="s">
        <v>19</v>
      </c>
    </row>
    <row r="8" spans="1:12">
      <c r="A8" s="3" t="s">
        <v>812</v>
      </c>
      <c r="B8" s="3" t="s">
        <v>824</v>
      </c>
      <c r="C8" s="3" t="s">
        <v>825</v>
      </c>
      <c r="G8" s="3">
        <v>0</v>
      </c>
      <c r="H8" s="3">
        <v>4.0929999999999996E-6</v>
      </c>
      <c r="L8" s="3" t="s">
        <v>19</v>
      </c>
    </row>
    <row r="9" spans="1:12">
      <c r="A9" s="3" t="s">
        <v>812</v>
      </c>
      <c r="B9" s="3" t="s">
        <v>826</v>
      </c>
      <c r="C9" s="3" t="s">
        <v>827</v>
      </c>
      <c r="G9" s="3">
        <v>0</v>
      </c>
      <c r="H9" s="3">
        <v>4.1540000000000004E-6</v>
      </c>
      <c r="L9" s="3" t="s">
        <v>19</v>
      </c>
    </row>
    <row r="10" spans="1:12">
      <c r="A10" s="3" t="s">
        <v>812</v>
      </c>
      <c r="B10" s="3" t="s">
        <v>828</v>
      </c>
      <c r="C10" s="3" t="s">
        <v>829</v>
      </c>
      <c r="G10" s="3">
        <v>0</v>
      </c>
      <c r="H10" s="3">
        <v>4.284E-6</v>
      </c>
      <c r="L10" s="3" t="s">
        <v>19</v>
      </c>
    </row>
    <row r="11" spans="1:12">
      <c r="A11" s="3" t="s">
        <v>812</v>
      </c>
      <c r="B11" s="3" t="s">
        <v>830</v>
      </c>
      <c r="C11" s="3" t="s">
        <v>124</v>
      </c>
      <c r="G11" s="3">
        <v>0</v>
      </c>
      <c r="H11" s="3">
        <v>4.0740000000000003E-6</v>
      </c>
      <c r="L11" s="3" t="s">
        <v>19</v>
      </c>
    </row>
    <row r="12" spans="1:12">
      <c r="A12" s="3" t="s">
        <v>812</v>
      </c>
      <c r="B12" s="3" t="s">
        <v>30</v>
      </c>
      <c r="C12" s="3" t="s">
        <v>831</v>
      </c>
      <c r="G12" s="3">
        <v>0</v>
      </c>
      <c r="H12" s="3">
        <v>4.0720000000000001E-6</v>
      </c>
      <c r="L12" s="3" t="s">
        <v>32</v>
      </c>
    </row>
    <row r="13" spans="1:12">
      <c r="A13" s="3" t="s">
        <v>812</v>
      </c>
      <c r="B13" s="3" t="s">
        <v>832</v>
      </c>
      <c r="C13" s="3" t="s">
        <v>833</v>
      </c>
      <c r="G13" s="3">
        <v>8.9639999999999992E-6</v>
      </c>
      <c r="H13" s="3">
        <v>8.1310000000000006E-6</v>
      </c>
      <c r="J13" s="3" t="s">
        <v>70</v>
      </c>
    </row>
    <row r="14" spans="1:12">
      <c r="A14" s="3" t="s">
        <v>812</v>
      </c>
      <c r="B14" s="3" t="s">
        <v>30</v>
      </c>
      <c r="C14" s="3" t="s">
        <v>834</v>
      </c>
      <c r="G14" s="3">
        <v>8.9749999999999996E-6</v>
      </c>
      <c r="H14" s="3">
        <v>4.0690000000000003E-6</v>
      </c>
      <c r="L14" s="3" t="s">
        <v>36</v>
      </c>
    </row>
    <row r="15" spans="1:12">
      <c r="A15" s="3" t="s">
        <v>812</v>
      </c>
      <c r="B15" s="3" t="s">
        <v>835</v>
      </c>
      <c r="C15" s="3" t="s">
        <v>836</v>
      </c>
      <c r="G15" s="3">
        <v>8.9840000000000007E-6</v>
      </c>
      <c r="H15" s="3">
        <v>4.0890000000000002E-6</v>
      </c>
      <c r="J15" s="3" t="s">
        <v>70</v>
      </c>
    </row>
    <row r="16" spans="1:12">
      <c r="A16" s="3" t="s">
        <v>812</v>
      </c>
      <c r="B16" s="3" t="s">
        <v>837</v>
      </c>
      <c r="C16" s="3" t="s">
        <v>838</v>
      </c>
      <c r="G16" s="3">
        <v>8.9879999999999993E-6</v>
      </c>
      <c r="H16" s="3">
        <v>4.0729999999999998E-6</v>
      </c>
      <c r="L16" s="3" t="s">
        <v>19</v>
      </c>
    </row>
    <row r="17" spans="1:12">
      <c r="A17" s="3" t="s">
        <v>812</v>
      </c>
      <c r="B17" s="3" t="s">
        <v>839</v>
      </c>
      <c r="C17" s="3" t="s">
        <v>840</v>
      </c>
      <c r="G17" s="3">
        <v>8.9889999999999998E-6</v>
      </c>
      <c r="H17" s="3">
        <v>4.0960000000000003E-6</v>
      </c>
      <c r="L17" s="3" t="s">
        <v>19</v>
      </c>
    </row>
    <row r="18" spans="1:12">
      <c r="A18" s="3" t="s">
        <v>812</v>
      </c>
      <c r="B18" s="3" t="s">
        <v>841</v>
      </c>
      <c r="C18" s="3" t="s">
        <v>842</v>
      </c>
      <c r="G18" s="3">
        <v>9.0240000000000003E-6</v>
      </c>
      <c r="H18" s="3">
        <v>4.0790000000000002E-6</v>
      </c>
      <c r="L18" s="3" t="s">
        <v>19</v>
      </c>
    </row>
    <row r="19" spans="1:12">
      <c r="A19" s="3" t="s">
        <v>812</v>
      </c>
      <c r="B19" s="3" t="s">
        <v>843</v>
      </c>
      <c r="C19" s="3" t="s">
        <v>844</v>
      </c>
      <c r="G19" s="3">
        <v>9.2299999999999997E-6</v>
      </c>
      <c r="H19" s="3">
        <v>4.1790000000000001E-6</v>
      </c>
      <c r="L19" s="3" t="s">
        <v>19</v>
      </c>
    </row>
    <row r="20" spans="1:12">
      <c r="A20" s="3" t="s">
        <v>812</v>
      </c>
      <c r="B20" s="3" t="s">
        <v>845</v>
      </c>
      <c r="C20" s="3" t="s">
        <v>846</v>
      </c>
      <c r="G20" s="3">
        <v>9.2650000000000002E-6</v>
      </c>
      <c r="H20" s="3">
        <v>4.1960000000000001E-6</v>
      </c>
      <c r="L20" s="3" t="s">
        <v>19</v>
      </c>
    </row>
    <row r="21" spans="1:12">
      <c r="A21" s="3" t="s">
        <v>812</v>
      </c>
      <c r="B21" s="3" t="s">
        <v>847</v>
      </c>
      <c r="C21" s="3" t="s">
        <v>848</v>
      </c>
      <c r="G21" s="3">
        <v>9.5580000000000006E-6</v>
      </c>
      <c r="H21" s="3">
        <v>4.4070000000000003E-6</v>
      </c>
      <c r="L21" s="3" t="s">
        <v>19</v>
      </c>
    </row>
    <row r="22" spans="1:12">
      <c r="A22" s="3" t="s">
        <v>812</v>
      </c>
      <c r="B22" s="3" t="s">
        <v>30</v>
      </c>
      <c r="C22" s="3" t="s">
        <v>849</v>
      </c>
      <c r="G22" s="3">
        <v>1.982E-5</v>
      </c>
      <c r="H22" s="3">
        <v>7.7009999999999996E-6</v>
      </c>
      <c r="L22" s="3" t="s">
        <v>19</v>
      </c>
    </row>
    <row r="23" spans="1:12">
      <c r="A23" s="3" t="s">
        <v>812</v>
      </c>
      <c r="B23" s="3" t="s">
        <v>850</v>
      </c>
      <c r="C23" s="3" t="s">
        <v>851</v>
      </c>
      <c r="G23" s="3">
        <v>6.6760000000000005E-5</v>
      </c>
      <c r="H23" s="3">
        <v>3.2360000000000002E-5</v>
      </c>
      <c r="J23" s="3" t="s">
        <v>70</v>
      </c>
    </row>
    <row r="24" spans="1:12">
      <c r="A24" s="3" t="s">
        <v>812</v>
      </c>
      <c r="B24" s="3" t="s">
        <v>852</v>
      </c>
      <c r="C24" s="3" t="s">
        <v>853</v>
      </c>
      <c r="D24" s="3" t="s">
        <v>67</v>
      </c>
      <c r="E24" s="3">
        <v>6</v>
      </c>
      <c r="F24" s="6">
        <f>E24/28260</f>
        <v>2.1231422505307856E-4</v>
      </c>
      <c r="G24" s="3">
        <v>2.299E-4</v>
      </c>
      <c r="H24" s="3">
        <v>1.081E-4</v>
      </c>
      <c r="I24" s="3" t="s">
        <v>15</v>
      </c>
      <c r="J24" s="3" t="s">
        <v>16</v>
      </c>
    </row>
    <row r="25" spans="1:12">
      <c r="A25" s="3" t="s">
        <v>812</v>
      </c>
      <c r="B25" s="3" t="s">
        <v>854</v>
      </c>
      <c r="C25" s="3" t="s">
        <v>855</v>
      </c>
      <c r="D25" s="3" t="s">
        <v>584</v>
      </c>
      <c r="E25" s="3">
        <v>0</v>
      </c>
      <c r="F25" s="3">
        <v>0</v>
      </c>
      <c r="I25" s="3" t="s">
        <v>15</v>
      </c>
    </row>
    <row r="26" spans="1:12">
      <c r="A26" s="3" t="s">
        <v>812</v>
      </c>
      <c r="B26" s="3" t="s">
        <v>856</v>
      </c>
      <c r="C26" s="3" t="s">
        <v>857</v>
      </c>
      <c r="D26" s="3" t="s">
        <v>67</v>
      </c>
      <c r="E26" s="3">
        <v>1</v>
      </c>
      <c r="F26" s="6">
        <f t="shared" ref="F26:F37" si="0">E26/28260</f>
        <v>3.5385704175513094E-5</v>
      </c>
      <c r="I26" s="3" t="s">
        <v>15</v>
      </c>
      <c r="J26" s="3" t="s">
        <v>16</v>
      </c>
    </row>
    <row r="27" spans="1:12">
      <c r="A27" s="3" t="s">
        <v>812</v>
      </c>
      <c r="B27" s="3" t="s">
        <v>858</v>
      </c>
      <c r="C27" s="3" t="s">
        <v>859</v>
      </c>
      <c r="D27" s="3" t="s">
        <v>67</v>
      </c>
      <c r="E27" s="3">
        <v>1</v>
      </c>
      <c r="F27" s="6">
        <f t="shared" si="0"/>
        <v>3.5385704175513094E-5</v>
      </c>
      <c r="I27" s="3" t="s">
        <v>15</v>
      </c>
      <c r="J27" s="3" t="s">
        <v>16</v>
      </c>
    </row>
    <row r="28" spans="1:12">
      <c r="A28" s="3" t="s">
        <v>812</v>
      </c>
      <c r="B28" s="3" t="s">
        <v>860</v>
      </c>
      <c r="C28" s="3" t="s">
        <v>861</v>
      </c>
      <c r="D28" s="3" t="s">
        <v>67</v>
      </c>
      <c r="E28" s="3">
        <v>1</v>
      </c>
      <c r="F28" s="6">
        <f t="shared" si="0"/>
        <v>3.5385704175513094E-5</v>
      </c>
      <c r="I28" s="3" t="s">
        <v>15</v>
      </c>
      <c r="J28" s="3" t="s">
        <v>16</v>
      </c>
    </row>
    <row r="29" spans="1:12">
      <c r="A29" s="3" t="s">
        <v>812</v>
      </c>
      <c r="B29" s="3" t="s">
        <v>862</v>
      </c>
      <c r="C29" s="3" t="s">
        <v>863</v>
      </c>
      <c r="D29" s="3" t="s">
        <v>67</v>
      </c>
      <c r="E29" s="3">
        <v>1</v>
      </c>
      <c r="F29" s="6">
        <f t="shared" si="0"/>
        <v>3.5385704175513094E-5</v>
      </c>
      <c r="L29" s="3" t="s">
        <v>19</v>
      </c>
    </row>
    <row r="30" spans="1:12">
      <c r="A30" s="3" t="s">
        <v>812</v>
      </c>
      <c r="B30" s="3" t="s">
        <v>864</v>
      </c>
      <c r="C30" s="3" t="s">
        <v>865</v>
      </c>
      <c r="D30" s="3" t="s">
        <v>67</v>
      </c>
      <c r="E30" s="3">
        <v>1</v>
      </c>
      <c r="F30" s="6">
        <f t="shared" si="0"/>
        <v>3.5385704175513094E-5</v>
      </c>
      <c r="L30" s="3" t="s">
        <v>19</v>
      </c>
    </row>
    <row r="31" spans="1:12">
      <c r="A31" s="3" t="s">
        <v>812</v>
      </c>
      <c r="B31" s="3" t="s">
        <v>866</v>
      </c>
      <c r="C31" s="3" t="s">
        <v>867</v>
      </c>
      <c r="D31" s="3" t="s">
        <v>67</v>
      </c>
      <c r="E31" s="3">
        <v>1</v>
      </c>
      <c r="F31" s="6">
        <f t="shared" si="0"/>
        <v>3.5385704175513094E-5</v>
      </c>
      <c r="L31" s="3" t="s">
        <v>77</v>
      </c>
    </row>
    <row r="32" spans="1:12">
      <c r="A32" s="3" t="s">
        <v>812</v>
      </c>
      <c r="B32" s="3" t="s">
        <v>868</v>
      </c>
      <c r="C32" s="3" t="s">
        <v>869</v>
      </c>
      <c r="D32" s="3" t="s">
        <v>67</v>
      </c>
      <c r="E32" s="3">
        <v>1</v>
      </c>
      <c r="F32" s="6">
        <f t="shared" si="0"/>
        <v>3.5385704175513094E-5</v>
      </c>
      <c r="L32" s="3" t="s">
        <v>77</v>
      </c>
    </row>
    <row r="33" spans="1:16">
      <c r="A33" s="3" t="s">
        <v>812</v>
      </c>
      <c r="B33" s="3" t="s">
        <v>30</v>
      </c>
      <c r="C33" s="3" t="s">
        <v>870</v>
      </c>
      <c r="D33" s="3" t="s">
        <v>67</v>
      </c>
      <c r="E33" s="3">
        <v>1</v>
      </c>
      <c r="F33" s="6">
        <f t="shared" si="0"/>
        <v>3.5385704175513094E-5</v>
      </c>
      <c r="L33" s="3" t="s">
        <v>77</v>
      </c>
    </row>
    <row r="34" spans="1:16">
      <c r="A34" s="3" t="s">
        <v>812</v>
      </c>
      <c r="B34" s="3" t="s">
        <v>30</v>
      </c>
      <c r="C34" s="3" t="s">
        <v>871</v>
      </c>
      <c r="D34" s="3" t="s">
        <v>67</v>
      </c>
      <c r="E34" s="3">
        <v>1</v>
      </c>
      <c r="F34" s="6">
        <f t="shared" si="0"/>
        <v>3.5385704175513094E-5</v>
      </c>
      <c r="L34" s="3" t="s">
        <v>108</v>
      </c>
    </row>
    <row r="35" spans="1:16">
      <c r="A35" s="3" t="s">
        <v>812</v>
      </c>
      <c r="B35" s="3" t="s">
        <v>872</v>
      </c>
      <c r="C35" s="3" t="s">
        <v>873</v>
      </c>
      <c r="D35" s="3" t="s">
        <v>67</v>
      </c>
      <c r="E35" s="3">
        <v>2</v>
      </c>
      <c r="F35" s="6">
        <f t="shared" si="0"/>
        <v>7.0771408351026188E-5</v>
      </c>
      <c r="L35" s="3" t="s">
        <v>19</v>
      </c>
    </row>
    <row r="36" spans="1:16">
      <c r="A36" s="3" t="s">
        <v>812</v>
      </c>
      <c r="B36" s="3" t="s">
        <v>874</v>
      </c>
      <c r="C36" s="3" t="s">
        <v>875</v>
      </c>
      <c r="D36" s="3" t="s">
        <v>67</v>
      </c>
      <c r="E36" s="3">
        <v>2</v>
      </c>
      <c r="F36" s="6">
        <f t="shared" si="0"/>
        <v>7.0771408351026188E-5</v>
      </c>
      <c r="L36" s="3" t="s">
        <v>19</v>
      </c>
    </row>
    <row r="37" spans="1:16">
      <c r="A37" s="3" t="s">
        <v>812</v>
      </c>
      <c r="B37" s="3" t="s">
        <v>30</v>
      </c>
      <c r="C37" s="3" t="s">
        <v>876</v>
      </c>
      <c r="D37" s="3" t="s">
        <v>67</v>
      </c>
      <c r="E37" s="3">
        <v>2</v>
      </c>
      <c r="F37" s="6">
        <f t="shared" si="0"/>
        <v>7.0771408351026188E-5</v>
      </c>
      <c r="L37" s="3" t="s">
        <v>19</v>
      </c>
    </row>
    <row r="38" spans="1:16">
      <c r="A38" s="3" t="s">
        <v>812</v>
      </c>
      <c r="B38" s="3" t="s">
        <v>877</v>
      </c>
      <c r="C38" s="3" t="s">
        <v>878</v>
      </c>
      <c r="J38" s="3" t="s">
        <v>16</v>
      </c>
    </row>
    <row r="39" spans="1:16">
      <c r="A39" s="3" t="s">
        <v>812</v>
      </c>
      <c r="B39" s="3" t="s">
        <v>879</v>
      </c>
      <c r="C39" s="3" t="s">
        <v>880</v>
      </c>
      <c r="I39" s="3" t="s">
        <v>15</v>
      </c>
      <c r="J39" s="3" t="s">
        <v>16</v>
      </c>
    </row>
    <row r="40" spans="1:16">
      <c r="A40" s="3" t="s">
        <v>812</v>
      </c>
      <c r="B40" s="3" t="s">
        <v>881</v>
      </c>
      <c r="C40" s="3" t="s">
        <v>882</v>
      </c>
      <c r="J40" s="3" t="s">
        <v>70</v>
      </c>
    </row>
    <row r="41" spans="1:16">
      <c r="A41" s="3" t="s">
        <v>812</v>
      </c>
      <c r="B41" s="3" t="s">
        <v>868</v>
      </c>
      <c r="C41" s="3" t="s">
        <v>869</v>
      </c>
      <c r="J41" s="3" t="s">
        <v>16</v>
      </c>
    </row>
    <row r="42" spans="1:16">
      <c r="A42" s="3" t="s">
        <v>812</v>
      </c>
      <c r="B42" s="3" t="s">
        <v>883</v>
      </c>
      <c r="C42" s="3" t="s">
        <v>884</v>
      </c>
      <c r="I42" s="3" t="s">
        <v>15</v>
      </c>
      <c r="J42" s="3" t="s">
        <v>16</v>
      </c>
    </row>
    <row r="43" spans="1:16">
      <c r="A43" s="3" t="s">
        <v>812</v>
      </c>
      <c r="B43" s="3" t="s">
        <v>837</v>
      </c>
      <c r="C43" s="3" t="s">
        <v>838</v>
      </c>
      <c r="J43" s="3" t="s">
        <v>16</v>
      </c>
    </row>
    <row r="44" spans="1:16">
      <c r="A44" s="3" t="s">
        <v>812</v>
      </c>
      <c r="B44" s="3" t="s">
        <v>885</v>
      </c>
      <c r="C44" s="3" t="s">
        <v>886</v>
      </c>
      <c r="I44" s="3" t="s">
        <v>15</v>
      </c>
    </row>
    <row r="48" spans="1:16">
      <c r="C48" s="7" t="s">
        <v>100</v>
      </c>
      <c r="E48" s="3">
        <f>SUM(E2:E47)</f>
        <v>23</v>
      </c>
      <c r="F48" s="3">
        <f t="shared" ref="F48:H48" si="1">SUM(F2:F47)</f>
        <v>8.1387119603680146E-4</v>
      </c>
      <c r="G48" s="3">
        <f t="shared" si="1"/>
        <v>3.9845700000000001E-4</v>
      </c>
      <c r="H48" s="3">
        <f t="shared" si="1"/>
        <v>2.79134E-4</v>
      </c>
      <c r="M48" s="8" t="s">
        <v>101</v>
      </c>
      <c r="O48" s="7" t="s">
        <v>102</v>
      </c>
      <c r="P48" s="7" t="s">
        <v>103</v>
      </c>
    </row>
    <row r="49" spans="6:16">
      <c r="M49" s="9"/>
      <c r="O49" s="3">
        <v>117448</v>
      </c>
      <c r="P49" s="3">
        <v>259072</v>
      </c>
    </row>
    <row r="50" spans="6:16">
      <c r="O50" s="3">
        <f>O49*G48</f>
        <v>46.797977736</v>
      </c>
      <c r="P50" s="3">
        <f>P49*H48</f>
        <v>72.315803647999999</v>
      </c>
    </row>
    <row r="51" spans="6:16">
      <c r="F51" s="3">
        <v>8.1967200000000002E-4</v>
      </c>
      <c r="G51" s="3">
        <v>5.1967099999999998E-4</v>
      </c>
      <c r="H51" s="3">
        <v>1.229658E-3</v>
      </c>
      <c r="J51" s="3">
        <f>F51*F51*100000</f>
        <v>6.7186218758400001E-2</v>
      </c>
      <c r="K51" s="3">
        <f t="shared" ref="K51:L51" si="2">G51*G51*100000</f>
        <v>2.7005794824099996E-2</v>
      </c>
      <c r="L51" s="3">
        <f t="shared" si="2"/>
        <v>0.15120587969640001</v>
      </c>
      <c r="O51" s="7" t="s">
        <v>104</v>
      </c>
    </row>
    <row r="52" spans="6:16">
      <c r="O52" s="3" t="s">
        <v>105</v>
      </c>
    </row>
    <row r="53" spans="6:16">
      <c r="F53" s="3">
        <v>4.0017699999999999E-4</v>
      </c>
      <c r="G53" s="3">
        <v>2.94049E-4</v>
      </c>
      <c r="H53" s="3">
        <v>5.3211600000000001E-4</v>
      </c>
      <c r="J53" s="3">
        <f>F53*F53*100000</f>
        <v>1.6014163132900001E-2</v>
      </c>
      <c r="K53" s="3">
        <f t="shared" ref="K53:L53" si="3">G53*G53*100000</f>
        <v>8.6464814400999991E-3</v>
      </c>
      <c r="L53" s="3">
        <f t="shared" si="3"/>
        <v>2.8314743745600005E-2</v>
      </c>
      <c r="O53" s="3">
        <v>28260</v>
      </c>
    </row>
    <row r="54" spans="6:16">
      <c r="O54" s="3">
        <v>23</v>
      </c>
    </row>
    <row r="55" spans="6:16">
      <c r="F55" s="3">
        <v>2.77915E-4</v>
      </c>
      <c r="G55" s="3">
        <v>2.1745799999999999E-4</v>
      </c>
      <c r="H55" s="3">
        <v>3.4997499999999998E-4</v>
      </c>
      <c r="J55" s="3">
        <f>F55*F55*100000</f>
        <v>7.7236747224999997E-3</v>
      </c>
      <c r="K55" s="3">
        <f t="shared" ref="K55:L55" si="4">G55*G55*100000</f>
        <v>4.7287981763999998E-3</v>
      </c>
      <c r="L55" s="3">
        <f t="shared" si="4"/>
        <v>1.22482500625E-2</v>
      </c>
    </row>
    <row r="57" spans="6:16">
      <c r="I57" s="4"/>
    </row>
    <row r="58" spans="6:16">
      <c r="K58" s="4"/>
    </row>
    <row r="100" spans="6:8">
      <c r="F100" s="6">
        <f>SUM(F1:F99)</f>
        <v>3.1255063920736029E-3</v>
      </c>
      <c r="G100" s="6">
        <f t="shared" ref="G100:H100" si="5">SUM(G1:G99)</f>
        <v>1.8280919999999999E-3</v>
      </c>
      <c r="H100" s="6">
        <f t="shared" si="5"/>
        <v>2.6700170000000002E-3</v>
      </c>
    </row>
    <row r="101" spans="6:8">
      <c r="F101" s="3">
        <f>F100*F100</f>
        <v>9.7687902068929504E-6</v>
      </c>
      <c r="G101" s="3">
        <f t="shared" ref="G101:H101" si="6">G100*G100</f>
        <v>3.3419203604639999E-6</v>
      </c>
      <c r="H101" s="3">
        <f t="shared" si="6"/>
        <v>7.1289907802890016E-6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C1AA4-668A-9D4D-8681-C1CCC676A42F}">
  <sheetPr codeName="Sheet14"/>
  <dimension ref="A1:P400"/>
  <sheetViews>
    <sheetView workbookViewId="0">
      <selection activeCell="A2" sqref="A2"/>
    </sheetView>
  </sheetViews>
  <sheetFormatPr baseColWidth="10" defaultRowHeight="15"/>
  <cols>
    <col min="1" max="1" width="18.83203125" style="3" customWidth="1"/>
    <col min="2" max="2" width="17.6640625" style="3" customWidth="1"/>
    <col min="3" max="3" width="13" style="3" customWidth="1"/>
    <col min="4" max="5" width="10.83203125" style="3"/>
    <col min="6" max="6" width="11.832031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887</v>
      </c>
      <c r="B2" s="3" t="s">
        <v>30</v>
      </c>
      <c r="C2" s="3" t="s">
        <v>888</v>
      </c>
      <c r="D2" s="3" t="s">
        <v>67</v>
      </c>
      <c r="E2" s="3">
        <v>2</v>
      </c>
      <c r="F2" s="6">
        <f>E2/28260</f>
        <v>7.0771408351026188E-5</v>
      </c>
      <c r="L2" s="3" t="s">
        <v>108</v>
      </c>
    </row>
    <row r="3" spans="1:12">
      <c r="A3" s="3" t="s">
        <v>887</v>
      </c>
      <c r="B3" s="3" t="s">
        <v>889</v>
      </c>
      <c r="C3" s="3" t="s">
        <v>890</v>
      </c>
      <c r="D3" s="3" t="s">
        <v>67</v>
      </c>
      <c r="E3" s="3">
        <v>4</v>
      </c>
      <c r="F3" s="6">
        <f>E3/28260</f>
        <v>1.4154281670205238E-4</v>
      </c>
      <c r="G3" s="3">
        <v>5.5430000000000003E-5</v>
      </c>
      <c r="H3" s="3">
        <v>3.1770000000000002E-4</v>
      </c>
      <c r="I3" s="3" t="s">
        <v>15</v>
      </c>
      <c r="J3" s="3" t="s">
        <v>70</v>
      </c>
    </row>
    <row r="4" spans="1:12">
      <c r="A4" s="3" t="s">
        <v>887</v>
      </c>
      <c r="B4" s="3" t="s">
        <v>891</v>
      </c>
      <c r="C4" s="3" t="s">
        <v>892</v>
      </c>
      <c r="D4" s="3" t="s">
        <v>584</v>
      </c>
      <c r="E4" s="3">
        <v>8</v>
      </c>
      <c r="F4" s="6">
        <f>E4/28260</f>
        <v>2.8308563340410475E-4</v>
      </c>
      <c r="G4" s="3">
        <v>2.9290000000000002E-4</v>
      </c>
      <c r="H4" s="3">
        <v>1.5540000000000001E-4</v>
      </c>
      <c r="I4" s="3" t="s">
        <v>15</v>
      </c>
      <c r="J4" s="3" t="s">
        <v>153</v>
      </c>
    </row>
    <row r="5" spans="1:12">
      <c r="A5" s="3" t="s">
        <v>887</v>
      </c>
      <c r="B5" s="3" t="s">
        <v>186</v>
      </c>
      <c r="C5" s="3" t="s">
        <v>187</v>
      </c>
      <c r="I5" s="3" t="s">
        <v>15</v>
      </c>
    </row>
    <row r="6" spans="1:12">
      <c r="A6" s="3" t="s">
        <v>887</v>
      </c>
      <c r="B6" s="3" t="s">
        <v>893</v>
      </c>
      <c r="C6" s="3" t="s">
        <v>894</v>
      </c>
      <c r="G6" s="3">
        <v>1.155E-5</v>
      </c>
      <c r="H6" s="3">
        <v>1.0360000000000001E-5</v>
      </c>
      <c r="I6" s="3" t="s">
        <v>15</v>
      </c>
      <c r="J6" s="3" t="s">
        <v>16</v>
      </c>
    </row>
    <row r="7" spans="1:12">
      <c r="A7" s="3" t="s">
        <v>887</v>
      </c>
      <c r="B7" s="3" t="s">
        <v>895</v>
      </c>
      <c r="C7" s="3" t="s">
        <v>896</v>
      </c>
      <c r="G7" s="3">
        <v>0</v>
      </c>
      <c r="H7" s="3">
        <v>5.1800000000000004E-6</v>
      </c>
      <c r="L7" s="3" t="s">
        <v>19</v>
      </c>
    </row>
    <row r="8" spans="1:12">
      <c r="A8" s="3" t="s">
        <v>887</v>
      </c>
      <c r="B8" s="3" t="s">
        <v>897</v>
      </c>
      <c r="C8" s="3" t="s">
        <v>898</v>
      </c>
      <c r="G8" s="3">
        <v>0</v>
      </c>
      <c r="H8" s="3">
        <v>4.0659999999999997E-6</v>
      </c>
      <c r="L8" s="3" t="s">
        <v>19</v>
      </c>
    </row>
    <row r="9" spans="1:12">
      <c r="A9" s="3" t="s">
        <v>887</v>
      </c>
      <c r="B9" s="3" t="s">
        <v>899</v>
      </c>
      <c r="C9" s="3" t="s">
        <v>900</v>
      </c>
      <c r="G9" s="3">
        <v>9.1519999999999998E-6</v>
      </c>
      <c r="H9" s="3">
        <v>4.1400000000000002E-6</v>
      </c>
      <c r="L9" s="3" t="s">
        <v>19</v>
      </c>
    </row>
    <row r="10" spans="1:12">
      <c r="A10" s="3" t="s">
        <v>887</v>
      </c>
      <c r="B10" s="3" t="s">
        <v>30</v>
      </c>
      <c r="C10" s="3" t="s">
        <v>901</v>
      </c>
      <c r="G10" s="3">
        <v>0</v>
      </c>
      <c r="H10" s="3">
        <v>5.0680000000000003E-5</v>
      </c>
      <c r="L10" s="3" t="s">
        <v>36</v>
      </c>
    </row>
    <row r="11" spans="1:12">
      <c r="A11" s="3" t="s">
        <v>887</v>
      </c>
      <c r="B11" s="3" t="s">
        <v>30</v>
      </c>
      <c r="C11" s="3" t="s">
        <v>902</v>
      </c>
      <c r="G11" s="3">
        <v>1.226E-5</v>
      </c>
      <c r="H11" s="3">
        <v>6.1619999999999996E-6</v>
      </c>
      <c r="L11" s="3" t="s">
        <v>36</v>
      </c>
    </row>
    <row r="12" spans="1:12">
      <c r="A12" s="3" t="s">
        <v>887</v>
      </c>
      <c r="B12" s="3" t="s">
        <v>30</v>
      </c>
      <c r="C12" s="3" t="s">
        <v>903</v>
      </c>
      <c r="G12" s="3">
        <v>0</v>
      </c>
      <c r="H12" s="3">
        <v>8.1300000000000001E-6</v>
      </c>
      <c r="L12" s="3" t="s">
        <v>36</v>
      </c>
    </row>
    <row r="13" spans="1:12">
      <c r="A13" s="3" t="s">
        <v>887</v>
      </c>
      <c r="B13" s="3" t="s">
        <v>30</v>
      </c>
      <c r="C13" s="3" t="s">
        <v>904</v>
      </c>
      <c r="G13" s="3">
        <v>8.9670000000000007E-6</v>
      </c>
      <c r="H13" s="3">
        <v>4.065E-6</v>
      </c>
      <c r="L13" s="3" t="s">
        <v>36</v>
      </c>
    </row>
    <row r="14" spans="1:12">
      <c r="A14" s="3" t="s">
        <v>887</v>
      </c>
      <c r="B14" s="3" t="s">
        <v>30</v>
      </c>
      <c r="C14" s="3" t="s">
        <v>905</v>
      </c>
      <c r="G14" s="3">
        <v>0</v>
      </c>
      <c r="H14" s="3">
        <v>8.1340000000000004E-6</v>
      </c>
      <c r="L14" s="3" t="s">
        <v>36</v>
      </c>
    </row>
    <row r="15" spans="1:12">
      <c r="A15" s="3" t="s">
        <v>887</v>
      </c>
      <c r="B15" s="3" t="s">
        <v>30</v>
      </c>
      <c r="C15" s="3" t="s">
        <v>906</v>
      </c>
      <c r="G15" s="3">
        <v>8.9639999999999992E-6</v>
      </c>
      <c r="H15" s="3">
        <v>4.065E-6</v>
      </c>
      <c r="L15" s="3" t="s">
        <v>36</v>
      </c>
    </row>
    <row r="19" spans="3:16">
      <c r="C19" s="7" t="s">
        <v>907</v>
      </c>
      <c r="E19" s="3">
        <f>SUM(E2:E18)</f>
        <v>14</v>
      </c>
      <c r="F19" s="3">
        <f t="shared" ref="F19:H19" si="0">SUM(F2:F18)</f>
        <v>4.9539985845718326E-4</v>
      </c>
      <c r="G19" s="3">
        <f t="shared" si="0"/>
        <v>3.9922299999999998E-4</v>
      </c>
      <c r="H19" s="3">
        <f t="shared" si="0"/>
        <v>5.7808200000000016E-4</v>
      </c>
      <c r="M19" s="8" t="s">
        <v>101</v>
      </c>
      <c r="O19" s="7" t="s">
        <v>102</v>
      </c>
      <c r="P19" s="7" t="s">
        <v>103</v>
      </c>
    </row>
    <row r="20" spans="3:16">
      <c r="M20" s="9"/>
      <c r="O20" s="3">
        <v>126314</v>
      </c>
      <c r="P20" s="3">
        <v>276788</v>
      </c>
    </row>
    <row r="21" spans="3:16">
      <c r="M21" s="10"/>
      <c r="O21" s="3">
        <f>O20*G19</f>
        <v>50.427454021999999</v>
      </c>
      <c r="P21" s="3">
        <f>P20*H19</f>
        <v>160.00616061600005</v>
      </c>
    </row>
    <row r="22" spans="3:16">
      <c r="F22" s="3">
        <v>4.9540000000000001E-4</v>
      </c>
      <c r="G22" s="3">
        <v>2.7086500000000002E-4</v>
      </c>
      <c r="H22" s="3">
        <v>8.3105699999999995E-4</v>
      </c>
      <c r="J22" s="3">
        <f>F22*F22*100000</f>
        <v>2.4542115999999999E-2</v>
      </c>
      <c r="K22" s="3">
        <f t="shared" ref="K22:L22" si="1">G22*G22*100000</f>
        <v>7.3367848225000011E-3</v>
      </c>
      <c r="L22" s="3">
        <f t="shared" si="1"/>
        <v>6.9065573724899992E-2</v>
      </c>
      <c r="O22" s="7" t="s">
        <v>104</v>
      </c>
    </row>
    <row r="23" spans="3:16">
      <c r="O23" s="3" t="s">
        <v>416</v>
      </c>
    </row>
    <row r="24" spans="3:16">
      <c r="F24" s="3">
        <v>3.9583899999999999E-4</v>
      </c>
      <c r="G24" s="3">
        <v>2.9381299999999997E-4</v>
      </c>
      <c r="H24" s="3">
        <v>5.2183100000000005E-4</v>
      </c>
      <c r="J24" s="3">
        <f>F24*F24*100000</f>
        <v>1.5668851392099999E-2</v>
      </c>
      <c r="K24" s="3">
        <f t="shared" ref="K24:L24" si="2">G24*G24*100000</f>
        <v>8.6326078968999975E-3</v>
      </c>
      <c r="L24" s="3">
        <f t="shared" si="2"/>
        <v>2.7230759256100006E-2</v>
      </c>
      <c r="O24" s="3">
        <v>28260</v>
      </c>
    </row>
    <row r="25" spans="3:16">
      <c r="O25" s="3">
        <v>14</v>
      </c>
    </row>
    <row r="26" spans="3:16">
      <c r="F26" s="3">
        <v>5.7806000000000003E-4</v>
      </c>
      <c r="G26" s="3">
        <v>4.9198000000000004E-4</v>
      </c>
      <c r="H26" s="3">
        <v>6.7486100000000002E-4</v>
      </c>
      <c r="J26" s="3">
        <f>F26*F26*100000</f>
        <v>3.3415336360000006E-2</v>
      </c>
      <c r="K26" s="3">
        <f t="shared" ref="K26:L26" si="3">G26*G26*100000</f>
        <v>2.4204432040000005E-2</v>
      </c>
      <c r="L26" s="3">
        <f t="shared" si="3"/>
        <v>4.5543736932100003E-2</v>
      </c>
    </row>
    <row r="27" spans="3:16">
      <c r="J27" s="4"/>
    </row>
    <row r="28" spans="3:16">
      <c r="J28" s="4"/>
    </row>
    <row r="399" spans="6:8">
      <c r="F399" s="6">
        <f>SUM(F2:F398)</f>
        <v>2.4600987169143664E-3</v>
      </c>
      <c r="G399" s="6">
        <f>SUM(G2:G398)</f>
        <v>1.8551039999999998E-3</v>
      </c>
      <c r="H399" s="6">
        <f>SUM(H2:H398)</f>
        <v>3.1839130000000005E-3</v>
      </c>
    </row>
    <row r="400" spans="6:8">
      <c r="F400" s="3">
        <f>F399*F399</f>
        <v>6.0520856969637116E-6</v>
      </c>
      <c r="G400" s="3">
        <f>G399*G399</f>
        <v>3.4414108508159993E-6</v>
      </c>
      <c r="H400" s="3">
        <f>H399*H399</f>
        <v>1.0137301991569002E-5</v>
      </c>
    </row>
  </sheetData>
  <phoneticPr fontId="3" type="noConversion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78A10-257D-DE4F-A74D-A06025F59F5D}">
  <sheetPr codeName="Sheet15"/>
  <dimension ref="A1:P401"/>
  <sheetViews>
    <sheetView workbookViewId="0">
      <selection activeCell="A2" sqref="A2"/>
    </sheetView>
  </sheetViews>
  <sheetFormatPr baseColWidth="10" defaultRowHeight="15"/>
  <cols>
    <col min="1" max="1" width="20.83203125" style="3" customWidth="1"/>
    <col min="2" max="2" width="17.6640625" style="3" customWidth="1"/>
    <col min="3" max="3" width="12.6640625" style="3" customWidth="1"/>
    <col min="4" max="5" width="10.83203125" style="3"/>
    <col min="6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908</v>
      </c>
      <c r="B2" s="3" t="s">
        <v>909</v>
      </c>
      <c r="C2" s="3" t="s">
        <v>910</v>
      </c>
      <c r="D2" s="3" t="s">
        <v>584</v>
      </c>
      <c r="E2" s="3">
        <v>0</v>
      </c>
      <c r="F2" s="3">
        <v>0</v>
      </c>
      <c r="G2" s="3">
        <v>2.6849999999999999E-5</v>
      </c>
      <c r="H2" s="3">
        <v>1.624E-5</v>
      </c>
      <c r="I2" s="3" t="s">
        <v>15</v>
      </c>
      <c r="J2" s="3" t="s">
        <v>16</v>
      </c>
    </row>
    <row r="3" spans="1:13">
      <c r="A3" s="3" t="s">
        <v>908</v>
      </c>
      <c r="B3" s="3" t="s">
        <v>30</v>
      </c>
      <c r="C3" s="3" t="s">
        <v>911</v>
      </c>
      <c r="D3" s="3" t="s">
        <v>67</v>
      </c>
      <c r="E3" s="3">
        <v>1</v>
      </c>
      <c r="F3" s="6">
        <f>E3/28260</f>
        <v>3.5385704175513094E-5</v>
      </c>
      <c r="G3" s="10">
        <v>1.5139999999999999E-4</v>
      </c>
      <c r="H3" s="10">
        <v>1.053E-4</v>
      </c>
      <c r="L3" s="3" t="s">
        <v>108</v>
      </c>
    </row>
    <row r="4" spans="1:13">
      <c r="A4" s="3" t="s">
        <v>908</v>
      </c>
      <c r="B4" s="3" t="s">
        <v>30</v>
      </c>
      <c r="C4" s="3" t="s">
        <v>912</v>
      </c>
      <c r="D4" s="3" t="s">
        <v>67</v>
      </c>
      <c r="E4" s="3">
        <v>1</v>
      </c>
      <c r="F4" s="6">
        <f>E4/28260</f>
        <v>3.5385704175513094E-5</v>
      </c>
      <c r="G4" s="3">
        <v>4.528E-5</v>
      </c>
      <c r="H4" s="3">
        <v>2.0460000000000001E-5</v>
      </c>
      <c r="L4" s="3" t="s">
        <v>108</v>
      </c>
    </row>
    <row r="5" spans="1:13">
      <c r="A5" s="3" t="s">
        <v>908</v>
      </c>
      <c r="B5" s="3" t="s">
        <v>30</v>
      </c>
      <c r="C5" s="3" t="s">
        <v>913</v>
      </c>
      <c r="D5" s="3" t="s">
        <v>67</v>
      </c>
      <c r="E5" s="3">
        <v>1</v>
      </c>
      <c r="F5" s="6">
        <f>E5/28260</f>
        <v>3.5385704175513094E-5</v>
      </c>
      <c r="L5" s="3" t="s">
        <v>108</v>
      </c>
    </row>
    <row r="6" spans="1:13">
      <c r="A6" s="3" t="s">
        <v>908</v>
      </c>
      <c r="B6" s="3" t="s">
        <v>914</v>
      </c>
      <c r="C6" s="3" t="s">
        <v>915</v>
      </c>
      <c r="D6" s="3" t="s">
        <v>67</v>
      </c>
      <c r="E6" s="3">
        <v>2</v>
      </c>
      <c r="F6" s="6">
        <f>E6/28260</f>
        <v>7.0771408351026188E-5</v>
      </c>
      <c r="G6" s="3">
        <v>1.7900000000000001E-5</v>
      </c>
      <c r="H6" s="3">
        <v>8.1210000000000007E-6</v>
      </c>
      <c r="L6" s="3" t="s">
        <v>19</v>
      </c>
    </row>
    <row r="7" spans="1:13">
      <c r="A7" s="3" t="s">
        <v>908</v>
      </c>
      <c r="B7" s="3" t="s">
        <v>916</v>
      </c>
      <c r="C7" s="3" t="s">
        <v>917</v>
      </c>
      <c r="J7" s="3" t="s">
        <v>16</v>
      </c>
      <c r="M7" s="32" t="s">
        <v>681</v>
      </c>
    </row>
    <row r="8" spans="1:13">
      <c r="A8" s="3" t="s">
        <v>908</v>
      </c>
      <c r="B8" s="3" t="s">
        <v>918</v>
      </c>
      <c r="C8" s="3" t="s">
        <v>919</v>
      </c>
      <c r="G8" s="3">
        <v>2.6849999999999999E-5</v>
      </c>
      <c r="H8" s="3">
        <v>3.2490000000000002E-5</v>
      </c>
      <c r="J8" s="3" t="s">
        <v>70</v>
      </c>
    </row>
    <row r="9" spans="1:13">
      <c r="A9" s="3" t="s">
        <v>908</v>
      </c>
      <c r="B9" s="3" t="s">
        <v>920</v>
      </c>
      <c r="C9" s="3" t="s">
        <v>921</v>
      </c>
      <c r="G9" s="3">
        <v>6.313E-5</v>
      </c>
      <c r="H9" s="3">
        <v>4.689E-5</v>
      </c>
      <c r="J9" s="34" t="s">
        <v>70</v>
      </c>
    </row>
    <row r="10" spans="1:13">
      <c r="A10" s="3" t="s">
        <v>908</v>
      </c>
      <c r="B10" s="3" t="s">
        <v>922</v>
      </c>
      <c r="C10" s="3" t="s">
        <v>923</v>
      </c>
      <c r="I10" s="3" t="s">
        <v>15</v>
      </c>
      <c r="J10" s="3" t="s">
        <v>16</v>
      </c>
    </row>
    <row r="11" spans="1:13">
      <c r="A11" s="3" t="s">
        <v>908</v>
      </c>
      <c r="B11" s="3" t="s">
        <v>924</v>
      </c>
      <c r="C11" s="3" t="s">
        <v>925</v>
      </c>
      <c r="J11" s="3" t="s">
        <v>16</v>
      </c>
    </row>
    <row r="12" spans="1:13">
      <c r="A12" s="3" t="s">
        <v>908</v>
      </c>
      <c r="B12" s="3" t="s">
        <v>926</v>
      </c>
      <c r="C12" s="3" t="s">
        <v>927</v>
      </c>
      <c r="G12" s="3">
        <v>2.368E-5</v>
      </c>
      <c r="H12" s="3">
        <v>2.525E-5</v>
      </c>
      <c r="I12" s="3" t="s">
        <v>15</v>
      </c>
    </row>
    <row r="13" spans="1:13">
      <c r="A13" s="3" t="s">
        <v>908</v>
      </c>
      <c r="B13" s="3" t="s">
        <v>928</v>
      </c>
      <c r="C13" s="3" t="s">
        <v>929</v>
      </c>
      <c r="G13" s="3">
        <v>0</v>
      </c>
      <c r="H13" s="3">
        <v>4.0620000000000002E-6</v>
      </c>
      <c r="L13" s="3" t="s">
        <v>19</v>
      </c>
    </row>
    <row r="14" spans="1:13">
      <c r="A14" s="3" t="s">
        <v>908</v>
      </c>
      <c r="B14" s="3" t="s">
        <v>930</v>
      </c>
      <c r="C14" s="3" t="s">
        <v>931</v>
      </c>
      <c r="G14" s="3">
        <v>0</v>
      </c>
      <c r="H14" s="3">
        <v>8.1219999999999995E-6</v>
      </c>
      <c r="L14" s="3" t="s">
        <v>19</v>
      </c>
    </row>
    <row r="15" spans="1:13">
      <c r="A15" s="3" t="s">
        <v>908</v>
      </c>
      <c r="B15" s="3" t="s">
        <v>932</v>
      </c>
      <c r="C15" s="3" t="s">
        <v>933</v>
      </c>
      <c r="G15" s="3">
        <v>0</v>
      </c>
      <c r="H15" s="3">
        <v>4.0609999999999997E-6</v>
      </c>
      <c r="L15" s="3" t="s">
        <v>19</v>
      </c>
    </row>
    <row r="16" spans="1:13">
      <c r="A16" s="3" t="s">
        <v>908</v>
      </c>
      <c r="B16" s="3" t="s">
        <v>934</v>
      </c>
      <c r="C16" s="3" t="s">
        <v>935</v>
      </c>
      <c r="G16" s="3">
        <v>8.9509999999999995E-6</v>
      </c>
      <c r="H16" s="3">
        <v>4.0609999999999997E-6</v>
      </c>
      <c r="L16" s="3" t="s">
        <v>19</v>
      </c>
    </row>
    <row r="17" spans="1:16">
      <c r="A17" s="3" t="s">
        <v>908</v>
      </c>
      <c r="B17" s="3" t="s">
        <v>936</v>
      </c>
      <c r="C17" s="3" t="s">
        <v>937</v>
      </c>
      <c r="G17" s="3">
        <v>8.9509999999999995E-6</v>
      </c>
      <c r="H17" s="3">
        <v>4.0609999999999997E-6</v>
      </c>
      <c r="L17" s="3" t="s">
        <v>19</v>
      </c>
    </row>
    <row r="18" spans="1:16">
      <c r="A18" s="3" t="s">
        <v>908</v>
      </c>
      <c r="B18" s="3" t="s">
        <v>938</v>
      </c>
      <c r="C18" s="3" t="s">
        <v>939</v>
      </c>
      <c r="G18" s="3">
        <v>0</v>
      </c>
      <c r="H18" s="3">
        <v>4.0609999999999997E-6</v>
      </c>
      <c r="L18" s="3" t="s">
        <v>19</v>
      </c>
    </row>
    <row r="19" spans="1:16">
      <c r="A19" s="3" t="s">
        <v>908</v>
      </c>
      <c r="B19" s="3" t="s">
        <v>940</v>
      </c>
      <c r="C19" s="3" t="s">
        <v>941</v>
      </c>
      <c r="G19" s="3">
        <v>8.952E-6</v>
      </c>
      <c r="H19" s="3">
        <v>4.0609999999999997E-6</v>
      </c>
      <c r="L19" s="3" t="s">
        <v>19</v>
      </c>
    </row>
    <row r="20" spans="1:16">
      <c r="A20" s="3" t="s">
        <v>908</v>
      </c>
      <c r="B20" s="3" t="s">
        <v>942</v>
      </c>
      <c r="C20" s="3" t="s">
        <v>943</v>
      </c>
      <c r="G20" s="3">
        <v>8.9509999999999995E-6</v>
      </c>
      <c r="H20" s="3">
        <v>4.0609999999999997E-6</v>
      </c>
      <c r="L20" s="3" t="s">
        <v>19</v>
      </c>
    </row>
    <row r="21" spans="1:16">
      <c r="A21" s="3" t="s">
        <v>908</v>
      </c>
      <c r="B21" s="3" t="s">
        <v>944</v>
      </c>
      <c r="C21" s="3" t="s">
        <v>945</v>
      </c>
      <c r="G21" s="3">
        <v>0</v>
      </c>
      <c r="H21" s="3">
        <v>4.07E-6</v>
      </c>
      <c r="L21" s="3" t="s">
        <v>19</v>
      </c>
    </row>
    <row r="22" spans="1:16">
      <c r="A22" s="3" t="s">
        <v>908</v>
      </c>
      <c r="B22" s="3" t="s">
        <v>946</v>
      </c>
      <c r="C22" s="3" t="s">
        <v>947</v>
      </c>
      <c r="G22" s="3">
        <v>0</v>
      </c>
      <c r="H22" s="3">
        <v>6.457E-5</v>
      </c>
      <c r="L22" s="3" t="s">
        <v>19</v>
      </c>
    </row>
    <row r="23" spans="1:16">
      <c r="A23" s="3" t="s">
        <v>908</v>
      </c>
      <c r="B23" s="3" t="s">
        <v>30</v>
      </c>
      <c r="C23" s="3" t="s">
        <v>948</v>
      </c>
      <c r="G23" s="3">
        <v>0</v>
      </c>
      <c r="H23" s="3">
        <v>4.0609999999999997E-6</v>
      </c>
      <c r="L23" s="3" t="s">
        <v>32</v>
      </c>
    </row>
    <row r="24" spans="1:16">
      <c r="A24" s="3" t="s">
        <v>908</v>
      </c>
      <c r="B24" s="3" t="s">
        <v>30</v>
      </c>
      <c r="C24" s="3" t="s">
        <v>949</v>
      </c>
      <c r="G24" s="3">
        <v>0</v>
      </c>
      <c r="H24" s="3">
        <v>3.2310000000000001E-5</v>
      </c>
      <c r="I24" s="4"/>
      <c r="L24" s="3" t="s">
        <v>32</v>
      </c>
    </row>
    <row r="25" spans="1:16">
      <c r="A25" s="3" t="s">
        <v>908</v>
      </c>
      <c r="B25" s="3" t="s">
        <v>30</v>
      </c>
      <c r="C25" s="3" t="s">
        <v>950</v>
      </c>
      <c r="G25" s="3">
        <v>0</v>
      </c>
      <c r="H25" s="3">
        <v>4.0609999999999997E-6</v>
      </c>
      <c r="I25" s="4"/>
      <c r="L25" s="3" t="s">
        <v>36</v>
      </c>
    </row>
    <row r="26" spans="1:16">
      <c r="A26" s="3" t="s">
        <v>908</v>
      </c>
      <c r="B26" s="3" t="s">
        <v>30</v>
      </c>
      <c r="C26" s="3" t="s">
        <v>951</v>
      </c>
      <c r="G26" s="3">
        <v>0</v>
      </c>
      <c r="H26" s="3">
        <v>4.0629999999999999E-6</v>
      </c>
      <c r="I26" s="4"/>
      <c r="L26" s="3" t="s">
        <v>36</v>
      </c>
    </row>
    <row r="30" spans="1:16">
      <c r="C30" s="7" t="s">
        <v>100</v>
      </c>
      <c r="E30" s="3">
        <f>SUM(E2:E29)</f>
        <v>5</v>
      </c>
      <c r="F30" s="3">
        <f t="shared" ref="F30:H30" si="0">SUM(F2:F29)</f>
        <v>1.7692852087756547E-4</v>
      </c>
      <c r="G30" s="3">
        <f t="shared" si="0"/>
        <v>3.9089499999999994E-4</v>
      </c>
      <c r="H30" s="3">
        <f t="shared" si="0"/>
        <v>4.0443599999999988E-4</v>
      </c>
      <c r="M30" s="8" t="s">
        <v>101</v>
      </c>
      <c r="O30" s="7" t="s">
        <v>102</v>
      </c>
      <c r="P30" s="7" t="s">
        <v>103</v>
      </c>
    </row>
    <row r="31" spans="1:16">
      <c r="M31" s="9"/>
      <c r="O31" s="3">
        <v>126714</v>
      </c>
      <c r="P31" s="3">
        <v>277216</v>
      </c>
    </row>
    <row r="32" spans="1:16">
      <c r="M32" s="10"/>
      <c r="O32" s="3">
        <f>O31*G30</f>
        <v>49.531869029999989</v>
      </c>
      <c r="P32" s="3">
        <f>P31*H30</f>
        <v>112.11613017599997</v>
      </c>
    </row>
    <row r="33" spans="6:15">
      <c r="F33" s="3">
        <v>1.7692900000000001E-4</v>
      </c>
      <c r="G33" s="3">
        <v>5.7451000000000003E-5</v>
      </c>
      <c r="H33" s="3">
        <v>4.1284299999999998E-4</v>
      </c>
      <c r="J33" s="3">
        <f>F33*F33*100000</f>
        <v>3.1303871041000004E-3</v>
      </c>
      <c r="K33" s="3">
        <f t="shared" ref="K33:L33" si="1">G33*G33*100000</f>
        <v>3.3006174010000004E-4</v>
      </c>
      <c r="L33" s="3">
        <f t="shared" si="1"/>
        <v>1.7043934264899998E-2</v>
      </c>
      <c r="M33" s="10"/>
      <c r="O33" s="7" t="s">
        <v>104</v>
      </c>
    </row>
    <row r="34" spans="6:15">
      <c r="J34" s="4"/>
      <c r="M34" s="10"/>
      <c r="O34" s="3" t="s">
        <v>678</v>
      </c>
    </row>
    <row r="35" spans="6:15">
      <c r="F35" s="3">
        <v>3.9458899999999999E-4</v>
      </c>
      <c r="G35" s="3">
        <v>2.9288600000000001E-4</v>
      </c>
      <c r="H35" s="3">
        <v>5.2018400000000003E-4</v>
      </c>
      <c r="J35" s="3">
        <f>F35*F35*100000</f>
        <v>1.5570047892099998E-2</v>
      </c>
      <c r="K35" s="3">
        <f t="shared" ref="K35:L35" si="2">G35*G35*100000</f>
        <v>8.5782208995999996E-3</v>
      </c>
      <c r="L35" s="3">
        <f t="shared" si="2"/>
        <v>2.7059139385600003E-2</v>
      </c>
      <c r="O35" s="3">
        <v>28260</v>
      </c>
    </row>
    <row r="36" spans="6:15">
      <c r="J36" s="4"/>
      <c r="O36" s="3">
        <v>5</v>
      </c>
    </row>
    <row r="37" spans="6:15">
      <c r="F37" s="3">
        <v>4.04017E-4</v>
      </c>
      <c r="G37" s="3">
        <v>3.3267799999999999E-4</v>
      </c>
      <c r="H37" s="3">
        <v>4.8611800000000001E-4</v>
      </c>
      <c r="J37" s="3">
        <f>F37*F37*100000</f>
        <v>1.6322973628899999E-2</v>
      </c>
      <c r="K37" s="3">
        <f t="shared" ref="K37:L37" si="3">G37*G37*100000</f>
        <v>1.1067465168399999E-2</v>
      </c>
      <c r="L37" s="3">
        <f t="shared" si="3"/>
        <v>2.36310709924E-2</v>
      </c>
    </row>
    <row r="400" spans="6:8">
      <c r="F400" s="6">
        <f>SUM(F1:F399)</f>
        <v>1.329392041755131E-3</v>
      </c>
      <c r="G400" s="6">
        <f t="shared" ref="G400:H400" si="4">SUM(G1:G399)</f>
        <v>1.464805E-3</v>
      </c>
      <c r="H400" s="6">
        <f t="shared" si="4"/>
        <v>2.2280169999999997E-3</v>
      </c>
    </row>
    <row r="401" spans="6:8">
      <c r="F401" s="3">
        <f>F400*F400</f>
        <v>1.767283200681876E-6</v>
      </c>
      <c r="G401" s="3">
        <f t="shared" ref="G401:H401" si="5">G400*G400</f>
        <v>2.1456536880249999E-6</v>
      </c>
      <c r="H401" s="3">
        <f t="shared" si="5"/>
        <v>4.9640597522889985E-6</v>
      </c>
    </row>
  </sheetData>
  <phoneticPr fontId="3" type="noConversion"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BD6B5-A644-9343-B6F3-79BFB8B9EFDB}">
  <sheetPr codeName="Sheet16"/>
  <dimension ref="A1:P251"/>
  <sheetViews>
    <sheetView workbookViewId="0">
      <selection activeCell="A2" sqref="A2"/>
    </sheetView>
  </sheetViews>
  <sheetFormatPr baseColWidth="10" defaultRowHeight="15"/>
  <cols>
    <col min="1" max="1" width="20.33203125" style="3" customWidth="1"/>
    <col min="2" max="2" width="17" style="3" customWidth="1"/>
    <col min="3" max="3" width="13.83203125" style="3" customWidth="1"/>
    <col min="4" max="5" width="10.83203125" style="3"/>
    <col min="6" max="8" width="12" style="3" bestFit="1" customWidth="1"/>
    <col min="9" max="9" width="7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952</v>
      </c>
      <c r="B2" s="3" t="s">
        <v>30</v>
      </c>
      <c r="C2" s="3" t="s">
        <v>953</v>
      </c>
      <c r="D2" s="3" t="s">
        <v>584</v>
      </c>
      <c r="E2" s="3">
        <v>0</v>
      </c>
      <c r="F2" s="3">
        <f t="shared" ref="F2:F8" si="0">E2/28260</f>
        <v>0</v>
      </c>
      <c r="G2" s="3">
        <v>6.6600000000000006E-5</v>
      </c>
      <c r="H2" s="3">
        <v>3.2270000000000001E-5</v>
      </c>
      <c r="J2" s="3" t="s">
        <v>16</v>
      </c>
    </row>
    <row r="3" spans="1:12">
      <c r="A3" s="3" t="s">
        <v>952</v>
      </c>
      <c r="B3" s="3" t="s">
        <v>954</v>
      </c>
      <c r="C3" s="3" t="s">
        <v>955</v>
      </c>
      <c r="D3" s="3" t="s">
        <v>67</v>
      </c>
      <c r="E3" s="3">
        <v>1</v>
      </c>
      <c r="F3" s="6">
        <f t="shared" si="0"/>
        <v>3.5385704175513094E-5</v>
      </c>
      <c r="I3" s="3" t="s">
        <v>15</v>
      </c>
      <c r="J3" s="3" t="s">
        <v>16</v>
      </c>
    </row>
    <row r="4" spans="1:12">
      <c r="A4" s="3" t="s">
        <v>952</v>
      </c>
      <c r="B4" s="3" t="s">
        <v>30</v>
      </c>
      <c r="C4" s="3" t="s">
        <v>956</v>
      </c>
      <c r="D4" s="3" t="s">
        <v>584</v>
      </c>
      <c r="E4" s="3">
        <v>1</v>
      </c>
      <c r="F4" s="6">
        <f t="shared" si="0"/>
        <v>3.5385704175513094E-5</v>
      </c>
      <c r="G4" s="3">
        <v>8.9619999999999999E-6</v>
      </c>
      <c r="H4" s="3">
        <v>4.0629999999999999E-6</v>
      </c>
      <c r="I4" s="3" t="s">
        <v>15</v>
      </c>
      <c r="J4" s="3" t="s">
        <v>16</v>
      </c>
    </row>
    <row r="5" spans="1:12">
      <c r="A5" s="3" t="s">
        <v>952</v>
      </c>
      <c r="B5" s="3" t="s">
        <v>957</v>
      </c>
      <c r="C5" s="3" t="s">
        <v>958</v>
      </c>
      <c r="D5" s="3" t="s">
        <v>67</v>
      </c>
      <c r="E5" s="3">
        <v>1</v>
      </c>
      <c r="F5" s="6">
        <f t="shared" si="0"/>
        <v>3.5385704175513094E-5</v>
      </c>
      <c r="L5" s="3" t="s">
        <v>77</v>
      </c>
    </row>
    <row r="6" spans="1:12">
      <c r="A6" s="3" t="s">
        <v>952</v>
      </c>
      <c r="B6" s="3" t="s">
        <v>30</v>
      </c>
      <c r="C6" s="3" t="s">
        <v>959</v>
      </c>
      <c r="D6" s="3" t="s">
        <v>67</v>
      </c>
      <c r="E6" s="3">
        <v>1</v>
      </c>
      <c r="F6" s="6">
        <f t="shared" si="0"/>
        <v>3.5385704175513094E-5</v>
      </c>
      <c r="G6" s="3">
        <v>8.9930000000000001E-6</v>
      </c>
      <c r="H6" s="3">
        <v>8.1869999999999997E-6</v>
      </c>
      <c r="L6" s="3" t="s">
        <v>108</v>
      </c>
    </row>
    <row r="7" spans="1:12">
      <c r="A7" s="3" t="s">
        <v>952</v>
      </c>
      <c r="B7" s="3" t="s">
        <v>30</v>
      </c>
      <c r="C7" s="3" t="s">
        <v>960</v>
      </c>
      <c r="D7" s="3" t="s">
        <v>67</v>
      </c>
      <c r="E7" s="3">
        <v>1</v>
      </c>
      <c r="F7" s="6">
        <f t="shared" si="0"/>
        <v>3.5385704175513094E-5</v>
      </c>
      <c r="G7" s="3">
        <v>9.3419999999999997E-6</v>
      </c>
      <c r="H7" s="3">
        <v>4.3560000000000003E-6</v>
      </c>
      <c r="L7" s="3" t="s">
        <v>108</v>
      </c>
    </row>
    <row r="8" spans="1:12">
      <c r="A8" s="3" t="s">
        <v>952</v>
      </c>
      <c r="B8" s="3" t="s">
        <v>961</v>
      </c>
      <c r="C8" s="3" t="s">
        <v>324</v>
      </c>
      <c r="D8" s="3" t="s">
        <v>67</v>
      </c>
      <c r="E8" s="3">
        <v>2</v>
      </c>
      <c r="F8" s="6">
        <f t="shared" si="0"/>
        <v>7.0771408351026188E-5</v>
      </c>
      <c r="G8" s="3">
        <v>0</v>
      </c>
      <c r="H8" s="3">
        <v>8.5229999999999995E-6</v>
      </c>
      <c r="L8" s="3" t="s">
        <v>77</v>
      </c>
    </row>
    <row r="9" spans="1:12">
      <c r="A9" s="3" t="s">
        <v>952</v>
      </c>
      <c r="B9" s="3" t="s">
        <v>962</v>
      </c>
      <c r="C9" s="3" t="s">
        <v>963</v>
      </c>
      <c r="I9" s="3" t="s">
        <v>15</v>
      </c>
      <c r="J9" s="3" t="s">
        <v>16</v>
      </c>
    </row>
    <row r="10" spans="1:12">
      <c r="A10" s="3" t="s">
        <v>952</v>
      </c>
      <c r="B10" s="3" t="s">
        <v>964</v>
      </c>
      <c r="C10" s="3" t="s">
        <v>965</v>
      </c>
      <c r="G10" s="3">
        <v>0</v>
      </c>
      <c r="H10" s="3">
        <v>8.1310000000000006E-6</v>
      </c>
      <c r="L10" s="3" t="s">
        <v>19</v>
      </c>
    </row>
    <row r="11" spans="1:12">
      <c r="A11" s="3" t="s">
        <v>952</v>
      </c>
      <c r="B11" s="3" t="s">
        <v>966</v>
      </c>
      <c r="C11" s="3" t="s">
        <v>967</v>
      </c>
      <c r="G11" s="3">
        <v>8.9539999999999993E-6</v>
      </c>
      <c r="H11" s="3">
        <v>8.1280000000000008E-6</v>
      </c>
      <c r="L11" s="3" t="s">
        <v>19</v>
      </c>
    </row>
    <row r="12" spans="1:12">
      <c r="A12" s="3" t="s">
        <v>952</v>
      </c>
      <c r="B12" s="3" t="s">
        <v>968</v>
      </c>
      <c r="C12" s="3" t="s">
        <v>969</v>
      </c>
      <c r="G12" s="3">
        <v>0</v>
      </c>
      <c r="H12" s="3">
        <v>4.0759999999999996E-6</v>
      </c>
      <c r="L12" s="3" t="s">
        <v>19</v>
      </c>
    </row>
    <row r="13" spans="1:12">
      <c r="A13" s="3" t="s">
        <v>952</v>
      </c>
      <c r="B13" s="3" t="s">
        <v>970</v>
      </c>
      <c r="C13" s="3" t="s">
        <v>971</v>
      </c>
      <c r="G13" s="3">
        <v>0</v>
      </c>
      <c r="H13" s="3">
        <v>4.1760000000000003E-6</v>
      </c>
      <c r="L13" s="3" t="s">
        <v>19</v>
      </c>
    </row>
    <row r="14" spans="1:12">
      <c r="A14" s="3" t="s">
        <v>952</v>
      </c>
      <c r="B14" s="3" t="s">
        <v>972</v>
      </c>
      <c r="C14" s="3" t="s">
        <v>973</v>
      </c>
      <c r="G14" s="3">
        <v>9.0210000000000005E-6</v>
      </c>
      <c r="H14" s="3">
        <v>4.1150000000000004E-6</v>
      </c>
      <c r="L14" s="3" t="s">
        <v>19</v>
      </c>
    </row>
    <row r="15" spans="1:12">
      <c r="A15" s="3" t="s">
        <v>952</v>
      </c>
      <c r="B15" s="3" t="s">
        <v>974</v>
      </c>
      <c r="C15" s="3" t="s">
        <v>975</v>
      </c>
      <c r="G15" s="3">
        <v>0</v>
      </c>
      <c r="H15" s="3">
        <v>4.0620000000000002E-6</v>
      </c>
      <c r="L15" s="3" t="s">
        <v>19</v>
      </c>
    </row>
    <row r="16" spans="1:12">
      <c r="A16" s="3" t="s">
        <v>952</v>
      </c>
      <c r="B16" s="3" t="s">
        <v>976</v>
      </c>
      <c r="C16" s="3" t="s">
        <v>977</v>
      </c>
      <c r="G16" s="3">
        <v>1.791E-5</v>
      </c>
      <c r="H16" s="3">
        <v>8.1240000000000005E-6</v>
      </c>
      <c r="L16" s="3" t="s">
        <v>19</v>
      </c>
    </row>
    <row r="17" spans="1:16">
      <c r="A17" s="3" t="s">
        <v>952</v>
      </c>
      <c r="B17" s="3" t="s">
        <v>978</v>
      </c>
      <c r="C17" s="3" t="s">
        <v>979</v>
      </c>
      <c r="G17" s="3">
        <v>1.054E-4</v>
      </c>
      <c r="H17" s="3">
        <v>1.0739999999999999E-4</v>
      </c>
      <c r="L17" s="3" t="s">
        <v>19</v>
      </c>
    </row>
    <row r="18" spans="1:16">
      <c r="A18" s="3" t="s">
        <v>952</v>
      </c>
      <c r="B18" s="3" t="s">
        <v>30</v>
      </c>
      <c r="C18" s="3" t="s">
        <v>980</v>
      </c>
      <c r="G18" s="3">
        <v>8.9539999999999993E-6</v>
      </c>
      <c r="H18" s="3">
        <v>4.0609999999999997E-6</v>
      </c>
      <c r="I18" s="4"/>
      <c r="L18" s="3" t="s">
        <v>32</v>
      </c>
    </row>
    <row r="19" spans="1:16">
      <c r="A19" s="3" t="s">
        <v>952</v>
      </c>
      <c r="B19" s="3" t="s">
        <v>30</v>
      </c>
      <c r="C19" s="3" t="s">
        <v>981</v>
      </c>
      <c r="G19" s="3">
        <v>1.3329999999999999E-4</v>
      </c>
      <c r="H19" s="3">
        <v>6.4659999999999994E-5</v>
      </c>
      <c r="I19" s="4"/>
      <c r="L19" s="3" t="s">
        <v>32</v>
      </c>
    </row>
    <row r="20" spans="1:16">
      <c r="A20" s="3" t="s">
        <v>952</v>
      </c>
      <c r="B20" s="3" t="s">
        <v>30</v>
      </c>
      <c r="C20" s="3" t="s">
        <v>982</v>
      </c>
      <c r="G20" s="3">
        <v>0</v>
      </c>
      <c r="H20" s="3">
        <v>8.1259999999999998E-6</v>
      </c>
      <c r="I20" s="4"/>
      <c r="L20" s="3" t="s">
        <v>36</v>
      </c>
    </row>
    <row r="21" spans="1:16">
      <c r="A21" s="3" t="s">
        <v>952</v>
      </c>
      <c r="B21" s="3" t="s">
        <v>30</v>
      </c>
      <c r="C21" s="3" t="s">
        <v>983</v>
      </c>
      <c r="G21" s="3">
        <v>0</v>
      </c>
      <c r="H21" s="3">
        <v>8.1249999999999993E-6</v>
      </c>
      <c r="I21" s="4"/>
      <c r="L21" s="3" t="s">
        <v>36</v>
      </c>
    </row>
    <row r="22" spans="1:16">
      <c r="A22" s="3" t="s">
        <v>952</v>
      </c>
      <c r="B22" s="3" t="s">
        <v>30</v>
      </c>
      <c r="C22" s="3" t="s">
        <v>984</v>
      </c>
      <c r="G22" s="3">
        <v>8.9549999999999998E-6</v>
      </c>
      <c r="H22" s="3">
        <v>4.0620000000000002E-6</v>
      </c>
      <c r="I22" s="4"/>
      <c r="L22" s="3" t="s">
        <v>36</v>
      </c>
    </row>
    <row r="26" spans="1:16">
      <c r="C26" s="7" t="s">
        <v>100</v>
      </c>
      <c r="E26" s="3">
        <f>SUM(E2:E25)</f>
        <v>7</v>
      </c>
      <c r="F26" s="3">
        <f t="shared" ref="F26:H26" si="1">SUM(F2:F25)</f>
        <v>2.4769992922859163E-4</v>
      </c>
      <c r="G26" s="3">
        <f t="shared" si="1"/>
        <v>3.8639099999999998E-4</v>
      </c>
      <c r="H26" s="3">
        <f t="shared" si="1"/>
        <v>2.9464500000000001E-4</v>
      </c>
      <c r="M26" s="8" t="s">
        <v>101</v>
      </c>
      <c r="O26" s="7" t="s">
        <v>102</v>
      </c>
      <c r="P26" s="7" t="s">
        <v>103</v>
      </c>
    </row>
    <row r="27" spans="1:16">
      <c r="M27" s="9"/>
      <c r="O27" s="3">
        <v>113862</v>
      </c>
      <c r="P27" s="3">
        <v>251312</v>
      </c>
    </row>
    <row r="28" spans="1:16">
      <c r="O28" s="3">
        <f>O27*G26</f>
        <v>43.995252041999997</v>
      </c>
      <c r="P28" s="3">
        <f>P27*H26</f>
        <v>74.047824239999997</v>
      </c>
    </row>
    <row r="29" spans="1:16">
      <c r="F29" s="3">
        <v>2.477E-4</v>
      </c>
      <c r="G29" s="3">
        <v>9.9593999999999995E-5</v>
      </c>
      <c r="H29" s="3">
        <v>5.1029000000000005E-4</v>
      </c>
      <c r="J29" s="3">
        <f>F29*F29*100000</f>
        <v>6.1355289999999998E-3</v>
      </c>
      <c r="K29" s="3">
        <f t="shared" ref="K29:L29" si="2">G29*G29*100000</f>
        <v>9.9189648359999981E-4</v>
      </c>
      <c r="L29" s="3">
        <f t="shared" si="2"/>
        <v>2.6039588410000005E-2</v>
      </c>
      <c r="O29" s="7" t="s">
        <v>104</v>
      </c>
    </row>
    <row r="30" spans="1:16">
      <c r="O30" s="3" t="s">
        <v>105</v>
      </c>
    </row>
    <row r="31" spans="1:16">
      <c r="F31" s="3">
        <v>3.8643299999999999E-4</v>
      </c>
      <c r="G31" s="3">
        <v>2.8079599999999999E-4</v>
      </c>
      <c r="H31" s="3">
        <v>5.1873399999999997E-4</v>
      </c>
      <c r="J31" s="3">
        <f>F31*F31*100000</f>
        <v>1.4933046348899999E-2</v>
      </c>
      <c r="K31" s="3">
        <f t="shared" ref="K31:L31" si="3">G31*G31*100000</f>
        <v>7.8846393615999988E-3</v>
      </c>
      <c r="L31" s="3">
        <f t="shared" si="3"/>
        <v>2.6908496275599995E-2</v>
      </c>
      <c r="O31" s="3">
        <v>28260</v>
      </c>
    </row>
    <row r="32" spans="1:16">
      <c r="O32" s="3">
        <v>7</v>
      </c>
    </row>
    <row r="33" spans="6:12">
      <c r="F33" s="3">
        <v>2.94455E-4</v>
      </c>
      <c r="G33" s="3">
        <v>2.3121700000000001E-4</v>
      </c>
      <c r="H33" s="3">
        <v>3.6964700000000002E-4</v>
      </c>
      <c r="J33" s="3">
        <f>F33*F33*100000</f>
        <v>8.6703747024999989E-3</v>
      </c>
      <c r="K33" s="3">
        <f t="shared" ref="K33:L33" si="4">G33*G33*100000</f>
        <v>5.3461301089000003E-3</v>
      </c>
      <c r="L33" s="3">
        <f t="shared" si="4"/>
        <v>1.3663890460900002E-2</v>
      </c>
    </row>
    <row r="250" spans="6:8">
      <c r="F250" s="6">
        <f>SUM(F1:F249)</f>
        <v>1.4239878584571832E-3</v>
      </c>
      <c r="G250" s="6">
        <f t="shared" ref="G250:H250" si="5">SUM(G1:G249)</f>
        <v>1.384389E-3</v>
      </c>
      <c r="H250" s="6">
        <f t="shared" si="5"/>
        <v>1.9879609999999999E-3</v>
      </c>
    </row>
    <row r="251" spans="6:8">
      <c r="F251" s="3">
        <f>F250*F250</f>
        <v>2.0277414210334746E-6</v>
      </c>
      <c r="G251" s="3">
        <f>G250*G250</f>
        <v>1.9165329033209999E-6</v>
      </c>
      <c r="H251" s="3">
        <f>H250*H250</f>
        <v>3.9519889375209994E-6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14219-51A8-1C40-85CB-76CDA53BEA00}">
  <sheetPr codeName="Sheet17"/>
  <dimension ref="A1:P10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8" style="3" customWidth="1"/>
    <col min="3" max="3" width="13.83203125" style="3" customWidth="1"/>
    <col min="4" max="4" width="10.83203125" style="3"/>
    <col min="5" max="5" width="10.6640625" style="3" customWidth="1"/>
    <col min="6" max="8" width="12" style="3" bestFit="1" customWidth="1"/>
    <col min="9" max="9" width="9.1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985</v>
      </c>
      <c r="B2" s="3" t="s">
        <v>30</v>
      </c>
      <c r="C2" s="3" t="s">
        <v>986</v>
      </c>
      <c r="D2" s="3" t="s">
        <v>67</v>
      </c>
      <c r="E2" s="3">
        <v>1</v>
      </c>
      <c r="F2" s="6">
        <f t="shared" ref="F2:F12" si="0">E2/28260</f>
        <v>3.5385704175513094E-5</v>
      </c>
      <c r="G2" s="3">
        <v>0</v>
      </c>
      <c r="H2" s="3">
        <v>4.0779999999999997E-6</v>
      </c>
      <c r="J2" s="3" t="s">
        <v>70</v>
      </c>
    </row>
    <row r="3" spans="1:12">
      <c r="A3" s="3" t="s">
        <v>985</v>
      </c>
      <c r="B3" s="3" t="s">
        <v>987</v>
      </c>
      <c r="C3" s="3" t="s">
        <v>988</v>
      </c>
      <c r="D3" s="3" t="s">
        <v>67</v>
      </c>
      <c r="E3" s="3">
        <v>1</v>
      </c>
      <c r="F3" s="6">
        <f t="shared" si="0"/>
        <v>3.5385704175513094E-5</v>
      </c>
      <c r="I3" s="3" t="s">
        <v>15</v>
      </c>
    </row>
    <row r="4" spans="1:12">
      <c r="A4" s="3" t="s">
        <v>985</v>
      </c>
      <c r="B4" s="3" t="s">
        <v>989</v>
      </c>
      <c r="C4" s="3" t="s">
        <v>990</v>
      </c>
      <c r="D4" s="3" t="s">
        <v>67</v>
      </c>
      <c r="E4" s="3">
        <v>1</v>
      </c>
      <c r="F4" s="6">
        <f t="shared" si="0"/>
        <v>3.5385704175513094E-5</v>
      </c>
      <c r="L4" s="3" t="s">
        <v>19</v>
      </c>
    </row>
    <row r="5" spans="1:12">
      <c r="A5" s="3" t="s">
        <v>985</v>
      </c>
      <c r="B5" s="3" t="s">
        <v>991</v>
      </c>
      <c r="C5" s="3" t="s">
        <v>992</v>
      </c>
      <c r="D5" s="3" t="s">
        <v>67</v>
      </c>
      <c r="E5" s="3">
        <v>1</v>
      </c>
      <c r="F5" s="6">
        <f t="shared" si="0"/>
        <v>3.5385704175513094E-5</v>
      </c>
      <c r="L5" s="3" t="s">
        <v>19</v>
      </c>
    </row>
    <row r="6" spans="1:12">
      <c r="A6" s="3" t="s">
        <v>985</v>
      </c>
      <c r="B6" s="3" t="s">
        <v>993</v>
      </c>
      <c r="C6" s="3" t="s">
        <v>994</v>
      </c>
      <c r="D6" s="3" t="s">
        <v>67</v>
      </c>
      <c r="E6" s="3">
        <v>1</v>
      </c>
      <c r="F6" s="6">
        <f t="shared" si="0"/>
        <v>3.5385704175513094E-5</v>
      </c>
      <c r="G6" s="3">
        <v>1.116E-4</v>
      </c>
      <c r="H6" s="3">
        <v>5.4509999999999998E-5</v>
      </c>
      <c r="L6" s="3" t="s">
        <v>19</v>
      </c>
    </row>
    <row r="7" spans="1:12">
      <c r="A7" s="3" t="s">
        <v>985</v>
      </c>
      <c r="B7" s="3" t="s">
        <v>995</v>
      </c>
      <c r="C7" s="3" t="s">
        <v>996</v>
      </c>
      <c r="D7" s="3" t="s">
        <v>67</v>
      </c>
      <c r="E7" s="3">
        <v>1</v>
      </c>
      <c r="F7" s="6">
        <f t="shared" si="0"/>
        <v>3.5385704175513094E-5</v>
      </c>
      <c r="L7" s="3" t="s">
        <v>19</v>
      </c>
    </row>
    <row r="8" spans="1:12">
      <c r="A8" s="3" t="s">
        <v>985</v>
      </c>
      <c r="B8" s="3" t="s">
        <v>997</v>
      </c>
      <c r="C8" s="3" t="s">
        <v>998</v>
      </c>
      <c r="E8" s="3">
        <v>1</v>
      </c>
      <c r="F8" s="6">
        <f t="shared" si="0"/>
        <v>3.5385704175513094E-5</v>
      </c>
      <c r="L8" s="3" t="s">
        <v>77</v>
      </c>
    </row>
    <row r="9" spans="1:12">
      <c r="A9" s="3" t="s">
        <v>985</v>
      </c>
      <c r="B9" s="3" t="s">
        <v>999</v>
      </c>
      <c r="C9" s="3" t="s">
        <v>1000</v>
      </c>
      <c r="E9" s="3">
        <v>1</v>
      </c>
      <c r="F9" s="6">
        <f t="shared" si="0"/>
        <v>3.5385704175513094E-5</v>
      </c>
      <c r="L9" s="3" t="s">
        <v>77</v>
      </c>
    </row>
    <row r="10" spans="1:12">
      <c r="A10" s="3" t="s">
        <v>985</v>
      </c>
      <c r="B10" s="3" t="s">
        <v>30</v>
      </c>
      <c r="C10" s="3" t="s">
        <v>1001</v>
      </c>
      <c r="D10" s="3" t="s">
        <v>67</v>
      </c>
      <c r="E10" s="3">
        <v>1</v>
      </c>
      <c r="F10" s="6">
        <f t="shared" si="0"/>
        <v>3.5385704175513094E-5</v>
      </c>
      <c r="L10" s="3" t="s">
        <v>108</v>
      </c>
    </row>
    <row r="11" spans="1:12">
      <c r="A11" s="3" t="s">
        <v>985</v>
      </c>
      <c r="B11" s="3" t="s">
        <v>30</v>
      </c>
      <c r="C11" s="3" t="s">
        <v>1002</v>
      </c>
      <c r="D11" s="3" t="s">
        <v>67</v>
      </c>
      <c r="E11" s="3">
        <v>1</v>
      </c>
      <c r="F11" s="6">
        <f t="shared" si="0"/>
        <v>3.5385704175513094E-5</v>
      </c>
      <c r="L11" s="3" t="s">
        <v>108</v>
      </c>
    </row>
    <row r="12" spans="1:12">
      <c r="A12" s="3" t="s">
        <v>985</v>
      </c>
      <c r="B12" s="3" t="s">
        <v>30</v>
      </c>
      <c r="C12" s="3" t="s">
        <v>1003</v>
      </c>
      <c r="D12" s="3" t="s">
        <v>67</v>
      </c>
      <c r="E12" s="3">
        <v>2</v>
      </c>
      <c r="F12" s="6">
        <f t="shared" si="0"/>
        <v>7.0771408351026188E-5</v>
      </c>
      <c r="G12" s="3">
        <v>2.372E-5</v>
      </c>
      <c r="H12" s="3">
        <v>2.529E-5</v>
      </c>
      <c r="L12" s="3" t="s">
        <v>108</v>
      </c>
    </row>
    <row r="13" spans="1:12">
      <c r="A13" s="3" t="s">
        <v>985</v>
      </c>
      <c r="B13" s="3" t="s">
        <v>1004</v>
      </c>
      <c r="C13" s="3" t="s">
        <v>1005</v>
      </c>
      <c r="J13" s="3" t="s">
        <v>16</v>
      </c>
    </row>
    <row r="14" spans="1:12">
      <c r="A14" s="3" t="s">
        <v>985</v>
      </c>
      <c r="B14" s="3" t="s">
        <v>1006</v>
      </c>
      <c r="C14" s="3" t="s">
        <v>1007</v>
      </c>
      <c r="J14" s="3" t="s">
        <v>16</v>
      </c>
    </row>
    <row r="15" spans="1:12">
      <c r="A15" s="3" t="s">
        <v>985</v>
      </c>
      <c r="B15" s="3" t="s">
        <v>1008</v>
      </c>
      <c r="C15" s="3" t="s">
        <v>1009</v>
      </c>
      <c r="J15" s="3" t="s">
        <v>70</v>
      </c>
    </row>
    <row r="16" spans="1:12">
      <c r="A16" s="3" t="s">
        <v>985</v>
      </c>
      <c r="B16" s="3" t="s">
        <v>30</v>
      </c>
      <c r="C16" s="3" t="s">
        <v>1010</v>
      </c>
      <c r="J16" s="3" t="s">
        <v>16</v>
      </c>
    </row>
    <row r="17" spans="1:12">
      <c r="A17" s="3" t="s">
        <v>985</v>
      </c>
      <c r="B17" s="3" t="s">
        <v>1011</v>
      </c>
      <c r="C17" s="3" t="s">
        <v>1012</v>
      </c>
      <c r="J17" s="3" t="s">
        <v>16</v>
      </c>
    </row>
    <row r="18" spans="1:12">
      <c r="A18" s="3" t="s">
        <v>985</v>
      </c>
      <c r="B18" s="3" t="s">
        <v>1013</v>
      </c>
      <c r="C18" s="3" t="s">
        <v>1014</v>
      </c>
      <c r="I18" s="3" t="s">
        <v>15</v>
      </c>
    </row>
    <row r="19" spans="1:12">
      <c r="A19" s="3" t="s">
        <v>985</v>
      </c>
      <c r="B19" s="3" t="s">
        <v>1015</v>
      </c>
      <c r="C19" s="3" t="s">
        <v>1016</v>
      </c>
      <c r="I19" s="3" t="s">
        <v>15</v>
      </c>
    </row>
    <row r="20" spans="1:12">
      <c r="A20" s="3" t="s">
        <v>985</v>
      </c>
      <c r="B20" s="3" t="s">
        <v>1017</v>
      </c>
      <c r="C20" s="3" t="s">
        <v>1018</v>
      </c>
      <c r="D20" s="3" t="s">
        <v>67</v>
      </c>
      <c r="I20" s="3" t="s">
        <v>15</v>
      </c>
    </row>
    <row r="21" spans="1:12">
      <c r="A21" s="3" t="s">
        <v>985</v>
      </c>
      <c r="B21" s="3" t="s">
        <v>993</v>
      </c>
      <c r="C21" s="3" t="s">
        <v>994</v>
      </c>
      <c r="G21" s="3">
        <v>1.116E-4</v>
      </c>
      <c r="H21" s="3">
        <v>5.4509999999999998E-5</v>
      </c>
      <c r="L21" s="3" t="s">
        <v>19</v>
      </c>
    </row>
    <row r="22" spans="1:12">
      <c r="A22" s="3" t="s">
        <v>985</v>
      </c>
      <c r="B22" s="3" t="s">
        <v>1019</v>
      </c>
      <c r="C22" s="3" t="s">
        <v>1020</v>
      </c>
      <c r="G22" s="3">
        <v>1.8099999999999999E-5</v>
      </c>
      <c r="H22" s="3">
        <v>8.1850000000000004E-6</v>
      </c>
      <c r="L22" s="3" t="s">
        <v>19</v>
      </c>
    </row>
    <row r="23" spans="1:12">
      <c r="A23" s="3" t="s">
        <v>985</v>
      </c>
      <c r="B23" s="3" t="s">
        <v>1021</v>
      </c>
      <c r="C23" s="3" t="s">
        <v>1022</v>
      </c>
      <c r="G23" s="3">
        <v>0</v>
      </c>
      <c r="H23" s="3">
        <v>4.065E-6</v>
      </c>
      <c r="L23" s="3" t="s">
        <v>19</v>
      </c>
    </row>
    <row r="24" spans="1:12">
      <c r="A24" s="3" t="s">
        <v>985</v>
      </c>
      <c r="B24" s="3" t="s">
        <v>1023</v>
      </c>
      <c r="C24" s="3" t="s">
        <v>1024</v>
      </c>
      <c r="G24" s="3">
        <v>9.0929999999999992E-6</v>
      </c>
      <c r="H24" s="3">
        <v>4.104E-6</v>
      </c>
      <c r="L24" s="3" t="s">
        <v>19</v>
      </c>
    </row>
    <row r="25" spans="1:12">
      <c r="A25" s="3" t="s">
        <v>985</v>
      </c>
      <c r="B25" s="3" t="s">
        <v>995</v>
      </c>
      <c r="C25" s="3" t="s">
        <v>996</v>
      </c>
      <c r="G25" s="3">
        <v>8.9660000000000002E-6</v>
      </c>
      <c r="H25" s="3">
        <v>4.065E-6</v>
      </c>
      <c r="L25" s="3" t="s">
        <v>19</v>
      </c>
    </row>
    <row r="26" spans="1:12">
      <c r="A26" s="3" t="s">
        <v>985</v>
      </c>
      <c r="B26" s="3" t="s">
        <v>1025</v>
      </c>
      <c r="C26" s="3" t="s">
        <v>1026</v>
      </c>
      <c r="G26" s="3">
        <v>8.9609999999999994E-6</v>
      </c>
      <c r="H26" s="3">
        <v>4.0629999999999999E-6</v>
      </c>
      <c r="L26" s="3" t="s">
        <v>19</v>
      </c>
    </row>
    <row r="27" spans="1:12">
      <c r="A27" s="3" t="s">
        <v>985</v>
      </c>
      <c r="B27" s="3" t="s">
        <v>1027</v>
      </c>
      <c r="C27" s="3" t="s">
        <v>774</v>
      </c>
      <c r="G27" s="3">
        <v>8.9539999999999993E-6</v>
      </c>
      <c r="H27" s="3">
        <v>4.0609999999999997E-6</v>
      </c>
      <c r="L27" s="3" t="s">
        <v>19</v>
      </c>
    </row>
    <row r="28" spans="1:12">
      <c r="A28" s="3" t="s">
        <v>985</v>
      </c>
      <c r="B28" s="3" t="s">
        <v>1028</v>
      </c>
      <c r="C28" s="3" t="s">
        <v>1029</v>
      </c>
      <c r="G28" s="3">
        <v>0</v>
      </c>
      <c r="H28" s="3">
        <v>8.1300000000000001E-6</v>
      </c>
      <c r="L28" s="3" t="s">
        <v>19</v>
      </c>
    </row>
    <row r="29" spans="1:12">
      <c r="A29" s="3" t="s">
        <v>985</v>
      </c>
      <c r="B29" s="3" t="s">
        <v>1030</v>
      </c>
      <c r="C29" s="3" t="s">
        <v>1031</v>
      </c>
      <c r="G29" s="3">
        <v>8.9600000000000006E-6</v>
      </c>
      <c r="H29" s="3">
        <v>4.0620000000000002E-6</v>
      </c>
      <c r="L29" s="3" t="s">
        <v>19</v>
      </c>
    </row>
    <row r="30" spans="1:12">
      <c r="A30" s="3" t="s">
        <v>985</v>
      </c>
      <c r="B30" s="3" t="s">
        <v>1032</v>
      </c>
      <c r="C30" s="3" t="s">
        <v>1033</v>
      </c>
      <c r="G30" s="3">
        <v>0</v>
      </c>
      <c r="H30" s="3">
        <v>8.1219999999999995E-6</v>
      </c>
      <c r="L30" s="3" t="s">
        <v>19</v>
      </c>
    </row>
    <row r="31" spans="1:12">
      <c r="A31" s="3" t="s">
        <v>985</v>
      </c>
      <c r="B31" s="3" t="s">
        <v>1034</v>
      </c>
      <c r="C31" s="3" t="s">
        <v>1035</v>
      </c>
      <c r="G31" s="3">
        <v>0</v>
      </c>
      <c r="H31" s="3">
        <v>4.0609999999999997E-6</v>
      </c>
      <c r="L31" s="3" t="s">
        <v>19</v>
      </c>
    </row>
    <row r="32" spans="1:12">
      <c r="A32" s="3" t="s">
        <v>985</v>
      </c>
      <c r="B32" s="3" t="s">
        <v>1036</v>
      </c>
      <c r="C32" s="3" t="s">
        <v>1037</v>
      </c>
      <c r="G32" s="3">
        <v>8.9539999999999993E-6</v>
      </c>
      <c r="H32" s="3">
        <v>4.0609999999999997E-6</v>
      </c>
      <c r="L32" s="3" t="s">
        <v>19</v>
      </c>
    </row>
    <row r="33" spans="1:12">
      <c r="A33" s="3" t="s">
        <v>985</v>
      </c>
      <c r="B33" s="3" t="s">
        <v>1038</v>
      </c>
      <c r="C33" s="3" t="s">
        <v>1039</v>
      </c>
      <c r="G33" s="3">
        <v>8.9649999999999997E-6</v>
      </c>
      <c r="H33" s="3">
        <v>4.0690000000000003E-6</v>
      </c>
      <c r="L33" s="3" t="s">
        <v>19</v>
      </c>
    </row>
    <row r="34" spans="1:12">
      <c r="A34" s="3" t="s">
        <v>985</v>
      </c>
      <c r="B34" s="3" t="s">
        <v>1040</v>
      </c>
      <c r="C34" s="3" t="s">
        <v>1041</v>
      </c>
      <c r="G34" s="3">
        <v>8.9649999999999997E-6</v>
      </c>
      <c r="H34" s="3">
        <v>4.0690000000000003E-6</v>
      </c>
      <c r="L34" s="3" t="s">
        <v>19</v>
      </c>
    </row>
    <row r="35" spans="1:12">
      <c r="A35" s="3" t="s">
        <v>985</v>
      </c>
      <c r="B35" s="3" t="s">
        <v>1042</v>
      </c>
      <c r="C35" s="3" t="s">
        <v>1043</v>
      </c>
      <c r="G35" s="3">
        <v>0</v>
      </c>
      <c r="H35" s="3">
        <v>6.4679999999999997E-5</v>
      </c>
      <c r="L35" s="3" t="s">
        <v>19</v>
      </c>
    </row>
    <row r="36" spans="1:12">
      <c r="A36" s="3" t="s">
        <v>985</v>
      </c>
      <c r="B36" s="3" t="s">
        <v>30</v>
      </c>
      <c r="C36" s="3" t="s">
        <v>1044</v>
      </c>
      <c r="G36" s="3">
        <v>8.9770000000000006E-6</v>
      </c>
      <c r="H36" s="3">
        <v>8.3999999999999992E-6</v>
      </c>
      <c r="L36" s="3" t="s">
        <v>32</v>
      </c>
    </row>
    <row r="37" spans="1:12">
      <c r="A37" s="3" t="s">
        <v>985</v>
      </c>
      <c r="B37" s="3" t="s">
        <v>30</v>
      </c>
      <c r="C37" s="3" t="s">
        <v>1045</v>
      </c>
      <c r="G37" s="3">
        <v>0</v>
      </c>
      <c r="H37" s="3">
        <v>8.123E-6</v>
      </c>
      <c r="L37" s="3" t="s">
        <v>32</v>
      </c>
    </row>
    <row r="38" spans="1:12">
      <c r="A38" s="3" t="s">
        <v>985</v>
      </c>
      <c r="B38" s="3" t="s">
        <v>30</v>
      </c>
      <c r="C38" s="3" t="s">
        <v>1046</v>
      </c>
      <c r="G38" s="3">
        <v>0</v>
      </c>
      <c r="H38" s="3">
        <v>4.544E-6</v>
      </c>
      <c r="L38" s="3" t="s">
        <v>32</v>
      </c>
    </row>
    <row r="39" spans="1:12">
      <c r="A39" s="3" t="s">
        <v>985</v>
      </c>
      <c r="B39" s="3" t="s">
        <v>30</v>
      </c>
      <c r="C39" s="3" t="s">
        <v>1047</v>
      </c>
      <c r="G39" s="3">
        <v>0</v>
      </c>
      <c r="H39" s="3">
        <v>4.07E-6</v>
      </c>
      <c r="L39" s="3" t="s">
        <v>32</v>
      </c>
    </row>
    <row r="40" spans="1:12">
      <c r="A40" s="3" t="s">
        <v>985</v>
      </c>
      <c r="B40" s="3" t="s">
        <v>30</v>
      </c>
      <c r="C40" s="3" t="s">
        <v>1048</v>
      </c>
      <c r="G40" s="3">
        <v>1.1039999999999999E-5</v>
      </c>
      <c r="H40" s="3">
        <v>4.8119999999999998E-6</v>
      </c>
      <c r="L40" s="3" t="s">
        <v>32</v>
      </c>
    </row>
    <row r="41" spans="1:12">
      <c r="A41" s="3" t="s">
        <v>985</v>
      </c>
      <c r="B41" s="3" t="s">
        <v>30</v>
      </c>
      <c r="C41" s="3" t="s">
        <v>1049</v>
      </c>
      <c r="G41" s="3">
        <v>8.9670000000000007E-6</v>
      </c>
      <c r="H41" s="3">
        <v>4.0640000000000004E-6</v>
      </c>
      <c r="L41" s="3" t="s">
        <v>36</v>
      </c>
    </row>
    <row r="42" spans="1:12">
      <c r="A42" s="3" t="s">
        <v>985</v>
      </c>
      <c r="B42" s="3" t="s">
        <v>30</v>
      </c>
      <c r="C42" s="3" t="s">
        <v>1050</v>
      </c>
      <c r="G42" s="3">
        <v>0</v>
      </c>
      <c r="H42" s="3">
        <v>6.229E-6</v>
      </c>
      <c r="L42" s="3" t="s">
        <v>36</v>
      </c>
    </row>
    <row r="43" spans="1:12">
      <c r="A43" s="3" t="s">
        <v>985</v>
      </c>
      <c r="B43" s="3" t="s">
        <v>30</v>
      </c>
      <c r="C43" s="3" t="s">
        <v>1051</v>
      </c>
      <c r="G43" s="3">
        <v>0</v>
      </c>
      <c r="H43" s="3">
        <v>8.2020000000000004E-6</v>
      </c>
      <c r="L43" s="3" t="s">
        <v>36</v>
      </c>
    </row>
    <row r="44" spans="1:12">
      <c r="A44" s="3" t="s">
        <v>985</v>
      </c>
      <c r="B44" s="3" t="s">
        <v>30</v>
      </c>
      <c r="C44" s="3" t="s">
        <v>1052</v>
      </c>
      <c r="G44" s="3">
        <v>8.9700000000000005E-6</v>
      </c>
      <c r="H44" s="3">
        <v>4.0670000000000002E-6</v>
      </c>
      <c r="L44" s="3" t="s">
        <v>36</v>
      </c>
    </row>
    <row r="45" spans="1:12">
      <c r="A45" s="3" t="s">
        <v>985</v>
      </c>
      <c r="B45" s="3" t="s">
        <v>30</v>
      </c>
      <c r="C45" s="3" t="s">
        <v>1053</v>
      </c>
      <c r="G45" s="3">
        <v>0</v>
      </c>
      <c r="H45" s="3">
        <v>4.2649999999999998E-6</v>
      </c>
      <c r="L45" s="3" t="s">
        <v>36</v>
      </c>
    </row>
    <row r="46" spans="1:12">
      <c r="A46" s="3" t="s">
        <v>985</v>
      </c>
      <c r="B46" s="3" t="s">
        <v>30</v>
      </c>
      <c r="C46" s="3" t="s">
        <v>1054</v>
      </c>
      <c r="G46" s="3">
        <v>0</v>
      </c>
      <c r="H46" s="3">
        <v>1.222E-5</v>
      </c>
      <c r="L46" s="3" t="s">
        <v>36</v>
      </c>
    </row>
    <row r="47" spans="1:12">
      <c r="A47" s="3" t="s">
        <v>985</v>
      </c>
      <c r="B47" s="3" t="s">
        <v>30</v>
      </c>
      <c r="C47" s="3" t="s">
        <v>1055</v>
      </c>
      <c r="G47" s="3">
        <v>8.9970000000000004E-6</v>
      </c>
      <c r="H47" s="3">
        <v>4.0779999999999997E-6</v>
      </c>
      <c r="K47" s="4"/>
      <c r="L47" s="3" t="s">
        <v>36</v>
      </c>
    </row>
    <row r="51" spans="3:16">
      <c r="C51" s="7" t="s">
        <v>100</v>
      </c>
      <c r="E51" s="3">
        <f>SUM(E2:E46)</f>
        <v>12</v>
      </c>
      <c r="F51" s="3">
        <f t="shared" ref="F51:H51" si="1">SUM(F2:F46)</f>
        <v>4.2462845010615718E-4</v>
      </c>
      <c r="G51" s="3">
        <f t="shared" si="1"/>
        <v>3.7479199999999999E-4</v>
      </c>
      <c r="H51" s="3">
        <f t="shared" si="1"/>
        <v>3.3718100000000004E-4</v>
      </c>
      <c r="M51" s="8" t="s">
        <v>101</v>
      </c>
      <c r="O51" s="7" t="s">
        <v>102</v>
      </c>
      <c r="P51" s="7" t="s">
        <v>103</v>
      </c>
    </row>
    <row r="52" spans="3:16">
      <c r="M52" s="9"/>
      <c r="O52" s="3">
        <v>125420</v>
      </c>
      <c r="P52" s="3">
        <v>275162</v>
      </c>
    </row>
    <row r="53" spans="3:16">
      <c r="O53" s="3">
        <f>O52*G51</f>
        <v>47.006412640000001</v>
      </c>
      <c r="P53" s="3">
        <f>P52*H51</f>
        <v>92.779398322000006</v>
      </c>
    </row>
    <row r="54" spans="3:16">
      <c r="F54" s="3">
        <v>4.2462799999999997E-4</v>
      </c>
      <c r="G54" s="3">
        <v>2.1943E-4</v>
      </c>
      <c r="H54" s="3">
        <v>7.4162299999999996E-4</v>
      </c>
      <c r="J54" s="3">
        <f>F54*F54*100000</f>
        <v>1.8030893838399998E-2</v>
      </c>
      <c r="K54" s="3">
        <f t="shared" ref="K54:L54" si="2">G54*G54*100000</f>
        <v>4.8149524899999997E-3</v>
      </c>
      <c r="L54" s="3">
        <f t="shared" si="2"/>
        <v>5.5000467412899996E-2</v>
      </c>
      <c r="O54" s="7" t="s">
        <v>104</v>
      </c>
    </row>
    <row r="55" spans="3:16">
      <c r="O55" s="3" t="s">
        <v>105</v>
      </c>
    </row>
    <row r="56" spans="3:16">
      <c r="F56" s="3">
        <v>3.74741E-4</v>
      </c>
      <c r="G56" s="3">
        <v>2.7535800000000002E-4</v>
      </c>
      <c r="H56" s="3">
        <v>4.9829500000000005E-4</v>
      </c>
      <c r="J56" s="3">
        <f>F56*F56*100000</f>
        <v>1.4043081708100001E-2</v>
      </c>
      <c r="K56" s="3">
        <f t="shared" ref="K56:L56" si="3">G56*G56*100000</f>
        <v>7.5822028164000002E-3</v>
      </c>
      <c r="L56" s="3">
        <f t="shared" si="3"/>
        <v>2.4829790702500007E-2</v>
      </c>
      <c r="O56" s="3">
        <v>28260</v>
      </c>
    </row>
    <row r="57" spans="3:16">
      <c r="O57" s="3">
        <v>12</v>
      </c>
    </row>
    <row r="58" spans="3:16">
      <c r="F58" s="3">
        <v>3.3798299999999998E-4</v>
      </c>
      <c r="G58" s="3">
        <v>2.7280400000000003E-4</v>
      </c>
      <c r="H58" s="3">
        <v>4.14036E-4</v>
      </c>
      <c r="J58" s="3">
        <f>F58*F58*100000</f>
        <v>1.1423250828899998E-2</v>
      </c>
      <c r="K58" s="3">
        <f t="shared" ref="K58:L58" si="4">G58*G58*100000</f>
        <v>7.4422022416000015E-3</v>
      </c>
      <c r="L58" s="3">
        <f t="shared" si="4"/>
        <v>1.7142580929600002E-2</v>
      </c>
    </row>
    <row r="59" spans="3:16">
      <c r="K59" s="4"/>
    </row>
    <row r="60" spans="3:16">
      <c r="K60" s="4"/>
    </row>
    <row r="61" spans="3:16">
      <c r="K61" s="4"/>
    </row>
    <row r="62" spans="3:16">
      <c r="K62" s="4"/>
    </row>
    <row r="63" spans="3:16">
      <c r="K63" s="4"/>
    </row>
    <row r="64" spans="3:16">
      <c r="K64" s="4"/>
    </row>
    <row r="65" spans="11:11">
      <c r="K65" s="4"/>
    </row>
    <row r="66" spans="11:11">
      <c r="K66" s="4"/>
    </row>
    <row r="67" spans="11:11">
      <c r="K67" s="4"/>
    </row>
    <row r="68" spans="11:11">
      <c r="K68" s="4"/>
    </row>
    <row r="100" spans="6:8">
      <c r="F100" s="6">
        <f>SUM(F1:F99)</f>
        <v>1.9866089002123144E-3</v>
      </c>
      <c r="G100" s="6">
        <f t="shared" ref="G100:H100" si="5">SUM(G1:G99)</f>
        <v>1.526173E-3</v>
      </c>
      <c r="H100" s="6">
        <f t="shared" si="5"/>
        <v>2.3323940000000002E-3</v>
      </c>
    </row>
    <row r="101" spans="6:8">
      <c r="F101" s="3">
        <f>F100*F100</f>
        <v>3.9466149224027813E-6</v>
      </c>
      <c r="G101" s="3">
        <f t="shared" ref="G101:H101" si="6">G100*G100</f>
        <v>2.3292040259290001E-6</v>
      </c>
      <c r="H101" s="3">
        <f t="shared" si="6"/>
        <v>5.4400617712360013E-6</v>
      </c>
    </row>
  </sheetData>
  <phoneticPr fontId="3" type="noConversion"/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C7517-CADA-2B4E-8DF2-264CAEA7DF0A}">
  <sheetPr codeName="Sheet18"/>
  <dimension ref="A1:P101"/>
  <sheetViews>
    <sheetView workbookViewId="0">
      <selection activeCell="A2" sqref="A2"/>
    </sheetView>
  </sheetViews>
  <sheetFormatPr baseColWidth="10" defaultRowHeight="15"/>
  <cols>
    <col min="1" max="1" width="17.6640625" style="3" customWidth="1"/>
    <col min="2" max="2" width="16.83203125" style="3" customWidth="1"/>
    <col min="3" max="3" width="16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1056</v>
      </c>
      <c r="B2" s="3" t="s">
        <v>1057</v>
      </c>
      <c r="C2" s="3" t="s">
        <v>1058</v>
      </c>
      <c r="D2" s="3" t="s">
        <v>584</v>
      </c>
      <c r="E2" s="3">
        <v>0</v>
      </c>
      <c r="F2" s="3">
        <v>0</v>
      </c>
      <c r="G2" s="3">
        <v>2.5769999999999999E-5</v>
      </c>
      <c r="H2" s="3">
        <v>2.851E-5</v>
      </c>
      <c r="J2" s="3" t="s">
        <v>16</v>
      </c>
    </row>
    <row r="3" spans="1:12">
      <c r="A3" s="3" t="s">
        <v>1056</v>
      </c>
      <c r="B3" s="3" t="s">
        <v>30</v>
      </c>
      <c r="C3" s="3" t="s">
        <v>1059</v>
      </c>
      <c r="D3" s="3" t="s">
        <v>67</v>
      </c>
      <c r="E3" s="3">
        <v>1</v>
      </c>
      <c r="F3" s="6">
        <f t="shared" ref="F3:F10" si="0">E3/28260</f>
        <v>3.5385704175513094E-5</v>
      </c>
      <c r="G3" s="3">
        <v>4.7830000000000001E-5</v>
      </c>
      <c r="H3" s="3">
        <v>3.2849999999999999E-5</v>
      </c>
      <c r="I3" s="3" t="s">
        <v>15</v>
      </c>
      <c r="J3" s="3" t="s">
        <v>16</v>
      </c>
    </row>
    <row r="4" spans="1:12">
      <c r="A4" s="3" t="s">
        <v>1056</v>
      </c>
      <c r="B4" s="3" t="s">
        <v>30</v>
      </c>
      <c r="C4" s="3" t="s">
        <v>1060</v>
      </c>
      <c r="D4" s="3" t="s">
        <v>67</v>
      </c>
      <c r="E4" s="3">
        <v>1</v>
      </c>
      <c r="F4" s="6">
        <f t="shared" si="0"/>
        <v>3.5385704175513094E-5</v>
      </c>
      <c r="J4" s="3" t="s">
        <v>16</v>
      </c>
    </row>
    <row r="5" spans="1:12">
      <c r="A5" s="3" t="s">
        <v>1056</v>
      </c>
      <c r="B5" s="3" t="s">
        <v>1061</v>
      </c>
      <c r="C5" s="3" t="s">
        <v>1062</v>
      </c>
      <c r="D5" s="3" t="s">
        <v>67</v>
      </c>
      <c r="E5" s="3">
        <v>1</v>
      </c>
      <c r="F5" s="6">
        <f t="shared" si="0"/>
        <v>3.5385704175513094E-5</v>
      </c>
      <c r="I5" s="3" t="s">
        <v>15</v>
      </c>
      <c r="J5" s="3" t="s">
        <v>16</v>
      </c>
    </row>
    <row r="6" spans="1:12">
      <c r="A6" s="3" t="s">
        <v>1056</v>
      </c>
      <c r="B6" s="3" t="s">
        <v>1063</v>
      </c>
      <c r="C6" s="3" t="s">
        <v>1064</v>
      </c>
      <c r="D6" s="3" t="s">
        <v>67</v>
      </c>
      <c r="E6" s="3">
        <v>1</v>
      </c>
      <c r="F6" s="6">
        <f t="shared" si="0"/>
        <v>3.5385704175513094E-5</v>
      </c>
      <c r="G6" s="3">
        <v>8.9840000000000007E-6</v>
      </c>
      <c r="H6" s="3">
        <v>4.0770000000000001E-6</v>
      </c>
      <c r="I6" s="3" t="s">
        <v>15</v>
      </c>
      <c r="J6" s="3" t="s">
        <v>16</v>
      </c>
    </row>
    <row r="7" spans="1:12">
      <c r="A7" s="3" t="s">
        <v>1056</v>
      </c>
      <c r="B7" s="3" t="s">
        <v>1065</v>
      </c>
      <c r="C7" s="3" t="s">
        <v>1066</v>
      </c>
      <c r="D7" s="3" t="s">
        <v>67</v>
      </c>
      <c r="E7" s="3">
        <v>1</v>
      </c>
      <c r="F7" s="6">
        <f t="shared" si="0"/>
        <v>3.5385704175513094E-5</v>
      </c>
      <c r="L7" s="3" t="s">
        <v>19</v>
      </c>
    </row>
    <row r="8" spans="1:12">
      <c r="A8" s="3" t="s">
        <v>1056</v>
      </c>
      <c r="B8" s="3" t="s">
        <v>1067</v>
      </c>
      <c r="C8" s="3" t="s">
        <v>1068</v>
      </c>
      <c r="D8" s="3" t="s">
        <v>67</v>
      </c>
      <c r="E8" s="3">
        <v>1</v>
      </c>
      <c r="F8" s="6">
        <f t="shared" si="0"/>
        <v>3.5385704175513094E-5</v>
      </c>
      <c r="G8" s="3">
        <v>2.368E-5</v>
      </c>
      <c r="H8" s="3">
        <v>2.1650000000000001E-5</v>
      </c>
      <c r="L8" s="3" t="s">
        <v>77</v>
      </c>
    </row>
    <row r="9" spans="1:12">
      <c r="A9" s="3" t="s">
        <v>1056</v>
      </c>
      <c r="B9" s="3" t="s">
        <v>30</v>
      </c>
      <c r="C9" s="3" t="s">
        <v>1069</v>
      </c>
      <c r="D9" s="3" t="s">
        <v>67</v>
      </c>
      <c r="E9" s="3">
        <v>1</v>
      </c>
      <c r="F9" s="6">
        <f t="shared" si="0"/>
        <v>3.5385704175513094E-5</v>
      </c>
      <c r="L9" s="3" t="s">
        <v>108</v>
      </c>
    </row>
    <row r="10" spans="1:12">
      <c r="A10" s="3" t="s">
        <v>1056</v>
      </c>
      <c r="B10" s="3" t="s">
        <v>1070</v>
      </c>
      <c r="C10" s="3" t="s">
        <v>1071</v>
      </c>
      <c r="D10" s="3" t="s">
        <v>67</v>
      </c>
      <c r="E10" s="3">
        <v>3</v>
      </c>
      <c r="F10" s="6">
        <f t="shared" si="0"/>
        <v>1.0615711252653928E-4</v>
      </c>
      <c r="G10" s="3">
        <v>4.7479999999999999E-5</v>
      </c>
      <c r="H10" s="3">
        <v>2.531E-5</v>
      </c>
      <c r="I10" s="3" t="s">
        <v>15</v>
      </c>
      <c r="J10" s="3" t="s">
        <v>16</v>
      </c>
    </row>
    <row r="11" spans="1:12">
      <c r="A11" s="3" t="s">
        <v>1056</v>
      </c>
      <c r="B11" s="3" t="s">
        <v>30</v>
      </c>
      <c r="C11" s="3" t="s">
        <v>1072</v>
      </c>
      <c r="I11" s="3" t="s">
        <v>15</v>
      </c>
      <c r="J11" s="3" t="s">
        <v>16</v>
      </c>
    </row>
    <row r="12" spans="1:12">
      <c r="A12" s="3" t="s">
        <v>1056</v>
      </c>
      <c r="B12" s="3" t="s">
        <v>1073</v>
      </c>
      <c r="C12" s="3" t="s">
        <v>1074</v>
      </c>
      <c r="I12" s="3" t="s">
        <v>15</v>
      </c>
      <c r="J12" s="3" t="s">
        <v>16</v>
      </c>
    </row>
    <row r="13" spans="1:12">
      <c r="A13" s="3" t="s">
        <v>1056</v>
      </c>
      <c r="B13" s="3" t="s">
        <v>30</v>
      </c>
      <c r="C13" s="3" t="s">
        <v>1075</v>
      </c>
      <c r="J13" s="3" t="s">
        <v>16</v>
      </c>
    </row>
    <row r="14" spans="1:12">
      <c r="A14" s="3" t="s">
        <v>1056</v>
      </c>
      <c r="B14" s="3" t="s">
        <v>30</v>
      </c>
      <c r="C14" s="3" t="s">
        <v>1076</v>
      </c>
      <c r="J14" s="3" t="s">
        <v>16</v>
      </c>
    </row>
    <row r="15" spans="1:12">
      <c r="A15" s="3" t="s">
        <v>1056</v>
      </c>
      <c r="B15" s="3" t="s">
        <v>30</v>
      </c>
      <c r="C15" s="3" t="s">
        <v>1077</v>
      </c>
      <c r="G15" s="3">
        <v>0</v>
      </c>
      <c r="H15" s="3">
        <v>4.2339999999999996E-6</v>
      </c>
      <c r="J15" s="3" t="s">
        <v>70</v>
      </c>
    </row>
    <row r="16" spans="1:12">
      <c r="A16" s="3" t="s">
        <v>1056</v>
      </c>
      <c r="B16" s="3" t="s">
        <v>30</v>
      </c>
      <c r="C16" s="3" t="s">
        <v>1078</v>
      </c>
      <c r="G16" s="3">
        <v>3.5899999999999998E-5</v>
      </c>
      <c r="H16" s="3">
        <v>2.442E-5</v>
      </c>
      <c r="I16" s="3" t="s">
        <v>15</v>
      </c>
      <c r="J16" s="3" t="s">
        <v>16</v>
      </c>
    </row>
    <row r="17" spans="1:12">
      <c r="A17" s="3" t="s">
        <v>1056</v>
      </c>
      <c r="B17" s="3" t="s">
        <v>1079</v>
      </c>
      <c r="C17" s="3" t="s">
        <v>1080</v>
      </c>
      <c r="I17" s="3" t="s">
        <v>15</v>
      </c>
      <c r="J17" s="3" t="s">
        <v>16</v>
      </c>
    </row>
    <row r="18" spans="1:12">
      <c r="A18" s="3" t="s">
        <v>1056</v>
      </c>
      <c r="B18" s="3" t="s">
        <v>30</v>
      </c>
      <c r="C18" s="3" t="s">
        <v>1081</v>
      </c>
      <c r="J18" s="3" t="s">
        <v>16</v>
      </c>
    </row>
    <row r="19" spans="1:12">
      <c r="A19" s="3" t="s">
        <v>1056</v>
      </c>
      <c r="B19" s="3" t="s">
        <v>30</v>
      </c>
      <c r="C19" s="3" t="s">
        <v>1082</v>
      </c>
      <c r="J19" s="3" t="s">
        <v>16</v>
      </c>
    </row>
    <row r="20" spans="1:12">
      <c r="A20" s="3" t="s">
        <v>1056</v>
      </c>
      <c r="B20" s="3" t="s">
        <v>1083</v>
      </c>
      <c r="C20" s="3" t="s">
        <v>1084</v>
      </c>
      <c r="I20" s="3" t="s">
        <v>15</v>
      </c>
      <c r="J20" s="3" t="s">
        <v>16</v>
      </c>
    </row>
    <row r="21" spans="1:12">
      <c r="A21" s="3" t="s">
        <v>1056</v>
      </c>
      <c r="B21" s="3" t="s">
        <v>1085</v>
      </c>
      <c r="C21" s="3" t="s">
        <v>1086</v>
      </c>
      <c r="J21" s="3" t="s">
        <v>70</v>
      </c>
    </row>
    <row r="22" spans="1:12">
      <c r="A22" s="3" t="s">
        <v>1056</v>
      </c>
      <c r="B22" s="3" t="s">
        <v>1073</v>
      </c>
      <c r="C22" s="3" t="s">
        <v>1087</v>
      </c>
      <c r="I22" s="3" t="s">
        <v>15</v>
      </c>
    </row>
    <row r="23" spans="1:12">
      <c r="A23" s="3" t="s">
        <v>1056</v>
      </c>
      <c r="B23" s="3" t="s">
        <v>1088</v>
      </c>
      <c r="C23" s="3" t="s">
        <v>1089</v>
      </c>
      <c r="I23" s="3" t="s">
        <v>15</v>
      </c>
    </row>
    <row r="24" spans="1:12">
      <c r="A24" s="3" t="s">
        <v>1056</v>
      </c>
      <c r="B24" s="3" t="s">
        <v>1090</v>
      </c>
      <c r="C24" s="3" t="s">
        <v>1091</v>
      </c>
      <c r="I24" s="3" t="s">
        <v>15</v>
      </c>
    </row>
    <row r="25" spans="1:12">
      <c r="A25" s="3" t="s">
        <v>1056</v>
      </c>
      <c r="B25" s="3" t="s">
        <v>30</v>
      </c>
      <c r="C25" s="3" t="s">
        <v>1092</v>
      </c>
      <c r="I25" s="3" t="s">
        <v>15</v>
      </c>
    </row>
    <row r="26" spans="1:12">
      <c r="A26" s="3" t="s">
        <v>1056</v>
      </c>
      <c r="B26" s="3" t="s">
        <v>30</v>
      </c>
      <c r="C26" s="3" t="s">
        <v>1093</v>
      </c>
      <c r="I26" s="3" t="s">
        <v>15</v>
      </c>
    </row>
    <row r="27" spans="1:12">
      <c r="A27" s="3" t="s">
        <v>1056</v>
      </c>
      <c r="B27" s="3" t="s">
        <v>1094</v>
      </c>
      <c r="C27" s="3" t="s">
        <v>1095</v>
      </c>
      <c r="I27" s="3" t="s">
        <v>15</v>
      </c>
    </row>
    <row r="28" spans="1:12">
      <c r="A28" s="3" t="s">
        <v>1056</v>
      </c>
      <c r="B28" s="3" t="s">
        <v>1096</v>
      </c>
      <c r="C28" s="3" t="s">
        <v>1097</v>
      </c>
      <c r="I28" s="3" t="s">
        <v>15</v>
      </c>
    </row>
    <row r="29" spans="1:12">
      <c r="A29" s="3" t="s">
        <v>1056</v>
      </c>
      <c r="B29" s="3" t="s">
        <v>1098</v>
      </c>
      <c r="C29" s="3" t="s">
        <v>1099</v>
      </c>
      <c r="G29" s="3">
        <v>8.9560000000000003E-6</v>
      </c>
      <c r="H29" s="3">
        <v>4.0659999999999997E-6</v>
      </c>
      <c r="L29" s="3" t="s">
        <v>19</v>
      </c>
    </row>
    <row r="30" spans="1:12">
      <c r="A30" s="3" t="s">
        <v>1056</v>
      </c>
      <c r="B30" s="3" t="s">
        <v>1100</v>
      </c>
      <c r="C30" s="3" t="s">
        <v>1101</v>
      </c>
      <c r="G30" s="3">
        <v>0</v>
      </c>
      <c r="H30" s="3">
        <v>4.0659999999999997E-6</v>
      </c>
      <c r="L30" s="3" t="s">
        <v>19</v>
      </c>
    </row>
    <row r="31" spans="1:12">
      <c r="A31" s="3" t="s">
        <v>1056</v>
      </c>
      <c r="B31" s="3" t="s">
        <v>1102</v>
      </c>
      <c r="C31" s="3" t="s">
        <v>570</v>
      </c>
      <c r="G31" s="3">
        <v>8.9590000000000001E-6</v>
      </c>
      <c r="H31" s="3">
        <v>4.0659999999999997E-6</v>
      </c>
      <c r="L31" s="3" t="s">
        <v>19</v>
      </c>
    </row>
    <row r="32" spans="1:12">
      <c r="A32" s="3" t="s">
        <v>1056</v>
      </c>
      <c r="B32" s="3" t="s">
        <v>1103</v>
      </c>
      <c r="C32" s="3" t="s">
        <v>1104</v>
      </c>
      <c r="G32" s="3">
        <v>0</v>
      </c>
      <c r="H32" s="3">
        <v>5.0930000000000002E-6</v>
      </c>
      <c r="L32" s="3" t="s">
        <v>19</v>
      </c>
    </row>
    <row r="33" spans="1:12">
      <c r="A33" s="3" t="s">
        <v>1056</v>
      </c>
      <c r="B33" s="3" t="s">
        <v>1105</v>
      </c>
      <c r="C33" s="3" t="s">
        <v>1106</v>
      </c>
      <c r="G33" s="3">
        <v>0</v>
      </c>
      <c r="H33" s="3">
        <v>5.4779999999999999E-6</v>
      </c>
      <c r="L33" s="3" t="s">
        <v>19</v>
      </c>
    </row>
    <row r="34" spans="1:12">
      <c r="A34" s="3" t="s">
        <v>1056</v>
      </c>
      <c r="B34" s="3" t="s">
        <v>1107</v>
      </c>
      <c r="C34" s="3" t="s">
        <v>1108</v>
      </c>
      <c r="G34" s="3">
        <v>8.9840000000000007E-6</v>
      </c>
      <c r="H34" s="3">
        <v>4.0740000000000003E-6</v>
      </c>
      <c r="L34" s="3" t="s">
        <v>19</v>
      </c>
    </row>
    <row r="35" spans="1:12">
      <c r="A35" s="3" t="s">
        <v>1056</v>
      </c>
      <c r="B35" s="3" t="s">
        <v>1109</v>
      </c>
      <c r="C35" s="3" t="s">
        <v>1110</v>
      </c>
      <c r="G35" s="3">
        <v>1.5840000000000001E-5</v>
      </c>
      <c r="H35" s="3">
        <v>7.2350000000000002E-6</v>
      </c>
      <c r="L35" s="3" t="s">
        <v>19</v>
      </c>
    </row>
    <row r="36" spans="1:12">
      <c r="A36" s="3" t="s">
        <v>1056</v>
      </c>
      <c r="B36" s="3" t="s">
        <v>1111</v>
      </c>
      <c r="C36" s="3" t="s">
        <v>1112</v>
      </c>
      <c r="G36" s="3">
        <v>8.952E-6</v>
      </c>
      <c r="H36" s="3">
        <v>4.0609999999999997E-6</v>
      </c>
      <c r="L36" s="3" t="s">
        <v>19</v>
      </c>
    </row>
    <row r="37" spans="1:12">
      <c r="A37" s="3" t="s">
        <v>1056</v>
      </c>
      <c r="B37" s="3" t="s">
        <v>1113</v>
      </c>
      <c r="C37" s="3" t="s">
        <v>1114</v>
      </c>
      <c r="G37" s="3">
        <v>0</v>
      </c>
      <c r="H37" s="3">
        <v>4.0609999999999997E-6</v>
      </c>
      <c r="L37" s="3" t="s">
        <v>19</v>
      </c>
    </row>
    <row r="38" spans="1:12">
      <c r="A38" s="3" t="s">
        <v>1056</v>
      </c>
      <c r="B38" s="3" t="s">
        <v>1115</v>
      </c>
      <c r="C38" s="3" t="s">
        <v>458</v>
      </c>
      <c r="G38" s="3">
        <v>9.0170000000000002E-6</v>
      </c>
      <c r="H38" s="3">
        <v>8.1489999999999994E-6</v>
      </c>
      <c r="L38" s="3" t="s">
        <v>19</v>
      </c>
    </row>
    <row r="39" spans="1:12">
      <c r="A39" s="3" t="s">
        <v>1056</v>
      </c>
      <c r="B39" s="3" t="s">
        <v>1116</v>
      </c>
      <c r="C39" s="3" t="s">
        <v>1117</v>
      </c>
      <c r="G39" s="3">
        <v>9.0110000000000006E-6</v>
      </c>
      <c r="H39" s="3">
        <v>4.0740000000000003E-6</v>
      </c>
      <c r="L39" s="3" t="s">
        <v>19</v>
      </c>
    </row>
    <row r="40" spans="1:12">
      <c r="A40" s="3" t="s">
        <v>1056</v>
      </c>
      <c r="B40" s="3" t="s">
        <v>1118</v>
      </c>
      <c r="C40" s="3" t="s">
        <v>1119</v>
      </c>
      <c r="G40" s="3">
        <v>1.5840000000000001E-5</v>
      </c>
      <c r="H40" s="3">
        <v>7.2259999999999999E-6</v>
      </c>
      <c r="L40" s="3" t="s">
        <v>19</v>
      </c>
    </row>
    <row r="41" spans="1:12">
      <c r="A41" s="3" t="s">
        <v>1056</v>
      </c>
      <c r="B41" s="3" t="s">
        <v>1120</v>
      </c>
      <c r="C41" s="3" t="s">
        <v>1121</v>
      </c>
      <c r="G41" s="3">
        <v>8.969E-6</v>
      </c>
      <c r="H41" s="3">
        <v>4.065E-6</v>
      </c>
      <c r="L41" s="3" t="s">
        <v>19</v>
      </c>
    </row>
    <row r="42" spans="1:12">
      <c r="A42" s="3" t="s">
        <v>1056</v>
      </c>
      <c r="B42" s="3" t="s">
        <v>1122</v>
      </c>
      <c r="C42" s="3" t="s">
        <v>1123</v>
      </c>
      <c r="G42" s="3">
        <v>0</v>
      </c>
      <c r="H42" s="3">
        <v>3.2289999999999997E-5</v>
      </c>
      <c r="L42" s="3" t="s">
        <v>19</v>
      </c>
    </row>
    <row r="43" spans="1:12">
      <c r="A43" s="3" t="s">
        <v>1056</v>
      </c>
      <c r="B43" s="3" t="s">
        <v>30</v>
      </c>
      <c r="C43" s="3" t="s">
        <v>1124</v>
      </c>
      <c r="G43" s="3">
        <v>8.9770000000000006E-6</v>
      </c>
      <c r="H43" s="3">
        <v>4.0709999999999996E-6</v>
      </c>
      <c r="I43" s="4"/>
      <c r="L43" s="3" t="s">
        <v>32</v>
      </c>
    </row>
    <row r="44" spans="1:12">
      <c r="A44" s="3" t="s">
        <v>1056</v>
      </c>
      <c r="B44" s="3" t="s">
        <v>30</v>
      </c>
      <c r="C44" s="3" t="s">
        <v>1125</v>
      </c>
      <c r="G44" s="3">
        <v>1.309E-5</v>
      </c>
      <c r="H44" s="3">
        <v>1.1E-5</v>
      </c>
      <c r="L44" s="3" t="s">
        <v>32</v>
      </c>
    </row>
    <row r="45" spans="1:12">
      <c r="A45" s="3" t="s">
        <v>1056</v>
      </c>
      <c r="B45" s="3" t="s">
        <v>30</v>
      </c>
      <c r="C45" s="3" t="s">
        <v>1082</v>
      </c>
      <c r="G45" s="3">
        <v>0</v>
      </c>
      <c r="H45" s="3">
        <v>4.0609999999999997E-6</v>
      </c>
      <c r="K45" s="4"/>
      <c r="L45" s="3" t="s">
        <v>32</v>
      </c>
    </row>
    <row r="46" spans="1:12">
      <c r="A46" s="3" t="s">
        <v>1056</v>
      </c>
      <c r="B46" s="3" t="s">
        <v>30</v>
      </c>
      <c r="C46" s="3" t="s">
        <v>1126</v>
      </c>
      <c r="G46" s="3">
        <v>0</v>
      </c>
      <c r="H46" s="3">
        <v>4.0779999999999997E-6</v>
      </c>
      <c r="K46" s="4"/>
      <c r="L46" s="3" t="s">
        <v>32</v>
      </c>
    </row>
    <row r="47" spans="1:12">
      <c r="A47" s="3" t="s">
        <v>1056</v>
      </c>
      <c r="B47" s="3" t="s">
        <v>30</v>
      </c>
      <c r="C47" s="3" t="s">
        <v>1127</v>
      </c>
      <c r="G47" s="3">
        <v>0</v>
      </c>
      <c r="H47" s="3">
        <v>1.2320000000000001E-5</v>
      </c>
      <c r="K47" s="4"/>
      <c r="L47" s="3" t="s">
        <v>36</v>
      </c>
    </row>
    <row r="48" spans="1:12">
      <c r="A48" s="3" t="s">
        <v>1056</v>
      </c>
      <c r="B48" s="3" t="s">
        <v>30</v>
      </c>
      <c r="C48" s="3" t="s">
        <v>1128</v>
      </c>
      <c r="G48" s="3">
        <v>0</v>
      </c>
      <c r="H48" s="3">
        <v>4.0729999999999998E-6</v>
      </c>
      <c r="K48" s="4"/>
      <c r="L48" s="3" t="s">
        <v>36</v>
      </c>
    </row>
    <row r="49" spans="1:16">
      <c r="A49" s="3" t="s">
        <v>1056</v>
      </c>
      <c r="B49" s="3" t="s">
        <v>30</v>
      </c>
      <c r="C49" s="3" t="s">
        <v>1129</v>
      </c>
      <c r="G49" s="3">
        <v>0</v>
      </c>
      <c r="H49" s="3">
        <v>5.6319999999999996E-6</v>
      </c>
      <c r="K49" s="4"/>
      <c r="L49" s="3" t="s">
        <v>36</v>
      </c>
    </row>
    <row r="50" spans="1:16">
      <c r="A50" s="3" t="s">
        <v>1056</v>
      </c>
      <c r="B50" s="3" t="s">
        <v>30</v>
      </c>
      <c r="C50" s="3" t="s">
        <v>1130</v>
      </c>
      <c r="G50" s="3">
        <v>6.6610000000000001E-5</v>
      </c>
      <c r="H50" s="3">
        <v>3.2280000000000003E-5</v>
      </c>
      <c r="L50" s="3" t="s">
        <v>36</v>
      </c>
    </row>
    <row r="54" spans="1:16">
      <c r="C54" s="7" t="s">
        <v>100</v>
      </c>
      <c r="E54" s="3">
        <f>SUM(E2:E50)</f>
        <v>10</v>
      </c>
      <c r="F54" s="3">
        <f t="shared" ref="F54:H54" si="1">SUM(F2:F50)</f>
        <v>3.5385704175513088E-4</v>
      </c>
      <c r="G54" s="3">
        <f t="shared" si="1"/>
        <v>3.7284900000000002E-4</v>
      </c>
      <c r="H54" s="3">
        <f t="shared" si="1"/>
        <v>3.1656999999999996E-4</v>
      </c>
      <c r="M54" s="8" t="s">
        <v>101</v>
      </c>
      <c r="O54" s="7" t="s">
        <v>102</v>
      </c>
      <c r="P54" s="7" t="s">
        <v>103</v>
      </c>
    </row>
    <row r="55" spans="1:16">
      <c r="M55" s="9"/>
      <c r="O55" s="3">
        <v>126702</v>
      </c>
      <c r="P55" s="3">
        <v>277076</v>
      </c>
    </row>
    <row r="56" spans="1:16">
      <c r="L56" s="35"/>
      <c r="M56" s="10"/>
      <c r="O56" s="3">
        <f>O55*G54</f>
        <v>47.240713998000004</v>
      </c>
      <c r="P56" s="3">
        <f>P55*H54</f>
        <v>87.713949319999983</v>
      </c>
    </row>
    <row r="57" spans="1:16">
      <c r="F57" s="3">
        <v>3.5385700000000001E-4</v>
      </c>
      <c r="G57" s="3">
        <v>1.6970099999999999E-4</v>
      </c>
      <c r="H57" s="3">
        <v>6.5065900000000005E-4</v>
      </c>
      <c r="J57" s="27">
        <f>F57*F57*100000</f>
        <v>1.2521477644899999E-2</v>
      </c>
      <c r="K57" s="27">
        <f>G57*G57*100000</f>
        <v>2.8798429400999997E-3</v>
      </c>
      <c r="L57" s="27">
        <f>H57*H57*100000</f>
        <v>4.2335713428100004E-2</v>
      </c>
      <c r="O57" s="7" t="s">
        <v>104</v>
      </c>
    </row>
    <row r="58" spans="1:16">
      <c r="O58" s="3" t="s">
        <v>105</v>
      </c>
    </row>
    <row r="59" spans="1:16">
      <c r="F59" s="3">
        <v>3.7094899999999997E-4</v>
      </c>
      <c r="G59" s="3">
        <v>2.7257200000000001E-4</v>
      </c>
      <c r="H59" s="3">
        <v>4.9325400000000004E-4</v>
      </c>
      <c r="J59" s="27">
        <f>F59*F59*100000</f>
        <v>1.3760316060099999E-2</v>
      </c>
      <c r="K59" s="27">
        <f t="shared" ref="K59:L59" si="2">G59*G59*100000</f>
        <v>7.4295495183999997E-3</v>
      </c>
      <c r="L59" s="27">
        <f t="shared" si="2"/>
        <v>2.4329950851600005E-2</v>
      </c>
      <c r="O59" s="3">
        <v>28260</v>
      </c>
    </row>
    <row r="60" spans="1:16">
      <c r="O60" s="3">
        <v>10</v>
      </c>
    </row>
    <row r="61" spans="1:16">
      <c r="F61" s="3">
        <v>3.17602E-4</v>
      </c>
      <c r="G61" s="3">
        <v>2.54734E-4</v>
      </c>
      <c r="H61" s="3">
        <v>3.91281E-4</v>
      </c>
      <c r="J61" s="27">
        <f>F61*F61*100000</f>
        <v>1.0087103040399999E-2</v>
      </c>
      <c r="K61" s="27">
        <f t="shared" ref="K61:L61" si="3">G61*G61*100000</f>
        <v>6.4889410756E-3</v>
      </c>
      <c r="L61" s="27">
        <f t="shared" si="3"/>
        <v>1.5310082096099999E-2</v>
      </c>
    </row>
    <row r="100" spans="6:8">
      <c r="F100" s="6">
        <f>SUM(F1:F99)</f>
        <v>1.7501220835102616E-3</v>
      </c>
      <c r="G100" s="6">
        <f t="shared" ref="G100:H100" si="4">SUM(G1:G99)</f>
        <v>1.4427049999999999E-3</v>
      </c>
      <c r="H100" s="6">
        <f t="shared" si="4"/>
        <v>2.1683340000000001E-3</v>
      </c>
    </row>
    <row r="101" spans="6:8">
      <c r="F101" s="3">
        <f>F100*F100</f>
        <v>3.0629273071902991E-6</v>
      </c>
      <c r="G101" s="3">
        <f t="shared" ref="G101:H101" si="5">G100*G100</f>
        <v>2.0813977170249995E-6</v>
      </c>
      <c r="H101" s="3">
        <f t="shared" si="5"/>
        <v>4.7016723355560004E-6</v>
      </c>
    </row>
  </sheetData>
  <phoneticPr fontId="3" type="noConversion"/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7BB92-C0AC-0940-9AE9-EB1152619B92}">
  <sheetPr codeName="Sheet19"/>
  <dimension ref="A1:P250"/>
  <sheetViews>
    <sheetView workbookViewId="0">
      <selection activeCell="A2" sqref="A2"/>
    </sheetView>
  </sheetViews>
  <sheetFormatPr baseColWidth="10" defaultRowHeight="15"/>
  <cols>
    <col min="1" max="1" width="19.1640625" style="3" customWidth="1"/>
    <col min="2" max="2" width="15.83203125" style="3" customWidth="1"/>
    <col min="3" max="3" width="12.5" style="3" customWidth="1"/>
    <col min="4" max="4" width="9.83203125" style="3" customWidth="1"/>
    <col min="5" max="5" width="8.33203125" style="3" customWidth="1"/>
    <col min="6" max="6" width="13" style="3" bestFit="1" customWidth="1"/>
    <col min="7" max="8" width="12" style="3" bestFit="1" customWidth="1"/>
    <col min="9" max="9" width="6.6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1131</v>
      </c>
      <c r="B2" s="3" t="s">
        <v>1132</v>
      </c>
      <c r="C2" s="3" t="s">
        <v>1133</v>
      </c>
      <c r="D2" s="3" t="s">
        <v>1134</v>
      </c>
      <c r="E2" s="3">
        <v>0</v>
      </c>
      <c r="F2" s="3">
        <v>0</v>
      </c>
      <c r="G2" s="3">
        <v>2.054E-5</v>
      </c>
      <c r="H2" s="3">
        <v>9.0710000000000001E-6</v>
      </c>
      <c r="I2" s="3" t="s">
        <v>15</v>
      </c>
      <c r="J2" s="3" t="s">
        <v>16</v>
      </c>
    </row>
    <row r="3" spans="1:12">
      <c r="A3" s="3" t="s">
        <v>1131</v>
      </c>
      <c r="B3" s="3" t="s">
        <v>1135</v>
      </c>
      <c r="C3" s="3" t="s">
        <v>1136</v>
      </c>
      <c r="D3" s="3" t="s">
        <v>584</v>
      </c>
      <c r="E3" s="3">
        <v>0</v>
      </c>
      <c r="F3" s="3">
        <v>0</v>
      </c>
      <c r="G3" s="3">
        <v>0</v>
      </c>
      <c r="H3" s="3">
        <v>4.7509999999999999E-6</v>
      </c>
      <c r="I3" s="3" t="s">
        <v>15</v>
      </c>
      <c r="J3" s="3" t="s">
        <v>16</v>
      </c>
    </row>
    <row r="4" spans="1:12">
      <c r="A4" s="3" t="s">
        <v>1131</v>
      </c>
      <c r="B4" s="3" t="s">
        <v>1137</v>
      </c>
      <c r="C4" s="3" t="s">
        <v>1138</v>
      </c>
      <c r="D4" s="3" t="s">
        <v>67</v>
      </c>
      <c r="E4" s="3">
        <v>1</v>
      </c>
      <c r="F4" s="6">
        <f t="shared" ref="F4:F13" si="0">E4/28260</f>
        <v>3.5385704175513094E-5</v>
      </c>
      <c r="G4" s="3">
        <v>3.68E-5</v>
      </c>
      <c r="H4" s="6">
        <v>1.571E-5</v>
      </c>
      <c r="J4" s="3" t="s">
        <v>16</v>
      </c>
    </row>
    <row r="5" spans="1:12">
      <c r="A5" s="3" t="s">
        <v>1131</v>
      </c>
      <c r="B5" s="3" t="s">
        <v>1139</v>
      </c>
      <c r="C5" s="3" t="s">
        <v>1140</v>
      </c>
      <c r="D5" s="3" t="s">
        <v>67</v>
      </c>
      <c r="E5" s="3">
        <v>1</v>
      </c>
      <c r="F5" s="6">
        <f t="shared" si="0"/>
        <v>3.5385704175513094E-5</v>
      </c>
      <c r="I5" s="3" t="s">
        <v>15</v>
      </c>
      <c r="J5" s="3" t="s">
        <v>16</v>
      </c>
    </row>
    <row r="6" spans="1:12">
      <c r="A6" s="3" t="s">
        <v>1131</v>
      </c>
      <c r="B6" s="3" t="s">
        <v>1141</v>
      </c>
      <c r="C6" s="3" t="s">
        <v>1142</v>
      </c>
      <c r="D6" s="3" t="s">
        <v>67</v>
      </c>
      <c r="E6" s="3">
        <v>1</v>
      </c>
      <c r="F6" s="6">
        <f t="shared" si="0"/>
        <v>3.5385704175513094E-5</v>
      </c>
      <c r="I6" s="33" t="s">
        <v>1143</v>
      </c>
      <c r="J6" s="3" t="s">
        <v>16</v>
      </c>
      <c r="K6" s="3" t="s">
        <v>16</v>
      </c>
    </row>
    <row r="7" spans="1:12">
      <c r="A7" s="3" t="s">
        <v>1131</v>
      </c>
      <c r="B7" s="3" t="s">
        <v>1144</v>
      </c>
      <c r="C7" s="3" t="s">
        <v>1145</v>
      </c>
      <c r="D7" s="3" t="s">
        <v>67</v>
      </c>
      <c r="E7" s="3">
        <v>1</v>
      </c>
      <c r="F7" s="6">
        <f t="shared" si="0"/>
        <v>3.5385704175513094E-5</v>
      </c>
      <c r="I7" s="3" t="s">
        <v>15</v>
      </c>
      <c r="J7" s="3" t="s">
        <v>16</v>
      </c>
    </row>
    <row r="8" spans="1:12">
      <c r="A8" s="3" t="s">
        <v>1131</v>
      </c>
      <c r="B8" s="3" t="s">
        <v>1146</v>
      </c>
      <c r="C8" s="3" t="s">
        <v>1147</v>
      </c>
      <c r="D8" s="3" t="s">
        <v>67</v>
      </c>
      <c r="E8" s="3">
        <v>1</v>
      </c>
      <c r="F8" s="6">
        <f t="shared" si="0"/>
        <v>3.5385704175513094E-5</v>
      </c>
      <c r="G8" s="3">
        <v>1.596E-5</v>
      </c>
      <c r="H8" s="3">
        <v>2.19E-5</v>
      </c>
      <c r="I8" s="3" t="s">
        <v>15</v>
      </c>
    </row>
    <row r="9" spans="1:12">
      <c r="A9" s="3" t="s">
        <v>1131</v>
      </c>
      <c r="B9" s="3" t="s">
        <v>1148</v>
      </c>
      <c r="C9" s="3" t="s">
        <v>1149</v>
      </c>
      <c r="D9" s="3" t="s">
        <v>67</v>
      </c>
      <c r="E9" s="3">
        <v>1</v>
      </c>
      <c r="F9" s="6">
        <f t="shared" si="0"/>
        <v>3.5385704175513094E-5</v>
      </c>
      <c r="L9" s="3" t="s">
        <v>19</v>
      </c>
    </row>
    <row r="10" spans="1:12">
      <c r="A10" s="3" t="s">
        <v>1131</v>
      </c>
      <c r="B10" s="3" t="s">
        <v>1150</v>
      </c>
      <c r="C10" s="3" t="s">
        <v>1151</v>
      </c>
      <c r="D10" s="3" t="s">
        <v>67</v>
      </c>
      <c r="E10" s="3">
        <v>1</v>
      </c>
      <c r="F10" s="6">
        <f t="shared" si="0"/>
        <v>3.5385704175513094E-5</v>
      </c>
      <c r="G10" s="3">
        <v>1.9259999999999999E-5</v>
      </c>
      <c r="H10" s="3">
        <v>2.968E-5</v>
      </c>
      <c r="L10" s="3" t="s">
        <v>19</v>
      </c>
    </row>
    <row r="11" spans="1:12">
      <c r="A11" s="3" t="s">
        <v>1131</v>
      </c>
      <c r="B11" s="3" t="s">
        <v>1152</v>
      </c>
      <c r="C11" s="3" t="s">
        <v>1153</v>
      </c>
      <c r="D11" s="3" t="s">
        <v>67</v>
      </c>
      <c r="E11" s="3">
        <v>1</v>
      </c>
      <c r="F11" s="6">
        <f t="shared" si="0"/>
        <v>3.5385704175513094E-5</v>
      </c>
      <c r="L11" s="3" t="s">
        <v>19</v>
      </c>
    </row>
    <row r="12" spans="1:12">
      <c r="A12" s="3" t="s">
        <v>1131</v>
      </c>
      <c r="B12" s="3" t="s">
        <v>1154</v>
      </c>
      <c r="C12" s="3" t="s">
        <v>1155</v>
      </c>
      <c r="D12" s="3" t="s">
        <v>67</v>
      </c>
      <c r="E12" s="3">
        <v>1</v>
      </c>
      <c r="F12" s="6">
        <f t="shared" si="0"/>
        <v>3.5385704175513094E-5</v>
      </c>
      <c r="G12" s="3">
        <v>3.968E-5</v>
      </c>
      <c r="H12" s="3">
        <v>1.1959999999999999E-4</v>
      </c>
      <c r="L12" s="3" t="s">
        <v>19</v>
      </c>
    </row>
    <row r="13" spans="1:12">
      <c r="A13" s="3" t="s">
        <v>1131</v>
      </c>
      <c r="B13" s="3" t="s">
        <v>1156</v>
      </c>
      <c r="C13" s="3" t="s">
        <v>1157</v>
      </c>
      <c r="D13" s="3" t="s">
        <v>67</v>
      </c>
      <c r="E13" s="3">
        <v>3</v>
      </c>
      <c r="F13" s="6">
        <f t="shared" si="0"/>
        <v>1.0615711252653928E-4</v>
      </c>
      <c r="G13" s="3">
        <v>7.2039999999999995E-5</v>
      </c>
      <c r="H13" s="3">
        <v>1.719E-4</v>
      </c>
      <c r="I13" s="3" t="s">
        <v>15</v>
      </c>
      <c r="J13" s="3" t="s">
        <v>16</v>
      </c>
    </row>
    <row r="14" spans="1:12">
      <c r="A14" s="3" t="s">
        <v>1131</v>
      </c>
      <c r="B14" s="3" t="s">
        <v>1158</v>
      </c>
      <c r="C14" s="3" t="s">
        <v>1159</v>
      </c>
      <c r="J14" s="3" t="s">
        <v>16</v>
      </c>
    </row>
    <row r="15" spans="1:12">
      <c r="A15" s="3" t="s">
        <v>1131</v>
      </c>
      <c r="B15" s="3" t="s">
        <v>1160</v>
      </c>
      <c r="C15" s="3" t="s">
        <v>1161</v>
      </c>
      <c r="I15" s="3" t="s">
        <v>15</v>
      </c>
      <c r="J15" s="3" t="s">
        <v>16</v>
      </c>
    </row>
    <row r="16" spans="1:12">
      <c r="A16" s="3" t="s">
        <v>1131</v>
      </c>
      <c r="B16" s="3" t="s">
        <v>1162</v>
      </c>
      <c r="C16" s="3" t="s">
        <v>1163</v>
      </c>
      <c r="G16" s="3">
        <v>5.5729999999999997E-5</v>
      </c>
      <c r="H16" s="3">
        <v>4.2150000000000001E-5</v>
      </c>
      <c r="I16" s="3" t="s">
        <v>15</v>
      </c>
      <c r="J16" s="3" t="s">
        <v>16</v>
      </c>
    </row>
    <row r="17" spans="1:12">
      <c r="A17" s="3" t="s">
        <v>1131</v>
      </c>
      <c r="B17" s="3" t="s">
        <v>1164</v>
      </c>
      <c r="C17" s="3" t="s">
        <v>1165</v>
      </c>
      <c r="G17" s="3">
        <v>0</v>
      </c>
      <c r="H17" s="3">
        <v>1.218E-5</v>
      </c>
      <c r="J17" s="3" t="s">
        <v>70</v>
      </c>
    </row>
    <row r="18" spans="1:12">
      <c r="A18" s="3" t="s">
        <v>1131</v>
      </c>
      <c r="B18" s="3" t="s">
        <v>30</v>
      </c>
      <c r="C18" s="3" t="s">
        <v>1166</v>
      </c>
      <c r="G18" s="3">
        <v>8.9549999999999998E-6</v>
      </c>
      <c r="H18" s="3">
        <v>2.4360000000000001E-5</v>
      </c>
      <c r="J18" s="3" t="s">
        <v>16</v>
      </c>
    </row>
    <row r="19" spans="1:12">
      <c r="A19" s="3" t="s">
        <v>1131</v>
      </c>
      <c r="B19" s="3" t="s">
        <v>1167</v>
      </c>
      <c r="C19" s="3" t="s">
        <v>1168</v>
      </c>
      <c r="I19" s="3" t="s">
        <v>15</v>
      </c>
      <c r="J19" s="3" t="s">
        <v>16</v>
      </c>
    </row>
    <row r="20" spans="1:12">
      <c r="A20" s="3" t="s">
        <v>1131</v>
      </c>
      <c r="B20" s="3" t="s">
        <v>1169</v>
      </c>
      <c r="C20" s="3" t="s">
        <v>1170</v>
      </c>
      <c r="G20" s="3">
        <v>0</v>
      </c>
      <c r="H20" s="3">
        <v>4.5410000000000002E-6</v>
      </c>
      <c r="J20" s="3" t="s">
        <v>70</v>
      </c>
    </row>
    <row r="21" spans="1:12">
      <c r="A21" s="3" t="s">
        <v>1131</v>
      </c>
      <c r="B21" s="3" t="s">
        <v>1171</v>
      </c>
      <c r="C21" s="3" t="s">
        <v>1172</v>
      </c>
    </row>
    <row r="22" spans="1:12">
      <c r="A22" s="3" t="s">
        <v>1131</v>
      </c>
      <c r="B22" s="3" t="s">
        <v>1173</v>
      </c>
      <c r="C22" s="3" t="s">
        <v>1174</v>
      </c>
      <c r="G22" s="3">
        <v>9.7229999999999999E-6</v>
      </c>
      <c r="H22" s="3">
        <v>4.2629999999999997E-6</v>
      </c>
    </row>
    <row r="23" spans="1:12">
      <c r="A23" s="3" t="s">
        <v>1131</v>
      </c>
      <c r="B23" s="3" t="s">
        <v>1175</v>
      </c>
      <c r="C23" s="3" t="s">
        <v>1176</v>
      </c>
      <c r="G23" s="3">
        <v>0</v>
      </c>
      <c r="H23" s="3">
        <v>4.2400000000000001E-6</v>
      </c>
    </row>
    <row r="24" spans="1:12">
      <c r="A24" s="3" t="s">
        <v>1131</v>
      </c>
      <c r="B24" s="3" t="s">
        <v>1177</v>
      </c>
      <c r="C24" s="3" t="s">
        <v>1178</v>
      </c>
      <c r="G24" s="3">
        <v>8.9709999999999993E-6</v>
      </c>
      <c r="H24" s="3">
        <v>4.0670000000000002E-6</v>
      </c>
    </row>
    <row r="25" spans="1:12">
      <c r="A25" s="3" t="s">
        <v>1131</v>
      </c>
      <c r="B25" s="3" t="s">
        <v>1179</v>
      </c>
      <c r="C25" s="3" t="s">
        <v>1180</v>
      </c>
      <c r="G25" s="3">
        <v>0</v>
      </c>
      <c r="H25" s="3">
        <v>8.1219999999999995E-6</v>
      </c>
    </row>
    <row r="26" spans="1:12">
      <c r="A26" s="3" t="s">
        <v>1131</v>
      </c>
      <c r="B26" s="3" t="s">
        <v>1181</v>
      </c>
      <c r="C26" s="3" t="s">
        <v>1182</v>
      </c>
      <c r="G26" s="3">
        <v>8.9509999999999995E-6</v>
      </c>
      <c r="H26" s="3">
        <v>4.0609999999999997E-6</v>
      </c>
    </row>
    <row r="27" spans="1:12">
      <c r="A27" s="3" t="s">
        <v>1131</v>
      </c>
      <c r="B27" s="3" t="s">
        <v>1183</v>
      </c>
      <c r="C27" s="3" t="s">
        <v>1184</v>
      </c>
      <c r="G27" s="3">
        <v>9.0939999999999997E-6</v>
      </c>
      <c r="H27" s="3">
        <v>4.1239999999999998E-6</v>
      </c>
    </row>
    <row r="28" spans="1:12">
      <c r="A28" s="3" t="s">
        <v>1131</v>
      </c>
      <c r="B28" s="3" t="s">
        <v>1185</v>
      </c>
      <c r="C28" s="3" t="s">
        <v>1186</v>
      </c>
      <c r="G28" s="3">
        <v>0</v>
      </c>
      <c r="H28" s="3">
        <v>4.138E-6</v>
      </c>
    </row>
    <row r="29" spans="1:12">
      <c r="A29" s="3" t="s">
        <v>1131</v>
      </c>
      <c r="B29" s="3" t="s">
        <v>30</v>
      </c>
      <c r="C29" s="3" t="s">
        <v>1187</v>
      </c>
      <c r="G29" s="3">
        <v>8.9779999999999994E-6</v>
      </c>
      <c r="H29" s="3">
        <v>4.0690000000000003E-6</v>
      </c>
      <c r="L29" s="3" t="s">
        <v>32</v>
      </c>
    </row>
    <row r="30" spans="1:12">
      <c r="A30" s="3" t="s">
        <v>1131</v>
      </c>
      <c r="B30" s="3" t="s">
        <v>30</v>
      </c>
      <c r="C30" s="3" t="s">
        <v>1188</v>
      </c>
      <c r="G30" s="3">
        <v>2.3730000000000001E-5</v>
      </c>
      <c r="H30" s="3">
        <v>1.084E-5</v>
      </c>
      <c r="I30" s="4"/>
      <c r="L30" s="3" t="s">
        <v>32</v>
      </c>
    </row>
    <row r="31" spans="1:12">
      <c r="A31" s="3" t="s">
        <v>1131</v>
      </c>
      <c r="B31" s="3" t="s">
        <v>30</v>
      </c>
      <c r="C31" s="3" t="s">
        <v>1189</v>
      </c>
      <c r="G31" s="3">
        <v>0</v>
      </c>
      <c r="H31" s="3">
        <v>4.1069999999999998E-6</v>
      </c>
      <c r="I31" s="4"/>
      <c r="L31" s="3" t="s">
        <v>36</v>
      </c>
    </row>
    <row r="32" spans="1:12">
      <c r="A32" s="3" t="s">
        <v>1131</v>
      </c>
      <c r="B32" s="3" t="s">
        <v>30</v>
      </c>
      <c r="C32" s="3" t="s">
        <v>1190</v>
      </c>
      <c r="G32" s="3">
        <v>1.791E-5</v>
      </c>
      <c r="H32" s="3">
        <v>4.0620000000000001E-5</v>
      </c>
      <c r="I32" s="4"/>
      <c r="L32" s="3" t="s">
        <v>36</v>
      </c>
    </row>
    <row r="33" spans="1:16">
      <c r="A33" s="3" t="s">
        <v>1131</v>
      </c>
      <c r="B33" s="3" t="s">
        <v>30</v>
      </c>
      <c r="C33" s="3" t="s">
        <v>1191</v>
      </c>
      <c r="G33" s="3">
        <v>8.9509999999999995E-6</v>
      </c>
      <c r="H33" s="3">
        <v>8.1210000000000007E-6</v>
      </c>
      <c r="I33" s="4"/>
      <c r="L33" s="3" t="s">
        <v>36</v>
      </c>
    </row>
    <row r="34" spans="1:16">
      <c r="A34" s="3" t="s">
        <v>1131</v>
      </c>
      <c r="B34" s="3" t="s">
        <v>30</v>
      </c>
      <c r="C34" s="3" t="s">
        <v>1192</v>
      </c>
      <c r="G34" s="3">
        <v>0</v>
      </c>
      <c r="H34" s="3">
        <v>3.2310000000000001E-5</v>
      </c>
      <c r="L34" s="3" t="s">
        <v>36</v>
      </c>
    </row>
    <row r="38" spans="1:16">
      <c r="C38" s="7" t="s">
        <v>100</v>
      </c>
      <c r="E38" s="3">
        <f>SUM(E2:E37)</f>
        <v>12</v>
      </c>
      <c r="F38" s="3">
        <f t="shared" ref="F38:H38" si="1">SUM(F2:F37)</f>
        <v>4.2462845010615713E-4</v>
      </c>
      <c r="G38" s="3">
        <f t="shared" si="1"/>
        <v>3.6527299999999994E-4</v>
      </c>
      <c r="H38" s="3">
        <f t="shared" si="1"/>
        <v>5.8892500000000013E-4</v>
      </c>
      <c r="M38" s="8" t="s">
        <v>101</v>
      </c>
      <c r="O38" s="7" t="s">
        <v>102</v>
      </c>
      <c r="P38" s="7" t="s">
        <v>103</v>
      </c>
    </row>
    <row r="39" spans="1:16">
      <c r="M39" s="9"/>
      <c r="O39" s="3">
        <v>125320</v>
      </c>
      <c r="P39" s="3">
        <v>273916</v>
      </c>
    </row>
    <row r="40" spans="1:16">
      <c r="O40" s="3">
        <f>O39*G38</f>
        <v>45.776012359999996</v>
      </c>
      <c r="P40" s="3">
        <f>P39*H38</f>
        <v>161.31598030000004</v>
      </c>
    </row>
    <row r="41" spans="1:16">
      <c r="F41" s="3">
        <v>4.2462799999999997E-4</v>
      </c>
      <c r="G41" s="3">
        <v>2.1943E-4</v>
      </c>
      <c r="H41" s="3">
        <v>7.4162299999999996E-4</v>
      </c>
      <c r="J41" s="3">
        <f>F41*F41*100000</f>
        <v>1.8030893838399998E-2</v>
      </c>
      <c r="K41" s="3">
        <f t="shared" ref="K41:L41" si="2">G41*G41*100000</f>
        <v>4.8149524899999997E-3</v>
      </c>
      <c r="L41" s="3">
        <f t="shared" si="2"/>
        <v>5.5000467412899996E-2</v>
      </c>
      <c r="O41" s="7" t="s">
        <v>104</v>
      </c>
    </row>
    <row r="42" spans="1:16">
      <c r="O42" s="3">
        <v>28260</v>
      </c>
    </row>
    <row r="43" spans="1:16">
      <c r="F43" s="3">
        <v>3.6706E-4</v>
      </c>
      <c r="G43" s="3">
        <v>2.6874599999999999E-4</v>
      </c>
      <c r="H43" s="3">
        <v>4.8957700000000005E-4</v>
      </c>
      <c r="J43" s="3">
        <f>F43*F43*100000</f>
        <v>1.3473304359999999E-2</v>
      </c>
      <c r="K43" s="3">
        <f t="shared" ref="K43:L43" si="3">G43*G43*100000</f>
        <v>7.2224412516E-3</v>
      </c>
      <c r="L43" s="3">
        <f t="shared" si="3"/>
        <v>2.3968563892900006E-2</v>
      </c>
      <c r="O43" s="3">
        <v>12</v>
      </c>
    </row>
    <row r="45" spans="1:16">
      <c r="F45" s="3">
        <v>5.8777099999999995E-4</v>
      </c>
      <c r="G45" s="3">
        <v>5.0050699999999997E-4</v>
      </c>
      <c r="H45" s="3">
        <v>6.8586799999999996E-4</v>
      </c>
      <c r="J45" s="3">
        <f>F45*F45*100000</f>
        <v>3.4547474844099993E-2</v>
      </c>
      <c r="K45" s="3">
        <f t="shared" ref="K45:L45" si="4">G45*G45*100000</f>
        <v>2.5050725704899999E-2</v>
      </c>
      <c r="L45" s="3">
        <f t="shared" si="4"/>
        <v>4.7041491342399995E-2</v>
      </c>
    </row>
    <row r="51" spans="1:13">
      <c r="A51" s="3" t="s">
        <v>1131</v>
      </c>
      <c r="B51" s="3" t="s">
        <v>30</v>
      </c>
      <c r="C51" s="3" t="s">
        <v>1193</v>
      </c>
      <c r="G51" s="3">
        <v>4.1699999999999997E-5</v>
      </c>
      <c r="H51" s="3">
        <v>5.5099999999999998E-5</v>
      </c>
      <c r="J51" s="3" t="s">
        <v>70</v>
      </c>
      <c r="M51" s="35" t="s">
        <v>1194</v>
      </c>
    </row>
    <row r="199" spans="6:8">
      <c r="F199" s="6"/>
      <c r="G199" s="6"/>
      <c r="H199" s="6"/>
    </row>
    <row r="249" spans="6:8">
      <c r="F249" s="6">
        <f>SUM(F1:F248)</f>
        <v>2.2287159002123145E-3</v>
      </c>
      <c r="G249" s="6">
        <f t="shared" ref="G249:H249" si="5">SUM(G1:G248)</f>
        <v>1.7609290000000001E-3</v>
      </c>
      <c r="H249" s="6">
        <f t="shared" si="5"/>
        <v>3.1500180000000005E-3</v>
      </c>
    </row>
    <row r="250" spans="6:8">
      <c r="F250" s="3">
        <f>F249*F249</f>
        <v>4.9671745638591868E-6</v>
      </c>
      <c r="G250" s="3">
        <f>G249*G249</f>
        <v>3.1008709430410002E-6</v>
      </c>
      <c r="H250" s="3">
        <f>H249*H249</f>
        <v>9.9226134003240028E-6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862A1-436A-7E46-AFE4-AB18467A146B}">
  <sheetPr codeName="Sheet2"/>
  <dimension ref="A1:P101"/>
  <sheetViews>
    <sheetView topLeftCell="A13" workbookViewId="0">
      <selection activeCell="J44" sqref="J44"/>
    </sheetView>
  </sheetViews>
  <sheetFormatPr baseColWidth="10" defaultRowHeight="15"/>
  <cols>
    <col min="1" max="1" width="19.83203125" style="3" customWidth="1"/>
    <col min="2" max="2" width="17.5" style="3" customWidth="1"/>
    <col min="3" max="3" width="12.6640625" style="3" customWidth="1"/>
    <col min="4" max="5" width="10.83203125" style="3"/>
    <col min="6" max="6" width="11.83203125" style="3" customWidth="1"/>
    <col min="7" max="8" width="12" style="3" bestFit="1" customWidth="1"/>
    <col min="9" max="9" width="8.1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106</v>
      </c>
      <c r="B2" s="3" t="s">
        <v>30</v>
      </c>
      <c r="C2" s="3" t="s">
        <v>107</v>
      </c>
      <c r="D2" s="3" t="s">
        <v>67</v>
      </c>
      <c r="E2" s="3">
        <v>1</v>
      </c>
      <c r="F2" s="6">
        <f>E2/28260</f>
        <v>3.5385704175513094E-5</v>
      </c>
      <c r="G2" s="3">
        <v>0</v>
      </c>
      <c r="H2" s="3">
        <v>4.0609999999999997E-6</v>
      </c>
      <c r="L2" s="3" t="s">
        <v>108</v>
      </c>
    </row>
    <row r="3" spans="1:12">
      <c r="A3" s="3" t="s">
        <v>106</v>
      </c>
      <c r="B3" s="3" t="s">
        <v>109</v>
      </c>
      <c r="C3" s="3" t="s">
        <v>110</v>
      </c>
      <c r="G3" s="3">
        <v>0</v>
      </c>
      <c r="H3" s="3">
        <v>8.1419999999999993E-6</v>
      </c>
      <c r="L3" s="3" t="s">
        <v>19</v>
      </c>
    </row>
    <row r="4" spans="1:12">
      <c r="A4" s="3" t="s">
        <v>106</v>
      </c>
      <c r="B4" s="3" t="s">
        <v>111</v>
      </c>
      <c r="C4" s="3" t="s">
        <v>112</v>
      </c>
      <c r="G4" s="3">
        <v>0</v>
      </c>
      <c r="H4" s="3">
        <v>4.0609999999999997E-6</v>
      </c>
      <c r="L4" s="3" t="s">
        <v>19</v>
      </c>
    </row>
    <row r="5" spans="1:12">
      <c r="A5" s="3" t="s">
        <v>106</v>
      </c>
      <c r="B5" s="3" t="s">
        <v>113</v>
      </c>
      <c r="C5" s="3" t="s">
        <v>114</v>
      </c>
      <c r="G5" s="3">
        <v>0</v>
      </c>
      <c r="H5" s="3">
        <v>3.2480000000000001E-5</v>
      </c>
      <c r="L5" s="3" t="s">
        <v>19</v>
      </c>
    </row>
    <row r="6" spans="1:12">
      <c r="A6" s="3" t="s">
        <v>106</v>
      </c>
      <c r="B6" s="3" t="s">
        <v>115</v>
      </c>
      <c r="C6" s="3" t="s">
        <v>116</v>
      </c>
      <c r="G6" s="3">
        <v>0</v>
      </c>
      <c r="H6" s="3">
        <v>1.082E-5</v>
      </c>
      <c r="L6" s="3" t="s">
        <v>19</v>
      </c>
    </row>
    <row r="7" spans="1:12">
      <c r="A7" s="3" t="s">
        <v>106</v>
      </c>
      <c r="B7" s="3" t="s">
        <v>117</v>
      </c>
      <c r="C7" s="3" t="s">
        <v>118</v>
      </c>
      <c r="G7" s="3">
        <v>0</v>
      </c>
      <c r="H7" s="3">
        <v>8.933E-5</v>
      </c>
      <c r="L7" s="3" t="s">
        <v>19</v>
      </c>
    </row>
    <row r="8" spans="1:12">
      <c r="A8" s="3" t="s">
        <v>106</v>
      </c>
      <c r="B8" s="3" t="s">
        <v>119</v>
      </c>
      <c r="C8" s="3" t="s">
        <v>120</v>
      </c>
      <c r="G8" s="3">
        <v>0</v>
      </c>
      <c r="H8" s="3">
        <v>4.0609999999999997E-6</v>
      </c>
      <c r="L8" s="3" t="s">
        <v>19</v>
      </c>
    </row>
    <row r="9" spans="1:12">
      <c r="A9" s="3" t="s">
        <v>106</v>
      </c>
      <c r="B9" s="3" t="s">
        <v>121</v>
      </c>
      <c r="C9" s="3" t="s">
        <v>122</v>
      </c>
      <c r="G9" s="3">
        <v>0</v>
      </c>
      <c r="H9" s="3">
        <v>4.0609999999999997E-6</v>
      </c>
      <c r="L9" s="3" t="s">
        <v>19</v>
      </c>
    </row>
    <row r="10" spans="1:12">
      <c r="A10" s="3" t="s">
        <v>106</v>
      </c>
      <c r="B10" s="3" t="s">
        <v>123</v>
      </c>
      <c r="C10" s="3" t="s">
        <v>124</v>
      </c>
      <c r="G10" s="3">
        <v>0</v>
      </c>
      <c r="H10" s="3">
        <v>4.0609999999999997E-6</v>
      </c>
      <c r="L10" s="3" t="s">
        <v>19</v>
      </c>
    </row>
    <row r="11" spans="1:12">
      <c r="A11" s="3" t="s">
        <v>106</v>
      </c>
      <c r="B11" s="3" t="s">
        <v>125</v>
      </c>
      <c r="C11" s="3" t="s">
        <v>126</v>
      </c>
      <c r="G11" s="3">
        <v>0</v>
      </c>
      <c r="H11" s="3">
        <v>4.0620000000000002E-6</v>
      </c>
      <c r="L11" s="3" t="s">
        <v>19</v>
      </c>
    </row>
    <row r="12" spans="1:12">
      <c r="A12" s="3" t="s">
        <v>106</v>
      </c>
      <c r="B12" s="3" t="s">
        <v>127</v>
      </c>
      <c r="C12" s="3" t="s">
        <v>128</v>
      </c>
      <c r="G12" s="3">
        <v>0</v>
      </c>
      <c r="H12" s="3">
        <v>4.0609999999999997E-6</v>
      </c>
      <c r="L12" s="3" t="s">
        <v>19</v>
      </c>
    </row>
    <row r="13" spans="1:12">
      <c r="A13" s="3" t="s">
        <v>106</v>
      </c>
      <c r="B13" s="3" t="s">
        <v>30</v>
      </c>
      <c r="C13" s="3" t="s">
        <v>129</v>
      </c>
      <c r="G13" s="3">
        <v>0</v>
      </c>
      <c r="H13" s="3">
        <v>4.0609999999999997E-6</v>
      </c>
      <c r="L13" s="3" t="s">
        <v>32</v>
      </c>
    </row>
    <row r="14" spans="1:12">
      <c r="A14" s="3" t="s">
        <v>106</v>
      </c>
      <c r="B14" s="3" t="s">
        <v>30</v>
      </c>
      <c r="C14" s="3" t="s">
        <v>130</v>
      </c>
      <c r="G14" s="3">
        <v>0</v>
      </c>
      <c r="H14" s="3">
        <v>4.0609999999999997E-6</v>
      </c>
      <c r="I14" s="4"/>
      <c r="L14" s="3" t="s">
        <v>32</v>
      </c>
    </row>
    <row r="15" spans="1:12">
      <c r="A15" s="3" t="s">
        <v>106</v>
      </c>
      <c r="B15" s="3" t="s">
        <v>30</v>
      </c>
      <c r="C15" s="3" t="s">
        <v>131</v>
      </c>
      <c r="G15" s="3">
        <v>0</v>
      </c>
      <c r="H15" s="3">
        <v>3.2299999999999999E-5</v>
      </c>
      <c r="L15" s="3" t="s">
        <v>36</v>
      </c>
    </row>
    <row r="16" spans="1:12">
      <c r="A16" s="3" t="s">
        <v>106</v>
      </c>
      <c r="B16" s="3" t="s">
        <v>30</v>
      </c>
      <c r="C16" s="3" t="s">
        <v>132</v>
      </c>
      <c r="G16" s="3">
        <v>8.9509999999999995E-6</v>
      </c>
      <c r="H16" s="3">
        <v>4.0609999999999997E-6</v>
      </c>
      <c r="J16" s="3" t="s">
        <v>16</v>
      </c>
    </row>
    <row r="17" spans="1:12">
      <c r="A17" s="3" t="s">
        <v>106</v>
      </c>
      <c r="B17" s="3" t="s">
        <v>133</v>
      </c>
      <c r="C17" s="3" t="s">
        <v>134</v>
      </c>
      <c r="G17" s="3">
        <v>8.9509999999999995E-6</v>
      </c>
      <c r="H17" s="3">
        <v>4.0609999999999997E-6</v>
      </c>
      <c r="L17" s="3" t="s">
        <v>19</v>
      </c>
    </row>
    <row r="18" spans="1:12">
      <c r="A18" s="3" t="s">
        <v>106</v>
      </c>
      <c r="B18" s="3" t="s">
        <v>135</v>
      </c>
      <c r="C18" s="3" t="s">
        <v>136</v>
      </c>
      <c r="G18" s="3">
        <v>8.9509999999999995E-6</v>
      </c>
      <c r="H18" s="3">
        <v>4.0609999999999997E-6</v>
      </c>
      <c r="L18" s="3" t="s">
        <v>19</v>
      </c>
    </row>
    <row r="19" spans="1:12">
      <c r="A19" s="3" t="s">
        <v>106</v>
      </c>
      <c r="B19" s="3" t="s">
        <v>137</v>
      </c>
      <c r="C19" s="3" t="s">
        <v>138</v>
      </c>
      <c r="G19" s="3">
        <v>8.9509999999999995E-6</v>
      </c>
      <c r="H19" s="3">
        <v>4.0609999999999997E-6</v>
      </c>
      <c r="L19" s="3" t="s">
        <v>19</v>
      </c>
    </row>
    <row r="20" spans="1:12">
      <c r="A20" s="3" t="s">
        <v>106</v>
      </c>
      <c r="B20" s="3" t="s">
        <v>30</v>
      </c>
      <c r="C20" s="3" t="s">
        <v>139</v>
      </c>
      <c r="G20" s="3">
        <v>8.9509999999999995E-6</v>
      </c>
      <c r="H20" s="3">
        <v>4.0609999999999997E-6</v>
      </c>
      <c r="I20" s="4"/>
      <c r="L20" s="3" t="s">
        <v>32</v>
      </c>
    </row>
    <row r="21" spans="1:12">
      <c r="A21" s="3" t="s">
        <v>106</v>
      </c>
      <c r="B21" s="3" t="s">
        <v>140</v>
      </c>
      <c r="C21" s="3" t="s">
        <v>141</v>
      </c>
      <c r="G21" s="3">
        <v>8.952E-6</v>
      </c>
      <c r="H21" s="3">
        <v>4.0609999999999997E-6</v>
      </c>
      <c r="I21" s="3" t="s">
        <v>15</v>
      </c>
    </row>
    <row r="22" spans="1:12">
      <c r="A22" s="3" t="s">
        <v>106</v>
      </c>
      <c r="B22" s="3" t="s">
        <v>142</v>
      </c>
      <c r="C22" s="3" t="s">
        <v>143</v>
      </c>
      <c r="G22" s="3">
        <v>8.952E-6</v>
      </c>
      <c r="H22" s="3">
        <v>4.0609999999999997E-6</v>
      </c>
      <c r="L22" s="3" t="s">
        <v>19</v>
      </c>
    </row>
    <row r="23" spans="1:12">
      <c r="A23" s="3" t="s">
        <v>106</v>
      </c>
      <c r="B23" s="3" t="s">
        <v>144</v>
      </c>
      <c r="C23" s="3" t="s">
        <v>145</v>
      </c>
      <c r="G23" s="3">
        <v>8.9670000000000007E-6</v>
      </c>
      <c r="H23" s="3">
        <v>4.065E-6</v>
      </c>
      <c r="L23" s="3" t="s">
        <v>19</v>
      </c>
    </row>
    <row r="24" spans="1:12">
      <c r="A24" s="3" t="s">
        <v>106</v>
      </c>
      <c r="B24" s="3" t="s">
        <v>30</v>
      </c>
      <c r="C24" s="3" t="s">
        <v>146</v>
      </c>
      <c r="G24" s="3">
        <v>8.9900000000000003E-6</v>
      </c>
      <c r="H24" s="3">
        <v>4.0709999999999996E-6</v>
      </c>
      <c r="I24" s="4"/>
      <c r="L24" s="3" t="s">
        <v>32</v>
      </c>
    </row>
    <row r="25" spans="1:12">
      <c r="A25" s="3" t="s">
        <v>106</v>
      </c>
      <c r="B25" s="3" t="s">
        <v>147</v>
      </c>
      <c r="C25" s="3" t="s">
        <v>148</v>
      </c>
      <c r="D25" s="3" t="s">
        <v>67</v>
      </c>
      <c r="E25" s="3">
        <v>1</v>
      </c>
      <c r="F25" s="6">
        <f>E25/28260</f>
        <v>3.5385704175513094E-5</v>
      </c>
      <c r="G25" s="3">
        <v>8.9959999999999999E-6</v>
      </c>
      <c r="H25" s="3">
        <v>4.0729999999999998E-6</v>
      </c>
      <c r="J25" s="3" t="s">
        <v>70</v>
      </c>
    </row>
    <row r="26" spans="1:12">
      <c r="A26" s="3" t="s">
        <v>106</v>
      </c>
      <c r="B26" s="3" t="s">
        <v>149</v>
      </c>
      <c r="C26" s="3" t="s">
        <v>150</v>
      </c>
      <c r="D26" s="3" t="s">
        <v>67</v>
      </c>
      <c r="E26" s="3">
        <v>1</v>
      </c>
      <c r="F26" s="6">
        <f>E26/28260</f>
        <v>3.5385704175513094E-5</v>
      </c>
      <c r="G26" s="3">
        <v>1.7900000000000001E-5</v>
      </c>
      <c r="H26" s="3">
        <v>8.1210000000000007E-6</v>
      </c>
      <c r="L26" s="3" t="s">
        <v>19</v>
      </c>
    </row>
    <row r="27" spans="1:12">
      <c r="A27" s="3" t="s">
        <v>106</v>
      </c>
      <c r="B27" s="3" t="s">
        <v>151</v>
      </c>
      <c r="C27" s="3" t="s">
        <v>152</v>
      </c>
      <c r="G27" s="3">
        <v>1.7900000000000001E-5</v>
      </c>
      <c r="H27" s="3">
        <v>8.1219999999999995E-6</v>
      </c>
      <c r="I27" s="3" t="s">
        <v>15</v>
      </c>
      <c r="J27" s="3" t="s">
        <v>153</v>
      </c>
    </row>
    <row r="28" spans="1:12">
      <c r="A28" s="3" t="s">
        <v>106</v>
      </c>
      <c r="B28" s="3" t="s">
        <v>154</v>
      </c>
      <c r="C28" s="3" t="s">
        <v>155</v>
      </c>
      <c r="D28" s="3" t="s">
        <v>67</v>
      </c>
      <c r="E28" s="3">
        <v>3</v>
      </c>
      <c r="F28" s="6">
        <f>E28/28260</f>
        <v>1.0615711252653928E-4</v>
      </c>
      <c r="G28" s="3">
        <v>1.7929999999999999E-5</v>
      </c>
      <c r="H28" s="3">
        <v>8.1280000000000008E-6</v>
      </c>
      <c r="L28" s="3" t="s">
        <v>19</v>
      </c>
    </row>
    <row r="29" spans="1:12">
      <c r="A29" s="3" t="s">
        <v>106</v>
      </c>
      <c r="B29" s="3" t="s">
        <v>30</v>
      </c>
      <c r="C29" s="3" t="s">
        <v>156</v>
      </c>
      <c r="G29" s="3">
        <v>2.6959999999999999E-5</v>
      </c>
      <c r="H29" s="3">
        <v>1.221E-5</v>
      </c>
      <c r="I29" s="4"/>
      <c r="L29" s="3" t="s">
        <v>32</v>
      </c>
    </row>
    <row r="30" spans="1:12">
      <c r="A30" s="3" t="s">
        <v>106</v>
      </c>
      <c r="B30" s="3" t="s">
        <v>157</v>
      </c>
      <c r="C30" s="3" t="s">
        <v>158</v>
      </c>
      <c r="G30" s="3">
        <v>3.9459999999999998E-5</v>
      </c>
      <c r="H30" s="3">
        <v>1.804E-5</v>
      </c>
      <c r="L30" s="3" t="s">
        <v>19</v>
      </c>
    </row>
    <row r="31" spans="1:12">
      <c r="A31" s="3" t="s">
        <v>106</v>
      </c>
      <c r="B31" s="3" t="s">
        <v>159</v>
      </c>
      <c r="C31" s="3" t="s">
        <v>160</v>
      </c>
      <c r="G31" s="3">
        <v>6.6649999999999994E-5</v>
      </c>
      <c r="H31" s="3">
        <v>3.2289999999999997E-5</v>
      </c>
      <c r="I31" s="3" t="s">
        <v>15</v>
      </c>
      <c r="J31" s="3" t="s">
        <v>153</v>
      </c>
    </row>
    <row r="32" spans="1:12">
      <c r="A32" s="3" t="s">
        <v>106</v>
      </c>
      <c r="B32" s="3" t="s">
        <v>161</v>
      </c>
      <c r="C32" s="3" t="s">
        <v>162</v>
      </c>
      <c r="G32" s="3">
        <v>7.1009999999999999E-5</v>
      </c>
      <c r="H32" s="3">
        <v>4.689E-5</v>
      </c>
      <c r="J32" s="3" t="s">
        <v>163</v>
      </c>
      <c r="K32" s="3" t="s">
        <v>70</v>
      </c>
    </row>
    <row r="33" spans="1:16">
      <c r="A33" s="3" t="s">
        <v>106</v>
      </c>
      <c r="B33" s="3" t="s">
        <v>164</v>
      </c>
      <c r="C33" s="3" t="s">
        <v>165</v>
      </c>
      <c r="D33" s="3" t="s">
        <v>67</v>
      </c>
      <c r="E33" s="3">
        <v>3</v>
      </c>
      <c r="F33" s="6">
        <f>E33/28260</f>
        <v>1.0615711252653928E-4</v>
      </c>
      <c r="G33" s="3">
        <v>1.105E-4</v>
      </c>
      <c r="H33" s="3">
        <v>6.1320000000000002E-5</v>
      </c>
      <c r="J33" s="3" t="s">
        <v>70</v>
      </c>
    </row>
    <row r="34" spans="1:16">
      <c r="A34" s="3" t="s">
        <v>106</v>
      </c>
      <c r="B34" s="3" t="s">
        <v>166</v>
      </c>
      <c r="C34" s="3" t="s">
        <v>167</v>
      </c>
      <c r="D34" s="3" t="s">
        <v>67</v>
      </c>
      <c r="E34" s="3">
        <v>1</v>
      </c>
      <c r="F34" s="6">
        <f>E34/28260</f>
        <v>3.5385704175513094E-5</v>
      </c>
      <c r="L34" s="3" t="s">
        <v>19</v>
      </c>
    </row>
    <row r="35" spans="1:16">
      <c r="A35" s="3" t="s">
        <v>106</v>
      </c>
      <c r="B35" s="3" t="s">
        <v>30</v>
      </c>
      <c r="C35" s="3" t="s">
        <v>168</v>
      </c>
      <c r="D35" s="3" t="s">
        <v>67</v>
      </c>
      <c r="E35" s="3">
        <v>1</v>
      </c>
      <c r="F35" s="6">
        <f>E35/28260</f>
        <v>3.5385704175513094E-5</v>
      </c>
      <c r="L35" s="3" t="s">
        <v>19</v>
      </c>
    </row>
    <row r="36" spans="1:16">
      <c r="A36" s="3" t="s">
        <v>106</v>
      </c>
      <c r="B36" s="3" t="s">
        <v>169</v>
      </c>
      <c r="C36" s="3" t="s">
        <v>170</v>
      </c>
      <c r="D36" s="3" t="s">
        <v>67</v>
      </c>
      <c r="E36" s="3">
        <v>1</v>
      </c>
      <c r="F36" s="6">
        <f>E36/28260</f>
        <v>3.5385704175513094E-5</v>
      </c>
      <c r="L36" s="3" t="s">
        <v>19</v>
      </c>
    </row>
    <row r="37" spans="1:16">
      <c r="A37" s="3" t="s">
        <v>106</v>
      </c>
      <c r="B37" s="3" t="s">
        <v>171</v>
      </c>
      <c r="C37" s="3" t="s">
        <v>172</v>
      </c>
      <c r="D37" s="3" t="s">
        <v>67</v>
      </c>
      <c r="E37" s="3">
        <v>2</v>
      </c>
      <c r="F37" s="6">
        <f>E37/28260</f>
        <v>7.0771408351026188E-5</v>
      </c>
      <c r="L37" s="3" t="s">
        <v>19</v>
      </c>
    </row>
    <row r="41" spans="1:16">
      <c r="C41" s="7" t="s">
        <v>100</v>
      </c>
      <c r="E41" s="3">
        <f>SUM(E2:E37)</f>
        <v>14</v>
      </c>
      <c r="F41" s="3">
        <f t="shared" ref="F41:H41" si="0">SUM(F2:F37)</f>
        <v>4.9539985845718348E-4</v>
      </c>
      <c r="G41" s="3">
        <f t="shared" si="0"/>
        <v>4.5792199999999993E-4</v>
      </c>
      <c r="H41" s="3">
        <f t="shared" si="0"/>
        <v>4.4537899999999998E-4</v>
      </c>
      <c r="M41" s="8" t="s">
        <v>101</v>
      </c>
      <c r="O41" s="7" t="s">
        <v>102</v>
      </c>
      <c r="P41" s="7" t="s">
        <v>103</v>
      </c>
    </row>
    <row r="42" spans="1:16">
      <c r="M42" s="9"/>
      <c r="O42" s="3">
        <v>126720</v>
      </c>
      <c r="P42" s="3">
        <v>277236</v>
      </c>
    </row>
    <row r="43" spans="1:16">
      <c r="O43" s="3">
        <f>O42*G41</f>
        <v>58.027875839999993</v>
      </c>
      <c r="P43" s="3">
        <f>P42*H41</f>
        <v>123.475092444</v>
      </c>
    </row>
    <row r="44" spans="1:16">
      <c r="F44" s="3">
        <v>4.9540000000000001E-4</v>
      </c>
      <c r="G44" s="3">
        <v>2.7086500000000002E-4</v>
      </c>
      <c r="H44" s="3">
        <v>8.3105699999999995E-4</v>
      </c>
      <c r="J44" s="3">
        <f>F44*F44*100000</f>
        <v>2.4542115999999999E-2</v>
      </c>
      <c r="K44" s="3">
        <f t="shared" ref="K44:L44" si="1">G44*G44*100000</f>
        <v>7.3367848225000011E-3</v>
      </c>
      <c r="L44" s="3">
        <f t="shared" si="1"/>
        <v>6.9065573724899992E-2</v>
      </c>
      <c r="O44" s="3" t="s">
        <v>104</v>
      </c>
    </row>
    <row r="45" spans="1:16">
      <c r="O45" s="3" t="s">
        <v>105</v>
      </c>
    </row>
    <row r="46" spans="1:16">
      <c r="F46" s="3">
        <v>4.5770199999999999E-4</v>
      </c>
      <c r="G46" s="3">
        <v>3.4757000000000001E-4</v>
      </c>
      <c r="H46" s="3">
        <v>5.9164600000000003E-4</v>
      </c>
      <c r="J46" s="3">
        <f>F46*F46*100000</f>
        <v>2.0949112080399998E-2</v>
      </c>
      <c r="K46" s="3">
        <f>G46*G46*100000</f>
        <v>1.208049049E-2</v>
      </c>
      <c r="L46" s="3">
        <f>H46*H46*100000</f>
        <v>3.5004498931600007E-2</v>
      </c>
      <c r="O46" s="3">
        <v>28260</v>
      </c>
    </row>
    <row r="47" spans="1:16">
      <c r="O47" s="3">
        <v>14</v>
      </c>
    </row>
    <row r="48" spans="1:16">
      <c r="F48" s="3">
        <v>4.4366499999999999E-4</v>
      </c>
      <c r="G48" s="3">
        <v>3.6874199999999997E-4</v>
      </c>
      <c r="H48" s="3">
        <v>5.29333E-4</v>
      </c>
      <c r="J48" s="3">
        <f>F48*F48*100000</f>
        <v>1.9683863222499997E-2</v>
      </c>
      <c r="K48" s="3">
        <f t="shared" ref="K48:L48" si="2">G48*G48*100000</f>
        <v>1.3597066256399996E-2</v>
      </c>
      <c r="L48" s="3">
        <f t="shared" si="2"/>
        <v>2.80193424889E-2</v>
      </c>
    </row>
    <row r="100" spans="6:8">
      <c r="F100" s="6">
        <f>SUM(F1:F99)</f>
        <v>2.3875667169143671E-3</v>
      </c>
      <c r="G100" s="6">
        <f t="shared" ref="G100:H100" si="3">SUM(G1:G99)</f>
        <v>1.9030209999999997E-3</v>
      </c>
      <c r="H100" s="6">
        <f t="shared" si="3"/>
        <v>2.8427939999999996E-3</v>
      </c>
    </row>
    <row r="101" spans="6:8">
      <c r="F101" s="3">
        <f>F100*F100</f>
        <v>5.7004748277172499E-6</v>
      </c>
      <c r="G101" s="3">
        <f t="shared" ref="G101:H101" si="4">G100*G100</f>
        <v>3.6214889264409991E-6</v>
      </c>
      <c r="H101" s="3">
        <f t="shared" si="4"/>
        <v>8.081477726435997E-6</v>
      </c>
    </row>
  </sheetData>
  <phoneticPr fontId="3" type="noConversion"/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36E97-6F2F-E74C-A99B-EE658849FDCC}">
  <sheetPr codeName="Sheet20"/>
  <dimension ref="A1:P101"/>
  <sheetViews>
    <sheetView workbookViewId="0">
      <selection activeCell="A2" sqref="A2"/>
    </sheetView>
  </sheetViews>
  <sheetFormatPr baseColWidth="10" defaultRowHeight="15"/>
  <cols>
    <col min="1" max="1" width="21.83203125" style="3" customWidth="1"/>
    <col min="2" max="2" width="18.1640625" style="3" customWidth="1"/>
    <col min="3" max="3" width="16.5" style="3" customWidth="1"/>
    <col min="4" max="4" width="10.83203125" style="3"/>
    <col min="5" max="5" width="8.5" style="3" customWidth="1"/>
    <col min="6" max="6" width="13" style="3" customWidth="1"/>
    <col min="7" max="8" width="12" style="3" bestFit="1" customWidth="1"/>
    <col min="9" max="9" width="10.83203125" style="3"/>
    <col min="10" max="10" width="16.33203125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353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1195</v>
      </c>
      <c r="B2" s="3" t="s">
        <v>1196</v>
      </c>
      <c r="C2" s="3" t="s">
        <v>1197</v>
      </c>
      <c r="D2" s="3" t="s">
        <v>67</v>
      </c>
      <c r="E2" s="3">
        <v>3</v>
      </c>
      <c r="F2" s="6">
        <f>E2/28260</f>
        <v>1.0615711252653928E-4</v>
      </c>
      <c r="G2" s="3">
        <v>0</v>
      </c>
      <c r="H2" s="3">
        <v>4.0609999999999997E-6</v>
      </c>
      <c r="L2" s="3" t="s">
        <v>19</v>
      </c>
    </row>
    <row r="3" spans="1:12">
      <c r="A3" s="3" t="s">
        <v>1195</v>
      </c>
      <c r="B3" s="3" t="s">
        <v>1198</v>
      </c>
      <c r="C3" s="3" t="s">
        <v>1199</v>
      </c>
      <c r="G3" s="3">
        <v>0</v>
      </c>
      <c r="H3" s="3">
        <v>4.0720000000000001E-6</v>
      </c>
      <c r="I3" s="3" t="s">
        <v>15</v>
      </c>
      <c r="J3" s="3" t="s">
        <v>16</v>
      </c>
    </row>
    <row r="4" spans="1:12">
      <c r="A4" s="3" t="s">
        <v>1195</v>
      </c>
      <c r="B4" s="3" t="s">
        <v>1200</v>
      </c>
      <c r="C4" s="3" t="s">
        <v>1201</v>
      </c>
      <c r="G4" s="3">
        <v>0</v>
      </c>
      <c r="H4" s="3">
        <v>4.0620000000000002E-6</v>
      </c>
      <c r="J4" s="3" t="s">
        <v>16</v>
      </c>
    </row>
    <row r="5" spans="1:12">
      <c r="A5" s="3" t="s">
        <v>1195</v>
      </c>
      <c r="B5" s="3" t="s">
        <v>1200</v>
      </c>
      <c r="C5" s="3" t="s">
        <v>1202</v>
      </c>
      <c r="G5" s="3">
        <v>0</v>
      </c>
      <c r="H5" s="3">
        <v>4.0620000000000002E-6</v>
      </c>
      <c r="I5" s="3" t="s">
        <v>15</v>
      </c>
    </row>
    <row r="6" spans="1:12">
      <c r="A6" s="3" t="s">
        <v>1195</v>
      </c>
      <c r="B6" s="3" t="s">
        <v>1203</v>
      </c>
      <c r="C6" s="3" t="s">
        <v>1204</v>
      </c>
      <c r="G6" s="3">
        <v>0</v>
      </c>
      <c r="H6" s="3">
        <v>1.082E-5</v>
      </c>
      <c r="I6" s="3" t="s">
        <v>15</v>
      </c>
    </row>
    <row r="7" spans="1:12">
      <c r="A7" s="3" t="s">
        <v>1195</v>
      </c>
      <c r="B7" s="3" t="s">
        <v>1205</v>
      </c>
      <c r="C7" s="3" t="s">
        <v>1206</v>
      </c>
      <c r="G7" s="3">
        <v>0</v>
      </c>
      <c r="H7" s="3">
        <v>4.0609999999999997E-6</v>
      </c>
      <c r="L7" s="3" t="s">
        <v>19</v>
      </c>
    </row>
    <row r="8" spans="1:12">
      <c r="A8" s="3" t="s">
        <v>1195</v>
      </c>
      <c r="B8" s="3" t="s">
        <v>1207</v>
      </c>
      <c r="C8" s="3" t="s">
        <v>1208</v>
      </c>
      <c r="G8" s="3">
        <v>0</v>
      </c>
      <c r="H8" s="3">
        <v>4.0620000000000002E-6</v>
      </c>
      <c r="L8" s="3" t="s">
        <v>19</v>
      </c>
    </row>
    <row r="9" spans="1:12">
      <c r="A9" s="3" t="s">
        <v>1195</v>
      </c>
      <c r="B9" s="3" t="s">
        <v>1209</v>
      </c>
      <c r="C9" s="3" t="s">
        <v>1210</v>
      </c>
      <c r="G9" s="3">
        <v>0</v>
      </c>
      <c r="H9" s="3">
        <v>3.2299999999999999E-5</v>
      </c>
      <c r="L9" s="3" t="s">
        <v>19</v>
      </c>
    </row>
    <row r="10" spans="1:12">
      <c r="A10" s="3" t="s">
        <v>1195</v>
      </c>
      <c r="B10" s="3" t="s">
        <v>30</v>
      </c>
      <c r="C10" s="3" t="s">
        <v>1211</v>
      </c>
      <c r="G10" s="3">
        <v>0</v>
      </c>
      <c r="H10" s="3">
        <v>1.223E-5</v>
      </c>
      <c r="L10" s="3" t="s">
        <v>32</v>
      </c>
    </row>
    <row r="11" spans="1:12">
      <c r="A11" s="3" t="s">
        <v>1195</v>
      </c>
      <c r="B11" s="3" t="s">
        <v>30</v>
      </c>
      <c r="C11" s="3" t="s">
        <v>1212</v>
      </c>
      <c r="G11" s="3">
        <v>0</v>
      </c>
      <c r="H11" s="3">
        <v>4.092E-6</v>
      </c>
      <c r="I11" s="4"/>
      <c r="L11" s="3" t="s">
        <v>32</v>
      </c>
    </row>
    <row r="12" spans="1:12">
      <c r="A12" s="3" t="s">
        <v>1195</v>
      </c>
      <c r="B12" s="3" t="s">
        <v>30</v>
      </c>
      <c r="C12" s="3" t="s">
        <v>1213</v>
      </c>
      <c r="G12" s="3">
        <v>0</v>
      </c>
      <c r="H12" s="3">
        <v>4.0629999999999999E-6</v>
      </c>
      <c r="L12" s="3" t="s">
        <v>36</v>
      </c>
    </row>
    <row r="13" spans="1:12">
      <c r="A13" s="3" t="s">
        <v>1195</v>
      </c>
      <c r="B13" s="3" t="s">
        <v>1214</v>
      </c>
      <c r="C13" s="3" t="s">
        <v>1215</v>
      </c>
      <c r="G13" s="3">
        <v>8.9560000000000003E-6</v>
      </c>
      <c r="H13" s="3">
        <v>4.0620000000000002E-6</v>
      </c>
      <c r="I13" s="3" t="s">
        <v>15</v>
      </c>
      <c r="J13" s="3" t="s">
        <v>16</v>
      </c>
    </row>
    <row r="14" spans="1:12">
      <c r="A14" s="3" t="s">
        <v>1195</v>
      </c>
      <c r="B14" s="3" t="s">
        <v>1216</v>
      </c>
      <c r="C14" s="3" t="s">
        <v>1217</v>
      </c>
      <c r="G14" s="3">
        <v>8.9649999999999997E-6</v>
      </c>
      <c r="H14" s="3">
        <v>4.0640000000000004E-6</v>
      </c>
      <c r="L14" s="3" t="s">
        <v>19</v>
      </c>
    </row>
    <row r="15" spans="1:12">
      <c r="A15" s="3" t="s">
        <v>1195</v>
      </c>
      <c r="B15" s="3" t="s">
        <v>1218</v>
      </c>
      <c r="C15" s="3" t="s">
        <v>1219</v>
      </c>
      <c r="G15" s="3">
        <v>8.9670000000000007E-6</v>
      </c>
      <c r="H15" s="3">
        <v>4.0640000000000004E-6</v>
      </c>
      <c r="J15" s="3" t="s">
        <v>70</v>
      </c>
    </row>
    <row r="16" spans="1:12">
      <c r="A16" s="3" t="s">
        <v>1195</v>
      </c>
      <c r="B16" s="3" t="s">
        <v>1220</v>
      </c>
      <c r="C16" s="3" t="s">
        <v>1221</v>
      </c>
      <c r="D16" s="3" t="s">
        <v>584</v>
      </c>
      <c r="E16" s="3">
        <v>0</v>
      </c>
      <c r="F16" s="3">
        <v>0</v>
      </c>
      <c r="G16" s="3">
        <v>1.5780000000000001E-5</v>
      </c>
      <c r="H16" s="3">
        <v>7.5749999999999998E-5</v>
      </c>
      <c r="I16" s="3" t="s">
        <v>15</v>
      </c>
    </row>
    <row r="17" spans="1:12">
      <c r="A17" s="3" t="s">
        <v>1195</v>
      </c>
      <c r="B17" s="3" t="s">
        <v>1222</v>
      </c>
      <c r="C17" s="3" t="s">
        <v>1223</v>
      </c>
      <c r="G17" s="3">
        <v>1.5780000000000001E-5</v>
      </c>
      <c r="H17" s="3">
        <v>7.2150000000000004E-6</v>
      </c>
      <c r="I17" s="3" t="s">
        <v>15</v>
      </c>
    </row>
    <row r="18" spans="1:12">
      <c r="A18" s="3" t="s">
        <v>1195</v>
      </c>
      <c r="B18" s="3" t="s">
        <v>1224</v>
      </c>
      <c r="C18" s="3" t="s">
        <v>1225</v>
      </c>
      <c r="G18" s="3">
        <v>1.791E-5</v>
      </c>
      <c r="H18" s="3">
        <v>8.123E-6</v>
      </c>
      <c r="I18" s="3" t="s">
        <v>15</v>
      </c>
      <c r="J18" s="3" t="s">
        <v>16</v>
      </c>
    </row>
    <row r="19" spans="1:12">
      <c r="A19" s="3" t="s">
        <v>1195</v>
      </c>
      <c r="B19" s="3" t="s">
        <v>1226</v>
      </c>
      <c r="C19" s="3" t="s">
        <v>1227</v>
      </c>
      <c r="G19" s="3">
        <v>1.7920000000000001E-5</v>
      </c>
      <c r="H19" s="3">
        <v>8.1259999999999998E-6</v>
      </c>
      <c r="L19" s="3" t="s">
        <v>19</v>
      </c>
    </row>
    <row r="20" spans="1:12">
      <c r="A20" s="3" t="s">
        <v>1195</v>
      </c>
      <c r="B20" s="3" t="s">
        <v>1228</v>
      </c>
      <c r="C20" s="3" t="s">
        <v>1229</v>
      </c>
      <c r="D20" s="3" t="s">
        <v>67</v>
      </c>
      <c r="E20" s="3">
        <v>1</v>
      </c>
      <c r="F20" s="6">
        <f>E20/28260</f>
        <v>3.5385704175513094E-5</v>
      </c>
      <c r="G20" s="3">
        <v>1.7960000000000001E-5</v>
      </c>
      <c r="H20" s="3">
        <v>5.9789999999999995E-4</v>
      </c>
      <c r="J20" s="3" t="s">
        <v>70</v>
      </c>
    </row>
    <row r="21" spans="1:12">
      <c r="A21" s="3" t="s">
        <v>1195</v>
      </c>
      <c r="B21" s="3" t="s">
        <v>1230</v>
      </c>
      <c r="C21" s="3" t="s">
        <v>1231</v>
      </c>
      <c r="G21" s="3">
        <v>1.7960000000000001E-5</v>
      </c>
      <c r="H21" s="3">
        <v>8.1349999999999992E-6</v>
      </c>
      <c r="L21" s="3" t="s">
        <v>19</v>
      </c>
    </row>
    <row r="22" spans="1:12">
      <c r="A22" s="3" t="s">
        <v>1195</v>
      </c>
      <c r="B22" s="3" t="s">
        <v>1232</v>
      </c>
      <c r="C22" s="3" t="s">
        <v>1233</v>
      </c>
      <c r="G22" s="3">
        <v>2.6849999999999999E-5</v>
      </c>
      <c r="H22" s="3">
        <v>1.218E-5</v>
      </c>
      <c r="I22" s="3" t="s">
        <v>15</v>
      </c>
      <c r="J22" s="3" t="s">
        <v>70</v>
      </c>
    </row>
    <row r="23" spans="1:12">
      <c r="A23" s="3" t="s">
        <v>1195</v>
      </c>
      <c r="B23" s="3" t="s">
        <v>30</v>
      </c>
      <c r="C23" s="3" t="s">
        <v>1234</v>
      </c>
      <c r="G23" s="3">
        <v>2.7010000000000001E-5</v>
      </c>
      <c r="H23" s="3">
        <v>1.222E-5</v>
      </c>
      <c r="J23" s="3" t="s">
        <v>16</v>
      </c>
    </row>
    <row r="24" spans="1:12">
      <c r="A24" s="3" t="s">
        <v>1195</v>
      </c>
      <c r="B24" s="3" t="s">
        <v>30</v>
      </c>
      <c r="C24" s="3" t="s">
        <v>1235</v>
      </c>
      <c r="D24" s="3" t="s">
        <v>67</v>
      </c>
      <c r="E24" s="3">
        <v>2</v>
      </c>
      <c r="F24" s="6">
        <f>E24/28260</f>
        <v>7.0771408351026188E-5</v>
      </c>
      <c r="G24" s="3">
        <v>3.027E-5</v>
      </c>
      <c r="H24" s="3">
        <v>8.1450000000000001E-5</v>
      </c>
      <c r="L24" s="3" t="s">
        <v>77</v>
      </c>
    </row>
    <row r="25" spans="1:12">
      <c r="A25" s="3" t="s">
        <v>1195</v>
      </c>
      <c r="B25" s="3" t="s">
        <v>1236</v>
      </c>
      <c r="C25" s="3" t="s">
        <v>1237</v>
      </c>
      <c r="G25" s="3">
        <v>5.5250000000000001E-5</v>
      </c>
      <c r="H25" s="3">
        <v>2.8860000000000002E-5</v>
      </c>
      <c r="I25" s="3" t="s">
        <v>15</v>
      </c>
      <c r="J25" s="3" t="s">
        <v>16</v>
      </c>
    </row>
    <row r="26" spans="1:12">
      <c r="A26" s="3" t="s">
        <v>1195</v>
      </c>
      <c r="B26" s="3" t="s">
        <v>1238</v>
      </c>
      <c r="C26" s="3" t="s">
        <v>1239</v>
      </c>
      <c r="D26" s="3" t="s">
        <v>67</v>
      </c>
      <c r="E26" s="3">
        <v>1</v>
      </c>
      <c r="F26" s="6">
        <f>E26/28260</f>
        <v>3.5385704175513094E-5</v>
      </c>
      <c r="G26" s="3">
        <v>9.4710000000000006E-5</v>
      </c>
      <c r="H26" s="3">
        <v>5.0500000000000001E-5</v>
      </c>
      <c r="I26" s="3" t="s">
        <v>15</v>
      </c>
      <c r="J26" s="3" t="s">
        <v>70</v>
      </c>
    </row>
    <row r="27" spans="1:12">
      <c r="A27" s="3" t="s">
        <v>1195</v>
      </c>
      <c r="B27" s="3" t="s">
        <v>1240</v>
      </c>
      <c r="C27" s="3" t="s">
        <v>1241</v>
      </c>
      <c r="D27" s="3" t="s">
        <v>584</v>
      </c>
      <c r="E27" s="3">
        <v>0</v>
      </c>
      <c r="F27" s="3">
        <v>0</v>
      </c>
      <c r="I27" s="3" t="s">
        <v>15</v>
      </c>
    </row>
    <row r="28" spans="1:12">
      <c r="A28" s="3" t="s">
        <v>1195</v>
      </c>
      <c r="B28" s="3" t="s">
        <v>1242</v>
      </c>
      <c r="C28" s="3" t="s">
        <v>1243</v>
      </c>
      <c r="D28" s="3" t="s">
        <v>584</v>
      </c>
      <c r="E28" s="3">
        <v>0</v>
      </c>
      <c r="F28" s="3">
        <v>0</v>
      </c>
      <c r="I28" s="3" t="s">
        <v>15</v>
      </c>
    </row>
    <row r="29" spans="1:12">
      <c r="A29" s="3" t="s">
        <v>1195</v>
      </c>
      <c r="B29" s="3" t="s">
        <v>30</v>
      </c>
      <c r="C29" s="3" t="s">
        <v>1244</v>
      </c>
      <c r="D29" s="3" t="s">
        <v>67</v>
      </c>
      <c r="E29" s="3">
        <v>1</v>
      </c>
      <c r="F29" s="6">
        <f t="shared" ref="F29:F35" si="0">E29/28260</f>
        <v>3.5385704175513094E-5</v>
      </c>
      <c r="L29" s="3" t="s">
        <v>19</v>
      </c>
    </row>
    <row r="30" spans="1:12">
      <c r="A30" s="3" t="s">
        <v>1195</v>
      </c>
      <c r="B30" s="3" t="s">
        <v>1245</v>
      </c>
      <c r="C30" s="3" t="s">
        <v>1246</v>
      </c>
      <c r="D30" s="3" t="s">
        <v>67</v>
      </c>
      <c r="E30" s="3">
        <v>1</v>
      </c>
      <c r="F30" s="6">
        <f t="shared" si="0"/>
        <v>3.5385704175513094E-5</v>
      </c>
      <c r="L30" s="3" t="s">
        <v>19</v>
      </c>
    </row>
    <row r="31" spans="1:12">
      <c r="A31" s="3" t="s">
        <v>1195</v>
      </c>
      <c r="B31" s="3" t="s">
        <v>30</v>
      </c>
      <c r="C31" s="3" t="s">
        <v>1247</v>
      </c>
      <c r="D31" s="3" t="s">
        <v>67</v>
      </c>
      <c r="E31" s="3">
        <v>1</v>
      </c>
      <c r="F31" s="6">
        <f t="shared" si="0"/>
        <v>3.5385704175513094E-5</v>
      </c>
      <c r="L31" s="3" t="s">
        <v>77</v>
      </c>
    </row>
    <row r="32" spans="1:12">
      <c r="A32" s="3" t="s">
        <v>1195</v>
      </c>
      <c r="B32" s="3" t="s">
        <v>1248</v>
      </c>
      <c r="C32" s="3" t="s">
        <v>1249</v>
      </c>
      <c r="D32" s="3" t="s">
        <v>67</v>
      </c>
      <c r="E32" s="3">
        <v>1</v>
      </c>
      <c r="F32" s="6">
        <f t="shared" si="0"/>
        <v>3.5385704175513094E-5</v>
      </c>
      <c r="L32" s="3" t="s">
        <v>77</v>
      </c>
    </row>
    <row r="33" spans="1:12">
      <c r="A33" s="3" t="s">
        <v>1195</v>
      </c>
      <c r="B33" s="3" t="s">
        <v>1250</v>
      </c>
      <c r="C33" s="3" t="s">
        <v>1251</v>
      </c>
      <c r="D33" s="3" t="s">
        <v>67</v>
      </c>
      <c r="E33" s="3">
        <v>2</v>
      </c>
      <c r="F33" s="6">
        <f t="shared" si="0"/>
        <v>7.0771408351026188E-5</v>
      </c>
      <c r="L33" s="3" t="s">
        <v>19</v>
      </c>
    </row>
    <row r="34" spans="1:12">
      <c r="A34" s="3" t="s">
        <v>1195</v>
      </c>
      <c r="B34" s="3" t="s">
        <v>1252</v>
      </c>
      <c r="C34" s="3" t="s">
        <v>1253</v>
      </c>
      <c r="D34" s="3" t="s">
        <v>67</v>
      </c>
      <c r="E34" s="3">
        <v>2</v>
      </c>
      <c r="F34" s="6">
        <f t="shared" si="0"/>
        <v>7.0771408351026188E-5</v>
      </c>
      <c r="L34" s="3" t="s">
        <v>19</v>
      </c>
    </row>
    <row r="35" spans="1:12">
      <c r="A35" s="3" t="s">
        <v>1195</v>
      </c>
      <c r="B35" s="3" t="s">
        <v>30</v>
      </c>
      <c r="C35" s="3" t="s">
        <v>1254</v>
      </c>
      <c r="D35" s="3" t="s">
        <v>67</v>
      </c>
      <c r="E35" s="3">
        <v>2</v>
      </c>
      <c r="F35" s="6">
        <f t="shared" si="0"/>
        <v>7.0771408351026188E-5</v>
      </c>
      <c r="L35" s="3" t="s">
        <v>77</v>
      </c>
    </row>
    <row r="36" spans="1:12">
      <c r="A36" s="3" t="s">
        <v>1195</v>
      </c>
      <c r="B36" s="3" t="s">
        <v>1255</v>
      </c>
      <c r="C36" s="3" t="s">
        <v>1256</v>
      </c>
      <c r="I36" s="3" t="s">
        <v>15</v>
      </c>
      <c r="J36" s="3" t="s">
        <v>16</v>
      </c>
    </row>
    <row r="37" spans="1:12">
      <c r="A37" s="3" t="s">
        <v>1195</v>
      </c>
      <c r="B37" s="3" t="s">
        <v>1257</v>
      </c>
      <c r="C37" s="3" t="s">
        <v>1258</v>
      </c>
      <c r="J37" s="3" t="s">
        <v>70</v>
      </c>
    </row>
    <row r="38" spans="1:12">
      <c r="A38" s="3" t="s">
        <v>1195</v>
      </c>
      <c r="B38" s="3" t="s">
        <v>1259</v>
      </c>
      <c r="C38" s="3" t="s">
        <v>1260</v>
      </c>
      <c r="J38" s="3" t="s">
        <v>70</v>
      </c>
    </row>
    <row r="39" spans="1:12">
      <c r="A39" s="3" t="s">
        <v>1195</v>
      </c>
      <c r="B39" s="3" t="s">
        <v>1261</v>
      </c>
      <c r="C39" s="3" t="s">
        <v>1262</v>
      </c>
      <c r="J39" s="3" t="s">
        <v>70</v>
      </c>
    </row>
    <row r="40" spans="1:12">
      <c r="A40" s="3" t="s">
        <v>1195</v>
      </c>
      <c r="B40" s="3" t="s">
        <v>30</v>
      </c>
      <c r="C40" s="3" t="s">
        <v>1263</v>
      </c>
      <c r="I40" s="3" t="s">
        <v>15</v>
      </c>
      <c r="J40" s="3" t="s">
        <v>16</v>
      </c>
    </row>
    <row r="41" spans="1:12">
      <c r="A41" s="3" t="s">
        <v>1195</v>
      </c>
      <c r="B41" s="3" t="s">
        <v>1264</v>
      </c>
      <c r="C41" s="3" t="s">
        <v>1265</v>
      </c>
      <c r="I41" s="3" t="s">
        <v>15</v>
      </c>
      <c r="J41" s="3" t="s">
        <v>16</v>
      </c>
    </row>
    <row r="42" spans="1:12">
      <c r="A42" s="3" t="s">
        <v>1195</v>
      </c>
      <c r="B42" s="3" t="s">
        <v>1266</v>
      </c>
      <c r="C42" s="3" t="s">
        <v>1267</v>
      </c>
      <c r="J42" s="3" t="s">
        <v>70</v>
      </c>
    </row>
    <row r="43" spans="1:12">
      <c r="A43" s="3" t="s">
        <v>1195</v>
      </c>
      <c r="B43" s="3" t="s">
        <v>1268</v>
      </c>
      <c r="C43" s="3" t="s">
        <v>1269</v>
      </c>
      <c r="J43" s="3" t="s">
        <v>70</v>
      </c>
    </row>
    <row r="44" spans="1:12">
      <c r="A44" s="3" t="s">
        <v>1195</v>
      </c>
      <c r="B44" s="3" t="s">
        <v>1270</v>
      </c>
      <c r="C44" s="3" t="s">
        <v>1271</v>
      </c>
      <c r="I44" s="3" t="s">
        <v>15</v>
      </c>
      <c r="J44" s="3" t="s">
        <v>16</v>
      </c>
    </row>
    <row r="45" spans="1:12">
      <c r="A45" s="3" t="s">
        <v>1195</v>
      </c>
      <c r="B45" s="3" t="s">
        <v>1272</v>
      </c>
      <c r="C45" s="3" t="s">
        <v>1273</v>
      </c>
      <c r="J45" s="3" t="s">
        <v>70</v>
      </c>
    </row>
    <row r="46" spans="1:12">
      <c r="A46" s="3" t="s">
        <v>1195</v>
      </c>
      <c r="B46" s="3" t="s">
        <v>1274</v>
      </c>
      <c r="C46" s="3" t="s">
        <v>1275</v>
      </c>
      <c r="I46" s="3" t="s">
        <v>15</v>
      </c>
      <c r="J46" s="3" t="s">
        <v>16</v>
      </c>
    </row>
    <row r="47" spans="1:12">
      <c r="A47" s="3" t="s">
        <v>1195</v>
      </c>
      <c r="B47" s="3" t="s">
        <v>30</v>
      </c>
      <c r="C47" s="3" t="s">
        <v>1276</v>
      </c>
      <c r="J47" s="3" t="s">
        <v>16</v>
      </c>
    </row>
    <row r="48" spans="1:12">
      <c r="A48" s="3" t="s">
        <v>1195</v>
      </c>
      <c r="B48" s="3" t="s">
        <v>1277</v>
      </c>
      <c r="C48" s="3" t="s">
        <v>1278</v>
      </c>
      <c r="I48" s="3" t="s">
        <v>15</v>
      </c>
    </row>
    <row r="49" spans="1:16">
      <c r="A49" s="3" t="s">
        <v>1195</v>
      </c>
      <c r="B49" s="3" t="s">
        <v>1279</v>
      </c>
      <c r="C49" s="3" t="s">
        <v>1280</v>
      </c>
      <c r="I49" s="3" t="s">
        <v>15</v>
      </c>
    </row>
    <row r="50" spans="1:16">
      <c r="A50" s="3" t="s">
        <v>1195</v>
      </c>
      <c r="B50" s="3" t="s">
        <v>1281</v>
      </c>
      <c r="C50" s="3" t="s">
        <v>1282</v>
      </c>
      <c r="I50" s="3" t="s">
        <v>15</v>
      </c>
    </row>
    <row r="54" spans="1:16">
      <c r="C54" s="7" t="s">
        <v>100</v>
      </c>
      <c r="E54" s="3">
        <f>SUM(E2:E53)</f>
        <v>17</v>
      </c>
      <c r="F54" s="3">
        <f t="shared" ref="F54:H54" si="1">SUM(F2:F53)</f>
        <v>6.0155697098372273E-4</v>
      </c>
      <c r="G54" s="3">
        <f t="shared" si="1"/>
        <v>3.6428800000000005E-4</v>
      </c>
      <c r="H54" s="3">
        <f t="shared" si="1"/>
        <v>9.9053400000000016E-4</v>
      </c>
      <c r="M54" s="8" t="s">
        <v>101</v>
      </c>
      <c r="O54" s="7" t="s">
        <v>102</v>
      </c>
      <c r="P54" s="7" t="s">
        <v>103</v>
      </c>
    </row>
    <row r="55" spans="1:16">
      <c r="M55" s="9"/>
      <c r="O55" s="3">
        <v>126702</v>
      </c>
      <c r="P55" s="3">
        <v>277214</v>
      </c>
    </row>
    <row r="56" spans="1:16">
      <c r="O56" s="3">
        <f>O55*G54</f>
        <v>46.156018176000003</v>
      </c>
      <c r="P56" s="3">
        <f>P55*H54</f>
        <v>274.58989227600006</v>
      </c>
    </row>
    <row r="57" spans="1:16">
      <c r="F57" s="3">
        <v>6.2944300000000004E-4</v>
      </c>
      <c r="G57" s="3">
        <v>3.6671499999999999E-4</v>
      </c>
      <c r="H57" s="3">
        <v>1.007609E-3</v>
      </c>
      <c r="J57" s="26">
        <f>F57*F57*100000</f>
        <v>3.9619849024900004E-2</v>
      </c>
      <c r="K57" s="26">
        <f t="shared" ref="K57:L57" si="2">G57*G57*100000</f>
        <v>1.3447989122499998E-2</v>
      </c>
      <c r="L57" s="26">
        <f t="shared" si="2"/>
        <v>0.10152758968810001</v>
      </c>
      <c r="O57" s="7" t="s">
        <v>104</v>
      </c>
    </row>
    <row r="58" spans="1:16">
      <c r="O58" s="3" t="s">
        <v>388</v>
      </c>
    </row>
    <row r="59" spans="1:16">
      <c r="F59" s="3">
        <v>3.6305700000000002E-4</v>
      </c>
      <c r="G59" s="3">
        <v>2.6581499999999997E-4</v>
      </c>
      <c r="H59" s="3">
        <v>4.8423699999999999E-4</v>
      </c>
      <c r="J59" s="26">
        <f>F59*F59*100000</f>
        <v>1.3181038524900001E-2</v>
      </c>
      <c r="K59" s="26">
        <f t="shared" ref="K59:L59" si="3">G59*G59*100000</f>
        <v>7.0657614224999979E-3</v>
      </c>
      <c r="L59" s="26">
        <f t="shared" si="3"/>
        <v>2.3448547216900002E-2</v>
      </c>
      <c r="O59" s="3">
        <v>27008</v>
      </c>
    </row>
    <row r="60" spans="1:16">
      <c r="O60" s="3">
        <v>17</v>
      </c>
    </row>
    <row r="61" spans="1:16">
      <c r="F61" s="3">
        <v>9.9201299999999992E-4</v>
      </c>
      <c r="G61" s="3">
        <v>8.7826899999999999E-4</v>
      </c>
      <c r="H61" s="3">
        <v>1.116389E-3</v>
      </c>
      <c r="J61" s="26">
        <f>F61*F61*100000</f>
        <v>9.8408979216899992E-2</v>
      </c>
      <c r="K61" s="26">
        <f t="shared" ref="K61:L61" si="4">G61*G61*100000</f>
        <v>7.7135643636099996E-2</v>
      </c>
      <c r="L61" s="26">
        <f t="shared" si="4"/>
        <v>0.12463243993210001</v>
      </c>
    </row>
    <row r="100" spans="6:8">
      <c r="F100" s="6">
        <f>SUM(F1:F99)</f>
        <v>3.1876269419674453E-3</v>
      </c>
      <c r="G100" s="6">
        <f t="shared" ref="G100:H100" si="5">SUM(G1:G99)</f>
        <v>2.239375E-3</v>
      </c>
      <c r="H100" s="6">
        <f t="shared" si="5"/>
        <v>4.5893030000000003E-3</v>
      </c>
    </row>
    <row r="101" spans="6:8">
      <c r="F101" s="6">
        <f>F100*F100</f>
        <v>1.0160965521156727E-5</v>
      </c>
      <c r="G101" s="6">
        <f t="shared" ref="G101:H101" si="6">G100*G100</f>
        <v>5.014800390625E-6</v>
      </c>
      <c r="H101" s="6">
        <f t="shared" si="6"/>
        <v>2.1061702025809003E-5</v>
      </c>
    </row>
  </sheetData>
  <phoneticPr fontId="3" type="noConversion"/>
  <pageMargins left="0.7" right="0.7" top="0.78740157499999996" bottom="0.78740157499999996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C00C6-500C-E94B-94C9-FE1E276AFC4A}">
  <sheetPr codeName="Sheet21"/>
  <dimension ref="A1:P101"/>
  <sheetViews>
    <sheetView workbookViewId="0">
      <selection activeCell="A2" sqref="A2"/>
    </sheetView>
  </sheetViews>
  <sheetFormatPr baseColWidth="10" defaultRowHeight="15"/>
  <cols>
    <col min="1" max="1" width="18.5" style="3" customWidth="1"/>
    <col min="2" max="2" width="17" style="3" customWidth="1"/>
    <col min="3" max="3" width="15.33203125" style="3" customWidth="1"/>
    <col min="4" max="4" width="10.83203125" style="3"/>
    <col min="5" max="5" width="8.5" style="3" customWidth="1"/>
    <col min="6" max="8" width="12" style="3" bestFit="1" customWidth="1"/>
    <col min="9" max="9" width="6.5" style="3" customWidth="1"/>
    <col min="10" max="10" width="17.33203125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1283</v>
      </c>
      <c r="B2" s="3" t="s">
        <v>1284</v>
      </c>
      <c r="C2" s="3" t="s">
        <v>1285</v>
      </c>
      <c r="D2" s="3" t="s">
        <v>67</v>
      </c>
      <c r="E2" s="3">
        <v>1</v>
      </c>
      <c r="F2" s="6">
        <f t="shared" ref="F2:F10" si="0">E2/28260</f>
        <v>3.5385704175513094E-5</v>
      </c>
      <c r="L2" s="3" t="s">
        <v>19</v>
      </c>
    </row>
    <row r="3" spans="1:12">
      <c r="A3" s="3" t="s">
        <v>1283</v>
      </c>
      <c r="B3" s="3" t="s">
        <v>1286</v>
      </c>
      <c r="C3" s="3" t="s">
        <v>1287</v>
      </c>
      <c r="D3" s="3" t="s">
        <v>67</v>
      </c>
      <c r="E3" s="3">
        <v>1</v>
      </c>
      <c r="F3" s="6">
        <f t="shared" si="0"/>
        <v>3.5385704175513094E-5</v>
      </c>
      <c r="L3" s="3" t="s">
        <v>19</v>
      </c>
    </row>
    <row r="4" spans="1:12">
      <c r="A4" s="3" t="s">
        <v>1283</v>
      </c>
      <c r="B4" s="3" t="s">
        <v>1288</v>
      </c>
      <c r="C4" s="3" t="s">
        <v>1289</v>
      </c>
      <c r="D4" s="3" t="s">
        <v>67</v>
      </c>
      <c r="E4" s="3">
        <v>1</v>
      </c>
      <c r="F4" s="6">
        <f t="shared" si="0"/>
        <v>3.5385704175513094E-5</v>
      </c>
      <c r="L4" s="3" t="s">
        <v>19</v>
      </c>
    </row>
    <row r="5" spans="1:12">
      <c r="A5" s="3" t="s">
        <v>1283</v>
      </c>
      <c r="B5" s="3" t="s">
        <v>1290</v>
      </c>
      <c r="C5" s="3" t="s">
        <v>1291</v>
      </c>
      <c r="D5" s="3" t="s">
        <v>67</v>
      </c>
      <c r="E5" s="3">
        <v>1</v>
      </c>
      <c r="F5" s="6">
        <f t="shared" si="0"/>
        <v>3.5385704175513094E-5</v>
      </c>
      <c r="G5" s="3">
        <v>3.5830000000000001E-5</v>
      </c>
      <c r="H5" s="3">
        <v>1.6249999999999999E-5</v>
      </c>
      <c r="L5" s="3" t="s">
        <v>77</v>
      </c>
    </row>
    <row r="6" spans="1:12">
      <c r="A6" s="3" t="s">
        <v>1283</v>
      </c>
      <c r="B6" s="3" t="s">
        <v>30</v>
      </c>
      <c r="C6" s="3" t="s">
        <v>1292</v>
      </c>
      <c r="D6" s="3" t="s">
        <v>67</v>
      </c>
      <c r="E6" s="3">
        <v>1</v>
      </c>
      <c r="F6" s="6">
        <f t="shared" si="0"/>
        <v>3.5385704175513094E-5</v>
      </c>
      <c r="L6" s="3" t="s">
        <v>108</v>
      </c>
    </row>
    <row r="7" spans="1:12">
      <c r="A7" s="3" t="s">
        <v>1283</v>
      </c>
      <c r="B7" s="3" t="s">
        <v>30</v>
      </c>
      <c r="C7" s="3" t="s">
        <v>1053</v>
      </c>
      <c r="D7" s="3" t="s">
        <v>67</v>
      </c>
      <c r="E7" s="3">
        <v>1</v>
      </c>
      <c r="F7" s="6">
        <f t="shared" si="0"/>
        <v>3.5385704175513094E-5</v>
      </c>
      <c r="L7" s="3" t="s">
        <v>108</v>
      </c>
    </row>
    <row r="8" spans="1:12">
      <c r="A8" s="3" t="s">
        <v>1283</v>
      </c>
      <c r="B8" s="3" t="s">
        <v>30</v>
      </c>
      <c r="C8" s="3" t="s">
        <v>1293</v>
      </c>
      <c r="D8" s="3" t="s">
        <v>67</v>
      </c>
      <c r="E8" s="3">
        <v>1</v>
      </c>
      <c r="F8" s="6">
        <f t="shared" si="0"/>
        <v>3.5385704175513094E-5</v>
      </c>
      <c r="G8" s="3">
        <v>1.804E-5</v>
      </c>
      <c r="H8" s="3">
        <v>8.1799999999999996E-6</v>
      </c>
      <c r="L8" s="3" t="s">
        <v>108</v>
      </c>
    </row>
    <row r="9" spans="1:12">
      <c r="A9" s="3" t="s">
        <v>1283</v>
      </c>
      <c r="B9" s="3" t="s">
        <v>1294</v>
      </c>
      <c r="C9" s="3" t="s">
        <v>1295</v>
      </c>
      <c r="D9" s="3" t="s">
        <v>67</v>
      </c>
      <c r="E9" s="3">
        <v>3</v>
      </c>
      <c r="F9" s="6">
        <f t="shared" si="0"/>
        <v>1.0615711252653928E-4</v>
      </c>
      <c r="G9" s="3">
        <v>1.5809999999999999E-5</v>
      </c>
      <c r="H9" s="3">
        <v>9.0260000000000007E-5</v>
      </c>
      <c r="I9" s="3" t="s">
        <v>15</v>
      </c>
      <c r="J9" s="3" t="s">
        <v>16</v>
      </c>
    </row>
    <row r="10" spans="1:12">
      <c r="A10" s="3" t="s">
        <v>1283</v>
      </c>
      <c r="B10" s="3" t="s">
        <v>1296</v>
      </c>
      <c r="C10" s="3" t="s">
        <v>1297</v>
      </c>
      <c r="D10" s="3" t="s">
        <v>1298</v>
      </c>
      <c r="E10" s="3">
        <v>10</v>
      </c>
      <c r="F10" s="6">
        <f t="shared" si="0"/>
        <v>3.5385704175513094E-4</v>
      </c>
      <c r="G10" s="3">
        <v>8.6920000000000001E-5</v>
      </c>
      <c r="H10" s="3">
        <v>2.7799999999999998E-4</v>
      </c>
      <c r="I10" s="3" t="s">
        <v>15</v>
      </c>
      <c r="J10" s="3" t="s">
        <v>16</v>
      </c>
    </row>
    <row r="11" spans="1:12">
      <c r="A11" s="3" t="s">
        <v>1283</v>
      </c>
      <c r="B11" s="3" t="s">
        <v>30</v>
      </c>
      <c r="C11" s="3" t="s">
        <v>1299</v>
      </c>
      <c r="G11" s="3">
        <v>0</v>
      </c>
      <c r="H11" s="3">
        <v>3.2310000000000001E-5</v>
      </c>
      <c r="I11" s="3" t="s">
        <v>15</v>
      </c>
      <c r="J11" s="3" t="s">
        <v>16</v>
      </c>
    </row>
    <row r="12" spans="1:12">
      <c r="A12" s="3" t="s">
        <v>1283</v>
      </c>
      <c r="B12" s="3" t="s">
        <v>1300</v>
      </c>
      <c r="C12" s="3" t="s">
        <v>1301</v>
      </c>
      <c r="J12" s="3" t="s">
        <v>70</v>
      </c>
    </row>
    <row r="13" spans="1:12">
      <c r="A13" s="3" t="s">
        <v>1283</v>
      </c>
      <c r="B13" s="3" t="s">
        <v>30</v>
      </c>
      <c r="C13" s="3" t="s">
        <v>1302</v>
      </c>
      <c r="J13" s="3" t="s">
        <v>70</v>
      </c>
    </row>
    <row r="14" spans="1:12">
      <c r="A14" s="3" t="s">
        <v>1283</v>
      </c>
      <c r="B14" s="3" t="s">
        <v>1303</v>
      </c>
      <c r="C14" s="3" t="s">
        <v>1304</v>
      </c>
      <c r="J14" s="3" t="s">
        <v>70</v>
      </c>
    </row>
    <row r="15" spans="1:12">
      <c r="A15" s="3" t="s">
        <v>1283</v>
      </c>
      <c r="B15" s="3" t="s">
        <v>1305</v>
      </c>
      <c r="C15" s="3" t="s">
        <v>1306</v>
      </c>
      <c r="G15" s="3">
        <v>0</v>
      </c>
      <c r="H15" s="3">
        <v>1.222E-5</v>
      </c>
      <c r="I15" s="3" t="s">
        <v>15</v>
      </c>
      <c r="J15" s="3" t="s">
        <v>153</v>
      </c>
    </row>
    <row r="16" spans="1:12">
      <c r="A16" s="3" t="s">
        <v>1283</v>
      </c>
      <c r="B16" s="3" t="s">
        <v>1305</v>
      </c>
      <c r="C16" s="3" t="s">
        <v>1307</v>
      </c>
      <c r="J16" s="3" t="s">
        <v>70</v>
      </c>
    </row>
    <row r="17" spans="1:10">
      <c r="A17" s="3" t="s">
        <v>1283</v>
      </c>
      <c r="B17" s="3" t="s">
        <v>1308</v>
      </c>
      <c r="C17" s="3" t="s">
        <v>1309</v>
      </c>
      <c r="J17" s="3" t="s">
        <v>70</v>
      </c>
    </row>
    <row r="18" spans="1:10">
      <c r="A18" s="3" t="s">
        <v>1283</v>
      </c>
      <c r="B18" s="3" t="s">
        <v>1310</v>
      </c>
      <c r="C18" s="3" t="s">
        <v>1311</v>
      </c>
      <c r="I18" s="3" t="s">
        <v>15</v>
      </c>
      <c r="J18" s="3" t="s">
        <v>16</v>
      </c>
    </row>
    <row r="19" spans="1:10">
      <c r="A19" s="3" t="s">
        <v>1283</v>
      </c>
      <c r="B19" s="3" t="s">
        <v>1312</v>
      </c>
      <c r="C19" s="3" t="s">
        <v>1313</v>
      </c>
      <c r="G19" s="3">
        <v>6.6730000000000007E-5</v>
      </c>
      <c r="H19" s="3">
        <v>3.2310000000000001E-5</v>
      </c>
      <c r="J19" s="3" t="s">
        <v>70</v>
      </c>
    </row>
    <row r="20" spans="1:10">
      <c r="A20" s="3" t="s">
        <v>1283</v>
      </c>
      <c r="B20" s="3" t="s">
        <v>1314</v>
      </c>
      <c r="C20" s="3" t="s">
        <v>1315</v>
      </c>
      <c r="J20" s="3" t="s">
        <v>70</v>
      </c>
    </row>
    <row r="21" spans="1:10">
      <c r="A21" s="3" t="s">
        <v>1283</v>
      </c>
      <c r="B21" s="3" t="s">
        <v>1316</v>
      </c>
      <c r="C21" s="3" t="s">
        <v>1317</v>
      </c>
      <c r="I21" s="3" t="s">
        <v>15</v>
      </c>
      <c r="J21" s="3" t="s">
        <v>16</v>
      </c>
    </row>
    <row r="22" spans="1:10">
      <c r="A22" s="3" t="s">
        <v>1283</v>
      </c>
      <c r="B22" s="3" t="s">
        <v>1318</v>
      </c>
      <c r="C22" s="3" t="s">
        <v>1319</v>
      </c>
      <c r="J22" s="3" t="s">
        <v>70</v>
      </c>
    </row>
    <row r="23" spans="1:10">
      <c r="A23" s="3" t="s">
        <v>1283</v>
      </c>
      <c r="B23" s="3" t="s">
        <v>1320</v>
      </c>
      <c r="C23" s="3" t="s">
        <v>1321</v>
      </c>
      <c r="J23" s="3" t="s">
        <v>70</v>
      </c>
    </row>
    <row r="24" spans="1:10">
      <c r="A24" s="3" t="s">
        <v>1283</v>
      </c>
      <c r="B24" s="3" t="s">
        <v>1322</v>
      </c>
      <c r="C24" s="3" t="s">
        <v>1323</v>
      </c>
      <c r="G24" s="3">
        <v>8.9649999999999997E-6</v>
      </c>
      <c r="H24" s="3">
        <v>1.22E-5</v>
      </c>
      <c r="J24" s="3" t="s">
        <v>16</v>
      </c>
    </row>
    <row r="25" spans="1:10">
      <c r="A25" s="3" t="s">
        <v>1283</v>
      </c>
      <c r="B25" s="3" t="s">
        <v>1324</v>
      </c>
      <c r="C25" s="3" t="s">
        <v>1325</v>
      </c>
      <c r="G25" s="3">
        <v>1.5800000000000001E-5</v>
      </c>
      <c r="H25" s="3">
        <v>7.2189999999999998E-6</v>
      </c>
      <c r="I25" s="3" t="s">
        <v>15</v>
      </c>
      <c r="J25" s="3" t="s">
        <v>16</v>
      </c>
    </row>
    <row r="26" spans="1:10">
      <c r="A26" s="3" t="s">
        <v>1283</v>
      </c>
      <c r="B26" s="3" t="s">
        <v>1326</v>
      </c>
      <c r="C26" s="3" t="s">
        <v>1327</v>
      </c>
      <c r="I26" s="3" t="s">
        <v>15</v>
      </c>
      <c r="J26" s="3" t="s">
        <v>16</v>
      </c>
    </row>
    <row r="27" spans="1:10">
      <c r="A27" s="3" t="s">
        <v>1283</v>
      </c>
      <c r="B27" s="3" t="s">
        <v>1328</v>
      </c>
      <c r="C27" s="3" t="s">
        <v>1329</v>
      </c>
      <c r="I27" s="3" t="s">
        <v>15</v>
      </c>
      <c r="J27" s="3" t="s">
        <v>16</v>
      </c>
    </row>
    <row r="28" spans="1:10">
      <c r="A28" s="3" t="s">
        <v>1283</v>
      </c>
      <c r="B28" s="3" t="s">
        <v>1330</v>
      </c>
      <c r="C28" s="3" t="s">
        <v>1331</v>
      </c>
      <c r="I28" s="3" t="s">
        <v>15</v>
      </c>
      <c r="J28" s="3" t="s">
        <v>16</v>
      </c>
    </row>
    <row r="29" spans="1:10">
      <c r="A29" s="3" t="s">
        <v>1283</v>
      </c>
      <c r="B29" s="3" t="s">
        <v>1332</v>
      </c>
      <c r="C29" s="3" t="s">
        <v>1333</v>
      </c>
      <c r="I29" s="3" t="s">
        <v>15</v>
      </c>
      <c r="J29" s="3" t="s">
        <v>16</v>
      </c>
    </row>
    <row r="30" spans="1:10">
      <c r="A30" s="3" t="s">
        <v>1283</v>
      </c>
      <c r="B30" s="3" t="s">
        <v>1334</v>
      </c>
      <c r="C30" s="3" t="s">
        <v>1335</v>
      </c>
      <c r="I30" s="3" t="s">
        <v>15</v>
      </c>
      <c r="J30" s="3" t="s">
        <v>16</v>
      </c>
    </row>
    <row r="31" spans="1:10">
      <c r="A31" s="3" t="s">
        <v>1283</v>
      </c>
      <c r="B31" s="3" t="s">
        <v>1336</v>
      </c>
      <c r="C31" s="3" t="s">
        <v>1337</v>
      </c>
      <c r="J31" s="3" t="s">
        <v>70</v>
      </c>
    </row>
    <row r="32" spans="1:10">
      <c r="A32" s="3" t="s">
        <v>1283</v>
      </c>
      <c r="B32" s="3" t="s">
        <v>1338</v>
      </c>
      <c r="C32" s="3" t="s">
        <v>1339</v>
      </c>
      <c r="I32" s="3" t="s">
        <v>15</v>
      </c>
    </row>
    <row r="33" spans="1:12">
      <c r="A33" s="3" t="s">
        <v>1283</v>
      </c>
      <c r="B33" s="3" t="s">
        <v>1340</v>
      </c>
      <c r="C33" s="3" t="s">
        <v>1341</v>
      </c>
      <c r="I33" s="3" t="s">
        <v>15</v>
      </c>
    </row>
    <row r="34" spans="1:12">
      <c r="A34" s="3" t="s">
        <v>1283</v>
      </c>
      <c r="B34" s="3" t="s">
        <v>1342</v>
      </c>
      <c r="C34" s="3" t="s">
        <v>1343</v>
      </c>
      <c r="G34" s="3">
        <v>2.6889999999999998E-5</v>
      </c>
      <c r="H34" s="3">
        <v>4.4719999999999999E-5</v>
      </c>
      <c r="I34" s="3" t="s">
        <v>15</v>
      </c>
    </row>
    <row r="35" spans="1:12">
      <c r="A35" s="3" t="s">
        <v>1283</v>
      </c>
      <c r="B35" s="3" t="s">
        <v>1344</v>
      </c>
      <c r="C35" s="3" t="s">
        <v>1345</v>
      </c>
      <c r="I35" s="3" t="s">
        <v>15</v>
      </c>
    </row>
    <row r="36" spans="1:12">
      <c r="A36" s="3" t="s">
        <v>1283</v>
      </c>
      <c r="B36" s="3" t="s">
        <v>30</v>
      </c>
      <c r="C36" s="3" t="s">
        <v>1346</v>
      </c>
      <c r="I36" s="3" t="s">
        <v>15</v>
      </c>
    </row>
    <row r="37" spans="1:12">
      <c r="A37" s="3" t="s">
        <v>1283</v>
      </c>
      <c r="B37" s="3" t="s">
        <v>30</v>
      </c>
      <c r="C37" s="3" t="s">
        <v>1347</v>
      </c>
      <c r="I37" s="3" t="s">
        <v>15</v>
      </c>
    </row>
    <row r="38" spans="1:12">
      <c r="A38" s="3" t="s">
        <v>1283</v>
      </c>
      <c r="B38" s="3" t="s">
        <v>1348</v>
      </c>
      <c r="C38" s="3" t="s">
        <v>1349</v>
      </c>
      <c r="I38" s="3" t="s">
        <v>15</v>
      </c>
    </row>
    <row r="39" spans="1:12">
      <c r="A39" s="3" t="s">
        <v>1283</v>
      </c>
      <c r="B39" s="3" t="s">
        <v>1350</v>
      </c>
      <c r="C39" s="3" t="s">
        <v>1351</v>
      </c>
      <c r="I39" s="3" t="s">
        <v>15</v>
      </c>
    </row>
    <row r="40" spans="1:12">
      <c r="A40" s="3" t="s">
        <v>1283</v>
      </c>
      <c r="B40" s="3" t="s">
        <v>1352</v>
      </c>
      <c r="C40" s="3" t="s">
        <v>1353</v>
      </c>
      <c r="I40" s="3" t="s">
        <v>15</v>
      </c>
    </row>
    <row r="41" spans="1:12">
      <c r="A41" s="3" t="s">
        <v>1283</v>
      </c>
      <c r="B41" s="3" t="s">
        <v>1354</v>
      </c>
      <c r="C41" s="3" t="s">
        <v>1355</v>
      </c>
      <c r="G41" s="3">
        <v>8.9590000000000001E-6</v>
      </c>
      <c r="H41" s="3">
        <v>4.0709999999999996E-6</v>
      </c>
      <c r="L41" s="3" t="s">
        <v>19</v>
      </c>
    </row>
    <row r="42" spans="1:12">
      <c r="A42" s="3" t="s">
        <v>1283</v>
      </c>
      <c r="B42" s="3" t="s">
        <v>1356</v>
      </c>
      <c r="C42" s="3" t="s">
        <v>1357</v>
      </c>
      <c r="G42" s="3">
        <v>8.9600000000000006E-6</v>
      </c>
      <c r="H42" s="3">
        <v>4.0629999999999999E-6</v>
      </c>
      <c r="L42" s="3" t="s">
        <v>19</v>
      </c>
    </row>
    <row r="43" spans="1:12">
      <c r="A43" s="3" t="s">
        <v>1283</v>
      </c>
      <c r="B43" s="3" t="s">
        <v>1358</v>
      </c>
      <c r="C43" s="3" t="s">
        <v>1359</v>
      </c>
      <c r="G43" s="3">
        <v>0</v>
      </c>
      <c r="H43" s="3">
        <v>4.0629999999999999E-6</v>
      </c>
      <c r="L43" s="3" t="s">
        <v>19</v>
      </c>
    </row>
    <row r="44" spans="1:12">
      <c r="A44" s="3" t="s">
        <v>1283</v>
      </c>
      <c r="B44" s="3" t="s">
        <v>1360</v>
      </c>
      <c r="C44" s="3" t="s">
        <v>1361</v>
      </c>
      <c r="G44" s="3">
        <v>8.9630000000000004E-6</v>
      </c>
      <c r="H44" s="3">
        <v>4.065E-6</v>
      </c>
      <c r="L44" s="3" t="s">
        <v>19</v>
      </c>
    </row>
    <row r="45" spans="1:12">
      <c r="A45" s="3" t="s">
        <v>1283</v>
      </c>
      <c r="B45" s="3" t="s">
        <v>1362</v>
      </c>
      <c r="C45" s="3" t="s">
        <v>1363</v>
      </c>
      <c r="G45" s="3">
        <v>8.9630000000000004E-6</v>
      </c>
      <c r="H45" s="3">
        <v>8.1300000000000001E-6</v>
      </c>
      <c r="L45" s="3" t="s">
        <v>19</v>
      </c>
    </row>
    <row r="46" spans="1:12">
      <c r="A46" s="3" t="s">
        <v>1283</v>
      </c>
      <c r="B46" s="3" t="s">
        <v>1364</v>
      </c>
      <c r="C46" s="3" t="s">
        <v>1365</v>
      </c>
      <c r="G46" s="3">
        <v>0</v>
      </c>
      <c r="H46" s="3">
        <v>4.0679999999999998E-6</v>
      </c>
      <c r="L46" s="3" t="s">
        <v>19</v>
      </c>
    </row>
    <row r="47" spans="1:12">
      <c r="A47" s="3" t="s">
        <v>1283</v>
      </c>
      <c r="B47" s="3" t="s">
        <v>1366</v>
      </c>
      <c r="C47" s="3" t="s">
        <v>1367</v>
      </c>
      <c r="G47" s="3">
        <v>0</v>
      </c>
      <c r="H47" s="3">
        <v>4.0620000000000002E-6</v>
      </c>
      <c r="L47" s="3" t="s">
        <v>19</v>
      </c>
    </row>
    <row r="48" spans="1:12">
      <c r="A48" s="3" t="s">
        <v>1283</v>
      </c>
      <c r="B48" s="3" t="s">
        <v>1368</v>
      </c>
      <c r="C48" s="3" t="s">
        <v>1369</v>
      </c>
      <c r="G48" s="3">
        <v>1.5820000000000001E-5</v>
      </c>
      <c r="H48" s="3">
        <v>7.2219999999999996E-6</v>
      </c>
      <c r="L48" s="3" t="s">
        <v>19</v>
      </c>
    </row>
    <row r="49" spans="1:16">
      <c r="A49" s="3" t="s">
        <v>1283</v>
      </c>
      <c r="B49" s="3" t="s">
        <v>1370</v>
      </c>
      <c r="C49" s="3" t="s">
        <v>1371</v>
      </c>
      <c r="G49" s="3">
        <v>0</v>
      </c>
      <c r="H49" s="3">
        <v>3.235E-5</v>
      </c>
      <c r="L49" s="3" t="s">
        <v>19</v>
      </c>
    </row>
    <row r="50" spans="1:16">
      <c r="A50" s="3" t="s">
        <v>1283</v>
      </c>
      <c r="B50" s="3" t="s">
        <v>30</v>
      </c>
      <c r="C50" s="3" t="s">
        <v>1372</v>
      </c>
      <c r="G50" s="3">
        <v>0</v>
      </c>
      <c r="H50" s="3">
        <v>1.222E-5</v>
      </c>
      <c r="L50" s="3" t="s">
        <v>32</v>
      </c>
    </row>
    <row r="51" spans="1:16">
      <c r="A51" s="3" t="s">
        <v>1283</v>
      </c>
      <c r="B51" s="3" t="s">
        <v>30</v>
      </c>
      <c r="C51" s="3" t="s">
        <v>1373</v>
      </c>
      <c r="G51" s="3">
        <v>1.8029999999999998E-5</v>
      </c>
      <c r="H51" s="3">
        <v>8.1750000000000005E-6</v>
      </c>
      <c r="I51" s="4"/>
      <c r="L51" s="3" t="s">
        <v>32</v>
      </c>
    </row>
    <row r="52" spans="1:16">
      <c r="A52" s="3" t="s">
        <v>1283</v>
      </c>
      <c r="B52" s="3" t="s">
        <v>30</v>
      </c>
      <c r="C52" s="3" t="s">
        <v>1374</v>
      </c>
      <c r="G52" s="3">
        <v>0</v>
      </c>
      <c r="H52" s="3">
        <v>4.0629999999999999E-6</v>
      </c>
      <c r="I52" s="4"/>
      <c r="L52" s="3" t="s">
        <v>32</v>
      </c>
    </row>
    <row r="53" spans="1:16">
      <c r="A53" s="3" t="s">
        <v>1283</v>
      </c>
      <c r="B53" s="3" t="s">
        <v>30</v>
      </c>
      <c r="C53" s="3" t="s">
        <v>1375</v>
      </c>
      <c r="G53" s="3">
        <v>0</v>
      </c>
      <c r="H53" s="3">
        <v>4.0629999999999999E-6</v>
      </c>
      <c r="I53" s="4"/>
      <c r="L53" s="3" t="s">
        <v>36</v>
      </c>
    </row>
    <row r="54" spans="1:16">
      <c r="A54" s="3" t="s">
        <v>1283</v>
      </c>
      <c r="B54" s="3" t="s">
        <v>30</v>
      </c>
      <c r="C54" s="3" t="s">
        <v>1376</v>
      </c>
      <c r="G54" s="3">
        <v>8.9619999999999999E-6</v>
      </c>
      <c r="H54" s="3">
        <v>8.1270000000000003E-6</v>
      </c>
      <c r="I54" s="4"/>
      <c r="L54" s="3" t="s">
        <v>36</v>
      </c>
    </row>
    <row r="58" spans="1:16">
      <c r="C58" s="7" t="s">
        <v>100</v>
      </c>
      <c r="E58" s="3">
        <f>SUM(E2:E57)</f>
        <v>20</v>
      </c>
      <c r="F58" s="3">
        <f t="shared" ref="F58:H58" si="1">SUM(F2:F57)</f>
        <v>7.0771408351026177E-4</v>
      </c>
      <c r="G58" s="3">
        <f t="shared" si="1"/>
        <v>3.5364200000000004E-4</v>
      </c>
      <c r="H58" s="3">
        <f t="shared" si="1"/>
        <v>6.4241100000000018E-4</v>
      </c>
      <c r="M58" s="8" t="s">
        <v>101</v>
      </c>
      <c r="O58" s="7" t="s">
        <v>102</v>
      </c>
      <c r="P58" s="7" t="s">
        <v>103</v>
      </c>
    </row>
    <row r="59" spans="1:16">
      <c r="M59" s="9"/>
      <c r="O59" s="3">
        <v>126546</v>
      </c>
      <c r="P59" s="3">
        <v>276964</v>
      </c>
    </row>
    <row r="60" spans="1:16">
      <c r="O60" s="3">
        <f>O59*G58</f>
        <v>44.751980532000005</v>
      </c>
      <c r="P60" s="3">
        <f>P59*H58</f>
        <v>177.92472020400004</v>
      </c>
    </row>
    <row r="61" spans="1:16">
      <c r="F61" s="3">
        <v>7.0771400000000002E-4</v>
      </c>
      <c r="G61" s="3">
        <v>4.32342E-4</v>
      </c>
      <c r="H61" s="3">
        <v>1.092796E-3</v>
      </c>
      <c r="J61" s="26">
        <f>F61*F61*100000</f>
        <v>5.0085910579599997E-2</v>
      </c>
      <c r="K61" s="26">
        <f t="shared" ref="K61:L61" si="2">G61*G61*100000</f>
        <v>1.8691960496399998E-2</v>
      </c>
      <c r="L61" s="26">
        <f t="shared" si="2"/>
        <v>0.11942030976160001</v>
      </c>
      <c r="O61" s="7" t="s">
        <v>104</v>
      </c>
    </row>
    <row r="62" spans="1:16">
      <c r="O62" s="3" t="s">
        <v>388</v>
      </c>
    </row>
    <row r="63" spans="1:16">
      <c r="F63" s="3">
        <v>3.55602E-4</v>
      </c>
      <c r="G63" s="3">
        <v>2.5939000000000002E-4</v>
      </c>
      <c r="H63" s="3">
        <v>4.7579499999999999E-4</v>
      </c>
      <c r="J63" s="26">
        <f>F63*F63*100000</f>
        <v>1.26452782404E-2</v>
      </c>
      <c r="K63" s="26">
        <f t="shared" ref="K63:L63" si="3">G63*G63*100000</f>
        <v>6.7283172100000019E-3</v>
      </c>
      <c r="L63" s="26">
        <f t="shared" si="3"/>
        <v>2.2638088202499997E-2</v>
      </c>
      <c r="O63" s="3">
        <v>28260</v>
      </c>
    </row>
    <row r="64" spans="1:16">
      <c r="O64" s="3">
        <v>20</v>
      </c>
    </row>
    <row r="65" spans="6:12">
      <c r="F65" s="3">
        <v>6.4268300000000001E-4</v>
      </c>
      <c r="G65" s="3">
        <v>5.5175799999999996E-4</v>
      </c>
      <c r="H65" s="3">
        <v>7.4430600000000003E-4</v>
      </c>
      <c r="J65" s="26">
        <f>F65*F65*100000</f>
        <v>4.13041438489E-2</v>
      </c>
      <c r="K65" s="26">
        <f t="shared" ref="K65:L65" si="4">G65*G65*100000</f>
        <v>3.0443689056399995E-2</v>
      </c>
      <c r="L65" s="26">
        <f t="shared" si="4"/>
        <v>5.53991421636E-2</v>
      </c>
    </row>
    <row r="100" spans="6:8">
      <c r="F100" s="6">
        <f>SUM(F1:F99)</f>
        <v>3.1214271670205237E-3</v>
      </c>
      <c r="G100" s="6">
        <f t="shared" ref="G100:H100" si="5">SUM(G1:G99)</f>
        <v>1.9507740000000002E-3</v>
      </c>
      <c r="H100" s="6">
        <f t="shared" si="5"/>
        <v>3.597719000000001E-3</v>
      </c>
    </row>
    <row r="101" spans="6:8">
      <c r="F101" s="6">
        <f>F100*F100</f>
        <v>9.7433075590137723E-6</v>
      </c>
      <c r="G101" s="6">
        <f t="shared" ref="G101:H101" si="6">G100*G100</f>
        <v>3.8055191990760006E-6</v>
      </c>
      <c r="H101" s="6">
        <f t="shared" si="6"/>
        <v>1.2943582002961007E-5</v>
      </c>
    </row>
  </sheetData>
  <phoneticPr fontId="3" type="noConversion"/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00408-F95D-0247-A5AF-CAF8FA45DE69}">
  <sheetPr codeName="Sheet22"/>
  <dimension ref="A1:P400"/>
  <sheetViews>
    <sheetView workbookViewId="0">
      <selection activeCell="A2" sqref="A2"/>
    </sheetView>
  </sheetViews>
  <sheetFormatPr baseColWidth="10" defaultRowHeight="15"/>
  <cols>
    <col min="1" max="1" width="16.5" style="3" customWidth="1"/>
    <col min="2" max="2" width="18" style="3" customWidth="1"/>
    <col min="3" max="3" width="14.83203125" style="3" customWidth="1"/>
    <col min="4" max="5" width="10.83203125" style="3"/>
    <col min="6" max="6" width="12.66406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1377</v>
      </c>
      <c r="B2" s="3" t="s">
        <v>1378</v>
      </c>
      <c r="C2" s="3" t="s">
        <v>1379</v>
      </c>
      <c r="D2" s="3" t="s">
        <v>67</v>
      </c>
      <c r="E2" s="3">
        <v>1</v>
      </c>
      <c r="F2" s="6">
        <f t="shared" ref="F2:F8" si="0">E2/28260</f>
        <v>3.5385704175513094E-5</v>
      </c>
      <c r="L2" s="3" t="s">
        <v>19</v>
      </c>
    </row>
    <row r="3" spans="1:12">
      <c r="A3" s="3" t="s">
        <v>1377</v>
      </c>
      <c r="B3" s="3" t="s">
        <v>1380</v>
      </c>
      <c r="C3" s="3" t="s">
        <v>1381</v>
      </c>
      <c r="D3" s="3" t="s">
        <v>67</v>
      </c>
      <c r="E3" s="3">
        <v>1</v>
      </c>
      <c r="F3" s="6">
        <f t="shared" si="0"/>
        <v>3.5385704175513094E-5</v>
      </c>
      <c r="L3" s="3" t="s">
        <v>19</v>
      </c>
    </row>
    <row r="4" spans="1:12">
      <c r="A4" s="3" t="s">
        <v>1377</v>
      </c>
      <c r="B4" s="3" t="s">
        <v>30</v>
      </c>
      <c r="C4" s="3" t="s">
        <v>1382</v>
      </c>
      <c r="D4" s="3" t="s">
        <v>67</v>
      </c>
      <c r="E4" s="3">
        <v>1</v>
      </c>
      <c r="F4" s="6">
        <f t="shared" si="0"/>
        <v>3.5385704175513094E-5</v>
      </c>
      <c r="L4" s="3" t="s">
        <v>77</v>
      </c>
    </row>
    <row r="5" spans="1:12">
      <c r="A5" s="3" t="s">
        <v>1377</v>
      </c>
      <c r="B5" s="3" t="s">
        <v>30</v>
      </c>
      <c r="C5" s="3" t="s">
        <v>1383</v>
      </c>
      <c r="D5" s="3" t="s">
        <v>67</v>
      </c>
      <c r="E5" s="3">
        <v>1</v>
      </c>
      <c r="F5" s="6">
        <f t="shared" si="0"/>
        <v>3.5385704175513094E-5</v>
      </c>
      <c r="L5" s="3" t="s">
        <v>77</v>
      </c>
    </row>
    <row r="6" spans="1:12">
      <c r="A6" s="3" t="s">
        <v>1377</v>
      </c>
      <c r="B6" s="3" t="s">
        <v>30</v>
      </c>
      <c r="C6" s="3" t="s">
        <v>1384</v>
      </c>
      <c r="D6" s="3" t="s">
        <v>67</v>
      </c>
      <c r="E6" s="3">
        <v>1</v>
      </c>
      <c r="F6" s="6">
        <f t="shared" si="0"/>
        <v>3.5385704175513094E-5</v>
      </c>
      <c r="G6" s="3">
        <v>0</v>
      </c>
      <c r="H6" s="3">
        <v>3.2329999999999997E-5</v>
      </c>
      <c r="L6" s="3" t="s">
        <v>108</v>
      </c>
    </row>
    <row r="7" spans="1:12">
      <c r="A7" s="3" t="s">
        <v>1377</v>
      </c>
      <c r="B7" s="3" t="s">
        <v>30</v>
      </c>
      <c r="C7" s="3" t="s">
        <v>1385</v>
      </c>
      <c r="D7" s="3" t="s">
        <v>67</v>
      </c>
      <c r="E7" s="3">
        <v>1</v>
      </c>
      <c r="F7" s="6">
        <f t="shared" si="0"/>
        <v>3.5385704175513094E-5</v>
      </c>
      <c r="L7" s="3" t="s">
        <v>108</v>
      </c>
    </row>
    <row r="8" spans="1:12">
      <c r="A8" s="3" t="s">
        <v>1377</v>
      </c>
      <c r="B8" s="3" t="s">
        <v>1386</v>
      </c>
      <c r="C8" s="3" t="s">
        <v>1387</v>
      </c>
      <c r="D8" s="3" t="s">
        <v>67</v>
      </c>
      <c r="E8" s="3">
        <v>2</v>
      </c>
      <c r="F8" s="6">
        <f t="shared" si="0"/>
        <v>7.0771408351026188E-5</v>
      </c>
      <c r="I8" s="3" t="s">
        <v>15</v>
      </c>
    </row>
    <row r="9" spans="1:12">
      <c r="A9" s="3" t="s">
        <v>1377</v>
      </c>
      <c r="B9" s="3" t="s">
        <v>1388</v>
      </c>
      <c r="C9" s="3" t="s">
        <v>1389</v>
      </c>
      <c r="I9" s="3" t="s">
        <v>15</v>
      </c>
      <c r="J9" s="3" t="s">
        <v>16</v>
      </c>
    </row>
    <row r="10" spans="1:12">
      <c r="A10" s="3" t="s">
        <v>1377</v>
      </c>
      <c r="B10" s="3" t="s">
        <v>1390</v>
      </c>
      <c r="C10" s="3" t="s">
        <v>1391</v>
      </c>
      <c r="G10" s="3">
        <v>8.9789999999999999E-6</v>
      </c>
      <c r="H10" s="3">
        <v>8.1329999999999999E-6</v>
      </c>
      <c r="I10" s="3" t="s">
        <v>15</v>
      </c>
      <c r="J10" s="3" t="s">
        <v>16</v>
      </c>
    </row>
    <row r="11" spans="1:12">
      <c r="A11" s="3" t="s">
        <v>1377</v>
      </c>
      <c r="B11" s="3" t="s">
        <v>30</v>
      </c>
      <c r="C11" s="3" t="s">
        <v>1392</v>
      </c>
      <c r="G11" s="3">
        <v>0</v>
      </c>
      <c r="H11" s="3">
        <v>8.3180000000000007E-6</v>
      </c>
      <c r="I11" s="3" t="s">
        <v>15</v>
      </c>
      <c r="J11" s="3" t="s">
        <v>16</v>
      </c>
    </row>
    <row r="12" spans="1:12">
      <c r="A12" s="3" t="s">
        <v>1377</v>
      </c>
      <c r="B12" s="3" t="s">
        <v>1393</v>
      </c>
      <c r="C12" s="3" t="s">
        <v>1394</v>
      </c>
      <c r="G12" s="3">
        <v>1.5829999999999999E-5</v>
      </c>
      <c r="H12" s="3">
        <v>2.5299999999999998E-5</v>
      </c>
      <c r="J12" s="3" t="s">
        <v>70</v>
      </c>
    </row>
    <row r="13" spans="1:12">
      <c r="A13" s="3" t="s">
        <v>1377</v>
      </c>
      <c r="B13" s="3" t="s">
        <v>1395</v>
      </c>
      <c r="C13" s="3" t="s">
        <v>1396</v>
      </c>
      <c r="G13" s="3">
        <v>0</v>
      </c>
      <c r="H13" s="3">
        <v>4.0740000000000003E-6</v>
      </c>
      <c r="I13" s="3" t="s">
        <v>15</v>
      </c>
      <c r="J13" s="3" t="s">
        <v>16</v>
      </c>
    </row>
    <row r="14" spans="1:12">
      <c r="A14" s="3" t="s">
        <v>1377</v>
      </c>
      <c r="B14" s="3" t="s">
        <v>1397</v>
      </c>
      <c r="C14" s="3" t="s">
        <v>1398</v>
      </c>
      <c r="J14" s="3" t="s">
        <v>70</v>
      </c>
    </row>
    <row r="15" spans="1:12">
      <c r="A15" s="3" t="s">
        <v>1377</v>
      </c>
      <c r="B15" s="3" t="s">
        <v>1399</v>
      </c>
      <c r="C15" s="3" t="s">
        <v>1400</v>
      </c>
      <c r="J15" s="3" t="s">
        <v>16</v>
      </c>
    </row>
    <row r="16" spans="1:12">
      <c r="A16" s="3" t="s">
        <v>1377</v>
      </c>
      <c r="B16" s="3" t="s">
        <v>1401</v>
      </c>
      <c r="C16" s="3" t="s">
        <v>1402</v>
      </c>
      <c r="J16" s="3" t="s">
        <v>16</v>
      </c>
    </row>
    <row r="17" spans="1:10">
      <c r="A17" s="3" t="s">
        <v>1377</v>
      </c>
      <c r="B17" s="3" t="s">
        <v>1403</v>
      </c>
      <c r="C17" s="3" t="s">
        <v>1404</v>
      </c>
      <c r="I17" s="3" t="s">
        <v>15</v>
      </c>
      <c r="J17" s="3" t="s">
        <v>16</v>
      </c>
    </row>
    <row r="18" spans="1:10">
      <c r="A18" s="3" t="s">
        <v>1377</v>
      </c>
      <c r="B18" s="3" t="s">
        <v>1405</v>
      </c>
      <c r="C18" s="3" t="s">
        <v>1406</v>
      </c>
      <c r="J18" s="3" t="s">
        <v>16</v>
      </c>
    </row>
    <row r="19" spans="1:10">
      <c r="A19" s="3" t="s">
        <v>1377</v>
      </c>
      <c r="B19" s="3" t="s">
        <v>1407</v>
      </c>
      <c r="C19" s="3" t="s">
        <v>1408</v>
      </c>
      <c r="G19" s="3">
        <v>4.744E-5</v>
      </c>
      <c r="H19" s="3">
        <v>8.7150000000000004E-5</v>
      </c>
      <c r="J19" s="3" t="s">
        <v>70</v>
      </c>
    </row>
    <row r="20" spans="1:10">
      <c r="A20" s="3" t="s">
        <v>1377</v>
      </c>
      <c r="B20" s="3" t="s">
        <v>1409</v>
      </c>
      <c r="C20" s="3" t="s">
        <v>1410</v>
      </c>
      <c r="G20" s="3">
        <v>2.3730000000000001E-5</v>
      </c>
      <c r="H20" s="3">
        <v>1.084E-5</v>
      </c>
      <c r="I20" s="3" t="s">
        <v>15</v>
      </c>
      <c r="J20" s="3" t="s">
        <v>16</v>
      </c>
    </row>
    <row r="21" spans="1:10">
      <c r="A21" s="3" t="s">
        <v>1377</v>
      </c>
      <c r="B21" s="3" t="s">
        <v>1411</v>
      </c>
      <c r="C21" s="3" t="s">
        <v>1412</v>
      </c>
      <c r="G21" s="3">
        <v>9.0529999999999996E-6</v>
      </c>
      <c r="H21" s="3">
        <v>4.0840000000000002E-6</v>
      </c>
      <c r="I21" s="3" t="s">
        <v>15</v>
      </c>
      <c r="J21" s="3" t="s">
        <v>16</v>
      </c>
    </row>
    <row r="22" spans="1:10">
      <c r="A22" s="3" t="s">
        <v>1377</v>
      </c>
      <c r="B22" s="3" t="s">
        <v>1413</v>
      </c>
      <c r="C22" s="3" t="s">
        <v>1414</v>
      </c>
      <c r="I22" s="3" t="s">
        <v>15</v>
      </c>
      <c r="J22" s="3" t="s">
        <v>16</v>
      </c>
    </row>
    <row r="23" spans="1:10">
      <c r="A23" s="3" t="s">
        <v>1377</v>
      </c>
      <c r="B23" s="3" t="s">
        <v>1415</v>
      </c>
      <c r="C23" s="3" t="s">
        <v>1416</v>
      </c>
      <c r="J23" s="3" t="s">
        <v>70</v>
      </c>
    </row>
    <row r="24" spans="1:10">
      <c r="A24" s="3" t="s">
        <v>1377</v>
      </c>
      <c r="B24" s="3" t="s">
        <v>1417</v>
      </c>
      <c r="C24" s="3" t="s">
        <v>1418</v>
      </c>
      <c r="I24" s="3" t="s">
        <v>15</v>
      </c>
      <c r="J24" s="3" t="s">
        <v>16</v>
      </c>
    </row>
    <row r="25" spans="1:10">
      <c r="A25" s="3" t="s">
        <v>1377</v>
      </c>
      <c r="B25" s="3" t="s">
        <v>30</v>
      </c>
      <c r="C25" s="3" t="s">
        <v>1419</v>
      </c>
      <c r="J25" s="3" t="s">
        <v>70</v>
      </c>
    </row>
    <row r="26" spans="1:10">
      <c r="A26" s="3" t="s">
        <v>1377</v>
      </c>
      <c r="B26" s="3" t="s">
        <v>1420</v>
      </c>
      <c r="C26" s="3" t="s">
        <v>1421</v>
      </c>
      <c r="J26" s="3" t="s">
        <v>16</v>
      </c>
    </row>
    <row r="27" spans="1:10">
      <c r="A27" s="3" t="s">
        <v>1377</v>
      </c>
      <c r="B27" s="3" t="s">
        <v>1422</v>
      </c>
      <c r="C27" s="3" t="s">
        <v>1423</v>
      </c>
      <c r="I27" s="3" t="s">
        <v>15</v>
      </c>
      <c r="J27" s="3" t="s">
        <v>16</v>
      </c>
    </row>
    <row r="28" spans="1:10">
      <c r="A28" s="3" t="s">
        <v>1377</v>
      </c>
      <c r="B28" s="3" t="s">
        <v>1424</v>
      </c>
      <c r="C28" s="3" t="s">
        <v>1425</v>
      </c>
      <c r="G28" s="3">
        <v>8.9539999999999993E-6</v>
      </c>
      <c r="H28" s="3">
        <v>8.1249999999999993E-6</v>
      </c>
      <c r="J28" s="3" t="s">
        <v>70</v>
      </c>
    </row>
    <row r="29" spans="1:10">
      <c r="A29" s="3" t="s">
        <v>1377</v>
      </c>
      <c r="B29" s="3" t="s">
        <v>1426</v>
      </c>
      <c r="C29" s="3" t="s">
        <v>1427</v>
      </c>
      <c r="J29" s="3" t="s">
        <v>70</v>
      </c>
    </row>
    <row r="30" spans="1:10">
      <c r="A30" s="3" t="s">
        <v>1377</v>
      </c>
      <c r="B30" s="3" t="s">
        <v>1428</v>
      </c>
      <c r="C30" s="3" t="s">
        <v>1429</v>
      </c>
      <c r="G30" s="3">
        <v>0</v>
      </c>
      <c r="H30" s="3">
        <v>3.2509999999999999E-5</v>
      </c>
      <c r="J30" s="3" t="s">
        <v>70</v>
      </c>
    </row>
    <row r="31" spans="1:10">
      <c r="A31" s="3" t="s">
        <v>1377</v>
      </c>
      <c r="B31" s="3" t="s">
        <v>1430</v>
      </c>
      <c r="C31" s="3" t="s">
        <v>1431</v>
      </c>
      <c r="J31" s="3" t="s">
        <v>16</v>
      </c>
    </row>
    <row r="32" spans="1:10">
      <c r="A32" s="3" t="s">
        <v>1377</v>
      </c>
      <c r="B32" s="3" t="s">
        <v>1432</v>
      </c>
      <c r="C32" s="3" t="s">
        <v>1433</v>
      </c>
      <c r="I32" s="3" t="s">
        <v>15</v>
      </c>
      <c r="J32" s="3" t="s">
        <v>70</v>
      </c>
    </row>
    <row r="33" spans="1:10">
      <c r="A33" s="3" t="s">
        <v>1377</v>
      </c>
      <c r="B33" s="3" t="s">
        <v>1434</v>
      </c>
      <c r="C33" s="3" t="s">
        <v>1435</v>
      </c>
      <c r="J33" s="3" t="s">
        <v>16</v>
      </c>
    </row>
    <row r="34" spans="1:10">
      <c r="A34" s="3" t="s">
        <v>1377</v>
      </c>
      <c r="B34" s="3" t="s">
        <v>1436</v>
      </c>
      <c r="C34" s="3" t="s">
        <v>1437</v>
      </c>
      <c r="G34" s="3">
        <v>0</v>
      </c>
      <c r="H34" s="3">
        <v>4.07E-6</v>
      </c>
      <c r="J34" s="3" t="s">
        <v>70</v>
      </c>
    </row>
    <row r="35" spans="1:10">
      <c r="A35" s="3" t="s">
        <v>1377</v>
      </c>
      <c r="B35" s="3" t="s">
        <v>1438</v>
      </c>
      <c r="C35" s="3" t="s">
        <v>1439</v>
      </c>
      <c r="G35" s="3">
        <v>2.3730000000000001E-5</v>
      </c>
      <c r="H35" s="3">
        <v>6.8700000000000003E-5</v>
      </c>
      <c r="J35" s="3" t="s">
        <v>70</v>
      </c>
    </row>
    <row r="36" spans="1:10">
      <c r="A36" s="3" t="s">
        <v>1377</v>
      </c>
      <c r="B36" s="3" t="s">
        <v>1440</v>
      </c>
      <c r="C36" s="3" t="s">
        <v>1441</v>
      </c>
      <c r="I36" s="3" t="s">
        <v>15</v>
      </c>
      <c r="J36" s="3" t="s">
        <v>16</v>
      </c>
    </row>
    <row r="37" spans="1:10">
      <c r="A37" s="3" t="s">
        <v>1377</v>
      </c>
      <c r="B37" s="3" t="s">
        <v>1442</v>
      </c>
      <c r="C37" s="3" t="s">
        <v>1443</v>
      </c>
      <c r="I37" s="3" t="s">
        <v>15</v>
      </c>
      <c r="J37" s="3" t="s">
        <v>16</v>
      </c>
    </row>
    <row r="38" spans="1:10">
      <c r="A38" s="3" t="s">
        <v>1377</v>
      </c>
      <c r="B38" s="3" t="s">
        <v>1444</v>
      </c>
      <c r="C38" s="3" t="s">
        <v>1445</v>
      </c>
      <c r="I38" s="3" t="s">
        <v>15</v>
      </c>
      <c r="J38" s="3" t="s">
        <v>16</v>
      </c>
    </row>
    <row r="39" spans="1:10">
      <c r="A39" s="3" t="s">
        <v>1377</v>
      </c>
      <c r="B39" s="3" t="s">
        <v>1446</v>
      </c>
      <c r="C39" s="3" t="s">
        <v>1447</v>
      </c>
      <c r="I39" s="3" t="s">
        <v>15</v>
      </c>
    </row>
    <row r="40" spans="1:10">
      <c r="A40" s="3" t="s">
        <v>1377</v>
      </c>
      <c r="B40" s="3" t="s">
        <v>1448</v>
      </c>
      <c r="C40" s="3" t="s">
        <v>1449</v>
      </c>
      <c r="I40" s="3" t="s">
        <v>15</v>
      </c>
    </row>
    <row r="41" spans="1:10">
      <c r="A41" s="3" t="s">
        <v>1377</v>
      </c>
      <c r="B41" s="3" t="s">
        <v>1450</v>
      </c>
      <c r="C41" s="3" t="s">
        <v>1451</v>
      </c>
      <c r="G41" s="3">
        <v>1.7949999999999999E-5</v>
      </c>
      <c r="H41" s="3">
        <v>8.14E-6</v>
      </c>
      <c r="I41" s="3" t="s">
        <v>15</v>
      </c>
    </row>
    <row r="42" spans="1:10">
      <c r="A42" s="3" t="s">
        <v>1377</v>
      </c>
      <c r="B42" s="3" t="s">
        <v>1452</v>
      </c>
      <c r="C42" s="3" t="s">
        <v>1453</v>
      </c>
      <c r="I42" s="3" t="s">
        <v>15</v>
      </c>
    </row>
    <row r="43" spans="1:10">
      <c r="A43" s="3" t="s">
        <v>1377</v>
      </c>
      <c r="B43" s="3" t="s">
        <v>1454</v>
      </c>
      <c r="C43" s="3" t="s">
        <v>1455</v>
      </c>
      <c r="I43" s="3" t="s">
        <v>15</v>
      </c>
    </row>
    <row r="44" spans="1:10">
      <c r="A44" s="3" t="s">
        <v>1377</v>
      </c>
      <c r="B44" s="3" t="s">
        <v>1456</v>
      </c>
      <c r="C44" s="3" t="s">
        <v>1457</v>
      </c>
      <c r="I44" s="3" t="s">
        <v>15</v>
      </c>
    </row>
    <row r="45" spans="1:10">
      <c r="A45" s="3" t="s">
        <v>1377</v>
      </c>
      <c r="B45" s="3" t="s">
        <v>1458</v>
      </c>
      <c r="C45" s="3" t="s">
        <v>1459</v>
      </c>
      <c r="I45" s="3" t="s">
        <v>15</v>
      </c>
    </row>
    <row r="46" spans="1:10">
      <c r="A46" s="3" t="s">
        <v>1377</v>
      </c>
      <c r="B46" s="3" t="s">
        <v>1460</v>
      </c>
      <c r="C46" s="3" t="s">
        <v>1461</v>
      </c>
      <c r="I46" s="3" t="s">
        <v>15</v>
      </c>
    </row>
    <row r="47" spans="1:10">
      <c r="A47" s="3" t="s">
        <v>1377</v>
      </c>
      <c r="B47" s="3" t="s">
        <v>1462</v>
      </c>
      <c r="C47" s="3" t="s">
        <v>1463</v>
      </c>
      <c r="I47" s="3" t="s">
        <v>15</v>
      </c>
    </row>
    <row r="48" spans="1:10">
      <c r="A48" s="3" t="s">
        <v>1377</v>
      </c>
      <c r="B48" s="3" t="s">
        <v>1464</v>
      </c>
      <c r="C48" s="3" t="s">
        <v>1465</v>
      </c>
      <c r="I48" s="3" t="s">
        <v>15</v>
      </c>
    </row>
    <row r="49" spans="1:12">
      <c r="A49" s="3" t="s">
        <v>1377</v>
      </c>
      <c r="B49" s="3" t="s">
        <v>1466</v>
      </c>
      <c r="C49" s="3" t="s">
        <v>1467</v>
      </c>
      <c r="I49" s="3" t="s">
        <v>15</v>
      </c>
    </row>
    <row r="50" spans="1:12">
      <c r="A50" s="3" t="s">
        <v>1377</v>
      </c>
      <c r="B50" s="3" t="s">
        <v>1468</v>
      </c>
      <c r="C50" s="3" t="s">
        <v>1469</v>
      </c>
      <c r="I50" s="3" t="s">
        <v>15</v>
      </c>
    </row>
    <row r="51" spans="1:12">
      <c r="A51" s="3" t="s">
        <v>1377</v>
      </c>
      <c r="B51" s="3" t="s">
        <v>30</v>
      </c>
      <c r="C51" s="3" t="s">
        <v>1470</v>
      </c>
      <c r="I51" s="3" t="s">
        <v>15</v>
      </c>
    </row>
    <row r="52" spans="1:12">
      <c r="A52" s="3" t="s">
        <v>1377</v>
      </c>
      <c r="B52" s="3" t="s">
        <v>30</v>
      </c>
      <c r="C52" s="3" t="s">
        <v>1471</v>
      </c>
      <c r="I52" s="3" t="s">
        <v>15</v>
      </c>
    </row>
    <row r="53" spans="1:12">
      <c r="A53" s="3" t="s">
        <v>1377</v>
      </c>
      <c r="B53" s="3" t="s">
        <v>30</v>
      </c>
      <c r="C53" s="3" t="s">
        <v>1472</v>
      </c>
      <c r="I53" s="3" t="s">
        <v>15</v>
      </c>
    </row>
    <row r="54" spans="1:12">
      <c r="A54" s="3" t="s">
        <v>1377</v>
      </c>
      <c r="B54" s="3" t="s">
        <v>30</v>
      </c>
      <c r="C54" s="3" t="s">
        <v>1473</v>
      </c>
      <c r="I54" s="3" t="s">
        <v>15</v>
      </c>
    </row>
    <row r="55" spans="1:12">
      <c r="A55" s="3" t="s">
        <v>1377</v>
      </c>
      <c r="B55" s="3" t="s">
        <v>30</v>
      </c>
      <c r="C55" s="3" t="s">
        <v>1474</v>
      </c>
      <c r="I55" s="3" t="s">
        <v>15</v>
      </c>
    </row>
    <row r="56" spans="1:12">
      <c r="A56" s="3" t="s">
        <v>1377</v>
      </c>
      <c r="B56" s="3" t="s">
        <v>1475</v>
      </c>
      <c r="C56" s="3" t="s">
        <v>1476</v>
      </c>
      <c r="I56" s="3" t="s">
        <v>15</v>
      </c>
    </row>
    <row r="57" spans="1:12">
      <c r="A57" s="3" t="s">
        <v>1377</v>
      </c>
      <c r="B57" s="3" t="s">
        <v>1477</v>
      </c>
      <c r="C57" s="3" t="s">
        <v>1478</v>
      </c>
      <c r="G57" s="3">
        <v>9.0180000000000007E-6</v>
      </c>
      <c r="H57" s="3">
        <v>8.1489999999999994E-6</v>
      </c>
      <c r="I57" s="3" t="s">
        <v>15</v>
      </c>
    </row>
    <row r="58" spans="1:12">
      <c r="A58" s="3" t="s">
        <v>1377</v>
      </c>
      <c r="B58" s="3" t="s">
        <v>1479</v>
      </c>
      <c r="C58" s="3" t="s">
        <v>1480</v>
      </c>
      <c r="I58" s="3" t="s">
        <v>15</v>
      </c>
    </row>
    <row r="59" spans="1:12">
      <c r="A59" s="3" t="s">
        <v>1377</v>
      </c>
      <c r="B59" s="3" t="s">
        <v>1481</v>
      </c>
      <c r="C59" s="3" t="s">
        <v>1482</v>
      </c>
      <c r="I59" s="3" t="s">
        <v>15</v>
      </c>
    </row>
    <row r="60" spans="1:12">
      <c r="A60" s="3" t="s">
        <v>1377</v>
      </c>
      <c r="B60" s="3" t="s">
        <v>1483</v>
      </c>
      <c r="C60" s="3" t="s">
        <v>1484</v>
      </c>
      <c r="G60" s="3">
        <v>8.9749999999999996E-6</v>
      </c>
      <c r="H60" s="3">
        <v>8.1319999999999994E-6</v>
      </c>
      <c r="L60" s="3" t="s">
        <v>19</v>
      </c>
    </row>
    <row r="61" spans="1:12">
      <c r="A61" s="3" t="s">
        <v>1377</v>
      </c>
      <c r="B61" s="3" t="s">
        <v>1485</v>
      </c>
      <c r="C61" s="3" t="s">
        <v>1486</v>
      </c>
      <c r="G61" s="3">
        <v>9.0319999999999992E-6</v>
      </c>
      <c r="H61" s="3">
        <v>4.0779999999999997E-6</v>
      </c>
      <c r="L61" s="3" t="s">
        <v>19</v>
      </c>
    </row>
    <row r="62" spans="1:12">
      <c r="A62" s="3" t="s">
        <v>1377</v>
      </c>
      <c r="B62" s="3" t="s">
        <v>1487</v>
      </c>
      <c r="C62" s="3" t="s">
        <v>1488</v>
      </c>
      <c r="G62" s="3">
        <v>0</v>
      </c>
      <c r="H62" s="3">
        <v>4.0620000000000002E-6</v>
      </c>
      <c r="L62" s="3" t="s">
        <v>19</v>
      </c>
    </row>
    <row r="63" spans="1:12">
      <c r="A63" s="3" t="s">
        <v>1377</v>
      </c>
      <c r="B63" s="3" t="s">
        <v>1489</v>
      </c>
      <c r="C63" s="3" t="s">
        <v>1490</v>
      </c>
      <c r="G63" s="3">
        <v>1.7969999999999999E-5</v>
      </c>
      <c r="H63" s="3">
        <v>1.222E-5</v>
      </c>
      <c r="L63" s="3" t="s">
        <v>19</v>
      </c>
    </row>
    <row r="64" spans="1:12">
      <c r="A64" s="3" t="s">
        <v>1377</v>
      </c>
      <c r="B64" s="3" t="s">
        <v>1491</v>
      </c>
      <c r="C64" s="3" t="s">
        <v>1492</v>
      </c>
      <c r="G64" s="3">
        <v>0</v>
      </c>
      <c r="H64" s="3">
        <v>4.0679999999999998E-6</v>
      </c>
      <c r="L64" s="3" t="s">
        <v>19</v>
      </c>
    </row>
    <row r="65" spans="1:12">
      <c r="A65" s="3" t="s">
        <v>1377</v>
      </c>
      <c r="B65" s="3" t="s">
        <v>1493</v>
      </c>
      <c r="C65" s="3" t="s">
        <v>1494</v>
      </c>
      <c r="G65" s="3">
        <v>9.003E-6</v>
      </c>
      <c r="H65" s="3">
        <v>4.109E-6</v>
      </c>
      <c r="L65" s="3" t="s">
        <v>19</v>
      </c>
    </row>
    <row r="66" spans="1:12">
      <c r="A66" s="3" t="s">
        <v>1377</v>
      </c>
      <c r="B66" s="3" t="s">
        <v>1495</v>
      </c>
      <c r="C66" s="3" t="s">
        <v>1496</v>
      </c>
      <c r="G66" s="3">
        <v>9.0759999999999992E-6</v>
      </c>
      <c r="H66" s="3">
        <v>4.1679999999999997E-6</v>
      </c>
      <c r="L66" s="3" t="s">
        <v>19</v>
      </c>
    </row>
    <row r="67" spans="1:12">
      <c r="A67" s="3" t="s">
        <v>1377</v>
      </c>
      <c r="B67" s="3" t="s">
        <v>1497</v>
      </c>
      <c r="C67" s="3" t="s">
        <v>1498</v>
      </c>
      <c r="G67" s="3">
        <v>0</v>
      </c>
      <c r="H67" s="3">
        <v>4.0629999999999999E-6</v>
      </c>
      <c r="L67" s="3" t="s">
        <v>19</v>
      </c>
    </row>
    <row r="68" spans="1:12">
      <c r="A68" s="3" t="s">
        <v>1377</v>
      </c>
      <c r="B68" s="3" t="s">
        <v>1499</v>
      </c>
      <c r="C68" s="3" t="s">
        <v>1500</v>
      </c>
      <c r="G68" s="3">
        <v>0</v>
      </c>
      <c r="H68" s="3">
        <v>4.0640000000000004E-6</v>
      </c>
      <c r="L68" s="3" t="s">
        <v>19</v>
      </c>
    </row>
    <row r="69" spans="1:12">
      <c r="A69" s="3" t="s">
        <v>1377</v>
      </c>
      <c r="B69" s="3" t="s">
        <v>1501</v>
      </c>
      <c r="C69" s="3" t="s">
        <v>1502</v>
      </c>
      <c r="G69" s="3">
        <v>8.9760000000000001E-6</v>
      </c>
      <c r="H69" s="3">
        <v>4.0679999999999998E-6</v>
      </c>
      <c r="L69" s="3" t="s">
        <v>19</v>
      </c>
    </row>
    <row r="70" spans="1:12">
      <c r="A70" s="3" t="s">
        <v>1377</v>
      </c>
      <c r="B70" s="3" t="s">
        <v>1503</v>
      </c>
      <c r="C70" s="3" t="s">
        <v>1504</v>
      </c>
      <c r="G70" s="3">
        <v>9.0189999999999995E-6</v>
      </c>
      <c r="H70" s="3">
        <v>4.0820000000000001E-6</v>
      </c>
      <c r="L70" s="3" t="s">
        <v>19</v>
      </c>
    </row>
    <row r="71" spans="1:12">
      <c r="A71" s="3" t="s">
        <v>1377</v>
      </c>
      <c r="B71" s="3" t="s">
        <v>1505</v>
      </c>
      <c r="C71" s="3" t="s">
        <v>1506</v>
      </c>
      <c r="G71" s="3">
        <v>1.575E-5</v>
      </c>
      <c r="H71" s="3">
        <v>6.2750000000000001E-6</v>
      </c>
      <c r="L71" s="3" t="s">
        <v>19</v>
      </c>
    </row>
    <row r="72" spans="1:12">
      <c r="A72" s="3" t="s">
        <v>1377</v>
      </c>
      <c r="B72" s="3" t="s">
        <v>30</v>
      </c>
      <c r="C72" s="3" t="s">
        <v>1507</v>
      </c>
      <c r="G72" s="3">
        <v>0</v>
      </c>
      <c r="H72" s="3">
        <v>4.0720000000000001E-6</v>
      </c>
      <c r="L72" s="3" t="s">
        <v>32</v>
      </c>
    </row>
    <row r="73" spans="1:12">
      <c r="A73" s="3" t="s">
        <v>1377</v>
      </c>
      <c r="B73" s="3" t="s">
        <v>30</v>
      </c>
      <c r="C73" s="3" t="s">
        <v>1508</v>
      </c>
      <c r="G73" s="3">
        <v>0</v>
      </c>
      <c r="H73" s="3">
        <v>4.0749999999999999E-6</v>
      </c>
      <c r="I73" s="4"/>
      <c r="L73" s="3" t="s">
        <v>32</v>
      </c>
    </row>
    <row r="74" spans="1:12">
      <c r="A74" s="3" t="s">
        <v>1377</v>
      </c>
      <c r="B74" s="3" t="s">
        <v>30</v>
      </c>
      <c r="C74" s="3" t="s">
        <v>1509</v>
      </c>
      <c r="G74" s="3">
        <v>6.6790000000000003E-5</v>
      </c>
      <c r="H74" s="3">
        <v>3.2339999999999999E-5</v>
      </c>
      <c r="I74" s="4"/>
      <c r="L74" s="3" t="s">
        <v>32</v>
      </c>
    </row>
    <row r="75" spans="1:12">
      <c r="A75" s="3" t="s">
        <v>1377</v>
      </c>
      <c r="B75" s="3" t="s">
        <v>30</v>
      </c>
      <c r="C75" s="3" t="s">
        <v>1510</v>
      </c>
      <c r="G75" s="3">
        <v>8.9570000000000008E-6</v>
      </c>
      <c r="H75" s="3">
        <v>4.0620000000000002E-6</v>
      </c>
      <c r="I75" s="4"/>
      <c r="L75" s="3" t="s">
        <v>36</v>
      </c>
    </row>
    <row r="76" spans="1:12">
      <c r="A76" s="3" t="s">
        <v>1377</v>
      </c>
      <c r="B76" s="3" t="s">
        <v>30</v>
      </c>
      <c r="C76" s="3" t="s">
        <v>1511</v>
      </c>
      <c r="G76" s="3">
        <v>0</v>
      </c>
      <c r="H76" s="3">
        <v>8.1349999999999992E-6</v>
      </c>
      <c r="I76" s="4"/>
      <c r="L76" s="3" t="s">
        <v>36</v>
      </c>
    </row>
    <row r="77" spans="1:12">
      <c r="A77" s="3" t="s">
        <v>1377</v>
      </c>
      <c r="B77" s="3" t="s">
        <v>30</v>
      </c>
      <c r="C77" s="3" t="s">
        <v>1512</v>
      </c>
      <c r="G77" s="3">
        <v>0</v>
      </c>
      <c r="H77" s="3">
        <v>4.1119999999999998E-6</v>
      </c>
      <c r="I77" s="4"/>
      <c r="L77" s="3" t="s">
        <v>36</v>
      </c>
    </row>
    <row r="78" spans="1:12">
      <c r="A78" s="3" t="s">
        <v>1377</v>
      </c>
      <c r="B78" s="3" t="s">
        <v>30</v>
      </c>
      <c r="C78" s="3" t="s">
        <v>1513</v>
      </c>
      <c r="G78" s="3">
        <v>1.8130000000000001E-5</v>
      </c>
      <c r="H78" s="3">
        <v>8.2460000000000003E-6</v>
      </c>
      <c r="I78" s="4"/>
      <c r="L78" s="3" t="s">
        <v>36</v>
      </c>
    </row>
    <row r="79" spans="1:12">
      <c r="A79" s="3" t="s">
        <v>1377</v>
      </c>
      <c r="B79" s="3" t="s">
        <v>30</v>
      </c>
      <c r="C79" s="3" t="s">
        <v>1514</v>
      </c>
      <c r="G79" s="3">
        <v>0</v>
      </c>
      <c r="H79" s="3">
        <v>4.0960000000000003E-6</v>
      </c>
      <c r="I79" s="4"/>
      <c r="L79" s="3" t="s">
        <v>36</v>
      </c>
    </row>
    <row r="83" spans="3:16">
      <c r="C83" s="7" t="s">
        <v>907</v>
      </c>
      <c r="E83" s="3">
        <f>SUM(E2:E82)</f>
        <v>8</v>
      </c>
      <c r="F83" s="3">
        <f t="shared" ref="F83:H83" si="1">SUM(F2:F82)</f>
        <v>2.8308563340410475E-4</v>
      </c>
      <c r="G83" s="3">
        <f t="shared" si="1"/>
        <v>3.4636199999999996E-4</v>
      </c>
      <c r="H83" s="3">
        <f t="shared" si="1"/>
        <v>4.4244999999999989E-4</v>
      </c>
      <c r="M83" s="8" t="s">
        <v>101</v>
      </c>
      <c r="O83" s="7" t="s">
        <v>102</v>
      </c>
      <c r="P83" s="7" t="s">
        <v>103</v>
      </c>
    </row>
    <row r="84" spans="3:16">
      <c r="M84" s="9"/>
      <c r="O84" s="3">
        <v>126330</v>
      </c>
      <c r="P84" s="3">
        <v>276504</v>
      </c>
    </row>
    <row r="85" spans="3:16">
      <c r="K85" s="35"/>
      <c r="M85" s="10"/>
      <c r="O85" s="3">
        <f>O84*G83</f>
        <v>43.755911459999993</v>
      </c>
      <c r="P85" s="3">
        <f>P84*H83</f>
        <v>122.33919479999997</v>
      </c>
    </row>
    <row r="86" spans="3:16">
      <c r="F86" s="3">
        <v>2.8308599999999999E-4</v>
      </c>
      <c r="G86" s="3">
        <v>1.2222399999999999E-4</v>
      </c>
      <c r="H86" s="3">
        <v>5.5771499999999997E-4</v>
      </c>
      <c r="J86" s="3">
        <f>F86*F86*100000</f>
        <v>8.0137683396000001E-3</v>
      </c>
      <c r="K86" s="3">
        <f t="shared" ref="K86:L86" si="2">G86*G86*100000</f>
        <v>1.4938706175999998E-3</v>
      </c>
      <c r="L86" s="3">
        <f t="shared" si="2"/>
        <v>3.1104602122499995E-2</v>
      </c>
      <c r="O86" s="7" t="s">
        <v>104</v>
      </c>
    </row>
    <row r="87" spans="3:16">
      <c r="O87" s="3" t="s">
        <v>416</v>
      </c>
    </row>
    <row r="88" spans="3:16">
      <c r="F88" s="3">
        <v>3.4829400000000002E-4</v>
      </c>
      <c r="G88" s="3">
        <v>2.5308200000000001E-4</v>
      </c>
      <c r="H88" s="3">
        <v>4.6754099999999997E-4</v>
      </c>
      <c r="J88" s="3">
        <f>F88*F88*100000</f>
        <v>1.2130871043600002E-2</v>
      </c>
      <c r="K88" s="3">
        <f t="shared" ref="K88:L88" si="3">G88*G88*100000</f>
        <v>6.4050498724000007E-3</v>
      </c>
      <c r="L88" s="3">
        <f t="shared" si="3"/>
        <v>2.1859458668099997E-2</v>
      </c>
      <c r="O88" s="3">
        <v>28260</v>
      </c>
    </row>
    <row r="89" spans="3:16">
      <c r="O89" s="3">
        <v>8</v>
      </c>
    </row>
    <row r="90" spans="3:16">
      <c r="F90" s="3">
        <v>4.4122299999999997E-4</v>
      </c>
      <c r="G90" s="3">
        <v>3.6642199999999998E-4</v>
      </c>
      <c r="H90" s="3">
        <v>5.26799E-4</v>
      </c>
      <c r="J90" s="3">
        <f>F90*F90*100000</f>
        <v>1.9467773572899999E-2</v>
      </c>
      <c r="K90" s="3">
        <f t="shared" ref="K90:L90" si="4">G90*G90*100000</f>
        <v>1.3426508208399999E-2</v>
      </c>
      <c r="L90" s="3">
        <f t="shared" si="4"/>
        <v>2.7751718640099999E-2</v>
      </c>
    </row>
    <row r="399" spans="6:8">
      <c r="F399" s="6">
        <f>SUM(F2:F398)</f>
        <v>1.6387742668082094E-3</v>
      </c>
      <c r="G399" s="6">
        <f>SUM(G2:G398)</f>
        <v>1.4344519999999999E-3</v>
      </c>
      <c r="H399" s="6">
        <f>SUM(H2:H398)</f>
        <v>2.4369549999999998E-3</v>
      </c>
    </row>
    <row r="400" spans="6:8">
      <c r="F400" s="3">
        <f>F399*F399</f>
        <v>2.6855810975527844E-6</v>
      </c>
      <c r="G400" s="3">
        <f>G399*G399</f>
        <v>2.0576525403039997E-6</v>
      </c>
      <c r="H400" s="3">
        <f>H399*H399</f>
        <v>5.9387496720249987E-6</v>
      </c>
    </row>
  </sheetData>
  <phoneticPr fontId="3" type="noConversion"/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EDA61-6B2B-C249-94E5-D66DEA71EC31}">
  <sheetPr codeName="Sheet23"/>
  <dimension ref="A1:P402"/>
  <sheetViews>
    <sheetView workbookViewId="0">
      <selection activeCell="B11" sqref="B11"/>
    </sheetView>
  </sheetViews>
  <sheetFormatPr baseColWidth="10" defaultRowHeight="15"/>
  <cols>
    <col min="1" max="1" width="19" style="3" customWidth="1"/>
    <col min="2" max="2" width="14.5" style="3" customWidth="1"/>
    <col min="3" max="3" width="12.83203125" style="3" customWidth="1"/>
    <col min="4" max="5" width="10.83203125" style="3"/>
    <col min="6" max="6" width="13.1640625" style="3" customWidth="1"/>
    <col min="7" max="8" width="13.5" style="3" customWidth="1"/>
    <col min="9" max="9" width="10.83203125" style="3"/>
    <col min="10" max="12" width="13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8" t="s">
        <v>1516</v>
      </c>
      <c r="B2" s="38" t="s">
        <v>30</v>
      </c>
      <c r="C2" s="38" t="s">
        <v>1517</v>
      </c>
      <c r="D2" s="38" t="s">
        <v>67</v>
      </c>
      <c r="E2" s="38">
        <v>1</v>
      </c>
      <c r="F2" s="39">
        <f>E2/28260</f>
        <v>3.5385704175513094E-5</v>
      </c>
      <c r="G2" s="38"/>
      <c r="H2" s="38"/>
      <c r="I2" s="38"/>
      <c r="J2" s="38"/>
      <c r="K2" s="38"/>
      <c r="L2" s="38" t="s">
        <v>77</v>
      </c>
    </row>
    <row r="3" spans="1:16">
      <c r="A3" s="3" t="s">
        <v>1516</v>
      </c>
      <c r="B3" s="3" t="s">
        <v>1518</v>
      </c>
      <c r="C3" s="3" t="s">
        <v>1519</v>
      </c>
      <c r="G3" s="3">
        <v>1.7940000000000001E-5</v>
      </c>
      <c r="H3" s="3">
        <v>8.1280000000000008E-6</v>
      </c>
      <c r="I3" s="3" t="s">
        <v>15</v>
      </c>
      <c r="J3" s="3" t="s">
        <v>153</v>
      </c>
      <c r="M3" s="3" t="s">
        <v>1520</v>
      </c>
      <c r="N3" s="10" t="s">
        <v>1521</v>
      </c>
    </row>
    <row r="4" spans="1:16">
      <c r="A4" s="3" t="s">
        <v>1516</v>
      </c>
      <c r="B4" s="3" t="s">
        <v>1522</v>
      </c>
      <c r="C4" s="3" t="s">
        <v>1523</v>
      </c>
      <c r="I4" s="3" t="s">
        <v>15</v>
      </c>
      <c r="J4" s="3" t="s">
        <v>16</v>
      </c>
    </row>
    <row r="5" spans="1:16">
      <c r="A5" s="3" t="s">
        <v>1516</v>
      </c>
      <c r="B5" s="3" t="s">
        <v>1524</v>
      </c>
      <c r="C5" s="3" t="s">
        <v>1525</v>
      </c>
      <c r="I5" s="3" t="s">
        <v>15</v>
      </c>
      <c r="J5" s="3" t="s">
        <v>163</v>
      </c>
      <c r="K5" s="3" t="s">
        <v>16</v>
      </c>
    </row>
    <row r="6" spans="1:16">
      <c r="A6" s="3" t="s">
        <v>1516</v>
      </c>
      <c r="B6" s="3" t="s">
        <v>1526</v>
      </c>
      <c r="C6" s="3" t="s">
        <v>1527</v>
      </c>
      <c r="G6" s="3">
        <v>8.9509999999999995E-6</v>
      </c>
      <c r="H6" s="3">
        <v>4.0609999999999997E-6</v>
      </c>
      <c r="L6" s="3" t="s">
        <v>19</v>
      </c>
    </row>
    <row r="7" spans="1:16">
      <c r="A7" s="3" t="s">
        <v>1516</v>
      </c>
      <c r="B7" s="3" t="s">
        <v>30</v>
      </c>
      <c r="C7" s="3" t="s">
        <v>1528</v>
      </c>
      <c r="G7" s="3">
        <v>0</v>
      </c>
      <c r="H7" s="3">
        <v>4.0620000000000002E-6</v>
      </c>
      <c r="L7" s="3" t="s">
        <v>32</v>
      </c>
    </row>
    <row r="8" spans="1:16">
      <c r="A8" s="3" t="s">
        <v>1516</v>
      </c>
      <c r="B8" s="3" t="s">
        <v>30</v>
      </c>
      <c r="C8" s="3" t="s">
        <v>1529</v>
      </c>
      <c r="G8" s="3">
        <v>8.9779999999999994E-6</v>
      </c>
      <c r="H8" s="3">
        <v>4.0670000000000002E-6</v>
      </c>
      <c r="L8" s="3" t="s">
        <v>32</v>
      </c>
    </row>
    <row r="13" spans="1:16">
      <c r="C13" s="7" t="s">
        <v>100</v>
      </c>
      <c r="E13" s="3">
        <v>1</v>
      </c>
      <c r="F13" s="40">
        <f>SUM(F2:F8)</f>
        <v>3.5385704175513094E-5</v>
      </c>
      <c r="G13" s="40">
        <f t="shared" ref="G13:H13" si="0">SUM(G2:G8)</f>
        <v>3.5868999999999998E-5</v>
      </c>
      <c r="H13" s="40">
        <f t="shared" si="0"/>
        <v>2.0318000000000001E-5</v>
      </c>
      <c r="M13" s="8" t="s">
        <v>101</v>
      </c>
      <c r="O13" s="7" t="s">
        <v>102</v>
      </c>
      <c r="P13" s="7" t="s">
        <v>103</v>
      </c>
    </row>
    <row r="14" spans="1:16">
      <c r="M14" s="9"/>
      <c r="O14" s="3">
        <v>126710</v>
      </c>
      <c r="P14" s="3">
        <v>277198</v>
      </c>
    </row>
    <row r="15" spans="1:16">
      <c r="K15" s="10"/>
      <c r="M15" s="9"/>
      <c r="O15" s="3">
        <f>O14*G13</f>
        <v>4.5449609899999999</v>
      </c>
      <c r="P15" s="3">
        <f>P14*H13</f>
        <v>5.6321089640000004</v>
      </c>
    </row>
    <row r="16" spans="1:16">
      <c r="F16" s="3">
        <v>3.5386000000000003E-5</v>
      </c>
      <c r="G16" s="3">
        <v>8.9599999999999998E-7</v>
      </c>
      <c r="H16" s="3">
        <v>1.9714099999999999E-4</v>
      </c>
      <c r="J16" s="41">
        <f>F16*F16*100000</f>
        <v>1.252168996E-4</v>
      </c>
      <c r="K16" s="41">
        <f t="shared" ref="K16:L16" si="1">G16*G16*100000</f>
        <v>8.0281599999999995E-8</v>
      </c>
      <c r="L16" s="41">
        <f t="shared" si="1"/>
        <v>3.8864573880999999E-3</v>
      </c>
      <c r="M16" s="10"/>
    </row>
    <row r="17" spans="6:15">
      <c r="J17" s="41"/>
      <c r="K17" s="41"/>
      <c r="L17" s="41"/>
      <c r="M17" s="10"/>
      <c r="O17" s="7" t="s">
        <v>104</v>
      </c>
    </row>
    <row r="18" spans="6:15">
      <c r="F18" s="3">
        <v>3.9459999999999998E-5</v>
      </c>
      <c r="G18" s="3">
        <v>1.2813000000000001E-5</v>
      </c>
      <c r="H18" s="3">
        <v>9.2083999999999995E-5</v>
      </c>
      <c r="J18" s="41">
        <f>F18*F18*100000</f>
        <v>1.5570916000000001E-4</v>
      </c>
      <c r="K18" s="41">
        <f t="shared" ref="K18:L18" si="2">G18*G18*100000</f>
        <v>1.6417296900000003E-5</v>
      </c>
      <c r="L18" s="41">
        <f t="shared" si="2"/>
        <v>8.4794630559999998E-4</v>
      </c>
      <c r="M18" s="10"/>
      <c r="O18" s="3" t="s">
        <v>416</v>
      </c>
    </row>
    <row r="19" spans="6:15">
      <c r="J19" s="41"/>
      <c r="K19" s="41"/>
      <c r="L19" s="41"/>
      <c r="O19" s="3">
        <v>28260</v>
      </c>
    </row>
    <row r="20" spans="6:15">
      <c r="F20" s="3">
        <v>2.1645E-5</v>
      </c>
      <c r="G20" s="3">
        <v>7.943E-6</v>
      </c>
      <c r="H20" s="3">
        <v>4.7111999999999999E-5</v>
      </c>
      <c r="J20" s="41">
        <f>F20*F20*100000</f>
        <v>4.6850602500000005E-5</v>
      </c>
      <c r="K20" s="41">
        <f t="shared" ref="K20:L20" si="3">G20*G20*100000</f>
        <v>6.3091249000000004E-6</v>
      </c>
      <c r="L20" s="41">
        <f t="shared" si="3"/>
        <v>2.219540544E-4</v>
      </c>
      <c r="O20" s="3">
        <v>1</v>
      </c>
    </row>
    <row r="401" spans="6:8">
      <c r="F401" s="6">
        <f>SUM(F1:F400)</f>
        <v>1.6726240835102617E-4</v>
      </c>
      <c r="G401" s="6">
        <f>SUM(G1:G400)</f>
        <v>9.3389999999999999E-5</v>
      </c>
      <c r="H401" s="6">
        <f>SUM(H1:H400)</f>
        <v>3.7697299999999996E-4</v>
      </c>
    </row>
    <row r="402" spans="6:8">
      <c r="F402" s="3">
        <f>F401*F401</f>
        <v>2.7976713247385429E-8</v>
      </c>
      <c r="G402" s="3">
        <f t="shared" ref="G402:H402" si="4">G401*G401</f>
        <v>8.7216920999999997E-9</v>
      </c>
      <c r="H402" s="3">
        <f t="shared" si="4"/>
        <v>1.4210864272899996E-7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47119-35E2-FD43-9F4C-60871B7DEEFD}">
  <sheetPr codeName="Sheet24"/>
  <dimension ref="A1:P251"/>
  <sheetViews>
    <sheetView workbookViewId="0">
      <selection activeCell="A2" sqref="A2"/>
    </sheetView>
  </sheetViews>
  <sheetFormatPr baseColWidth="10" defaultRowHeight="15"/>
  <cols>
    <col min="1" max="1" width="19.33203125" style="3" customWidth="1"/>
    <col min="2" max="2" width="18.33203125" style="3" customWidth="1"/>
    <col min="3" max="3" width="13.33203125" style="3" customWidth="1"/>
    <col min="4" max="5" width="10.83203125" style="3"/>
    <col min="6" max="8" width="12" style="3" bestFit="1" customWidth="1"/>
    <col min="9" max="9" width="9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1530</v>
      </c>
      <c r="B2" s="3" t="s">
        <v>1531</v>
      </c>
      <c r="C2" s="3" t="s">
        <v>1532</v>
      </c>
      <c r="D2" s="3" t="s">
        <v>67</v>
      </c>
      <c r="E2" s="3">
        <v>1</v>
      </c>
      <c r="F2" s="6">
        <f>E2/28260</f>
        <v>3.5385704175513094E-5</v>
      </c>
      <c r="G2" s="3">
        <v>6.6630000000000004E-5</v>
      </c>
      <c r="H2" s="3">
        <v>3.2289999999999997E-5</v>
      </c>
      <c r="L2" s="3" t="s">
        <v>19</v>
      </c>
    </row>
    <row r="3" spans="1:12">
      <c r="A3" s="3" t="s">
        <v>1530</v>
      </c>
      <c r="B3" s="3" t="s">
        <v>1533</v>
      </c>
      <c r="C3" s="3" t="s">
        <v>1534</v>
      </c>
      <c r="D3" s="3" t="s">
        <v>67</v>
      </c>
      <c r="E3" s="3">
        <v>1</v>
      </c>
      <c r="F3" s="6">
        <f>E3/28260</f>
        <v>3.5385704175513094E-5</v>
      </c>
      <c r="L3" s="3" t="s">
        <v>19</v>
      </c>
    </row>
    <row r="4" spans="1:12">
      <c r="A4" s="3" t="s">
        <v>1530</v>
      </c>
      <c r="B4" s="3" t="s">
        <v>1535</v>
      </c>
      <c r="C4" s="3" t="s">
        <v>1536</v>
      </c>
      <c r="D4" s="3" t="s">
        <v>67</v>
      </c>
      <c r="E4" s="3">
        <v>1</v>
      </c>
      <c r="F4" s="6">
        <f>E4/28260</f>
        <v>3.5385704175513094E-5</v>
      </c>
      <c r="G4" s="3">
        <v>0</v>
      </c>
      <c r="H4" s="3">
        <v>1.054E-4</v>
      </c>
      <c r="L4" s="3" t="s">
        <v>19</v>
      </c>
    </row>
    <row r="5" spans="1:12">
      <c r="A5" s="3" t="s">
        <v>1530</v>
      </c>
      <c r="B5" s="3" t="s">
        <v>1537</v>
      </c>
      <c r="C5" s="3" t="s">
        <v>1538</v>
      </c>
      <c r="D5" s="3" t="s">
        <v>67</v>
      </c>
      <c r="E5" s="3">
        <v>1</v>
      </c>
      <c r="F5" s="6">
        <f>E5/28260</f>
        <v>3.5385704175513094E-5</v>
      </c>
      <c r="L5" s="3" t="s">
        <v>19</v>
      </c>
    </row>
    <row r="6" spans="1:12">
      <c r="A6" s="3" t="s">
        <v>1530</v>
      </c>
      <c r="B6" s="3" t="s">
        <v>1539</v>
      </c>
      <c r="C6" s="3" t="s">
        <v>1540</v>
      </c>
      <c r="D6" s="3" t="s">
        <v>67</v>
      </c>
      <c r="E6" s="3">
        <v>1</v>
      </c>
      <c r="F6" s="6">
        <f>E6/28260</f>
        <v>3.5385704175513094E-5</v>
      </c>
      <c r="G6" s="3">
        <v>7.1760000000000004E-5</v>
      </c>
      <c r="H6" s="3">
        <v>3.252E-5</v>
      </c>
      <c r="L6" s="3" t="s">
        <v>77</v>
      </c>
    </row>
    <row r="7" spans="1:12">
      <c r="A7" s="3" t="s">
        <v>1530</v>
      </c>
      <c r="B7" s="3" t="s">
        <v>1541</v>
      </c>
      <c r="C7" s="3" t="s">
        <v>1542</v>
      </c>
      <c r="I7" s="3" t="s">
        <v>15</v>
      </c>
      <c r="J7" s="3" t="s">
        <v>16</v>
      </c>
    </row>
    <row r="8" spans="1:12">
      <c r="A8" s="3" t="s">
        <v>1530</v>
      </c>
      <c r="B8" s="3" t="s">
        <v>1543</v>
      </c>
      <c r="C8" s="3" t="s">
        <v>1544</v>
      </c>
      <c r="J8" s="3" t="s">
        <v>16</v>
      </c>
    </row>
    <row r="9" spans="1:12">
      <c r="A9" s="3" t="s">
        <v>1530</v>
      </c>
      <c r="B9" s="3" t="s">
        <v>1545</v>
      </c>
      <c r="C9" s="3" t="s">
        <v>1546</v>
      </c>
      <c r="G9" s="3">
        <v>1.579E-5</v>
      </c>
      <c r="H9" s="3">
        <v>7.2150000000000004E-6</v>
      </c>
      <c r="J9" s="3" t="s">
        <v>16</v>
      </c>
    </row>
    <row r="10" spans="1:12">
      <c r="A10" s="3" t="s">
        <v>1530</v>
      </c>
      <c r="B10" s="3" t="s">
        <v>1547</v>
      </c>
      <c r="C10" s="3" t="s">
        <v>1548</v>
      </c>
      <c r="I10" s="3" t="s">
        <v>15</v>
      </c>
      <c r="J10" s="3" t="s">
        <v>16</v>
      </c>
    </row>
    <row r="11" spans="1:12">
      <c r="A11" s="3" t="s">
        <v>1530</v>
      </c>
      <c r="B11" s="3" t="s">
        <v>1549</v>
      </c>
      <c r="C11" s="3" t="s">
        <v>1550</v>
      </c>
      <c r="I11" s="3" t="s">
        <v>15</v>
      </c>
      <c r="J11" s="3" t="s">
        <v>16</v>
      </c>
    </row>
    <row r="12" spans="1:12">
      <c r="A12" s="3" t="s">
        <v>1530</v>
      </c>
      <c r="B12" s="3" t="s">
        <v>1551</v>
      </c>
      <c r="C12" s="3" t="s">
        <v>1552</v>
      </c>
      <c r="G12" s="3">
        <v>0</v>
      </c>
      <c r="H12" s="5">
        <v>3.2310000000000001E-5</v>
      </c>
      <c r="I12" s="3" t="s">
        <v>15</v>
      </c>
      <c r="J12" s="3" t="s">
        <v>16</v>
      </c>
    </row>
    <row r="13" spans="1:12">
      <c r="A13" s="3" t="s">
        <v>1530</v>
      </c>
      <c r="B13" s="3" t="s">
        <v>1553</v>
      </c>
      <c r="C13" s="3" t="s">
        <v>1554</v>
      </c>
      <c r="I13" s="3" t="s">
        <v>15</v>
      </c>
      <c r="J13" s="3" t="s">
        <v>16</v>
      </c>
    </row>
    <row r="14" spans="1:12">
      <c r="A14" s="3" t="s">
        <v>1530</v>
      </c>
      <c r="B14" s="3" t="s">
        <v>1555</v>
      </c>
      <c r="C14" s="3" t="s">
        <v>1556</v>
      </c>
      <c r="I14" s="3" t="s">
        <v>15</v>
      </c>
      <c r="J14" s="3" t="s">
        <v>16</v>
      </c>
    </row>
    <row r="15" spans="1:12">
      <c r="A15" s="3" t="s">
        <v>1530</v>
      </c>
      <c r="B15" s="3" t="s">
        <v>1557</v>
      </c>
      <c r="C15" s="3" t="s">
        <v>1558</v>
      </c>
      <c r="G15" s="3">
        <v>2.368E-5</v>
      </c>
      <c r="H15" s="3">
        <v>2.1639999999999999E-5</v>
      </c>
      <c r="I15" s="3" t="s">
        <v>15</v>
      </c>
      <c r="J15" s="3" t="s">
        <v>16</v>
      </c>
    </row>
    <row r="16" spans="1:12">
      <c r="A16" s="3" t="s">
        <v>1530</v>
      </c>
      <c r="B16" s="3" t="s">
        <v>1559</v>
      </c>
      <c r="C16" s="3" t="s">
        <v>1560</v>
      </c>
      <c r="G16" s="3">
        <v>3.1579999999999999E-5</v>
      </c>
      <c r="H16" s="3">
        <v>1.804E-5</v>
      </c>
      <c r="I16" s="3" t="s">
        <v>15</v>
      </c>
    </row>
    <row r="17" spans="1:12">
      <c r="A17" s="3" t="s">
        <v>1530</v>
      </c>
      <c r="B17" s="3" t="s">
        <v>1561</v>
      </c>
      <c r="C17" s="3" t="s">
        <v>1562</v>
      </c>
      <c r="G17" s="3">
        <v>8.9590000000000001E-6</v>
      </c>
      <c r="H17" s="3">
        <v>4.0620000000000002E-6</v>
      </c>
      <c r="L17" s="3" t="s">
        <v>19</v>
      </c>
    </row>
    <row r="18" spans="1:12">
      <c r="A18" s="3" t="s">
        <v>1530</v>
      </c>
      <c r="B18" s="3" t="s">
        <v>1563</v>
      </c>
      <c r="C18" s="3" t="s">
        <v>1564</v>
      </c>
      <c r="G18" s="3">
        <v>0</v>
      </c>
      <c r="H18" s="3">
        <v>4.0620000000000002E-6</v>
      </c>
      <c r="L18" s="3" t="s">
        <v>19</v>
      </c>
    </row>
    <row r="19" spans="1:12">
      <c r="A19" s="3" t="s">
        <v>1530</v>
      </c>
      <c r="B19" s="3" t="s">
        <v>1565</v>
      </c>
      <c r="C19" s="3" t="s">
        <v>1566</v>
      </c>
      <c r="G19" s="3">
        <v>8.952E-6</v>
      </c>
      <c r="H19" s="3">
        <v>4.0609999999999997E-6</v>
      </c>
      <c r="L19" s="3" t="s">
        <v>19</v>
      </c>
    </row>
    <row r="20" spans="1:12">
      <c r="A20" s="3" t="s">
        <v>1530</v>
      </c>
      <c r="B20" s="3" t="s">
        <v>1567</v>
      </c>
      <c r="C20" s="3" t="s">
        <v>1568</v>
      </c>
      <c r="G20" s="3">
        <v>0</v>
      </c>
      <c r="H20" s="3">
        <v>8.123E-6</v>
      </c>
      <c r="L20" s="3" t="s">
        <v>19</v>
      </c>
    </row>
    <row r="21" spans="1:12">
      <c r="A21" s="3" t="s">
        <v>1530</v>
      </c>
      <c r="B21" s="3" t="s">
        <v>1569</v>
      </c>
      <c r="C21" s="3" t="s">
        <v>1570</v>
      </c>
      <c r="G21" s="3">
        <v>0</v>
      </c>
      <c r="H21" s="3">
        <v>4.0640000000000004E-6</v>
      </c>
      <c r="L21" s="3" t="s">
        <v>19</v>
      </c>
    </row>
    <row r="22" spans="1:12">
      <c r="A22" s="3" t="s">
        <v>1530</v>
      </c>
      <c r="B22" s="3" t="s">
        <v>1571</v>
      </c>
      <c r="C22" s="3" t="s">
        <v>1572</v>
      </c>
      <c r="G22" s="3">
        <v>0</v>
      </c>
      <c r="H22" s="3">
        <v>4.065E-6</v>
      </c>
      <c r="L22" s="3" t="s">
        <v>19</v>
      </c>
    </row>
    <row r="23" spans="1:12">
      <c r="A23" s="3" t="s">
        <v>1530</v>
      </c>
      <c r="B23" s="3" t="s">
        <v>1573</v>
      </c>
      <c r="C23" s="3" t="s">
        <v>1574</v>
      </c>
      <c r="G23" s="3">
        <v>8.9590000000000001E-6</v>
      </c>
      <c r="H23" s="3">
        <v>4.0629999999999999E-6</v>
      </c>
      <c r="L23" s="3" t="s">
        <v>19</v>
      </c>
    </row>
    <row r="24" spans="1:12">
      <c r="A24" s="3" t="s">
        <v>1530</v>
      </c>
      <c r="B24" s="3" t="s">
        <v>1575</v>
      </c>
      <c r="C24" s="3" t="s">
        <v>1576</v>
      </c>
      <c r="G24" s="3">
        <v>0</v>
      </c>
      <c r="H24" s="3">
        <v>4.0620000000000002E-6</v>
      </c>
      <c r="L24" s="3" t="s">
        <v>19</v>
      </c>
    </row>
    <row r="25" spans="1:12">
      <c r="A25" s="3" t="s">
        <v>1530</v>
      </c>
      <c r="B25" s="3" t="s">
        <v>1577</v>
      </c>
      <c r="C25" s="3" t="s">
        <v>1578</v>
      </c>
      <c r="G25" s="3">
        <v>0</v>
      </c>
      <c r="H25" s="3">
        <v>8.123E-6</v>
      </c>
      <c r="L25" s="3" t="s">
        <v>19</v>
      </c>
    </row>
    <row r="26" spans="1:12">
      <c r="A26" s="3" t="s">
        <v>1530</v>
      </c>
      <c r="B26" s="3" t="s">
        <v>1579</v>
      </c>
      <c r="C26" s="3" t="s">
        <v>1580</v>
      </c>
      <c r="G26" s="3">
        <v>8.9579999999999996E-6</v>
      </c>
      <c r="H26" s="3">
        <v>4.0620000000000002E-6</v>
      </c>
      <c r="L26" s="3" t="s">
        <v>19</v>
      </c>
    </row>
    <row r="27" spans="1:12">
      <c r="A27" s="3" t="s">
        <v>1530</v>
      </c>
      <c r="B27" s="3" t="s">
        <v>1581</v>
      </c>
      <c r="C27" s="3" t="s">
        <v>1582</v>
      </c>
      <c r="G27" s="3">
        <v>0</v>
      </c>
      <c r="H27" s="3">
        <v>4.0629999999999999E-6</v>
      </c>
      <c r="L27" s="3" t="s">
        <v>19</v>
      </c>
    </row>
    <row r="28" spans="1:12">
      <c r="A28" s="3" t="s">
        <v>1530</v>
      </c>
      <c r="B28" s="3" t="s">
        <v>1583</v>
      </c>
      <c r="C28" s="3" t="s">
        <v>1584</v>
      </c>
      <c r="G28" s="3">
        <v>0</v>
      </c>
      <c r="H28" s="3">
        <v>7.2150000000000004E-6</v>
      </c>
      <c r="L28" s="3" t="s">
        <v>19</v>
      </c>
    </row>
    <row r="29" spans="1:12">
      <c r="A29" s="3" t="s">
        <v>1530</v>
      </c>
      <c r="B29" s="3" t="s">
        <v>1585</v>
      </c>
      <c r="C29" s="3" t="s">
        <v>1586</v>
      </c>
      <c r="G29" s="3">
        <v>0</v>
      </c>
      <c r="H29" s="3">
        <v>4.0609999999999997E-6</v>
      </c>
      <c r="L29" s="3" t="s">
        <v>19</v>
      </c>
    </row>
    <row r="30" spans="1:12">
      <c r="A30" s="3" t="s">
        <v>1530</v>
      </c>
      <c r="B30" s="3" t="s">
        <v>1587</v>
      </c>
      <c r="C30" s="3" t="s">
        <v>1588</v>
      </c>
      <c r="G30" s="3">
        <v>0</v>
      </c>
      <c r="H30" s="3">
        <v>1.22E-5</v>
      </c>
      <c r="L30" s="3" t="s">
        <v>19</v>
      </c>
    </row>
    <row r="31" spans="1:12">
      <c r="A31" s="3" t="s">
        <v>1530</v>
      </c>
      <c r="B31" s="3" t="s">
        <v>1589</v>
      </c>
      <c r="C31" s="3" t="s">
        <v>1590</v>
      </c>
      <c r="G31" s="3">
        <v>9.0720000000000006E-6</v>
      </c>
      <c r="H31" s="3">
        <v>1.2310000000000001E-5</v>
      </c>
      <c r="L31" s="3" t="s">
        <v>19</v>
      </c>
    </row>
    <row r="32" spans="1:12">
      <c r="A32" s="3" t="s">
        <v>1530</v>
      </c>
      <c r="B32" s="3" t="s">
        <v>1591</v>
      </c>
      <c r="C32" s="3" t="s">
        <v>1592</v>
      </c>
      <c r="G32" s="3">
        <v>0</v>
      </c>
      <c r="H32" s="3">
        <v>4.1729999999999997E-6</v>
      </c>
      <c r="L32" s="3" t="s">
        <v>19</v>
      </c>
    </row>
    <row r="33" spans="1:16">
      <c r="A33" s="3" t="s">
        <v>1530</v>
      </c>
      <c r="B33" s="3" t="s">
        <v>1593</v>
      </c>
      <c r="C33" s="3" t="s">
        <v>1594</v>
      </c>
      <c r="G33" s="3">
        <v>0</v>
      </c>
      <c r="H33" s="3">
        <v>3.9190000000000003E-5</v>
      </c>
      <c r="L33" s="3" t="s">
        <v>19</v>
      </c>
    </row>
    <row r="34" spans="1:16">
      <c r="A34" s="3" t="s">
        <v>1530</v>
      </c>
      <c r="B34" s="3" t="s">
        <v>1595</v>
      </c>
      <c r="C34" s="3" t="s">
        <v>1596</v>
      </c>
      <c r="G34" s="3">
        <v>0</v>
      </c>
      <c r="H34" s="3">
        <v>4.1860000000000002E-6</v>
      </c>
      <c r="L34" s="3" t="s">
        <v>19</v>
      </c>
    </row>
    <row r="35" spans="1:16">
      <c r="A35" s="3" t="s">
        <v>1530</v>
      </c>
      <c r="B35" s="3" t="s">
        <v>1597</v>
      </c>
      <c r="C35" s="3" t="s">
        <v>1598</v>
      </c>
      <c r="G35" s="3">
        <v>0</v>
      </c>
      <c r="H35" s="3">
        <v>4.0609999999999997E-6</v>
      </c>
      <c r="L35" s="3" t="s">
        <v>19</v>
      </c>
    </row>
    <row r="36" spans="1:16">
      <c r="A36" s="3" t="s">
        <v>1530</v>
      </c>
      <c r="B36" s="3" t="s">
        <v>1599</v>
      </c>
      <c r="C36" s="3" t="s">
        <v>1600</v>
      </c>
      <c r="G36" s="3">
        <v>0</v>
      </c>
      <c r="H36" s="3">
        <v>4.0640000000000004E-6</v>
      </c>
      <c r="L36" s="3" t="s">
        <v>19</v>
      </c>
    </row>
    <row r="37" spans="1:16">
      <c r="A37" s="3" t="s">
        <v>1530</v>
      </c>
      <c r="B37" s="3" t="s">
        <v>1601</v>
      </c>
      <c r="C37" s="3" t="s">
        <v>1602</v>
      </c>
      <c r="G37" s="3">
        <v>0</v>
      </c>
      <c r="H37" s="3">
        <v>4.0679999999999998E-6</v>
      </c>
      <c r="L37" s="3" t="s">
        <v>19</v>
      </c>
    </row>
    <row r="38" spans="1:16">
      <c r="A38" s="3" t="s">
        <v>1530</v>
      </c>
      <c r="B38" s="3" t="s">
        <v>1603</v>
      </c>
      <c r="C38" s="3" t="s">
        <v>1604</v>
      </c>
      <c r="G38" s="3">
        <v>6.6730000000000007E-5</v>
      </c>
      <c r="H38" s="3">
        <v>3.2320000000000002E-5</v>
      </c>
      <c r="L38" s="3" t="s">
        <v>19</v>
      </c>
    </row>
    <row r="39" spans="1:16">
      <c r="A39" s="3" t="s">
        <v>1530</v>
      </c>
      <c r="B39" s="3" t="s">
        <v>30</v>
      </c>
      <c r="C39" s="3" t="s">
        <v>1605</v>
      </c>
      <c r="G39" s="3">
        <v>1.791E-5</v>
      </c>
      <c r="H39" s="3">
        <v>8.1219999999999995E-6</v>
      </c>
      <c r="L39" s="3" t="s">
        <v>36</v>
      </c>
    </row>
    <row r="43" spans="1:16">
      <c r="C43" s="7" t="s">
        <v>100</v>
      </c>
      <c r="E43" s="3">
        <f>SUM(E2:E42)</f>
        <v>5</v>
      </c>
      <c r="F43" s="3">
        <f t="shared" ref="F43:H43" si="0">SUM(F2:F42)</f>
        <v>1.7692852087756547E-4</v>
      </c>
      <c r="G43" s="3">
        <f t="shared" si="0"/>
        <v>3.3898000000000001E-4</v>
      </c>
      <c r="H43" s="3">
        <f t="shared" si="0"/>
        <v>4.3819499999999989E-4</v>
      </c>
      <c r="M43" s="8" t="s">
        <v>101</v>
      </c>
      <c r="O43" s="7" t="s">
        <v>102</v>
      </c>
      <c r="P43" s="7" t="s">
        <v>103</v>
      </c>
    </row>
    <row r="44" spans="1:16">
      <c r="M44" s="9"/>
      <c r="O44" s="3">
        <v>125478</v>
      </c>
      <c r="P44" s="3">
        <v>275210</v>
      </c>
    </row>
    <row r="45" spans="1:16">
      <c r="O45" s="3">
        <f>O44*G43</f>
        <v>42.53453244</v>
      </c>
      <c r="P45" s="3">
        <f>P44*H43</f>
        <v>120.59564594999998</v>
      </c>
    </row>
    <row r="46" spans="1:16">
      <c r="F46" s="3">
        <v>1.7692900000000001E-4</v>
      </c>
      <c r="G46" s="3">
        <v>5.7451000000000003E-5</v>
      </c>
      <c r="H46" s="3">
        <v>4.1284299999999998E-4</v>
      </c>
      <c r="J46" s="3">
        <f>F46*F46*100000</f>
        <v>3.1303871041000004E-3</v>
      </c>
      <c r="K46" s="3">
        <f t="shared" ref="K46:L46" si="1">G46*G46*100000</f>
        <v>3.3006174010000004E-4</v>
      </c>
      <c r="L46" s="3">
        <f t="shared" si="1"/>
        <v>1.7043934264899998E-2</v>
      </c>
      <c r="O46" s="7" t="s">
        <v>104</v>
      </c>
    </row>
    <row r="47" spans="1:16">
      <c r="O47" s="3" t="s">
        <v>105</v>
      </c>
    </row>
    <row r="48" spans="1:16">
      <c r="F48" s="3">
        <v>3.4268999999999999E-4</v>
      </c>
      <c r="G48" s="3">
        <v>2.4801700000000001E-4</v>
      </c>
      <c r="H48" s="3">
        <v>4.6157300000000001E-4</v>
      </c>
      <c r="J48" s="3">
        <f>F48*F48*100000</f>
        <v>1.174364361E-2</v>
      </c>
      <c r="K48" s="3">
        <f t="shared" ref="K48:L48" si="2">G48*G48*100000</f>
        <v>6.1512432289000003E-3</v>
      </c>
      <c r="L48" s="3">
        <f t="shared" si="2"/>
        <v>2.13049634329E-2</v>
      </c>
      <c r="O48" s="3">
        <v>28260</v>
      </c>
    </row>
    <row r="49" spans="6:15">
      <c r="O49" s="3">
        <v>5</v>
      </c>
    </row>
    <row r="50" spans="6:15">
      <c r="F50" s="3">
        <v>4.3966399999999998E-4</v>
      </c>
      <c r="G50" s="3">
        <v>3.6483499999999999E-4</v>
      </c>
      <c r="H50" s="3">
        <v>5.2532000000000002E-4</v>
      </c>
      <c r="J50" s="3">
        <f>F50*F50*100000</f>
        <v>1.9330443289599996E-2</v>
      </c>
      <c r="K50" s="3">
        <f t="shared" ref="K50:L50" si="3">G50*G50*100000</f>
        <v>1.3310457722499999E-2</v>
      </c>
      <c r="L50" s="3">
        <f t="shared" si="3"/>
        <v>2.7596110239999999E-2</v>
      </c>
    </row>
    <row r="250" spans="6:8">
      <c r="F250" s="6">
        <f>SUM(F1:F249)</f>
        <v>1.313140041755131E-3</v>
      </c>
      <c r="G250" s="6">
        <f t="shared" ref="G250:H250" si="4">SUM(G1:G249)</f>
        <v>1.3482630000000002E-3</v>
      </c>
      <c r="H250" s="6">
        <f t="shared" si="4"/>
        <v>2.2761259999999998E-3</v>
      </c>
    </row>
    <row r="251" spans="6:8">
      <c r="F251" s="3">
        <f>F250*F250</f>
        <v>1.7243367692606672E-6</v>
      </c>
      <c r="G251" s="3">
        <f>G250*G250</f>
        <v>1.8178131171690005E-6</v>
      </c>
      <c r="H251" s="3">
        <f>H250*H250</f>
        <v>5.1807495678759991E-6</v>
      </c>
    </row>
  </sheetData>
  <phoneticPr fontId="3" type="noConversion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EA365-7D51-E44E-BB2E-115B82BB2539}">
  <sheetPr codeName="Sheet25"/>
  <dimension ref="A1:P401"/>
  <sheetViews>
    <sheetView workbookViewId="0">
      <selection activeCell="A2" sqref="A2"/>
    </sheetView>
  </sheetViews>
  <sheetFormatPr baseColWidth="10" defaultRowHeight="15"/>
  <cols>
    <col min="1" max="1" width="20.5" style="3" customWidth="1"/>
    <col min="2" max="2" width="15.6640625" style="3" customWidth="1"/>
    <col min="3" max="3" width="12.5" style="3" customWidth="1"/>
    <col min="4" max="6" width="10.83203125" style="3"/>
    <col min="7" max="8" width="12" style="3" bestFit="1" customWidth="1"/>
    <col min="9" max="9" width="10.83203125" style="3"/>
    <col min="10" max="12" width="13" style="3" bestFit="1" customWidth="1"/>
    <col min="13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1608</v>
      </c>
      <c r="B2" s="3" t="s">
        <v>1610</v>
      </c>
      <c r="C2" s="3" t="s">
        <v>1609</v>
      </c>
      <c r="D2" s="3" t="s">
        <v>598</v>
      </c>
      <c r="G2" s="3">
        <v>0</v>
      </c>
      <c r="H2" s="3">
        <v>4.0659999999999997E-6</v>
      </c>
      <c r="I2" s="3" t="s">
        <v>15</v>
      </c>
      <c r="J2" s="3" t="s">
        <v>16</v>
      </c>
    </row>
    <row r="3" spans="1:16">
      <c r="A3" s="3" t="s">
        <v>1608</v>
      </c>
      <c r="B3" s="3" t="s">
        <v>1607</v>
      </c>
      <c r="C3" s="3" t="s">
        <v>1606</v>
      </c>
      <c r="G3" s="3">
        <v>1.791E-5</v>
      </c>
      <c r="H3" s="3">
        <v>8.123E-6</v>
      </c>
      <c r="L3" s="3" t="s">
        <v>19</v>
      </c>
    </row>
    <row r="7" spans="1:16">
      <c r="C7" s="7" t="s">
        <v>100</v>
      </c>
      <c r="E7" s="3">
        <v>0</v>
      </c>
      <c r="F7" s="3">
        <v>0</v>
      </c>
      <c r="G7" s="3">
        <f>SUM(G2:G3)</f>
        <v>1.791E-5</v>
      </c>
      <c r="H7" s="3">
        <f>SUM(H2:H3)</f>
        <v>1.2189E-5</v>
      </c>
      <c r="M7" s="8" t="s">
        <v>101</v>
      </c>
      <c r="O7" s="7" t="s">
        <v>102</v>
      </c>
      <c r="P7" s="7" t="s">
        <v>103</v>
      </c>
    </row>
    <row r="8" spans="1:16">
      <c r="M8" s="9"/>
      <c r="O8" s="3">
        <v>111672</v>
      </c>
      <c r="P8" s="3">
        <v>246202</v>
      </c>
    </row>
    <row r="9" spans="1:16">
      <c r="M9" s="10"/>
      <c r="O9" s="3">
        <f>O8*G7</f>
        <v>2.00004552</v>
      </c>
      <c r="P9" s="3">
        <f>P8*H7</f>
        <v>3.000956178</v>
      </c>
    </row>
    <row r="10" spans="1:16">
      <c r="F10" s="3">
        <v>0</v>
      </c>
      <c r="G10" s="3">
        <v>0</v>
      </c>
      <c r="H10" s="3">
        <v>0</v>
      </c>
      <c r="J10" s="41">
        <f>F10*F10*100000</f>
        <v>0</v>
      </c>
      <c r="K10" s="41">
        <f>G10*G10*100000</f>
        <v>0</v>
      </c>
      <c r="L10" s="41">
        <f>H10*H10*100000</f>
        <v>0</v>
      </c>
      <c r="M10" s="10"/>
    </row>
    <row r="11" spans="1:16">
      <c r="J11" s="41"/>
      <c r="K11" s="41"/>
      <c r="L11" s="41"/>
      <c r="O11" s="7" t="s">
        <v>104</v>
      </c>
    </row>
    <row r="12" spans="1:16">
      <c r="F12" s="3">
        <v>1.791E-5</v>
      </c>
      <c r="G12" s="3">
        <v>2.1689999999999999E-6</v>
      </c>
      <c r="H12" s="3">
        <v>6.4694000000000001E-5</v>
      </c>
      <c r="J12" s="41">
        <f>F12*F12*100000</f>
        <v>3.2076809999999998E-5</v>
      </c>
      <c r="K12" s="41">
        <f>G12*G12*100000</f>
        <v>4.7045609999999993E-7</v>
      </c>
      <c r="L12" s="41">
        <f>H12*H12*100000</f>
        <v>4.1853136360000002E-4</v>
      </c>
      <c r="O12" s="3" t="s">
        <v>416</v>
      </c>
    </row>
    <row r="13" spans="1:16">
      <c r="J13" s="41"/>
      <c r="K13" s="41"/>
      <c r="L13" s="41"/>
      <c r="O13" s="3">
        <v>28260</v>
      </c>
    </row>
    <row r="14" spans="1:16">
      <c r="F14" s="3">
        <v>1.2184999999999999E-5</v>
      </c>
      <c r="G14" s="3">
        <v>2.5129999999999999E-6</v>
      </c>
      <c r="H14" s="3">
        <v>3.561E-5</v>
      </c>
      <c r="J14" s="41">
        <f>F14*F14*100000</f>
        <v>1.4847422499999998E-5</v>
      </c>
      <c r="K14" s="41">
        <f>G14*G14*100000</f>
        <v>6.315168999999999E-7</v>
      </c>
      <c r="L14" s="41">
        <f>H14*H14*100000</f>
        <v>1.2680721E-4</v>
      </c>
      <c r="O14" s="3">
        <v>0</v>
      </c>
    </row>
    <row r="400" spans="6:8">
      <c r="F400" s="6">
        <f>SUM(F1:F399)</f>
        <v>3.0094999999999999E-5</v>
      </c>
      <c r="G400" s="6">
        <f>SUM(G1:G399)</f>
        <v>4.0501999999999999E-5</v>
      </c>
      <c r="H400" s="6">
        <f>SUM(H1:H399)</f>
        <v>1.2468200000000001E-4</v>
      </c>
    </row>
    <row r="401" spans="6:8">
      <c r="F401" s="3">
        <f>F400*F400</f>
        <v>9.0570902499999997E-10</v>
      </c>
      <c r="G401" s="3">
        <f>G400*G400</f>
        <v>1.6404120039999999E-9</v>
      </c>
      <c r="H401" s="3">
        <f>H400*H400</f>
        <v>1.5545601124000003E-8</v>
      </c>
    </row>
  </sheetData>
  <phoneticPr fontId="3" type="noConversion"/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9C2CA-6BBE-6548-80B2-C115F33FC48C}">
  <sheetPr codeName="Sheet26"/>
  <dimension ref="A1:P398"/>
  <sheetViews>
    <sheetView tabSelected="1" topLeftCell="A230" workbookViewId="0">
      <selection activeCell="G257" sqref="G257"/>
    </sheetView>
  </sheetViews>
  <sheetFormatPr baseColWidth="10" defaultRowHeight="15"/>
  <cols>
    <col min="1" max="1" width="16" style="3" customWidth="1"/>
    <col min="2" max="2" width="18" style="3" customWidth="1"/>
    <col min="3" max="3" width="16.6640625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4" s="42" customFormat="1">
      <c r="A1" s="42" t="s">
        <v>0</v>
      </c>
      <c r="B1" s="42" t="s">
        <v>1</v>
      </c>
      <c r="C1" s="42" t="s">
        <v>2</v>
      </c>
      <c r="D1" s="42" t="s">
        <v>3</v>
      </c>
      <c r="E1" s="43" t="s">
        <v>4</v>
      </c>
      <c r="F1" s="43" t="s">
        <v>5</v>
      </c>
      <c r="G1" s="42" t="s">
        <v>6</v>
      </c>
      <c r="H1" s="42" t="s">
        <v>7</v>
      </c>
      <c r="I1" s="42" t="s">
        <v>8</v>
      </c>
      <c r="J1" s="42" t="s">
        <v>9</v>
      </c>
      <c r="K1" s="42" t="s">
        <v>10</v>
      </c>
      <c r="L1" s="42" t="s">
        <v>11</v>
      </c>
    </row>
    <row r="2" spans="1:14" s="38" customFormat="1">
      <c r="A2" s="38" t="s">
        <v>1611</v>
      </c>
      <c r="B2" s="38" t="s">
        <v>1612</v>
      </c>
      <c r="C2" s="38" t="s">
        <v>1613</v>
      </c>
      <c r="D2" s="38" t="s">
        <v>584</v>
      </c>
      <c r="E2" s="38">
        <v>0</v>
      </c>
      <c r="F2" s="38">
        <v>0</v>
      </c>
      <c r="G2" s="38">
        <v>1.7929999999999999E-5</v>
      </c>
      <c r="H2" s="38">
        <v>1.626E-5</v>
      </c>
      <c r="J2" s="38" t="s">
        <v>70</v>
      </c>
    </row>
    <row r="3" spans="1:14">
      <c r="A3" s="44" t="s">
        <v>1611</v>
      </c>
      <c r="B3" s="38" t="s">
        <v>1614</v>
      </c>
      <c r="C3" s="38" t="s">
        <v>1615</v>
      </c>
      <c r="D3" s="38" t="s">
        <v>67</v>
      </c>
      <c r="E3" s="38">
        <v>1</v>
      </c>
      <c r="F3" s="45">
        <f t="shared" ref="F3:F8" si="0">E3/28260</f>
        <v>3.5385704175513094E-5</v>
      </c>
      <c r="G3" s="38">
        <v>0</v>
      </c>
      <c r="H3" s="38">
        <v>4.065E-6</v>
      </c>
      <c r="I3" s="38" t="s">
        <v>15</v>
      </c>
      <c r="J3" s="38" t="s">
        <v>153</v>
      </c>
      <c r="K3" s="38"/>
      <c r="L3" s="38"/>
      <c r="M3" s="38"/>
      <c r="N3" s="38"/>
    </row>
    <row r="4" spans="1:14">
      <c r="A4" s="3" t="s">
        <v>1611</v>
      </c>
      <c r="B4" s="3" t="s">
        <v>1616</v>
      </c>
      <c r="C4" s="3" t="s">
        <v>1617</v>
      </c>
      <c r="D4" s="3" t="s">
        <v>67</v>
      </c>
      <c r="E4" s="3">
        <v>1</v>
      </c>
      <c r="F4" s="6">
        <f t="shared" si="0"/>
        <v>3.5385704175513094E-5</v>
      </c>
      <c r="I4" s="3" t="s">
        <v>15</v>
      </c>
      <c r="J4" s="3" t="s">
        <v>16</v>
      </c>
    </row>
    <row r="5" spans="1:14">
      <c r="A5" s="36" t="s">
        <v>1611</v>
      </c>
      <c r="B5" s="3" t="s">
        <v>30</v>
      </c>
      <c r="C5" s="3" t="s">
        <v>1618</v>
      </c>
      <c r="D5" s="3" t="s">
        <v>67</v>
      </c>
      <c r="E5" s="3">
        <v>1</v>
      </c>
      <c r="F5" s="6">
        <f t="shared" si="0"/>
        <v>3.5385704175513094E-5</v>
      </c>
      <c r="I5" s="3" t="s">
        <v>15</v>
      </c>
      <c r="J5" s="3" t="s">
        <v>16</v>
      </c>
    </row>
    <row r="6" spans="1:14">
      <c r="A6" s="36" t="s">
        <v>1611</v>
      </c>
      <c r="B6" s="3" t="s">
        <v>1619</v>
      </c>
      <c r="C6" s="3" t="s">
        <v>1620</v>
      </c>
      <c r="D6" s="3" t="s">
        <v>67</v>
      </c>
      <c r="E6" s="3">
        <v>1</v>
      </c>
      <c r="F6" s="6">
        <f t="shared" si="0"/>
        <v>3.5385704175513094E-5</v>
      </c>
      <c r="G6" s="3">
        <v>8.9560000000000003E-6</v>
      </c>
      <c r="H6" s="3">
        <v>4.0629999999999999E-6</v>
      </c>
      <c r="I6" s="3" t="s">
        <v>15</v>
      </c>
    </row>
    <row r="7" spans="1:14">
      <c r="A7" s="3" t="s">
        <v>1611</v>
      </c>
      <c r="B7" s="3" t="s">
        <v>1621</v>
      </c>
      <c r="C7" s="3" t="s">
        <v>1622</v>
      </c>
      <c r="D7" s="3" t="s">
        <v>67</v>
      </c>
      <c r="E7" s="3">
        <v>2</v>
      </c>
      <c r="F7" s="6">
        <f>E7/28260</f>
        <v>7.0771408351026188E-5</v>
      </c>
      <c r="G7" s="3">
        <v>5.5300000000000002E-5</v>
      </c>
      <c r="H7" s="3">
        <v>2.527E-5</v>
      </c>
      <c r="I7" s="3" t="s">
        <v>15</v>
      </c>
      <c r="J7" s="3" t="s">
        <v>163</v>
      </c>
      <c r="K7" s="3" t="s">
        <v>16</v>
      </c>
      <c r="M7" s="10" t="s">
        <v>1623</v>
      </c>
    </row>
    <row r="8" spans="1:14">
      <c r="A8" s="3" t="s">
        <v>1611</v>
      </c>
      <c r="B8" s="3" t="s">
        <v>1624</v>
      </c>
      <c r="C8" s="3" t="s">
        <v>1625</v>
      </c>
      <c r="D8" s="3" t="s">
        <v>67</v>
      </c>
      <c r="E8" s="3">
        <v>2</v>
      </c>
      <c r="F8" s="6">
        <f t="shared" si="0"/>
        <v>7.0771408351026188E-5</v>
      </c>
      <c r="I8" s="3" t="s">
        <v>15</v>
      </c>
    </row>
    <row r="9" spans="1:14">
      <c r="A9" s="3" t="s">
        <v>1611</v>
      </c>
      <c r="B9" s="3" t="s">
        <v>1626</v>
      </c>
      <c r="C9" s="3" t="s">
        <v>1627</v>
      </c>
      <c r="D9" s="3" t="s">
        <v>67</v>
      </c>
      <c r="E9" s="3">
        <v>5</v>
      </c>
      <c r="F9" s="6">
        <f>E9/28260</f>
        <v>1.7692852087756547E-4</v>
      </c>
      <c r="G9" s="3">
        <v>1.026E-4</v>
      </c>
      <c r="H9" s="3">
        <v>5.7729999999999998E-5</v>
      </c>
      <c r="I9" s="3" t="s">
        <v>15</v>
      </c>
      <c r="J9" s="3" t="s">
        <v>163</v>
      </c>
      <c r="K9" s="3" t="s">
        <v>16</v>
      </c>
      <c r="M9" s="10" t="s">
        <v>1623</v>
      </c>
    </row>
    <row r="10" spans="1:14">
      <c r="A10" s="36" t="s">
        <v>1611</v>
      </c>
      <c r="B10" s="3" t="s">
        <v>1628</v>
      </c>
      <c r="C10" s="3" t="s">
        <v>1629</v>
      </c>
      <c r="I10" s="3" t="s">
        <v>15</v>
      </c>
      <c r="J10" s="3" t="s">
        <v>153</v>
      </c>
      <c r="M10" s="36" t="s">
        <v>1630</v>
      </c>
      <c r="N10" s="3" t="s">
        <v>1631</v>
      </c>
    </row>
    <row r="11" spans="1:14">
      <c r="A11" s="3" t="s">
        <v>1611</v>
      </c>
      <c r="B11" s="3" t="s">
        <v>1632</v>
      </c>
      <c r="C11" s="3" t="s">
        <v>1633</v>
      </c>
      <c r="J11" s="3" t="s">
        <v>16</v>
      </c>
    </row>
    <row r="12" spans="1:14">
      <c r="A12" s="3" t="s">
        <v>1611</v>
      </c>
      <c r="B12" s="3" t="s">
        <v>1634</v>
      </c>
      <c r="C12" s="3" t="s">
        <v>1635</v>
      </c>
      <c r="J12" s="3" t="s">
        <v>153</v>
      </c>
    </row>
    <row r="13" spans="1:14">
      <c r="A13" s="3" t="s">
        <v>1611</v>
      </c>
      <c r="B13" s="3" t="s">
        <v>1636</v>
      </c>
      <c r="C13" s="3" t="s">
        <v>1637</v>
      </c>
      <c r="I13" s="3" t="s">
        <v>15</v>
      </c>
      <c r="J13" s="3" t="s">
        <v>16</v>
      </c>
    </row>
    <row r="14" spans="1:14">
      <c r="A14" s="3" t="s">
        <v>1611</v>
      </c>
      <c r="B14" s="3" t="s">
        <v>1638</v>
      </c>
      <c r="C14" s="3" t="s">
        <v>1639</v>
      </c>
      <c r="J14" s="3" t="s">
        <v>16</v>
      </c>
    </row>
    <row r="15" spans="1:14">
      <c r="A15" s="3" t="s">
        <v>1611</v>
      </c>
      <c r="B15" s="3" t="s">
        <v>30</v>
      </c>
      <c r="C15" s="3" t="s">
        <v>1640</v>
      </c>
      <c r="I15" s="3" t="s">
        <v>15</v>
      </c>
      <c r="J15" s="3" t="s">
        <v>16</v>
      </c>
    </row>
    <row r="16" spans="1:14">
      <c r="A16" s="36" t="s">
        <v>1611</v>
      </c>
      <c r="B16" s="3" t="s">
        <v>30</v>
      </c>
      <c r="C16" s="3" t="s">
        <v>1641</v>
      </c>
      <c r="J16" s="3" t="s">
        <v>153</v>
      </c>
    </row>
    <row r="17" spans="1:13">
      <c r="A17" s="3" t="s">
        <v>1611</v>
      </c>
      <c r="B17" s="3" t="s">
        <v>30</v>
      </c>
      <c r="C17" s="3" t="s">
        <v>1642</v>
      </c>
      <c r="J17" s="3" t="s">
        <v>16</v>
      </c>
    </row>
    <row r="18" spans="1:13">
      <c r="A18" s="3" t="s">
        <v>1611</v>
      </c>
      <c r="B18" s="3" t="s">
        <v>1643</v>
      </c>
      <c r="C18" s="3" t="s">
        <v>1644</v>
      </c>
      <c r="J18" s="3" t="s">
        <v>16</v>
      </c>
    </row>
    <row r="19" spans="1:13">
      <c r="A19" s="3" t="s">
        <v>1611</v>
      </c>
      <c r="B19" s="3" t="s">
        <v>1645</v>
      </c>
      <c r="C19" s="3" t="s">
        <v>1646</v>
      </c>
      <c r="I19" s="3" t="s">
        <v>15</v>
      </c>
      <c r="J19" s="3" t="s">
        <v>16</v>
      </c>
    </row>
    <row r="20" spans="1:13">
      <c r="A20" s="36" t="s">
        <v>1611</v>
      </c>
      <c r="B20" s="3" t="s">
        <v>1647</v>
      </c>
      <c r="C20" s="3" t="s">
        <v>1648</v>
      </c>
      <c r="J20" s="3" t="s">
        <v>16</v>
      </c>
    </row>
    <row r="21" spans="1:13">
      <c r="A21" s="3" t="s">
        <v>1611</v>
      </c>
      <c r="B21" s="3" t="s">
        <v>1649</v>
      </c>
      <c r="C21" s="3" t="s">
        <v>1650</v>
      </c>
      <c r="J21" s="3" t="s">
        <v>16</v>
      </c>
    </row>
    <row r="22" spans="1:13">
      <c r="A22" s="3" t="s">
        <v>1611</v>
      </c>
      <c r="B22" s="3" t="s">
        <v>1651</v>
      </c>
      <c r="C22" s="3" t="s">
        <v>1652</v>
      </c>
      <c r="I22" s="3" t="s">
        <v>15</v>
      </c>
      <c r="J22" s="3" t="s">
        <v>16</v>
      </c>
    </row>
    <row r="23" spans="1:13">
      <c r="A23" s="36" t="s">
        <v>1611</v>
      </c>
      <c r="B23" s="3" t="s">
        <v>1653</v>
      </c>
      <c r="C23" s="3" t="s">
        <v>1654</v>
      </c>
      <c r="J23" s="3" t="s">
        <v>16</v>
      </c>
    </row>
    <row r="24" spans="1:13">
      <c r="A24" s="3" t="s">
        <v>1611</v>
      </c>
      <c r="B24" s="3" t="s">
        <v>1655</v>
      </c>
      <c r="C24" s="3" t="s">
        <v>1656</v>
      </c>
      <c r="J24" s="3" t="s">
        <v>16</v>
      </c>
    </row>
    <row r="25" spans="1:13">
      <c r="A25" s="3" t="s">
        <v>1611</v>
      </c>
      <c r="B25" s="3" t="s">
        <v>1657</v>
      </c>
      <c r="C25" s="3" t="s">
        <v>1658</v>
      </c>
      <c r="I25" s="3" t="s">
        <v>15</v>
      </c>
      <c r="J25" s="3" t="s">
        <v>163</v>
      </c>
      <c r="K25" s="3" t="s">
        <v>16</v>
      </c>
      <c r="M25" s="10" t="s">
        <v>1623</v>
      </c>
    </row>
    <row r="26" spans="1:13">
      <c r="A26" s="3" t="s">
        <v>1611</v>
      </c>
      <c r="B26" s="3" t="s">
        <v>1659</v>
      </c>
      <c r="C26" s="3" t="s">
        <v>1660</v>
      </c>
      <c r="I26" s="3" t="s">
        <v>15</v>
      </c>
      <c r="J26" s="3" t="s">
        <v>16</v>
      </c>
    </row>
    <row r="27" spans="1:13">
      <c r="A27" s="3" t="s">
        <v>1611</v>
      </c>
      <c r="B27" s="3" t="s">
        <v>1661</v>
      </c>
      <c r="C27" s="3" t="s">
        <v>1662</v>
      </c>
      <c r="J27" s="3" t="s">
        <v>16</v>
      </c>
    </row>
    <row r="28" spans="1:13">
      <c r="A28" s="3" t="s">
        <v>1611</v>
      </c>
      <c r="B28" s="3" t="s">
        <v>1663</v>
      </c>
      <c r="C28" s="3" t="s">
        <v>1664</v>
      </c>
      <c r="I28" s="3" t="s">
        <v>15</v>
      </c>
      <c r="J28" s="3" t="s">
        <v>153</v>
      </c>
    </row>
    <row r="29" spans="1:13">
      <c r="A29" s="3" t="s">
        <v>1611</v>
      </c>
      <c r="B29" s="3" t="s">
        <v>1665</v>
      </c>
      <c r="C29" s="3" t="s">
        <v>1666</v>
      </c>
      <c r="J29" s="3" t="s">
        <v>16</v>
      </c>
    </row>
    <row r="30" spans="1:13">
      <c r="A30" s="36" t="s">
        <v>1611</v>
      </c>
      <c r="B30" s="3" t="s">
        <v>30</v>
      </c>
      <c r="C30" s="3" t="s">
        <v>1667</v>
      </c>
      <c r="J30" s="3" t="s">
        <v>16</v>
      </c>
    </row>
    <row r="31" spans="1:13">
      <c r="A31" s="36" t="s">
        <v>1611</v>
      </c>
      <c r="B31" s="3" t="s">
        <v>1668</v>
      </c>
      <c r="C31" s="3" t="s">
        <v>1669</v>
      </c>
      <c r="G31" s="3">
        <v>8.9579999999999996E-6</v>
      </c>
      <c r="H31" s="3">
        <v>4.0629999999999999E-6</v>
      </c>
      <c r="I31" s="3" t="s">
        <v>15</v>
      </c>
      <c r="J31" s="3" t="s">
        <v>16</v>
      </c>
    </row>
    <row r="32" spans="1:13">
      <c r="A32" s="36" t="s">
        <v>1611</v>
      </c>
      <c r="B32" s="3" t="s">
        <v>1670</v>
      </c>
      <c r="C32" s="3" t="s">
        <v>1671</v>
      </c>
      <c r="J32" s="3" t="s">
        <v>16</v>
      </c>
    </row>
    <row r="33" spans="1:10">
      <c r="A33" s="3" t="s">
        <v>1611</v>
      </c>
      <c r="B33" s="3" t="s">
        <v>1672</v>
      </c>
      <c r="C33" s="3" t="s">
        <v>1673</v>
      </c>
      <c r="J33" s="3" t="s">
        <v>16</v>
      </c>
    </row>
    <row r="34" spans="1:10">
      <c r="A34" s="3" t="s">
        <v>1611</v>
      </c>
      <c r="B34" s="3" t="s">
        <v>1674</v>
      </c>
      <c r="C34" s="3" t="s">
        <v>1675</v>
      </c>
      <c r="G34" s="3">
        <v>0</v>
      </c>
      <c r="H34" s="3">
        <v>4.0629999999999999E-6</v>
      </c>
      <c r="I34" s="3" t="s">
        <v>15</v>
      </c>
      <c r="J34" s="3" t="s">
        <v>16</v>
      </c>
    </row>
    <row r="35" spans="1:10">
      <c r="A35" s="3" t="s">
        <v>1611</v>
      </c>
      <c r="B35" s="3" t="s">
        <v>1676</v>
      </c>
      <c r="C35" s="3" t="s">
        <v>1677</v>
      </c>
      <c r="J35" s="3" t="s">
        <v>16</v>
      </c>
    </row>
    <row r="36" spans="1:10">
      <c r="A36" s="36" t="s">
        <v>1611</v>
      </c>
      <c r="B36" s="3" t="s">
        <v>1678</v>
      </c>
      <c r="C36" s="3" t="s">
        <v>1679</v>
      </c>
      <c r="G36" s="3">
        <v>8.9549999999999998E-6</v>
      </c>
      <c r="H36" s="3">
        <v>4.0620000000000002E-6</v>
      </c>
      <c r="I36" s="3" t="s">
        <v>15</v>
      </c>
      <c r="J36" s="3" t="s">
        <v>16</v>
      </c>
    </row>
    <row r="37" spans="1:10">
      <c r="A37" s="36" t="s">
        <v>1611</v>
      </c>
      <c r="B37" s="3" t="s">
        <v>1680</v>
      </c>
      <c r="C37" s="3" t="s">
        <v>1681</v>
      </c>
      <c r="J37" s="3" t="s">
        <v>16</v>
      </c>
    </row>
    <row r="38" spans="1:10">
      <c r="A38" s="36" t="s">
        <v>1611</v>
      </c>
      <c r="B38" s="3" t="s">
        <v>1682</v>
      </c>
      <c r="C38" s="3" t="s">
        <v>1262</v>
      </c>
      <c r="I38" s="3" t="s">
        <v>15</v>
      </c>
      <c r="J38" s="3" t="s">
        <v>16</v>
      </c>
    </row>
    <row r="39" spans="1:10">
      <c r="A39" s="3" t="s">
        <v>1611</v>
      </c>
      <c r="B39" s="3" t="s">
        <v>1683</v>
      </c>
      <c r="C39" s="3" t="s">
        <v>1684</v>
      </c>
      <c r="J39" s="3" t="s">
        <v>16</v>
      </c>
    </row>
    <row r="40" spans="1:10">
      <c r="A40" s="3" t="s">
        <v>1611</v>
      </c>
      <c r="B40" s="3" t="s">
        <v>1685</v>
      </c>
      <c r="C40" s="3" t="s">
        <v>1686</v>
      </c>
      <c r="I40" s="3" t="s">
        <v>15</v>
      </c>
      <c r="J40" s="3" t="s">
        <v>153</v>
      </c>
    </row>
    <row r="41" spans="1:10">
      <c r="A41" s="36" t="s">
        <v>1611</v>
      </c>
      <c r="B41" s="3" t="s">
        <v>1687</v>
      </c>
      <c r="C41" s="3" t="s">
        <v>1688</v>
      </c>
      <c r="I41" s="3" t="s">
        <v>15</v>
      </c>
      <c r="J41" s="3" t="s">
        <v>153</v>
      </c>
    </row>
    <row r="42" spans="1:10">
      <c r="A42" s="3" t="s">
        <v>1611</v>
      </c>
      <c r="B42" s="3" t="s">
        <v>1689</v>
      </c>
      <c r="C42" s="3" t="s">
        <v>1690</v>
      </c>
      <c r="I42" s="3" t="s">
        <v>15</v>
      </c>
      <c r="J42" s="3" t="s">
        <v>16</v>
      </c>
    </row>
    <row r="43" spans="1:10">
      <c r="A43" s="3" t="s">
        <v>1611</v>
      </c>
      <c r="B43" s="3" t="s">
        <v>1691</v>
      </c>
      <c r="C43" s="3" t="s">
        <v>1692</v>
      </c>
      <c r="I43" s="3" t="s">
        <v>15</v>
      </c>
      <c r="J43" s="3" t="s">
        <v>16</v>
      </c>
    </row>
    <row r="44" spans="1:10">
      <c r="A44" s="36" t="s">
        <v>1611</v>
      </c>
      <c r="B44" s="3" t="s">
        <v>1693</v>
      </c>
      <c r="C44" s="3" t="s">
        <v>1694</v>
      </c>
      <c r="J44" s="3" t="s">
        <v>153</v>
      </c>
    </row>
    <row r="45" spans="1:10">
      <c r="A45" s="36" t="s">
        <v>1611</v>
      </c>
      <c r="B45" s="3" t="s">
        <v>1695</v>
      </c>
      <c r="C45" s="3" t="s">
        <v>1696</v>
      </c>
      <c r="J45" s="3" t="s">
        <v>16</v>
      </c>
    </row>
    <row r="46" spans="1:10">
      <c r="A46" s="3" t="s">
        <v>1611</v>
      </c>
      <c r="B46" s="3" t="s">
        <v>1697</v>
      </c>
      <c r="C46" s="3" t="s">
        <v>1698</v>
      </c>
      <c r="J46" s="3" t="s">
        <v>16</v>
      </c>
    </row>
    <row r="47" spans="1:10">
      <c r="A47" s="36" t="s">
        <v>1611</v>
      </c>
      <c r="B47" s="3" t="s">
        <v>1699</v>
      </c>
      <c r="C47" s="3" t="s">
        <v>1700</v>
      </c>
      <c r="J47" s="3" t="s">
        <v>16</v>
      </c>
    </row>
    <row r="48" spans="1:10">
      <c r="A48" s="3" t="s">
        <v>1611</v>
      </c>
      <c r="B48" s="3" t="s">
        <v>1699</v>
      </c>
      <c r="C48" s="3" t="s">
        <v>1701</v>
      </c>
      <c r="J48" s="3" t="s">
        <v>16</v>
      </c>
    </row>
    <row r="49" spans="1:13">
      <c r="A49" s="36" t="s">
        <v>1611</v>
      </c>
      <c r="B49" s="3" t="s">
        <v>1702</v>
      </c>
      <c r="C49" s="3" t="s">
        <v>1703</v>
      </c>
      <c r="J49" s="3" t="s">
        <v>16</v>
      </c>
    </row>
    <row r="50" spans="1:13">
      <c r="A50" s="36" t="s">
        <v>1611</v>
      </c>
      <c r="B50" s="3" t="s">
        <v>1704</v>
      </c>
      <c r="C50" s="3" t="s">
        <v>1705</v>
      </c>
      <c r="G50" s="3">
        <v>0</v>
      </c>
      <c r="H50" s="3">
        <v>4.0640000000000004E-6</v>
      </c>
      <c r="I50" s="3" t="s">
        <v>15</v>
      </c>
      <c r="J50" s="3" t="s">
        <v>16</v>
      </c>
    </row>
    <row r="51" spans="1:13">
      <c r="A51" s="3" t="s">
        <v>1611</v>
      </c>
      <c r="B51" s="3" t="s">
        <v>1706</v>
      </c>
      <c r="C51" s="3" t="s">
        <v>1707</v>
      </c>
      <c r="G51" s="3">
        <v>2.6889999999999998E-5</v>
      </c>
      <c r="H51" s="3">
        <v>1.219E-5</v>
      </c>
      <c r="I51" s="3" t="s">
        <v>15</v>
      </c>
      <c r="J51" s="3" t="s">
        <v>163</v>
      </c>
      <c r="K51" s="3" t="s">
        <v>70</v>
      </c>
      <c r="M51" s="10" t="s">
        <v>1623</v>
      </c>
    </row>
    <row r="52" spans="1:13">
      <c r="A52" s="3" t="s">
        <v>1611</v>
      </c>
      <c r="B52" s="3" t="s">
        <v>1708</v>
      </c>
      <c r="C52" s="3" t="s">
        <v>1709</v>
      </c>
      <c r="I52" s="3" t="s">
        <v>15</v>
      </c>
      <c r="J52" s="3" t="s">
        <v>153</v>
      </c>
    </row>
    <row r="53" spans="1:13">
      <c r="A53" s="3" t="s">
        <v>1611</v>
      </c>
      <c r="B53" s="3" t="s">
        <v>1710</v>
      </c>
      <c r="C53" s="3" t="s">
        <v>1711</v>
      </c>
      <c r="J53" s="3" t="s">
        <v>16</v>
      </c>
    </row>
    <row r="54" spans="1:13">
      <c r="A54" s="36" t="s">
        <v>1611</v>
      </c>
      <c r="B54" s="3" t="s">
        <v>1712</v>
      </c>
      <c r="C54" s="3" t="s">
        <v>1713</v>
      </c>
      <c r="I54" s="3" t="s">
        <v>15</v>
      </c>
      <c r="J54" s="3" t="s">
        <v>16</v>
      </c>
    </row>
    <row r="55" spans="1:13">
      <c r="A55" s="3" t="s">
        <v>1611</v>
      </c>
      <c r="B55" s="3" t="s">
        <v>1714</v>
      </c>
      <c r="C55" s="3" t="s">
        <v>1715</v>
      </c>
      <c r="I55" s="3" t="s">
        <v>15</v>
      </c>
      <c r="J55" s="3" t="s">
        <v>16</v>
      </c>
    </row>
    <row r="56" spans="1:13">
      <c r="A56" s="36" t="s">
        <v>1611</v>
      </c>
      <c r="B56" s="3" t="s">
        <v>30</v>
      </c>
      <c r="C56" s="3" t="s">
        <v>1716</v>
      </c>
      <c r="I56" s="3" t="s">
        <v>15</v>
      </c>
      <c r="J56" s="3" t="s">
        <v>16</v>
      </c>
    </row>
    <row r="57" spans="1:13">
      <c r="A57" s="3" t="s">
        <v>1611</v>
      </c>
      <c r="B57" s="3" t="s">
        <v>1717</v>
      </c>
      <c r="C57" s="3" t="s">
        <v>1718</v>
      </c>
      <c r="J57" s="3" t="s">
        <v>16</v>
      </c>
    </row>
    <row r="58" spans="1:13">
      <c r="A58" s="3" t="s">
        <v>1611</v>
      </c>
      <c r="B58" s="3" t="s">
        <v>1719</v>
      </c>
      <c r="C58" s="3" t="s">
        <v>1720</v>
      </c>
      <c r="J58" s="3" t="s">
        <v>16</v>
      </c>
    </row>
    <row r="59" spans="1:13">
      <c r="A59" s="36" t="s">
        <v>1611</v>
      </c>
      <c r="B59" s="3" t="s">
        <v>1721</v>
      </c>
      <c r="C59" s="3" t="s">
        <v>1722</v>
      </c>
      <c r="J59" s="3" t="s">
        <v>16</v>
      </c>
    </row>
    <row r="60" spans="1:13">
      <c r="A60" s="36" t="s">
        <v>1611</v>
      </c>
      <c r="B60" s="3" t="s">
        <v>1723</v>
      </c>
      <c r="C60" s="3" t="s">
        <v>1724</v>
      </c>
      <c r="J60" s="3" t="s">
        <v>16</v>
      </c>
    </row>
    <row r="61" spans="1:13">
      <c r="A61" s="3" t="s">
        <v>1611</v>
      </c>
      <c r="B61" s="3" t="s">
        <v>1725</v>
      </c>
      <c r="C61" s="3" t="s">
        <v>1726</v>
      </c>
      <c r="J61" s="3" t="s">
        <v>16</v>
      </c>
    </row>
    <row r="62" spans="1:13">
      <c r="A62" s="3" t="s">
        <v>1611</v>
      </c>
      <c r="B62" s="3" t="s">
        <v>1727</v>
      </c>
      <c r="C62" s="3" t="s">
        <v>1728</v>
      </c>
      <c r="J62" s="3" t="s">
        <v>16</v>
      </c>
    </row>
    <row r="63" spans="1:13">
      <c r="A63" s="3" t="s">
        <v>1611</v>
      </c>
      <c r="B63" s="3" t="s">
        <v>1729</v>
      </c>
      <c r="C63" s="3" t="s">
        <v>1730</v>
      </c>
      <c r="J63" s="3" t="s">
        <v>16</v>
      </c>
    </row>
    <row r="64" spans="1:13">
      <c r="A64" s="36" t="s">
        <v>1611</v>
      </c>
      <c r="B64" s="3" t="s">
        <v>1731</v>
      </c>
      <c r="C64" s="3" t="s">
        <v>1732</v>
      </c>
      <c r="J64" s="3" t="s">
        <v>16</v>
      </c>
    </row>
    <row r="65" spans="1:10">
      <c r="A65" s="36" t="s">
        <v>1611</v>
      </c>
      <c r="B65" s="3" t="s">
        <v>1733</v>
      </c>
      <c r="C65" s="3" t="s">
        <v>1734</v>
      </c>
      <c r="J65" s="3" t="s">
        <v>16</v>
      </c>
    </row>
    <row r="66" spans="1:10">
      <c r="A66" s="36" t="s">
        <v>1611</v>
      </c>
      <c r="B66" s="3" t="s">
        <v>30</v>
      </c>
      <c r="C66" s="3" t="s">
        <v>1735</v>
      </c>
      <c r="J66" s="3" t="s">
        <v>16</v>
      </c>
    </row>
    <row r="67" spans="1:10">
      <c r="A67" s="3" t="s">
        <v>1611</v>
      </c>
      <c r="B67" s="3" t="s">
        <v>1736</v>
      </c>
      <c r="C67" s="3" t="s">
        <v>1737</v>
      </c>
      <c r="J67" s="3" t="s">
        <v>16</v>
      </c>
    </row>
    <row r="68" spans="1:10">
      <c r="A68" s="3" t="s">
        <v>1611</v>
      </c>
      <c r="B68" s="3" t="s">
        <v>1738</v>
      </c>
      <c r="C68" s="3" t="s">
        <v>1739</v>
      </c>
      <c r="J68" s="3" t="s">
        <v>16</v>
      </c>
    </row>
    <row r="69" spans="1:10">
      <c r="A69" s="3" t="s">
        <v>1611</v>
      </c>
      <c r="B69" s="3" t="s">
        <v>1740</v>
      </c>
      <c r="C69" s="3" t="s">
        <v>1741</v>
      </c>
      <c r="G69" s="3">
        <v>3.9509999999999999E-5</v>
      </c>
      <c r="H69" s="3">
        <v>2.1659999999999999E-5</v>
      </c>
      <c r="J69" s="3" t="s">
        <v>16</v>
      </c>
    </row>
    <row r="70" spans="1:10">
      <c r="A70" s="3" t="s">
        <v>1611</v>
      </c>
      <c r="B70" s="3" t="s">
        <v>1742</v>
      </c>
      <c r="C70" s="3" t="s">
        <v>1743</v>
      </c>
      <c r="G70" s="3">
        <v>8.9649999999999997E-6</v>
      </c>
      <c r="H70" s="3">
        <v>4.0640000000000004E-6</v>
      </c>
      <c r="I70" s="3" t="s">
        <v>15</v>
      </c>
      <c r="J70" s="3" t="s">
        <v>153</v>
      </c>
    </row>
    <row r="71" spans="1:10">
      <c r="A71" s="3" t="s">
        <v>1611</v>
      </c>
      <c r="B71" s="3" t="s">
        <v>1744</v>
      </c>
      <c r="C71" s="3" t="s">
        <v>1745</v>
      </c>
      <c r="J71" s="3" t="s">
        <v>16</v>
      </c>
    </row>
    <row r="72" spans="1:10">
      <c r="A72" s="3" t="s">
        <v>1611</v>
      </c>
      <c r="B72" s="3" t="s">
        <v>1746</v>
      </c>
      <c r="C72" s="3" t="s">
        <v>1747</v>
      </c>
      <c r="J72" s="3" t="s">
        <v>16</v>
      </c>
    </row>
    <row r="73" spans="1:10">
      <c r="A73" s="36" t="s">
        <v>1611</v>
      </c>
      <c r="B73" s="3" t="s">
        <v>1748</v>
      </c>
      <c r="C73" s="3" t="s">
        <v>1749</v>
      </c>
      <c r="G73" s="3">
        <v>0</v>
      </c>
      <c r="H73" s="3">
        <v>8.1300000000000001E-6</v>
      </c>
      <c r="I73" s="3" t="s">
        <v>15</v>
      </c>
      <c r="J73" s="3" t="s">
        <v>16</v>
      </c>
    </row>
    <row r="74" spans="1:10">
      <c r="A74" s="3" t="s">
        <v>1611</v>
      </c>
      <c r="B74" s="3" t="s">
        <v>1750</v>
      </c>
      <c r="C74" s="3" t="s">
        <v>1751</v>
      </c>
      <c r="J74" s="3" t="s">
        <v>16</v>
      </c>
    </row>
    <row r="75" spans="1:10">
      <c r="A75" s="3" t="s">
        <v>1611</v>
      </c>
      <c r="B75" s="3" t="s">
        <v>1752</v>
      </c>
      <c r="C75" s="3" t="s">
        <v>1753</v>
      </c>
      <c r="J75" s="3" t="s">
        <v>16</v>
      </c>
    </row>
    <row r="76" spans="1:10">
      <c r="A76" s="36" t="s">
        <v>1611</v>
      </c>
      <c r="B76" s="3" t="s">
        <v>1754</v>
      </c>
      <c r="C76" s="3" t="s">
        <v>1755</v>
      </c>
      <c r="J76" s="3" t="s">
        <v>16</v>
      </c>
    </row>
    <row r="77" spans="1:10">
      <c r="A77" s="3" t="s">
        <v>1611</v>
      </c>
      <c r="B77" s="3" t="s">
        <v>1756</v>
      </c>
      <c r="C77" s="3" t="s">
        <v>1757</v>
      </c>
      <c r="G77" s="3">
        <v>0</v>
      </c>
      <c r="H77" s="3">
        <v>4.0720000000000001E-6</v>
      </c>
      <c r="J77" s="3" t="s">
        <v>16</v>
      </c>
    </row>
    <row r="78" spans="1:10">
      <c r="A78" s="3" t="s">
        <v>1611</v>
      </c>
      <c r="B78" s="3" t="s">
        <v>1758</v>
      </c>
      <c r="C78" s="3" t="s">
        <v>1759</v>
      </c>
      <c r="J78" s="3" t="s">
        <v>16</v>
      </c>
    </row>
    <row r="79" spans="1:10">
      <c r="A79" s="36" t="s">
        <v>1611</v>
      </c>
      <c r="B79" s="3" t="s">
        <v>1760</v>
      </c>
      <c r="C79" s="3" t="s">
        <v>1761</v>
      </c>
      <c r="J79" s="3" t="s">
        <v>16</v>
      </c>
    </row>
    <row r="80" spans="1:10">
      <c r="A80" s="36" t="s">
        <v>1611</v>
      </c>
      <c r="B80" s="3" t="s">
        <v>30</v>
      </c>
      <c r="C80" s="3" t="s">
        <v>1762</v>
      </c>
      <c r="J80" s="3" t="s">
        <v>16</v>
      </c>
    </row>
    <row r="81" spans="1:10">
      <c r="A81" s="36" t="s">
        <v>1611</v>
      </c>
      <c r="B81" s="3" t="s">
        <v>30</v>
      </c>
      <c r="C81" s="3" t="s">
        <v>1763</v>
      </c>
      <c r="G81" s="3">
        <v>0</v>
      </c>
      <c r="H81" s="3">
        <v>4.0829999999999997E-6</v>
      </c>
      <c r="J81" s="3" t="s">
        <v>16</v>
      </c>
    </row>
    <row r="82" spans="1:10">
      <c r="A82" s="36" t="s">
        <v>1611</v>
      </c>
      <c r="B82" s="3" t="s">
        <v>1764</v>
      </c>
      <c r="C82" s="3" t="s">
        <v>1765</v>
      </c>
      <c r="G82" s="3">
        <v>0</v>
      </c>
      <c r="H82" s="3">
        <v>8.1280000000000008E-6</v>
      </c>
      <c r="I82" s="3" t="s">
        <v>15</v>
      </c>
      <c r="J82" s="3" t="s">
        <v>16</v>
      </c>
    </row>
    <row r="83" spans="1:10">
      <c r="A83" s="36" t="s">
        <v>1611</v>
      </c>
      <c r="B83" s="3" t="s">
        <v>1766</v>
      </c>
      <c r="C83" s="3" t="s">
        <v>1767</v>
      </c>
      <c r="J83" s="3" t="s">
        <v>16</v>
      </c>
    </row>
    <row r="84" spans="1:10">
      <c r="A84" s="36" t="s">
        <v>1611</v>
      </c>
      <c r="B84" s="3" t="s">
        <v>1768</v>
      </c>
      <c r="C84" s="3" t="s">
        <v>1769</v>
      </c>
      <c r="G84" s="3">
        <v>8.9760000000000001E-6</v>
      </c>
      <c r="H84" s="3">
        <v>4.0670000000000002E-6</v>
      </c>
      <c r="J84" s="3" t="s">
        <v>16</v>
      </c>
    </row>
    <row r="85" spans="1:10">
      <c r="A85" s="36" t="s">
        <v>1611</v>
      </c>
      <c r="B85" s="3" t="s">
        <v>1770</v>
      </c>
      <c r="C85" s="3" t="s">
        <v>1771</v>
      </c>
      <c r="J85" s="3" t="s">
        <v>16</v>
      </c>
    </row>
    <row r="86" spans="1:10">
      <c r="A86" s="36" t="s">
        <v>1611</v>
      </c>
      <c r="B86" s="3" t="s">
        <v>1770</v>
      </c>
      <c r="C86" s="3" t="s">
        <v>1772</v>
      </c>
      <c r="J86" s="3" t="s">
        <v>16</v>
      </c>
    </row>
    <row r="87" spans="1:10">
      <c r="A87" s="3" t="s">
        <v>1611</v>
      </c>
      <c r="B87" s="3" t="s">
        <v>1773</v>
      </c>
      <c r="C87" s="3" t="s">
        <v>1774</v>
      </c>
      <c r="I87" s="3" t="s">
        <v>15</v>
      </c>
      <c r="J87" s="3" t="s">
        <v>16</v>
      </c>
    </row>
    <row r="88" spans="1:10">
      <c r="A88" s="36" t="s">
        <v>1611</v>
      </c>
      <c r="B88" s="3" t="s">
        <v>1775</v>
      </c>
      <c r="C88" s="3" t="s">
        <v>1776</v>
      </c>
      <c r="J88" s="3" t="s">
        <v>16</v>
      </c>
    </row>
    <row r="89" spans="1:10">
      <c r="A89" s="36" t="s">
        <v>1611</v>
      </c>
      <c r="B89" s="3" t="s">
        <v>1777</v>
      </c>
      <c r="C89" s="3" t="s">
        <v>1778</v>
      </c>
      <c r="I89" s="3" t="s">
        <v>15</v>
      </c>
      <c r="J89" s="3" t="s">
        <v>16</v>
      </c>
    </row>
    <row r="90" spans="1:10">
      <c r="A90" s="36" t="s">
        <v>1611</v>
      </c>
      <c r="B90" s="3" t="s">
        <v>1779</v>
      </c>
      <c r="C90" s="3" t="s">
        <v>1780</v>
      </c>
      <c r="J90" s="3" t="s">
        <v>16</v>
      </c>
    </row>
    <row r="91" spans="1:10">
      <c r="A91" s="36" t="s">
        <v>1611</v>
      </c>
      <c r="B91" s="3" t="s">
        <v>1781</v>
      </c>
      <c r="C91" s="3" t="s">
        <v>1782</v>
      </c>
      <c r="I91" s="3" t="s">
        <v>15</v>
      </c>
      <c r="J91" s="3" t="s">
        <v>153</v>
      </c>
    </row>
    <row r="92" spans="1:10">
      <c r="A92" s="3" t="s">
        <v>1611</v>
      </c>
      <c r="B92" s="3" t="s">
        <v>1783</v>
      </c>
      <c r="C92" s="3" t="s">
        <v>1784</v>
      </c>
      <c r="J92" s="3" t="s">
        <v>16</v>
      </c>
    </row>
    <row r="93" spans="1:10">
      <c r="A93" s="3" t="s">
        <v>1611</v>
      </c>
      <c r="B93" s="3" t="s">
        <v>1785</v>
      </c>
      <c r="C93" s="3" t="s">
        <v>1786</v>
      </c>
      <c r="I93" s="3" t="s">
        <v>15</v>
      </c>
      <c r="J93" s="3" t="s">
        <v>16</v>
      </c>
    </row>
    <row r="94" spans="1:10">
      <c r="A94" s="3" t="s">
        <v>1611</v>
      </c>
      <c r="B94" s="3" t="s">
        <v>30</v>
      </c>
      <c r="C94" s="3" t="s">
        <v>1044</v>
      </c>
      <c r="I94" s="3" t="s">
        <v>15</v>
      </c>
      <c r="J94" s="3" t="s">
        <v>16</v>
      </c>
    </row>
    <row r="95" spans="1:10">
      <c r="A95" s="36" t="s">
        <v>1611</v>
      </c>
      <c r="B95" s="3" t="s">
        <v>30</v>
      </c>
      <c r="C95" s="3" t="s">
        <v>1787</v>
      </c>
      <c r="I95" s="3" t="s">
        <v>15</v>
      </c>
      <c r="J95" s="3" t="s">
        <v>16</v>
      </c>
    </row>
    <row r="96" spans="1:10">
      <c r="A96" s="3" t="s">
        <v>1611</v>
      </c>
      <c r="B96" s="3" t="s">
        <v>30</v>
      </c>
      <c r="C96" s="3" t="s">
        <v>1053</v>
      </c>
      <c r="J96" s="3" t="s">
        <v>16</v>
      </c>
    </row>
    <row r="97" spans="1:10">
      <c r="A97" s="36" t="s">
        <v>1611</v>
      </c>
      <c r="B97" s="3" t="s">
        <v>30</v>
      </c>
      <c r="C97" s="3" t="s">
        <v>1788</v>
      </c>
      <c r="I97" s="3" t="s">
        <v>15</v>
      </c>
      <c r="J97" s="3" t="s">
        <v>16</v>
      </c>
    </row>
    <row r="98" spans="1:10">
      <c r="A98" s="36" t="s">
        <v>1611</v>
      </c>
      <c r="B98" s="3" t="s">
        <v>1789</v>
      </c>
      <c r="C98" s="3" t="s">
        <v>1790</v>
      </c>
      <c r="I98" s="3" t="s">
        <v>15</v>
      </c>
      <c r="J98" s="3" t="s">
        <v>16</v>
      </c>
    </row>
    <row r="99" spans="1:10">
      <c r="A99" s="36" t="s">
        <v>1611</v>
      </c>
      <c r="B99" s="3" t="s">
        <v>1791</v>
      </c>
      <c r="C99" s="3" t="s">
        <v>1792</v>
      </c>
      <c r="J99" s="3" t="s">
        <v>16</v>
      </c>
    </row>
    <row r="100" spans="1:10">
      <c r="A100" s="3" t="s">
        <v>1611</v>
      </c>
      <c r="B100" s="3" t="s">
        <v>1793</v>
      </c>
      <c r="C100" s="3" t="s">
        <v>1794</v>
      </c>
      <c r="J100" s="3" t="s">
        <v>16</v>
      </c>
    </row>
    <row r="101" spans="1:10">
      <c r="A101" s="3" t="s">
        <v>1611</v>
      </c>
      <c r="B101" s="3" t="s">
        <v>1795</v>
      </c>
      <c r="C101" s="3" t="s">
        <v>1796</v>
      </c>
      <c r="J101" s="3" t="s">
        <v>16</v>
      </c>
    </row>
    <row r="102" spans="1:10">
      <c r="A102" s="36" t="s">
        <v>1611</v>
      </c>
      <c r="B102" s="3" t="s">
        <v>1797</v>
      </c>
      <c r="C102" s="3" t="s">
        <v>1798</v>
      </c>
      <c r="J102" s="3" t="s">
        <v>16</v>
      </c>
    </row>
    <row r="103" spans="1:10">
      <c r="A103" s="36" t="s">
        <v>1611</v>
      </c>
      <c r="B103" s="3" t="s">
        <v>1799</v>
      </c>
      <c r="C103" s="3" t="s">
        <v>1800</v>
      </c>
      <c r="I103" s="3" t="s">
        <v>15</v>
      </c>
      <c r="J103" s="3" t="s">
        <v>16</v>
      </c>
    </row>
    <row r="104" spans="1:10">
      <c r="A104" s="36" t="s">
        <v>1611</v>
      </c>
      <c r="B104" s="3" t="s">
        <v>1801</v>
      </c>
      <c r="C104" s="3" t="s">
        <v>1802</v>
      </c>
      <c r="I104" s="3" t="s">
        <v>15</v>
      </c>
      <c r="J104" s="3" t="s">
        <v>16</v>
      </c>
    </row>
    <row r="105" spans="1:10">
      <c r="A105" s="36" t="s">
        <v>1611</v>
      </c>
      <c r="B105" s="3" t="s">
        <v>1803</v>
      </c>
      <c r="C105" s="3" t="s">
        <v>1804</v>
      </c>
      <c r="J105" s="3" t="s">
        <v>16</v>
      </c>
    </row>
    <row r="106" spans="1:10">
      <c r="A106" s="36" t="s">
        <v>1611</v>
      </c>
      <c r="B106" s="3" t="s">
        <v>30</v>
      </c>
      <c r="C106" s="3" t="s">
        <v>1805</v>
      </c>
      <c r="J106" s="3" t="s">
        <v>16</v>
      </c>
    </row>
    <row r="107" spans="1:10">
      <c r="A107" s="3" t="s">
        <v>1611</v>
      </c>
      <c r="B107" s="3" t="s">
        <v>1806</v>
      </c>
      <c r="C107" s="3" t="s">
        <v>1807</v>
      </c>
      <c r="G107" s="3">
        <v>0</v>
      </c>
      <c r="H107" s="3">
        <v>7.0790000000000003E-6</v>
      </c>
      <c r="J107" s="3" t="s">
        <v>16</v>
      </c>
    </row>
    <row r="108" spans="1:10">
      <c r="A108" s="3" t="s">
        <v>1611</v>
      </c>
      <c r="B108" s="3" t="s">
        <v>1808</v>
      </c>
      <c r="C108" s="3" t="s">
        <v>1809</v>
      </c>
      <c r="J108" s="3" t="s">
        <v>16</v>
      </c>
    </row>
    <row r="109" spans="1:10">
      <c r="A109" s="3" t="s">
        <v>1611</v>
      </c>
      <c r="B109" s="3" t="s">
        <v>1810</v>
      </c>
      <c r="C109" s="3" t="s">
        <v>1811</v>
      </c>
      <c r="J109" s="3" t="s">
        <v>70</v>
      </c>
    </row>
    <row r="110" spans="1:10">
      <c r="A110" s="3" t="s">
        <v>1611</v>
      </c>
      <c r="B110" s="3" t="s">
        <v>1812</v>
      </c>
      <c r="C110" s="3" t="s">
        <v>1813</v>
      </c>
      <c r="J110" s="3" t="s">
        <v>70</v>
      </c>
    </row>
    <row r="111" spans="1:10">
      <c r="A111" s="36" t="s">
        <v>1611</v>
      </c>
      <c r="B111" s="3" t="s">
        <v>1814</v>
      </c>
      <c r="C111" s="3" t="s">
        <v>1815</v>
      </c>
      <c r="I111" s="3" t="s">
        <v>15</v>
      </c>
      <c r="J111" s="3" t="s">
        <v>70</v>
      </c>
    </row>
    <row r="112" spans="1:10">
      <c r="A112" s="3" t="s">
        <v>1611</v>
      </c>
      <c r="B112" s="3" t="s">
        <v>1816</v>
      </c>
      <c r="C112" s="3" t="s">
        <v>1817</v>
      </c>
      <c r="J112" s="3" t="s">
        <v>70</v>
      </c>
    </row>
    <row r="113" spans="1:10">
      <c r="A113" s="36" t="s">
        <v>1611</v>
      </c>
      <c r="B113" s="3" t="s">
        <v>1818</v>
      </c>
      <c r="C113" s="3" t="s">
        <v>1819</v>
      </c>
      <c r="J113" s="3" t="s">
        <v>70</v>
      </c>
    </row>
    <row r="114" spans="1:10">
      <c r="A114" s="36" t="s">
        <v>1611</v>
      </c>
      <c r="B114" s="3" t="s">
        <v>1820</v>
      </c>
      <c r="C114" s="3" t="s">
        <v>1821</v>
      </c>
      <c r="I114" s="3" t="s">
        <v>15</v>
      </c>
      <c r="J114" s="3" t="s">
        <v>70</v>
      </c>
    </row>
    <row r="115" spans="1:10">
      <c r="A115" s="3" t="s">
        <v>1611</v>
      </c>
      <c r="B115" s="3" t="s">
        <v>30</v>
      </c>
      <c r="C115" s="3" t="s">
        <v>1822</v>
      </c>
      <c r="J115" s="3" t="s">
        <v>70</v>
      </c>
    </row>
    <row r="116" spans="1:10">
      <c r="A116" s="3" t="s">
        <v>1611</v>
      </c>
      <c r="B116" s="3" t="s">
        <v>30</v>
      </c>
      <c r="C116" s="3" t="s">
        <v>1823</v>
      </c>
      <c r="J116" s="3" t="s">
        <v>70</v>
      </c>
    </row>
    <row r="117" spans="1:10">
      <c r="A117" s="36" t="s">
        <v>1611</v>
      </c>
      <c r="B117" s="3" t="s">
        <v>1824</v>
      </c>
      <c r="C117" s="3" t="s">
        <v>1825</v>
      </c>
      <c r="J117" s="3" t="s">
        <v>70</v>
      </c>
    </row>
    <row r="118" spans="1:10">
      <c r="A118" s="3" t="s">
        <v>1611</v>
      </c>
      <c r="B118" s="3" t="s">
        <v>1826</v>
      </c>
      <c r="C118" s="3" t="s">
        <v>1827</v>
      </c>
      <c r="J118" s="3" t="s">
        <v>70</v>
      </c>
    </row>
    <row r="119" spans="1:10">
      <c r="A119" s="3" t="s">
        <v>1611</v>
      </c>
      <c r="B119" s="3" t="s">
        <v>1828</v>
      </c>
      <c r="C119" s="3" t="s">
        <v>1829</v>
      </c>
      <c r="J119" s="3" t="s">
        <v>70</v>
      </c>
    </row>
    <row r="120" spans="1:10">
      <c r="A120" s="36" t="s">
        <v>1611</v>
      </c>
      <c r="B120" s="3" t="s">
        <v>1830</v>
      </c>
      <c r="C120" s="3" t="s">
        <v>1831</v>
      </c>
      <c r="J120" s="3" t="s">
        <v>70</v>
      </c>
    </row>
    <row r="121" spans="1:10">
      <c r="A121" s="3" t="s">
        <v>1611</v>
      </c>
      <c r="B121" s="3" t="s">
        <v>1832</v>
      </c>
      <c r="C121" s="3" t="s">
        <v>1833</v>
      </c>
      <c r="J121" s="3" t="s">
        <v>70</v>
      </c>
    </row>
    <row r="122" spans="1:10">
      <c r="A122" s="3" t="s">
        <v>1611</v>
      </c>
      <c r="B122" s="3" t="s">
        <v>1834</v>
      </c>
      <c r="C122" s="3" t="s">
        <v>1835</v>
      </c>
      <c r="I122" s="3" t="s">
        <v>15</v>
      </c>
      <c r="J122" s="3" t="s">
        <v>70</v>
      </c>
    </row>
    <row r="123" spans="1:10">
      <c r="A123" s="3" t="s">
        <v>1611</v>
      </c>
      <c r="B123" s="3" t="s">
        <v>1836</v>
      </c>
      <c r="C123" s="3" t="s">
        <v>1837</v>
      </c>
      <c r="J123" s="3" t="s">
        <v>70</v>
      </c>
    </row>
    <row r="124" spans="1:10">
      <c r="A124" s="36" t="s">
        <v>1611</v>
      </c>
      <c r="B124" s="3" t="s">
        <v>1838</v>
      </c>
      <c r="C124" s="3" t="s">
        <v>1839</v>
      </c>
      <c r="I124" s="3" t="s">
        <v>15</v>
      </c>
      <c r="J124" s="3" t="s">
        <v>70</v>
      </c>
    </row>
    <row r="125" spans="1:10">
      <c r="A125" s="36" t="s">
        <v>1611</v>
      </c>
      <c r="B125" s="3" t="s">
        <v>1840</v>
      </c>
      <c r="C125" s="3" t="s">
        <v>1841</v>
      </c>
      <c r="J125" s="3" t="s">
        <v>70</v>
      </c>
    </row>
    <row r="126" spans="1:10">
      <c r="A126" s="3" t="s">
        <v>1611</v>
      </c>
      <c r="B126" s="3" t="s">
        <v>30</v>
      </c>
      <c r="C126" s="3" t="s">
        <v>1842</v>
      </c>
      <c r="J126" s="3" t="s">
        <v>70</v>
      </c>
    </row>
    <row r="127" spans="1:10">
      <c r="A127" s="3" t="s">
        <v>1611</v>
      </c>
      <c r="B127" s="3" t="s">
        <v>1843</v>
      </c>
      <c r="C127" s="3" t="s">
        <v>1844</v>
      </c>
      <c r="J127" s="3" t="s">
        <v>70</v>
      </c>
    </row>
    <row r="128" spans="1:10">
      <c r="A128" s="36" t="s">
        <v>1611</v>
      </c>
      <c r="B128" s="3" t="s">
        <v>1845</v>
      </c>
      <c r="C128" s="3" t="s">
        <v>1846</v>
      </c>
      <c r="J128" s="3" t="s">
        <v>70</v>
      </c>
    </row>
    <row r="129" spans="1:13">
      <c r="A129" s="36" t="s">
        <v>1611</v>
      </c>
      <c r="B129" s="3" t="s">
        <v>1847</v>
      </c>
      <c r="C129" s="3" t="s">
        <v>1848</v>
      </c>
      <c r="J129" s="3" t="s">
        <v>70</v>
      </c>
    </row>
    <row r="130" spans="1:13">
      <c r="A130" s="3" t="s">
        <v>1611</v>
      </c>
      <c r="B130" s="3" t="s">
        <v>1849</v>
      </c>
      <c r="C130" s="3" t="s">
        <v>1850</v>
      </c>
      <c r="I130" s="3" t="s">
        <v>15</v>
      </c>
      <c r="J130" s="3" t="s">
        <v>70</v>
      </c>
    </row>
    <row r="131" spans="1:13">
      <c r="A131" s="36" t="s">
        <v>1611</v>
      </c>
      <c r="B131" s="3" t="s">
        <v>1851</v>
      </c>
      <c r="C131" s="3" t="s">
        <v>1852</v>
      </c>
      <c r="J131" s="3" t="s">
        <v>70</v>
      </c>
    </row>
    <row r="132" spans="1:13">
      <c r="A132" s="3" t="s">
        <v>1611</v>
      </c>
      <c r="B132" s="3" t="s">
        <v>1853</v>
      </c>
      <c r="C132" s="3" t="s">
        <v>1854</v>
      </c>
      <c r="G132" s="3">
        <v>8.9660000000000002E-6</v>
      </c>
      <c r="H132" s="3">
        <v>4.0640000000000004E-6</v>
      </c>
      <c r="J132" s="3" t="s">
        <v>163</v>
      </c>
      <c r="K132" s="3" t="s">
        <v>70</v>
      </c>
      <c r="M132" s="10" t="s">
        <v>1623</v>
      </c>
    </row>
    <row r="133" spans="1:13">
      <c r="A133" s="36" t="s">
        <v>1611</v>
      </c>
      <c r="B133" s="3" t="s">
        <v>1855</v>
      </c>
      <c r="C133" s="3" t="s">
        <v>1856</v>
      </c>
      <c r="J133" s="3" t="s">
        <v>70</v>
      </c>
    </row>
    <row r="134" spans="1:13">
      <c r="A134" s="3" t="s">
        <v>1611</v>
      </c>
      <c r="B134" s="3" t="s">
        <v>1857</v>
      </c>
      <c r="C134" s="3" t="s">
        <v>1858</v>
      </c>
      <c r="J134" s="3" t="s">
        <v>70</v>
      </c>
    </row>
    <row r="135" spans="1:13">
      <c r="A135" s="3" t="s">
        <v>1611</v>
      </c>
      <c r="B135" s="3" t="s">
        <v>1859</v>
      </c>
      <c r="C135" s="3" t="s">
        <v>1860</v>
      </c>
      <c r="J135" s="3" t="s">
        <v>70</v>
      </c>
    </row>
    <row r="136" spans="1:13">
      <c r="A136" s="36" t="s">
        <v>1611</v>
      </c>
      <c r="B136" s="3" t="s">
        <v>30</v>
      </c>
      <c r="C136" s="3" t="s">
        <v>1861</v>
      </c>
      <c r="J136" s="3" t="s">
        <v>70</v>
      </c>
    </row>
    <row r="137" spans="1:13">
      <c r="A137" s="36" t="s">
        <v>1611</v>
      </c>
      <c r="B137" s="3" t="s">
        <v>1862</v>
      </c>
      <c r="C137" s="3" t="s">
        <v>1863</v>
      </c>
      <c r="I137" s="3" t="s">
        <v>15</v>
      </c>
      <c r="J137" s="3" t="s">
        <v>163</v>
      </c>
      <c r="K137" s="3" t="s">
        <v>70</v>
      </c>
      <c r="M137" s="10" t="s">
        <v>1623</v>
      </c>
    </row>
    <row r="138" spans="1:13">
      <c r="A138" s="36" t="s">
        <v>1611</v>
      </c>
      <c r="B138" s="3" t="s">
        <v>1864</v>
      </c>
      <c r="C138" s="3" t="s">
        <v>1865</v>
      </c>
      <c r="J138" s="3" t="s">
        <v>70</v>
      </c>
    </row>
    <row r="139" spans="1:13">
      <c r="A139" s="3" t="s">
        <v>1611</v>
      </c>
      <c r="B139" s="3" t="s">
        <v>1866</v>
      </c>
      <c r="C139" s="3" t="s">
        <v>1867</v>
      </c>
      <c r="J139" s="3" t="s">
        <v>70</v>
      </c>
    </row>
    <row r="140" spans="1:13">
      <c r="A140" s="3" t="s">
        <v>1611</v>
      </c>
      <c r="B140" s="3" t="s">
        <v>1868</v>
      </c>
      <c r="C140" s="3" t="s">
        <v>1869</v>
      </c>
      <c r="J140" s="3" t="s">
        <v>70</v>
      </c>
    </row>
    <row r="141" spans="1:13">
      <c r="A141" s="3" t="s">
        <v>1611</v>
      </c>
      <c r="B141" s="3" t="s">
        <v>30</v>
      </c>
      <c r="C141" s="3" t="s">
        <v>1870</v>
      </c>
      <c r="J141" s="3" t="s">
        <v>70</v>
      </c>
    </row>
    <row r="142" spans="1:13">
      <c r="A142" s="3" t="s">
        <v>1611</v>
      </c>
      <c r="B142" s="3" t="s">
        <v>30</v>
      </c>
      <c r="C142" s="3" t="s">
        <v>1871</v>
      </c>
      <c r="I142" s="3" t="s">
        <v>15</v>
      </c>
      <c r="J142" s="3" t="s">
        <v>70</v>
      </c>
    </row>
    <row r="143" spans="1:13">
      <c r="A143" s="36" t="s">
        <v>1611</v>
      </c>
      <c r="B143" s="3" t="s">
        <v>1872</v>
      </c>
      <c r="C143" s="3" t="s">
        <v>1873</v>
      </c>
      <c r="I143" s="3" t="s">
        <v>15</v>
      </c>
      <c r="J143" s="3" t="s">
        <v>70</v>
      </c>
    </row>
    <row r="144" spans="1:13">
      <c r="A144" s="3" t="s">
        <v>1611</v>
      </c>
      <c r="B144" s="3" t="s">
        <v>1874</v>
      </c>
      <c r="C144" s="3" t="s">
        <v>1875</v>
      </c>
      <c r="J144" s="3" t="s">
        <v>70</v>
      </c>
    </row>
    <row r="145" spans="1:13">
      <c r="A145" s="36" t="s">
        <v>1611</v>
      </c>
      <c r="B145" s="3" t="s">
        <v>1876</v>
      </c>
      <c r="C145" s="3" t="s">
        <v>1877</v>
      </c>
      <c r="J145" s="3" t="s">
        <v>70</v>
      </c>
    </row>
    <row r="146" spans="1:13">
      <c r="A146" s="3" t="s">
        <v>1611</v>
      </c>
      <c r="B146" s="3" t="s">
        <v>1878</v>
      </c>
      <c r="C146" s="3" t="s">
        <v>1879</v>
      </c>
      <c r="G146" s="3">
        <v>0</v>
      </c>
      <c r="H146" s="3">
        <v>4.065E-6</v>
      </c>
      <c r="J146" s="3" t="s">
        <v>70</v>
      </c>
    </row>
    <row r="147" spans="1:13">
      <c r="A147" s="3" t="s">
        <v>1611</v>
      </c>
      <c r="B147" s="3" t="s">
        <v>1880</v>
      </c>
      <c r="C147" s="3" t="s">
        <v>1881</v>
      </c>
      <c r="J147" s="3" t="s">
        <v>70</v>
      </c>
    </row>
    <row r="148" spans="1:13">
      <c r="A148" s="36" t="s">
        <v>1611</v>
      </c>
      <c r="B148" s="3" t="s">
        <v>1882</v>
      </c>
      <c r="C148" s="3" t="s">
        <v>1883</v>
      </c>
      <c r="I148" s="3" t="s">
        <v>15</v>
      </c>
      <c r="J148" s="3" t="s">
        <v>70</v>
      </c>
    </row>
    <row r="149" spans="1:13">
      <c r="A149" s="3" t="s">
        <v>1611</v>
      </c>
      <c r="B149" s="3" t="s">
        <v>1884</v>
      </c>
      <c r="C149" s="3" t="s">
        <v>1885</v>
      </c>
      <c r="J149" s="3" t="s">
        <v>70</v>
      </c>
    </row>
    <row r="150" spans="1:13">
      <c r="A150" s="36" t="s">
        <v>1611</v>
      </c>
      <c r="B150" s="3" t="s">
        <v>1886</v>
      </c>
      <c r="C150" s="3" t="s">
        <v>1887</v>
      </c>
      <c r="G150" s="3">
        <v>0</v>
      </c>
      <c r="H150" s="3">
        <v>4.0720000000000001E-6</v>
      </c>
      <c r="J150" s="3" t="s">
        <v>1888</v>
      </c>
      <c r="K150" s="3" t="s">
        <v>70</v>
      </c>
      <c r="M150" s="10" t="s">
        <v>1623</v>
      </c>
    </row>
    <row r="151" spans="1:13">
      <c r="A151" s="36" t="s">
        <v>1611</v>
      </c>
      <c r="B151" s="3" t="s">
        <v>1889</v>
      </c>
      <c r="C151" s="3" t="s">
        <v>1890</v>
      </c>
      <c r="G151" s="3">
        <v>0</v>
      </c>
      <c r="H151" s="3">
        <v>4.0740000000000003E-6</v>
      </c>
      <c r="J151" s="3" t="s">
        <v>70</v>
      </c>
    </row>
    <row r="152" spans="1:13">
      <c r="A152" s="3" t="s">
        <v>1611</v>
      </c>
      <c r="B152" s="3" t="s">
        <v>30</v>
      </c>
      <c r="C152" s="3" t="s">
        <v>1891</v>
      </c>
      <c r="J152" s="3" t="s">
        <v>70</v>
      </c>
    </row>
    <row r="153" spans="1:13">
      <c r="A153" s="3" t="s">
        <v>1611</v>
      </c>
      <c r="B153" s="3" t="s">
        <v>30</v>
      </c>
      <c r="C153" s="3" t="s">
        <v>888</v>
      </c>
      <c r="I153" s="3" t="s">
        <v>15</v>
      </c>
      <c r="J153" s="3" t="s">
        <v>70</v>
      </c>
    </row>
    <row r="154" spans="1:13">
      <c r="A154" s="3" t="s">
        <v>1611</v>
      </c>
      <c r="B154" s="3" t="s">
        <v>1892</v>
      </c>
      <c r="C154" s="3" t="s">
        <v>1893</v>
      </c>
      <c r="J154" s="3" t="s">
        <v>70</v>
      </c>
    </row>
    <row r="155" spans="1:13">
      <c r="A155" s="36" t="s">
        <v>1611</v>
      </c>
      <c r="B155" s="3" t="s">
        <v>1894</v>
      </c>
      <c r="C155" s="3" t="s">
        <v>1895</v>
      </c>
      <c r="I155" s="3" t="s">
        <v>15</v>
      </c>
      <c r="J155" s="3" t="s">
        <v>70</v>
      </c>
    </row>
    <row r="156" spans="1:13">
      <c r="A156" s="3" t="s">
        <v>1611</v>
      </c>
      <c r="B156" s="3" t="s">
        <v>1896</v>
      </c>
      <c r="C156" s="3" t="s">
        <v>1897</v>
      </c>
      <c r="J156" s="3" t="s">
        <v>70</v>
      </c>
    </row>
    <row r="157" spans="1:13">
      <c r="A157" s="3" t="s">
        <v>1611</v>
      </c>
      <c r="B157" s="3" t="s">
        <v>1898</v>
      </c>
      <c r="C157" s="3" t="s">
        <v>1899</v>
      </c>
      <c r="G157" s="3">
        <v>0</v>
      </c>
      <c r="H157" s="3">
        <v>4.0640000000000004E-6</v>
      </c>
      <c r="J157" s="3" t="s">
        <v>70</v>
      </c>
    </row>
    <row r="158" spans="1:13">
      <c r="A158" s="36" t="s">
        <v>1611</v>
      </c>
      <c r="B158" s="3" t="s">
        <v>1900</v>
      </c>
      <c r="C158" s="3" t="s">
        <v>1901</v>
      </c>
      <c r="J158" s="3" t="s">
        <v>1902</v>
      </c>
      <c r="K158" s="3" t="s">
        <v>70</v>
      </c>
      <c r="M158" s="10" t="s">
        <v>1623</v>
      </c>
    </row>
    <row r="159" spans="1:13">
      <c r="A159" s="3" t="s">
        <v>1611</v>
      </c>
      <c r="B159" s="3" t="s">
        <v>30</v>
      </c>
      <c r="C159" s="3" t="s">
        <v>1903</v>
      </c>
      <c r="J159" s="3" t="s">
        <v>70</v>
      </c>
    </row>
    <row r="160" spans="1:13">
      <c r="A160" s="36" t="s">
        <v>1611</v>
      </c>
      <c r="B160" s="3" t="s">
        <v>30</v>
      </c>
      <c r="C160" s="3" t="s">
        <v>1904</v>
      </c>
      <c r="J160" s="3" t="s">
        <v>70</v>
      </c>
    </row>
    <row r="161" spans="1:10">
      <c r="A161" s="3" t="s">
        <v>1611</v>
      </c>
      <c r="B161" s="3" t="s">
        <v>1905</v>
      </c>
      <c r="C161" s="3" t="s">
        <v>1906</v>
      </c>
      <c r="J161" s="3" t="s">
        <v>70</v>
      </c>
    </row>
    <row r="162" spans="1:10">
      <c r="A162" s="36" t="s">
        <v>1611</v>
      </c>
      <c r="B162" s="3" t="s">
        <v>916</v>
      </c>
      <c r="C162" s="3" t="s">
        <v>917</v>
      </c>
      <c r="J162" s="3" t="s">
        <v>70</v>
      </c>
    </row>
    <row r="163" spans="1:10">
      <c r="A163" s="3" t="s">
        <v>1611</v>
      </c>
      <c r="B163" s="3" t="s">
        <v>1907</v>
      </c>
      <c r="C163" s="3" t="s">
        <v>1908</v>
      </c>
      <c r="J163" s="3" t="s">
        <v>70</v>
      </c>
    </row>
    <row r="164" spans="1:10">
      <c r="A164" s="36" t="s">
        <v>1611</v>
      </c>
      <c r="B164" s="3" t="s">
        <v>1909</v>
      </c>
      <c r="C164" s="3" t="s">
        <v>1910</v>
      </c>
      <c r="I164" s="3" t="s">
        <v>15</v>
      </c>
    </row>
    <row r="165" spans="1:10">
      <c r="A165" s="36" t="s">
        <v>1611</v>
      </c>
      <c r="B165" s="3" t="s">
        <v>1911</v>
      </c>
      <c r="C165" s="3" t="s">
        <v>1912</v>
      </c>
      <c r="I165" s="3" t="s">
        <v>15</v>
      </c>
    </row>
    <row r="166" spans="1:10">
      <c r="A166" s="36" t="s">
        <v>1611</v>
      </c>
      <c r="B166" s="3" t="s">
        <v>1913</v>
      </c>
      <c r="C166" s="3" t="s">
        <v>1914</v>
      </c>
      <c r="I166" s="3" t="s">
        <v>15</v>
      </c>
    </row>
    <row r="167" spans="1:10">
      <c r="A167" s="36" t="s">
        <v>1611</v>
      </c>
      <c r="B167" s="3" t="s">
        <v>1915</v>
      </c>
      <c r="C167" s="3" t="s">
        <v>1916</v>
      </c>
      <c r="I167" s="3" t="s">
        <v>15</v>
      </c>
    </row>
    <row r="168" spans="1:10">
      <c r="A168" s="36" t="s">
        <v>1611</v>
      </c>
      <c r="B168" s="3" t="s">
        <v>1917</v>
      </c>
      <c r="C168" s="3" t="s">
        <v>1918</v>
      </c>
      <c r="I168" s="3" t="s">
        <v>15</v>
      </c>
    </row>
    <row r="169" spans="1:10">
      <c r="A169" s="3" t="s">
        <v>1611</v>
      </c>
      <c r="B169" s="3" t="s">
        <v>1919</v>
      </c>
      <c r="C169" s="3" t="s">
        <v>1920</v>
      </c>
      <c r="I169" s="3" t="s">
        <v>15</v>
      </c>
    </row>
    <row r="170" spans="1:10">
      <c r="A170" s="3" t="s">
        <v>1611</v>
      </c>
      <c r="B170" s="3" t="s">
        <v>1921</v>
      </c>
      <c r="C170" s="3" t="s">
        <v>1922</v>
      </c>
      <c r="G170" s="3">
        <v>0</v>
      </c>
      <c r="H170" s="3">
        <v>4.0640000000000004E-6</v>
      </c>
      <c r="I170" s="3" t="s">
        <v>15</v>
      </c>
    </row>
    <row r="171" spans="1:10">
      <c r="A171" s="3" t="s">
        <v>1611</v>
      </c>
      <c r="B171" s="3" t="s">
        <v>1923</v>
      </c>
      <c r="C171" s="3" t="s">
        <v>1924</v>
      </c>
      <c r="I171" s="3" t="s">
        <v>15</v>
      </c>
    </row>
    <row r="172" spans="1:10">
      <c r="A172" s="36" t="s">
        <v>1611</v>
      </c>
      <c r="B172" s="3" t="s">
        <v>1925</v>
      </c>
      <c r="C172" s="3" t="s">
        <v>1926</v>
      </c>
      <c r="I172" s="3" t="s">
        <v>15</v>
      </c>
    </row>
    <row r="173" spans="1:10">
      <c r="A173" s="36" t="s">
        <v>1611</v>
      </c>
      <c r="B173" s="3" t="s">
        <v>1927</v>
      </c>
      <c r="C173" s="3" t="s">
        <v>1928</v>
      </c>
      <c r="I173" s="3" t="s">
        <v>15</v>
      </c>
    </row>
    <row r="174" spans="1:10">
      <c r="A174" s="3" t="s">
        <v>1611</v>
      </c>
      <c r="B174" s="3" t="s">
        <v>1929</v>
      </c>
      <c r="C174" s="3" t="s">
        <v>1930</v>
      </c>
      <c r="I174" s="3" t="s">
        <v>15</v>
      </c>
    </row>
    <row r="175" spans="1:10">
      <c r="A175" s="36" t="s">
        <v>1611</v>
      </c>
      <c r="B175" s="3" t="s">
        <v>1931</v>
      </c>
      <c r="C175" s="3" t="s">
        <v>1932</v>
      </c>
      <c r="I175" s="3" t="s">
        <v>15</v>
      </c>
    </row>
    <row r="176" spans="1:10">
      <c r="A176" s="36" t="s">
        <v>1611</v>
      </c>
      <c r="B176" s="3" t="s">
        <v>1933</v>
      </c>
      <c r="C176" s="3" t="s">
        <v>1934</v>
      </c>
      <c r="G176" s="3">
        <v>8.9649999999999997E-6</v>
      </c>
      <c r="H176" s="3">
        <v>4.0640000000000004E-6</v>
      </c>
      <c r="I176" s="3" t="s">
        <v>15</v>
      </c>
    </row>
    <row r="177" spans="1:9">
      <c r="A177" s="3" t="s">
        <v>1611</v>
      </c>
      <c r="B177" s="3" t="s">
        <v>1935</v>
      </c>
      <c r="C177" s="3" t="s">
        <v>1936</v>
      </c>
      <c r="I177" s="3" t="s">
        <v>15</v>
      </c>
    </row>
    <row r="178" spans="1:9">
      <c r="A178" s="36" t="s">
        <v>1611</v>
      </c>
      <c r="B178" s="3" t="s">
        <v>1937</v>
      </c>
      <c r="C178" s="3" t="s">
        <v>1938</v>
      </c>
      <c r="I178" s="3" t="s">
        <v>15</v>
      </c>
    </row>
    <row r="179" spans="1:9">
      <c r="A179" s="36" t="s">
        <v>1611</v>
      </c>
      <c r="B179" s="3" t="s">
        <v>1939</v>
      </c>
      <c r="C179" s="3" t="s">
        <v>1940</v>
      </c>
      <c r="I179" s="3" t="s">
        <v>15</v>
      </c>
    </row>
    <row r="180" spans="1:9">
      <c r="A180" s="3" t="s">
        <v>1611</v>
      </c>
      <c r="B180" s="3" t="s">
        <v>1941</v>
      </c>
      <c r="C180" s="3" t="s">
        <v>1942</v>
      </c>
      <c r="I180" s="3" t="s">
        <v>15</v>
      </c>
    </row>
    <row r="181" spans="1:9">
      <c r="A181" s="36" t="s">
        <v>1611</v>
      </c>
      <c r="B181" s="3" t="s">
        <v>1943</v>
      </c>
      <c r="C181" s="3" t="s">
        <v>1944</v>
      </c>
      <c r="I181" s="3" t="s">
        <v>15</v>
      </c>
    </row>
    <row r="182" spans="1:9">
      <c r="A182" s="36" t="s">
        <v>1611</v>
      </c>
      <c r="B182" s="3" t="s">
        <v>1945</v>
      </c>
      <c r="C182" s="3" t="s">
        <v>1946</v>
      </c>
      <c r="I182" s="3" t="s">
        <v>15</v>
      </c>
    </row>
    <row r="183" spans="1:9">
      <c r="A183" s="3" t="s">
        <v>1611</v>
      </c>
      <c r="B183" s="3" t="s">
        <v>1947</v>
      </c>
      <c r="C183" s="3" t="s">
        <v>1948</v>
      </c>
      <c r="I183" s="3" t="s">
        <v>15</v>
      </c>
    </row>
    <row r="184" spans="1:9">
      <c r="A184" s="3" t="s">
        <v>1611</v>
      </c>
      <c r="B184" s="3" t="s">
        <v>1949</v>
      </c>
      <c r="C184" s="3" t="s">
        <v>1950</v>
      </c>
      <c r="I184" s="3" t="s">
        <v>15</v>
      </c>
    </row>
    <row r="185" spans="1:9">
      <c r="A185" s="3" t="s">
        <v>1611</v>
      </c>
      <c r="B185" s="3" t="s">
        <v>1951</v>
      </c>
      <c r="C185" s="3" t="s">
        <v>1952</v>
      </c>
      <c r="I185" s="3" t="s">
        <v>15</v>
      </c>
    </row>
    <row r="186" spans="1:9">
      <c r="A186" s="3" t="s">
        <v>1611</v>
      </c>
      <c r="B186" s="3" t="s">
        <v>1953</v>
      </c>
      <c r="C186" s="3" t="s">
        <v>1954</v>
      </c>
      <c r="I186" s="3" t="s">
        <v>15</v>
      </c>
    </row>
    <row r="187" spans="1:9">
      <c r="A187" s="36" t="s">
        <v>1611</v>
      </c>
      <c r="B187" s="3" t="s">
        <v>1953</v>
      </c>
      <c r="C187" s="3" t="s">
        <v>1955</v>
      </c>
      <c r="I187" s="3" t="s">
        <v>15</v>
      </c>
    </row>
    <row r="188" spans="1:9">
      <c r="A188" s="36" t="s">
        <v>1611</v>
      </c>
      <c r="B188" s="3" t="s">
        <v>1956</v>
      </c>
      <c r="C188" s="3" t="s">
        <v>1957</v>
      </c>
      <c r="I188" s="3" t="s">
        <v>15</v>
      </c>
    </row>
    <row r="189" spans="1:9">
      <c r="A189" s="36" t="s">
        <v>1611</v>
      </c>
      <c r="B189" s="3" t="s">
        <v>1958</v>
      </c>
      <c r="C189" s="3" t="s">
        <v>1959</v>
      </c>
      <c r="I189" s="3" t="s">
        <v>15</v>
      </c>
    </row>
    <row r="190" spans="1:9">
      <c r="A190" s="3" t="s">
        <v>1611</v>
      </c>
      <c r="B190" s="3" t="s">
        <v>1960</v>
      </c>
      <c r="C190" s="3" t="s">
        <v>1961</v>
      </c>
      <c r="G190" s="3">
        <v>0</v>
      </c>
      <c r="H190" s="3">
        <v>4.065E-6</v>
      </c>
      <c r="I190" s="3" t="s">
        <v>15</v>
      </c>
    </row>
    <row r="191" spans="1:9">
      <c r="A191" s="36" t="s">
        <v>1611</v>
      </c>
      <c r="B191" s="3" t="s">
        <v>1962</v>
      </c>
      <c r="C191" s="3" t="s">
        <v>1963</v>
      </c>
      <c r="I191" s="3" t="s">
        <v>15</v>
      </c>
    </row>
    <row r="192" spans="1:9">
      <c r="A192" s="3" t="s">
        <v>1611</v>
      </c>
      <c r="B192" s="3" t="s">
        <v>1964</v>
      </c>
      <c r="C192" s="3" t="s">
        <v>1965</v>
      </c>
      <c r="I192" s="3" t="s">
        <v>15</v>
      </c>
    </row>
    <row r="193" spans="1:9">
      <c r="A193" s="3" t="s">
        <v>1611</v>
      </c>
      <c r="B193" s="3" t="s">
        <v>1966</v>
      </c>
      <c r="C193" s="3" t="s">
        <v>1967</v>
      </c>
      <c r="I193" s="3" t="s">
        <v>15</v>
      </c>
    </row>
    <row r="194" spans="1:9">
      <c r="A194" s="3" t="s">
        <v>1611</v>
      </c>
      <c r="B194" s="3" t="s">
        <v>1853</v>
      </c>
      <c r="C194" s="3" t="s">
        <v>1968</v>
      </c>
      <c r="G194" s="3">
        <v>8.9660000000000002E-6</v>
      </c>
      <c r="H194" s="3">
        <v>4.0640000000000004E-6</v>
      </c>
      <c r="I194" s="3" t="s">
        <v>15</v>
      </c>
    </row>
    <row r="195" spans="1:9">
      <c r="A195" s="36" t="s">
        <v>1611</v>
      </c>
      <c r="B195" s="3" t="s">
        <v>1969</v>
      </c>
      <c r="C195" s="3" t="s">
        <v>1970</v>
      </c>
      <c r="I195" s="3" t="s">
        <v>15</v>
      </c>
    </row>
    <row r="196" spans="1:9">
      <c r="A196" s="36" t="s">
        <v>1611</v>
      </c>
      <c r="B196" s="3" t="s">
        <v>1971</v>
      </c>
      <c r="C196" s="3" t="s">
        <v>1972</v>
      </c>
      <c r="I196" s="3" t="s">
        <v>15</v>
      </c>
    </row>
    <row r="197" spans="1:9">
      <c r="A197" s="3" t="s">
        <v>1611</v>
      </c>
      <c r="B197" s="3" t="s">
        <v>1973</v>
      </c>
      <c r="C197" s="3" t="s">
        <v>1974</v>
      </c>
      <c r="I197" s="3" t="s">
        <v>15</v>
      </c>
    </row>
    <row r="198" spans="1:9">
      <c r="A198" s="3" t="s">
        <v>1611</v>
      </c>
      <c r="B198" s="3" t="s">
        <v>751</v>
      </c>
      <c r="C198" s="3" t="s">
        <v>752</v>
      </c>
      <c r="I198" s="3" t="s">
        <v>15</v>
      </c>
    </row>
    <row r="199" spans="1:9">
      <c r="A199" s="3" t="s">
        <v>1611</v>
      </c>
      <c r="B199" s="3" t="s">
        <v>1975</v>
      </c>
      <c r="C199" s="3" t="s">
        <v>1976</v>
      </c>
      <c r="I199" s="3" t="s">
        <v>15</v>
      </c>
    </row>
    <row r="200" spans="1:9">
      <c r="A200" s="3" t="s">
        <v>1611</v>
      </c>
      <c r="B200" s="3" t="s">
        <v>1977</v>
      </c>
      <c r="C200" s="3" t="s">
        <v>1978</v>
      </c>
      <c r="I200" s="3" t="s">
        <v>15</v>
      </c>
    </row>
    <row r="201" spans="1:9">
      <c r="A201" s="3" t="s">
        <v>1611</v>
      </c>
      <c r="B201" s="3" t="s">
        <v>1979</v>
      </c>
      <c r="C201" s="3" t="s">
        <v>1980</v>
      </c>
      <c r="I201" s="3" t="s">
        <v>15</v>
      </c>
    </row>
    <row r="202" spans="1:9">
      <c r="A202" s="3" t="s">
        <v>1611</v>
      </c>
      <c r="B202" s="3" t="s">
        <v>1981</v>
      </c>
      <c r="C202" s="3" t="s">
        <v>1982</v>
      </c>
      <c r="I202" s="3" t="s">
        <v>15</v>
      </c>
    </row>
    <row r="203" spans="1:9">
      <c r="A203" s="3" t="s">
        <v>1611</v>
      </c>
      <c r="B203" s="3" t="s">
        <v>1983</v>
      </c>
      <c r="C203" s="3" t="s">
        <v>1984</v>
      </c>
      <c r="G203" s="3">
        <v>8.9560000000000003E-6</v>
      </c>
      <c r="H203" s="3">
        <v>4.0620000000000002E-6</v>
      </c>
      <c r="I203" s="3" t="s">
        <v>15</v>
      </c>
    </row>
    <row r="204" spans="1:9">
      <c r="A204" s="3" t="s">
        <v>1611</v>
      </c>
      <c r="B204" s="3" t="s">
        <v>1985</v>
      </c>
      <c r="C204" s="3" t="s">
        <v>1986</v>
      </c>
      <c r="I204" s="3" t="s">
        <v>15</v>
      </c>
    </row>
    <row r="205" spans="1:9">
      <c r="A205" s="36" t="s">
        <v>1611</v>
      </c>
      <c r="B205" s="3" t="s">
        <v>1987</v>
      </c>
      <c r="C205" s="3" t="s">
        <v>1988</v>
      </c>
      <c r="G205" s="3">
        <v>8.9560000000000003E-6</v>
      </c>
      <c r="H205" s="3">
        <v>4.0620000000000002E-6</v>
      </c>
      <c r="I205" s="3" t="s">
        <v>15</v>
      </c>
    </row>
    <row r="206" spans="1:9">
      <c r="A206" s="3" t="s">
        <v>1611</v>
      </c>
      <c r="B206" s="3" t="s">
        <v>1989</v>
      </c>
      <c r="C206" s="3" t="s">
        <v>1990</v>
      </c>
      <c r="I206" s="3" t="s">
        <v>15</v>
      </c>
    </row>
    <row r="207" spans="1:9">
      <c r="A207" s="3" t="s">
        <v>1611</v>
      </c>
      <c r="B207" s="3" t="s">
        <v>1991</v>
      </c>
      <c r="C207" s="3" t="s">
        <v>1992</v>
      </c>
      <c r="I207" s="3" t="s">
        <v>15</v>
      </c>
    </row>
    <row r="208" spans="1:9">
      <c r="A208" s="36" t="s">
        <v>1611</v>
      </c>
      <c r="B208" s="3" t="s">
        <v>1993</v>
      </c>
      <c r="C208" s="3" t="s">
        <v>1994</v>
      </c>
      <c r="I208" s="3" t="s">
        <v>15</v>
      </c>
    </row>
    <row r="209" spans="1:9">
      <c r="A209" s="3" t="s">
        <v>1611</v>
      </c>
      <c r="B209" s="3" t="s">
        <v>1995</v>
      </c>
      <c r="C209" s="3" t="s">
        <v>1996</v>
      </c>
      <c r="I209" s="3" t="s">
        <v>15</v>
      </c>
    </row>
    <row r="210" spans="1:9">
      <c r="A210" s="3" t="s">
        <v>1611</v>
      </c>
      <c r="B210" s="3" t="s">
        <v>1997</v>
      </c>
      <c r="C210" s="3" t="s">
        <v>1998</v>
      </c>
      <c r="G210" s="3">
        <v>0</v>
      </c>
      <c r="H210" s="3">
        <v>4.0620000000000002E-6</v>
      </c>
      <c r="I210" s="3" t="s">
        <v>15</v>
      </c>
    </row>
    <row r="211" spans="1:9">
      <c r="A211" s="36" t="s">
        <v>1611</v>
      </c>
      <c r="B211" s="3" t="s">
        <v>1999</v>
      </c>
      <c r="C211" s="3" t="s">
        <v>2000</v>
      </c>
      <c r="I211" s="3" t="s">
        <v>15</v>
      </c>
    </row>
    <row r="212" spans="1:9">
      <c r="A212" s="36" t="s">
        <v>1611</v>
      </c>
      <c r="B212" s="3" t="s">
        <v>2001</v>
      </c>
      <c r="C212" s="3" t="s">
        <v>2002</v>
      </c>
      <c r="I212" s="3" t="s">
        <v>15</v>
      </c>
    </row>
    <row r="213" spans="1:9">
      <c r="A213" s="3" t="s">
        <v>1611</v>
      </c>
      <c r="B213" s="3" t="s">
        <v>1628</v>
      </c>
      <c r="C213" s="3" t="s">
        <v>2003</v>
      </c>
      <c r="I213" s="3" t="s">
        <v>15</v>
      </c>
    </row>
    <row r="214" spans="1:9">
      <c r="A214" s="36" t="s">
        <v>1611</v>
      </c>
      <c r="B214" s="3" t="s">
        <v>30</v>
      </c>
      <c r="C214" s="3" t="s">
        <v>2004</v>
      </c>
      <c r="I214" s="3" t="s">
        <v>15</v>
      </c>
    </row>
    <row r="215" spans="1:9">
      <c r="A215" s="3" t="s">
        <v>1611</v>
      </c>
      <c r="B215" s="3" t="s">
        <v>1797</v>
      </c>
      <c r="C215" s="3" t="s">
        <v>2005</v>
      </c>
      <c r="I215" s="3" t="s">
        <v>15</v>
      </c>
    </row>
    <row r="216" spans="1:9">
      <c r="A216" s="3" t="s">
        <v>1611</v>
      </c>
      <c r="B216" s="3" t="s">
        <v>2006</v>
      </c>
      <c r="C216" s="3" t="s">
        <v>963</v>
      </c>
      <c r="I216" s="3" t="s">
        <v>15</v>
      </c>
    </row>
    <row r="217" spans="1:9">
      <c r="A217" s="36" t="s">
        <v>1611</v>
      </c>
      <c r="B217" s="3" t="s">
        <v>2007</v>
      </c>
      <c r="C217" s="3" t="s">
        <v>2008</v>
      </c>
      <c r="I217" s="3" t="s">
        <v>15</v>
      </c>
    </row>
    <row r="218" spans="1:9">
      <c r="A218" s="36" t="s">
        <v>1611</v>
      </c>
      <c r="B218" s="3" t="s">
        <v>2009</v>
      </c>
      <c r="C218" s="3" t="s">
        <v>2010</v>
      </c>
      <c r="I218" s="3" t="s">
        <v>15</v>
      </c>
    </row>
    <row r="219" spans="1:9">
      <c r="A219" s="36" t="s">
        <v>1611</v>
      </c>
      <c r="B219" s="3" t="s">
        <v>1783</v>
      </c>
      <c r="C219" s="3" t="s">
        <v>1784</v>
      </c>
      <c r="I219" s="3" t="s">
        <v>15</v>
      </c>
    </row>
    <row r="220" spans="1:9">
      <c r="A220" s="3" t="s">
        <v>1611</v>
      </c>
      <c r="B220" s="3" t="s">
        <v>30</v>
      </c>
      <c r="C220" s="3" t="s">
        <v>2011</v>
      </c>
      <c r="I220" s="3" t="s">
        <v>15</v>
      </c>
    </row>
    <row r="221" spans="1:9">
      <c r="A221" s="36" t="s">
        <v>1611</v>
      </c>
      <c r="B221" s="3" t="s">
        <v>2012</v>
      </c>
      <c r="C221" s="3" t="s">
        <v>2013</v>
      </c>
      <c r="I221" s="3" t="s">
        <v>15</v>
      </c>
    </row>
    <row r="222" spans="1:9">
      <c r="A222" s="36" t="s">
        <v>1611</v>
      </c>
      <c r="B222" s="3" t="s">
        <v>2014</v>
      </c>
      <c r="C222" s="3" t="s">
        <v>2015</v>
      </c>
      <c r="I222" s="3" t="s">
        <v>15</v>
      </c>
    </row>
    <row r="223" spans="1:9">
      <c r="A223" s="36" t="s">
        <v>1611</v>
      </c>
      <c r="B223" s="3" t="s">
        <v>2016</v>
      </c>
      <c r="C223" s="3" t="s">
        <v>2017</v>
      </c>
      <c r="I223" s="3" t="s">
        <v>15</v>
      </c>
    </row>
    <row r="224" spans="1:9">
      <c r="A224" s="3" t="s">
        <v>1611</v>
      </c>
      <c r="B224" s="3" t="s">
        <v>2018</v>
      </c>
      <c r="C224" s="3" t="s">
        <v>2019</v>
      </c>
      <c r="I224" s="3" t="s">
        <v>15</v>
      </c>
    </row>
    <row r="225" spans="1:12">
      <c r="A225" s="3" t="s">
        <v>1611</v>
      </c>
      <c r="B225" s="3" t="s">
        <v>2020</v>
      </c>
      <c r="C225" s="3" t="s">
        <v>2021</v>
      </c>
      <c r="I225" s="3" t="s">
        <v>15</v>
      </c>
    </row>
    <row r="226" spans="1:12">
      <c r="A226" s="3" t="s">
        <v>1611</v>
      </c>
      <c r="B226" s="3" t="s">
        <v>2022</v>
      </c>
      <c r="C226" s="3" t="s">
        <v>2023</v>
      </c>
      <c r="I226" s="3" t="s">
        <v>15</v>
      </c>
    </row>
    <row r="227" spans="1:12">
      <c r="A227" s="36" t="s">
        <v>1611</v>
      </c>
      <c r="B227" s="3" t="s">
        <v>2024</v>
      </c>
      <c r="C227" s="3" t="s">
        <v>2025</v>
      </c>
      <c r="I227" s="3" t="s">
        <v>15</v>
      </c>
    </row>
    <row r="228" spans="1:12">
      <c r="A228" s="36" t="s">
        <v>1611</v>
      </c>
      <c r="B228" s="3" t="s">
        <v>2026</v>
      </c>
      <c r="C228" s="3" t="s">
        <v>2027</v>
      </c>
      <c r="I228" s="3" t="s">
        <v>15</v>
      </c>
    </row>
    <row r="229" spans="1:12">
      <c r="A229" s="36" t="s">
        <v>1611</v>
      </c>
      <c r="B229" s="3" t="s">
        <v>2028</v>
      </c>
      <c r="C229" s="3" t="s">
        <v>2029</v>
      </c>
      <c r="I229" s="3" t="s">
        <v>15</v>
      </c>
    </row>
    <row r="230" spans="1:12">
      <c r="A230" s="3" t="s">
        <v>1611</v>
      </c>
      <c r="B230" s="3" t="s">
        <v>2030</v>
      </c>
      <c r="C230" s="3" t="s">
        <v>2031</v>
      </c>
      <c r="I230" s="3" t="s">
        <v>15</v>
      </c>
    </row>
    <row r="231" spans="1:12">
      <c r="A231" s="3" t="s">
        <v>1611</v>
      </c>
      <c r="B231" s="3" t="s">
        <v>2032</v>
      </c>
      <c r="C231" s="3" t="s">
        <v>2033</v>
      </c>
      <c r="I231" s="3" t="s">
        <v>15</v>
      </c>
    </row>
    <row r="232" spans="1:12">
      <c r="A232" s="36" t="s">
        <v>1611</v>
      </c>
      <c r="B232" s="3" t="s">
        <v>2034</v>
      </c>
      <c r="C232" s="3" t="s">
        <v>2035</v>
      </c>
      <c r="I232" s="3" t="s">
        <v>15</v>
      </c>
    </row>
    <row r="233" spans="1:12">
      <c r="A233" s="3" t="s">
        <v>1611</v>
      </c>
      <c r="B233" s="3" t="s">
        <v>2036</v>
      </c>
      <c r="C233" s="3" t="s">
        <v>2037</v>
      </c>
      <c r="I233" s="3" t="s">
        <v>15</v>
      </c>
    </row>
    <row r="234" spans="1:12">
      <c r="A234" s="36" t="s">
        <v>1611</v>
      </c>
      <c r="B234" s="3" t="s">
        <v>2038</v>
      </c>
      <c r="C234" s="3" t="s">
        <v>2039</v>
      </c>
      <c r="I234" s="3" t="s">
        <v>15</v>
      </c>
    </row>
    <row r="235" spans="1:12">
      <c r="A235" s="36" t="s">
        <v>1611</v>
      </c>
      <c r="B235" s="3" t="s">
        <v>2040</v>
      </c>
      <c r="C235" s="3" t="s">
        <v>2041</v>
      </c>
      <c r="I235" s="3" t="s">
        <v>15</v>
      </c>
    </row>
    <row r="236" spans="1:12">
      <c r="A236" s="36" t="s">
        <v>1611</v>
      </c>
      <c r="B236" s="3" t="s">
        <v>2042</v>
      </c>
      <c r="C236" s="3" t="s">
        <v>2043</v>
      </c>
      <c r="I236" s="3" t="s">
        <v>15</v>
      </c>
    </row>
    <row r="237" spans="1:12">
      <c r="A237" s="36" t="s">
        <v>1611</v>
      </c>
      <c r="B237" s="3" t="s">
        <v>2044</v>
      </c>
      <c r="C237" s="3" t="s">
        <v>2045</v>
      </c>
      <c r="I237" s="3" t="s">
        <v>15</v>
      </c>
    </row>
    <row r="238" spans="1:12">
      <c r="A238" s="36" t="s">
        <v>1611</v>
      </c>
      <c r="B238" s="3" t="s">
        <v>30</v>
      </c>
      <c r="C238" s="3" t="s">
        <v>2046</v>
      </c>
      <c r="I238" s="3" t="s">
        <v>15</v>
      </c>
    </row>
    <row r="239" spans="1:12">
      <c r="A239" s="3" t="s">
        <v>1611</v>
      </c>
      <c r="B239" s="3" t="s">
        <v>30</v>
      </c>
      <c r="C239" s="3" t="s">
        <v>2047</v>
      </c>
      <c r="G239" s="3">
        <v>8.9570000000000008E-6</v>
      </c>
      <c r="H239" s="3">
        <v>4.0620000000000002E-6</v>
      </c>
      <c r="J239" s="10"/>
      <c r="L239" s="3" t="s">
        <v>32</v>
      </c>
    </row>
    <row r="240" spans="1:12" s="54" customFormat="1" ht="16">
      <c r="A240" s="51" t="s">
        <v>1611</v>
      </c>
      <c r="B240" s="51" t="s">
        <v>3385</v>
      </c>
      <c r="C240" s="51" t="s">
        <v>3386</v>
      </c>
      <c r="D240" s="51" t="s">
        <v>67</v>
      </c>
      <c r="E240" s="51">
        <v>39</v>
      </c>
      <c r="F240" s="52">
        <f>E240/28028</f>
        <v>1.3914656771799629E-3</v>
      </c>
      <c r="G240" s="53">
        <v>1.5380000000000001E-3</v>
      </c>
      <c r="H240" s="53">
        <v>1.0280000000000001E-3</v>
      </c>
      <c r="I240" s="51" t="s">
        <v>15</v>
      </c>
      <c r="J240" s="51" t="s">
        <v>163</v>
      </c>
      <c r="K240" s="51" t="s">
        <v>16</v>
      </c>
      <c r="L240" s="51"/>
    </row>
    <row r="241" spans="1:16">
      <c r="J241" s="10"/>
    </row>
    <row r="244" spans="1:16">
      <c r="C244" s="7" t="s">
        <v>907</v>
      </c>
      <c r="E244" s="3">
        <f>SUM(E3:E243)</f>
        <v>52</v>
      </c>
      <c r="F244" s="3">
        <f>SUM(F3:F243)</f>
        <v>1.8514798314616331E-3</v>
      </c>
      <c r="G244" s="3">
        <f>SUM(G3:G243)</f>
        <v>1.860876E-3</v>
      </c>
      <c r="H244" s="3">
        <f>SUM(H3:H243)</f>
        <v>1.261697E-3</v>
      </c>
      <c r="M244" s="8" t="s">
        <v>101</v>
      </c>
      <c r="O244" s="7" t="s">
        <v>102</v>
      </c>
      <c r="P244" s="7" t="s">
        <v>103</v>
      </c>
    </row>
    <row r="245" spans="1:16">
      <c r="M245" s="9"/>
      <c r="O245" s="3">
        <v>126544</v>
      </c>
      <c r="P245" s="3">
        <v>277172</v>
      </c>
    </row>
    <row r="246" spans="1:16">
      <c r="A246" s="36"/>
      <c r="M246" s="10"/>
      <c r="O246" s="3">
        <f>G244*O245</f>
        <v>235.482692544</v>
      </c>
      <c r="P246" s="3">
        <f>H244*P245</f>
        <v>349.70708088399999</v>
      </c>
    </row>
    <row r="247" spans="1:16">
      <c r="F247" s="3">
        <v>1.840057E-3</v>
      </c>
      <c r="G247" s="3">
        <v>1.374538E-3</v>
      </c>
      <c r="H247" s="3">
        <v>2.4122979999999998E-3</v>
      </c>
      <c r="J247" s="3">
        <f>F247*F247*100000</f>
        <v>0.33858097632489997</v>
      </c>
      <c r="K247" s="3">
        <f t="shared" ref="K247:L247" si="1">G247*G247*100000</f>
        <v>0.1889354713444</v>
      </c>
      <c r="L247" s="3">
        <f t="shared" si="1"/>
        <v>0.58191816408039987</v>
      </c>
      <c r="M247" s="10"/>
      <c r="O247" s="7" t="s">
        <v>104</v>
      </c>
    </row>
    <row r="248" spans="1:16">
      <c r="O248" s="3" t="s">
        <v>416</v>
      </c>
    </row>
    <row r="249" spans="1:16">
      <c r="A249" s="36"/>
      <c r="F249" s="3">
        <v>1.857062E-3</v>
      </c>
      <c r="G249" s="3">
        <v>1.627381E-3</v>
      </c>
      <c r="H249" s="3">
        <v>2.1100279999999999E-3</v>
      </c>
      <c r="J249" s="3">
        <f>F249*F249*100000</f>
        <v>0.34486792718440001</v>
      </c>
      <c r="K249" s="3">
        <f t="shared" ref="K249:L249" si="2">G249*G249*100000</f>
        <v>0.26483689191609999</v>
      </c>
      <c r="L249" s="3">
        <f t="shared" si="2"/>
        <v>0.44522181607839995</v>
      </c>
      <c r="O249" s="3">
        <v>28260</v>
      </c>
    </row>
    <row r="250" spans="1:16">
      <c r="O250" s="3">
        <v>52</v>
      </c>
    </row>
    <row r="251" spans="1:16">
      <c r="F251" s="3">
        <v>1.262754E-3</v>
      </c>
      <c r="G251" s="3">
        <v>1.1339830000000001E-3</v>
      </c>
      <c r="H251" s="3">
        <v>1.4021280000000001E-3</v>
      </c>
      <c r="J251" s="3">
        <f>F251*F251*100000</f>
        <v>0.15945476645160001</v>
      </c>
      <c r="K251" s="3">
        <f t="shared" ref="K251:L251" si="3">G251*G251*100000</f>
        <v>0.12859174442890003</v>
      </c>
      <c r="L251" s="3">
        <f t="shared" si="3"/>
        <v>0.19659629283840005</v>
      </c>
    </row>
    <row r="252" spans="1:16">
      <c r="A252" s="36"/>
      <c r="F252" s="6"/>
      <c r="J252" s="10"/>
    </row>
    <row r="253" spans="1:16">
      <c r="J253" s="10"/>
    </row>
    <row r="254" spans="1:16">
      <c r="J254" s="10"/>
    </row>
    <row r="255" spans="1:16">
      <c r="J255" s="10"/>
    </row>
    <row r="256" spans="1:16">
      <c r="F256" s="6"/>
      <c r="J256" s="10"/>
    </row>
    <row r="257" spans="1:13">
      <c r="A257" s="36"/>
      <c r="J257" s="10"/>
    </row>
    <row r="258" spans="1:13">
      <c r="K258" s="10"/>
    </row>
    <row r="259" spans="1:13">
      <c r="K259" s="10"/>
    </row>
    <row r="260" spans="1:13">
      <c r="K260" s="10"/>
      <c r="M260" s="10"/>
    </row>
    <row r="261" spans="1:13">
      <c r="A261" s="36"/>
      <c r="K261" s="10"/>
      <c r="M261" s="10"/>
    </row>
    <row r="262" spans="1:13">
      <c r="K262" s="10"/>
      <c r="M262" s="10"/>
    </row>
    <row r="263" spans="1:13">
      <c r="K263" s="10"/>
      <c r="M263" s="10"/>
    </row>
    <row r="264" spans="1:13">
      <c r="K264" s="10"/>
    </row>
    <row r="265" spans="1:13">
      <c r="A265" s="36"/>
      <c r="K265" s="10"/>
    </row>
    <row r="266" spans="1:13">
      <c r="K266" s="10"/>
    </row>
    <row r="398" spans="6:8">
      <c r="F398" s="6"/>
      <c r="G398" s="6"/>
      <c r="H398" s="6"/>
    </row>
  </sheetData>
  <phoneticPr fontId="3" type="noConversion"/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A94AC-B176-5945-B97D-CC14B90C87FF}">
  <sheetPr codeName="Sheet27"/>
  <dimension ref="A1:P401"/>
  <sheetViews>
    <sheetView workbookViewId="0">
      <selection activeCell="A2" sqref="A2"/>
    </sheetView>
  </sheetViews>
  <sheetFormatPr baseColWidth="10" defaultRowHeight="15"/>
  <cols>
    <col min="1" max="1" width="21.1640625" style="3" customWidth="1"/>
    <col min="2" max="2" width="18" style="3" customWidth="1"/>
    <col min="3" max="3" width="15.1640625" style="3" customWidth="1"/>
    <col min="4" max="5" width="10.83203125" style="3"/>
    <col min="6" max="6" width="12.332031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2048</v>
      </c>
      <c r="B2" s="3" t="s">
        <v>2049</v>
      </c>
      <c r="C2" s="3" t="s">
        <v>2050</v>
      </c>
      <c r="D2" s="3" t="s">
        <v>67</v>
      </c>
      <c r="E2" s="3">
        <v>1</v>
      </c>
      <c r="F2" s="6">
        <f>E2/28260</f>
        <v>3.5385704175513094E-5</v>
      </c>
      <c r="I2" s="3" t="s">
        <v>15</v>
      </c>
      <c r="J2" s="3" t="s">
        <v>16</v>
      </c>
    </row>
    <row r="3" spans="1:12">
      <c r="A3" s="3" t="s">
        <v>2048</v>
      </c>
      <c r="B3" s="3" t="s">
        <v>2051</v>
      </c>
      <c r="C3" s="3" t="s">
        <v>2052</v>
      </c>
      <c r="D3" s="3" t="s">
        <v>67</v>
      </c>
      <c r="E3" s="3">
        <v>1</v>
      </c>
      <c r="F3" s="6">
        <f t="shared" ref="F3:F9" si="0">E3/28260</f>
        <v>3.5385704175513094E-5</v>
      </c>
      <c r="G3" s="3">
        <v>6.3189999999999996E-5</v>
      </c>
      <c r="H3" s="3">
        <v>2.887E-5</v>
      </c>
      <c r="J3" s="3" t="s">
        <v>153</v>
      </c>
    </row>
    <row r="4" spans="1:12">
      <c r="A4" s="3" t="s">
        <v>2048</v>
      </c>
      <c r="B4" s="3" t="s">
        <v>2053</v>
      </c>
      <c r="C4" s="3" t="s">
        <v>2054</v>
      </c>
      <c r="D4" s="3" t="s">
        <v>67</v>
      </c>
      <c r="E4" s="3">
        <v>1</v>
      </c>
      <c r="F4" s="6">
        <f t="shared" si="0"/>
        <v>3.5385704175513094E-5</v>
      </c>
      <c r="I4" s="3" t="s">
        <v>15</v>
      </c>
    </row>
    <row r="5" spans="1:12">
      <c r="A5" s="3" t="s">
        <v>2048</v>
      </c>
      <c r="B5" s="3" t="s">
        <v>2055</v>
      </c>
      <c r="C5" s="3" t="s">
        <v>2056</v>
      </c>
      <c r="D5" s="3" t="s">
        <v>67</v>
      </c>
      <c r="E5" s="3">
        <v>1</v>
      </c>
      <c r="F5" s="6">
        <f t="shared" si="0"/>
        <v>3.5385704175513094E-5</v>
      </c>
      <c r="L5" s="3" t="s">
        <v>19</v>
      </c>
    </row>
    <row r="6" spans="1:12">
      <c r="A6" s="3" t="s">
        <v>2048</v>
      </c>
      <c r="B6" s="3" t="s">
        <v>30</v>
      </c>
      <c r="C6" s="3" t="s">
        <v>2057</v>
      </c>
      <c r="D6" s="3" t="s">
        <v>67</v>
      </c>
      <c r="E6" s="3">
        <v>1</v>
      </c>
      <c r="F6" s="6">
        <f t="shared" si="0"/>
        <v>3.5385704175513094E-5</v>
      </c>
      <c r="L6" s="3" t="s">
        <v>108</v>
      </c>
    </row>
    <row r="7" spans="1:12">
      <c r="A7" s="3" t="s">
        <v>2048</v>
      </c>
      <c r="B7" s="3" t="s">
        <v>30</v>
      </c>
      <c r="C7" s="3" t="s">
        <v>2058</v>
      </c>
      <c r="D7" s="3" t="s">
        <v>67</v>
      </c>
      <c r="E7" s="3">
        <v>1</v>
      </c>
      <c r="F7" s="6">
        <f t="shared" si="0"/>
        <v>3.5385704175513094E-5</v>
      </c>
      <c r="G7" s="3">
        <v>1.7929999999999999E-5</v>
      </c>
      <c r="H7" s="3">
        <v>8.1270000000000003E-6</v>
      </c>
      <c r="L7" s="3" t="s">
        <v>108</v>
      </c>
    </row>
    <row r="8" spans="1:12">
      <c r="A8" s="3" t="s">
        <v>2048</v>
      </c>
      <c r="B8" s="3" t="s">
        <v>30</v>
      </c>
      <c r="C8" s="3" t="s">
        <v>2059</v>
      </c>
      <c r="D8" s="3" t="s">
        <v>67</v>
      </c>
      <c r="E8" s="3">
        <v>2</v>
      </c>
      <c r="F8" s="6">
        <f t="shared" si="0"/>
        <v>7.0771408351026188E-5</v>
      </c>
      <c r="L8" s="3" t="s">
        <v>77</v>
      </c>
    </row>
    <row r="9" spans="1:12">
      <c r="A9" s="3" t="s">
        <v>2048</v>
      </c>
      <c r="B9" s="3" t="s">
        <v>2060</v>
      </c>
      <c r="C9" s="3" t="s">
        <v>2061</v>
      </c>
      <c r="D9" s="3" t="s">
        <v>67</v>
      </c>
      <c r="E9" s="3">
        <v>3</v>
      </c>
      <c r="F9" s="6">
        <f t="shared" si="0"/>
        <v>1.0615711252653928E-4</v>
      </c>
      <c r="G9" s="3">
        <v>1.3760000000000001E-4</v>
      </c>
      <c r="H9" s="3">
        <v>6.9109999999999994E-5</v>
      </c>
      <c r="I9" s="3" t="s">
        <v>15</v>
      </c>
    </row>
    <row r="10" spans="1:12">
      <c r="A10" s="3" t="s">
        <v>2048</v>
      </c>
      <c r="B10" s="3" t="s">
        <v>2062</v>
      </c>
      <c r="C10" s="3" t="s">
        <v>2063</v>
      </c>
      <c r="G10" s="3">
        <v>0</v>
      </c>
      <c r="H10" s="3">
        <v>8.1410000000000005E-6</v>
      </c>
      <c r="I10" s="3" t="s">
        <v>15</v>
      </c>
      <c r="J10" s="3" t="s">
        <v>16</v>
      </c>
    </row>
    <row r="11" spans="1:12">
      <c r="A11" s="3" t="s">
        <v>2048</v>
      </c>
      <c r="B11" s="3" t="s">
        <v>2064</v>
      </c>
      <c r="C11" s="3" t="s">
        <v>2065</v>
      </c>
      <c r="G11" s="3">
        <v>3.5849999999999997E-5</v>
      </c>
      <c r="H11" s="3">
        <v>1.628E-5</v>
      </c>
      <c r="I11" s="3" t="s">
        <v>15</v>
      </c>
      <c r="J11" s="3" t="s">
        <v>16</v>
      </c>
    </row>
    <row r="12" spans="1:12">
      <c r="A12" s="3" t="s">
        <v>2048</v>
      </c>
      <c r="B12" s="3" t="s">
        <v>2066</v>
      </c>
      <c r="C12" s="3" t="s">
        <v>2067</v>
      </c>
      <c r="I12" s="3" t="s">
        <v>15</v>
      </c>
      <c r="J12" s="3" t="s">
        <v>16</v>
      </c>
    </row>
    <row r="13" spans="1:12">
      <c r="A13" s="3" t="s">
        <v>2048</v>
      </c>
      <c r="B13" s="3" t="s">
        <v>2068</v>
      </c>
      <c r="C13" s="3" t="s">
        <v>2069</v>
      </c>
      <c r="J13" s="3" t="s">
        <v>70</v>
      </c>
    </row>
    <row r="14" spans="1:12">
      <c r="A14" s="3" t="s">
        <v>2048</v>
      </c>
      <c r="B14" s="3" t="s">
        <v>2070</v>
      </c>
      <c r="C14" s="3" t="s">
        <v>2071</v>
      </c>
      <c r="G14" s="3">
        <v>1.8470000000000001E-5</v>
      </c>
      <c r="H14" s="3">
        <v>4.1560000000000002E-5</v>
      </c>
      <c r="I14" s="3" t="s">
        <v>15</v>
      </c>
      <c r="J14" s="3" t="s">
        <v>16</v>
      </c>
    </row>
    <row r="15" spans="1:12">
      <c r="A15" s="3" t="s">
        <v>2048</v>
      </c>
      <c r="B15" s="3" t="s">
        <v>30</v>
      </c>
      <c r="C15" s="3" t="s">
        <v>2072</v>
      </c>
      <c r="J15" s="3" t="s">
        <v>16</v>
      </c>
    </row>
    <row r="16" spans="1:12">
      <c r="A16" s="3" t="s">
        <v>2048</v>
      </c>
      <c r="B16" s="3" t="s">
        <v>2073</v>
      </c>
      <c r="C16" s="3" t="s">
        <v>2074</v>
      </c>
      <c r="I16" s="3" t="s">
        <v>15</v>
      </c>
    </row>
    <row r="17" spans="1:12">
      <c r="A17" s="3" t="s">
        <v>2048</v>
      </c>
      <c r="B17" s="3" t="s">
        <v>2075</v>
      </c>
      <c r="C17" s="3" t="s">
        <v>2076</v>
      </c>
      <c r="I17" s="3" t="s">
        <v>15</v>
      </c>
    </row>
    <row r="18" spans="1:12">
      <c r="A18" s="3" t="s">
        <v>2048</v>
      </c>
      <c r="B18" s="3" t="s">
        <v>2077</v>
      </c>
      <c r="C18" s="3" t="s">
        <v>2078</v>
      </c>
      <c r="I18" s="3" t="s">
        <v>15</v>
      </c>
    </row>
    <row r="19" spans="1:12">
      <c r="A19" s="3" t="s">
        <v>2048</v>
      </c>
      <c r="B19" s="3" t="s">
        <v>2079</v>
      </c>
      <c r="C19" s="3" t="s">
        <v>2080</v>
      </c>
      <c r="I19" s="3" t="s">
        <v>15</v>
      </c>
    </row>
    <row r="20" spans="1:12">
      <c r="A20" s="3" t="s">
        <v>2048</v>
      </c>
      <c r="B20" s="3" t="s">
        <v>2081</v>
      </c>
      <c r="C20" s="3" t="s">
        <v>2082</v>
      </c>
      <c r="G20" s="3">
        <v>0</v>
      </c>
      <c r="H20" s="3">
        <v>4.0620000000000002E-6</v>
      </c>
      <c r="I20" s="3" t="s">
        <v>15</v>
      </c>
    </row>
    <row r="21" spans="1:12">
      <c r="A21" s="3" t="s">
        <v>2048</v>
      </c>
      <c r="B21" s="3" t="s">
        <v>2083</v>
      </c>
      <c r="C21" s="3" t="s">
        <v>2084</v>
      </c>
      <c r="G21" s="3">
        <v>8.9539999999999993E-6</v>
      </c>
      <c r="H21" s="3">
        <v>4.0609999999999997E-6</v>
      </c>
      <c r="I21" s="3" t="s">
        <v>15</v>
      </c>
    </row>
    <row r="22" spans="1:12">
      <c r="A22" s="3" t="s">
        <v>2048</v>
      </c>
      <c r="B22" s="3" t="s">
        <v>2085</v>
      </c>
      <c r="C22" s="3" t="s">
        <v>2086</v>
      </c>
      <c r="I22" s="3" t="s">
        <v>15</v>
      </c>
    </row>
    <row r="23" spans="1:12">
      <c r="A23" s="3" t="s">
        <v>2048</v>
      </c>
      <c r="B23" s="3" t="s">
        <v>2087</v>
      </c>
      <c r="C23" s="3" t="s">
        <v>2088</v>
      </c>
      <c r="I23" s="3" t="s">
        <v>15</v>
      </c>
    </row>
    <row r="24" spans="1:12">
      <c r="A24" s="3" t="s">
        <v>2048</v>
      </c>
      <c r="B24" s="3" t="s">
        <v>2089</v>
      </c>
      <c r="C24" s="3" t="s">
        <v>2090</v>
      </c>
      <c r="G24" s="3">
        <v>2.0979999999999999E-5</v>
      </c>
      <c r="H24" s="3">
        <v>9.2490000000000007E-6</v>
      </c>
      <c r="L24" s="3" t="s">
        <v>19</v>
      </c>
    </row>
    <row r="25" spans="1:12">
      <c r="A25" s="3" t="s">
        <v>2048</v>
      </c>
      <c r="B25" s="3" t="s">
        <v>2091</v>
      </c>
      <c r="C25" s="3" t="s">
        <v>2092</v>
      </c>
      <c r="G25" s="3">
        <v>0</v>
      </c>
      <c r="H25" s="3">
        <v>4.172E-6</v>
      </c>
      <c r="L25" s="3" t="s">
        <v>19</v>
      </c>
    </row>
    <row r="26" spans="1:12">
      <c r="A26" s="3" t="s">
        <v>2048</v>
      </c>
      <c r="B26" s="3" t="s">
        <v>2093</v>
      </c>
      <c r="C26" s="3" t="s">
        <v>2094</v>
      </c>
      <c r="G26" s="3">
        <v>0</v>
      </c>
      <c r="H26" s="3">
        <v>1.6249999999999999E-5</v>
      </c>
      <c r="L26" s="3" t="s">
        <v>19</v>
      </c>
    </row>
    <row r="27" spans="1:12">
      <c r="A27" s="3" t="s">
        <v>2048</v>
      </c>
      <c r="B27" s="3" t="s">
        <v>2095</v>
      </c>
      <c r="C27" s="3" t="s">
        <v>2096</v>
      </c>
      <c r="G27" s="3">
        <v>0</v>
      </c>
      <c r="H27" s="3">
        <v>4.0609999999999997E-6</v>
      </c>
      <c r="L27" s="3" t="s">
        <v>19</v>
      </c>
    </row>
    <row r="28" spans="1:12">
      <c r="A28" s="3" t="s">
        <v>2048</v>
      </c>
      <c r="B28" s="3" t="s">
        <v>2097</v>
      </c>
      <c r="C28" s="3" t="s">
        <v>2098</v>
      </c>
      <c r="G28" s="3">
        <v>1.7929999999999999E-5</v>
      </c>
      <c r="H28" s="3">
        <v>8.1429999999999998E-6</v>
      </c>
      <c r="L28" s="3" t="s">
        <v>19</v>
      </c>
    </row>
    <row r="29" spans="1:12">
      <c r="A29" s="3" t="s">
        <v>2048</v>
      </c>
      <c r="B29" s="3" t="s">
        <v>30</v>
      </c>
      <c r="C29" s="3" t="s">
        <v>2099</v>
      </c>
      <c r="G29" s="3">
        <v>0</v>
      </c>
      <c r="H29" s="3">
        <v>4.0620000000000002E-6</v>
      </c>
      <c r="L29" s="3" t="s">
        <v>32</v>
      </c>
    </row>
    <row r="30" spans="1:12">
      <c r="A30" s="3" t="s">
        <v>2048</v>
      </c>
      <c r="B30" s="3" t="s">
        <v>30</v>
      </c>
      <c r="C30" s="3" t="s">
        <v>2100</v>
      </c>
      <c r="G30" s="3">
        <v>0</v>
      </c>
      <c r="H30" s="3">
        <v>3.2339999999999999E-5</v>
      </c>
      <c r="J30" s="4"/>
      <c r="L30" s="3" t="s">
        <v>32</v>
      </c>
    </row>
    <row r="31" spans="1:12">
      <c r="A31" s="3" t="s">
        <v>2048</v>
      </c>
      <c r="B31" s="3" t="s">
        <v>30</v>
      </c>
      <c r="C31" s="3" t="s">
        <v>2101</v>
      </c>
      <c r="G31" s="3">
        <v>0</v>
      </c>
      <c r="H31" s="3">
        <v>4.0620000000000002E-6</v>
      </c>
      <c r="J31" s="4"/>
      <c r="L31" s="3" t="s">
        <v>36</v>
      </c>
    </row>
    <row r="32" spans="1:12">
      <c r="A32" s="3" t="s">
        <v>2048</v>
      </c>
      <c r="B32" s="3" t="s">
        <v>30</v>
      </c>
      <c r="C32" s="3" t="s">
        <v>2102</v>
      </c>
      <c r="G32" s="3">
        <v>1.5800000000000001E-5</v>
      </c>
      <c r="H32" s="3">
        <v>7.2200000000000003E-6</v>
      </c>
      <c r="L32" s="3" t="s">
        <v>36</v>
      </c>
    </row>
    <row r="36" spans="3:16">
      <c r="C36" s="7" t="s">
        <v>100</v>
      </c>
      <c r="E36" s="3">
        <f>SUM(E2:E35)</f>
        <v>11</v>
      </c>
      <c r="F36" s="3">
        <f t="shared" ref="F36:H36" si="1">SUM(F2:F35)</f>
        <v>3.8924274593064401E-4</v>
      </c>
      <c r="G36" s="3">
        <f t="shared" si="1"/>
        <v>3.367039999999999E-4</v>
      </c>
      <c r="H36" s="3">
        <f t="shared" si="1"/>
        <v>2.6976999999999991E-4</v>
      </c>
      <c r="M36" s="8" t="s">
        <v>101</v>
      </c>
      <c r="O36" s="7" t="s">
        <v>102</v>
      </c>
      <c r="P36" s="7" t="s">
        <v>103</v>
      </c>
    </row>
    <row r="37" spans="3:16">
      <c r="M37" s="9"/>
      <c r="O37" s="3">
        <v>126606</v>
      </c>
      <c r="P37" s="3">
        <v>277094</v>
      </c>
    </row>
    <row r="38" spans="3:16">
      <c r="M38" s="10"/>
      <c r="O38" s="3">
        <f>O37*G36</f>
        <v>42.628746623999987</v>
      </c>
      <c r="P38" s="3">
        <f>P37*H36</f>
        <v>74.751648379999978</v>
      </c>
    </row>
    <row r="39" spans="3:16">
      <c r="F39" s="3">
        <v>3.89243E-4</v>
      </c>
      <c r="G39" s="3">
        <v>1.94324E-4</v>
      </c>
      <c r="H39" s="3">
        <v>6.9635599999999997E-4</v>
      </c>
      <c r="J39" s="3">
        <f>F39*F39*100000</f>
        <v>1.51510113049E-2</v>
      </c>
      <c r="K39" s="3">
        <f t="shared" ref="K39:L39" si="2">G39*G39*100000</f>
        <v>3.7761816976000003E-3</v>
      </c>
      <c r="L39" s="3">
        <f t="shared" si="2"/>
        <v>4.84911678736E-2</v>
      </c>
      <c r="O39" s="7" t="s">
        <v>104</v>
      </c>
    </row>
    <row r="40" spans="3:16">
      <c r="J40" s="4"/>
      <c r="O40" s="3" t="s">
        <v>239</v>
      </c>
    </row>
    <row r="41" spans="3:16">
      <c r="F41" s="3">
        <v>3.3963599999999999E-4</v>
      </c>
      <c r="G41" s="3">
        <v>2.4580700000000001E-4</v>
      </c>
      <c r="H41" s="3">
        <v>4.5746099999999999E-4</v>
      </c>
      <c r="J41" s="3">
        <f>F41*F41*100000</f>
        <v>1.1535261249599998E-2</v>
      </c>
      <c r="K41" s="3">
        <f t="shared" ref="K41:L41" si="3">G41*G41*100000</f>
        <v>6.042108124900001E-3</v>
      </c>
      <c r="L41" s="3">
        <f t="shared" si="3"/>
        <v>2.0927056652099998E-2</v>
      </c>
      <c r="O41" s="3">
        <v>28260</v>
      </c>
    </row>
    <row r="42" spans="3:16">
      <c r="J42" s="4"/>
      <c r="O42" s="3">
        <v>11</v>
      </c>
    </row>
    <row r="43" spans="3:16">
      <c r="F43" s="3">
        <v>2.7066599999999997E-4</v>
      </c>
      <c r="G43" s="3">
        <v>2.12902E-4</v>
      </c>
      <c r="H43" s="3">
        <v>3.3927099999999998E-4</v>
      </c>
      <c r="J43" s="3">
        <f>F43*F43*100000</f>
        <v>7.3260083555999993E-3</v>
      </c>
      <c r="K43" s="3">
        <f t="shared" ref="K43:L43" si="4">G43*G43*100000</f>
        <v>4.5327261604000005E-3</v>
      </c>
      <c r="L43" s="3">
        <f t="shared" si="4"/>
        <v>1.1510481144099999E-2</v>
      </c>
    </row>
    <row r="400" spans="6:8">
      <c r="F400" s="6">
        <f>SUM(F1:F399)</f>
        <v>1.7780304918612879E-3</v>
      </c>
      <c r="G400" s="6">
        <f t="shared" ref="G400:H400" si="5">SUM(G1:G399)</f>
        <v>1.3264409999999998E-3</v>
      </c>
      <c r="H400" s="6">
        <f t="shared" si="5"/>
        <v>2.0326279999999999E-3</v>
      </c>
    </row>
    <row r="401" spans="6:8">
      <c r="F401" s="3">
        <f>F400*F400</f>
        <v>3.1613924299884933E-6</v>
      </c>
      <c r="G401" s="3">
        <f t="shared" ref="G401:H401" si="6">G400*G400</f>
        <v>1.7594457264809994E-6</v>
      </c>
      <c r="H401" s="3">
        <f t="shared" si="6"/>
        <v>4.1315765863839998E-6</v>
      </c>
    </row>
  </sheetData>
  <phoneticPr fontId="3" type="noConversion"/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9D1B1-2ABA-FE49-8FC7-9A8D509B4FA8}">
  <sheetPr codeName="Sheet28"/>
  <dimension ref="A1:P401"/>
  <sheetViews>
    <sheetView workbookViewId="0">
      <selection activeCell="B29" sqref="B29"/>
    </sheetView>
  </sheetViews>
  <sheetFormatPr baseColWidth="10" defaultRowHeight="15"/>
  <cols>
    <col min="1" max="1" width="21.1640625" style="3" customWidth="1"/>
    <col min="2" max="2" width="18.5" style="3" customWidth="1"/>
    <col min="3" max="3" width="16.5" style="3" customWidth="1"/>
    <col min="4" max="4" width="10.83203125" style="3"/>
    <col min="5" max="5" width="11.5" style="3" customWidth="1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2103</v>
      </c>
      <c r="B2" s="3" t="s">
        <v>30</v>
      </c>
      <c r="C2" s="3" t="s">
        <v>2104</v>
      </c>
      <c r="D2" s="3" t="s">
        <v>67</v>
      </c>
      <c r="E2" s="3">
        <v>1</v>
      </c>
      <c r="F2" s="6">
        <f>E2/28260</f>
        <v>3.5385704175513094E-5</v>
      </c>
      <c r="K2" s="3" t="s">
        <v>108</v>
      </c>
    </row>
    <row r="3" spans="1:12">
      <c r="A3" s="3" t="s">
        <v>2103</v>
      </c>
      <c r="B3" s="3" t="s">
        <v>2105</v>
      </c>
      <c r="C3" s="3" t="s">
        <v>2106</v>
      </c>
      <c r="D3" s="3" t="s">
        <v>67</v>
      </c>
      <c r="E3" s="3">
        <v>2</v>
      </c>
      <c r="F3" s="6">
        <f>E3/28260</f>
        <v>7.0771408351026188E-5</v>
      </c>
      <c r="G3" s="3">
        <v>1.7969999999999999E-5</v>
      </c>
      <c r="H3" s="3">
        <v>8.1499999999999999E-6</v>
      </c>
      <c r="I3" s="3" t="s">
        <v>15</v>
      </c>
    </row>
    <row r="4" spans="1:12">
      <c r="A4" s="3" t="s">
        <v>2103</v>
      </c>
      <c r="B4" s="3" t="s">
        <v>2107</v>
      </c>
      <c r="C4" s="3" t="s">
        <v>2108</v>
      </c>
      <c r="D4" s="3" t="s">
        <v>67</v>
      </c>
      <c r="E4" s="3">
        <v>2</v>
      </c>
      <c r="F4" s="6">
        <f>E4/28260</f>
        <v>7.0771408351026188E-5</v>
      </c>
      <c r="G4" s="3">
        <v>2.6930000000000001E-5</v>
      </c>
      <c r="H4" s="3">
        <v>1.22E-5</v>
      </c>
      <c r="I4" s="3" t="s">
        <v>15</v>
      </c>
    </row>
    <row r="5" spans="1:12">
      <c r="A5" s="3" t="s">
        <v>2103</v>
      </c>
      <c r="B5" s="3" t="s">
        <v>2109</v>
      </c>
      <c r="C5" s="3" t="s">
        <v>2110</v>
      </c>
      <c r="D5" s="3" t="s">
        <v>67</v>
      </c>
      <c r="E5" s="3">
        <v>3</v>
      </c>
      <c r="F5" s="6">
        <f>E5/28260</f>
        <v>1.0615711252653928E-4</v>
      </c>
      <c r="G5" s="3">
        <v>2.686E-5</v>
      </c>
      <c r="H5" s="3">
        <v>2.4369999999999999E-5</v>
      </c>
      <c r="I5" s="3" t="s">
        <v>15</v>
      </c>
    </row>
    <row r="6" spans="1:12">
      <c r="A6" s="3" t="s">
        <v>2103</v>
      </c>
      <c r="B6" s="3" t="s">
        <v>2111</v>
      </c>
      <c r="C6" s="3" t="s">
        <v>2112</v>
      </c>
      <c r="G6" s="3">
        <v>0</v>
      </c>
      <c r="H6" s="3">
        <v>8.1510000000000004E-6</v>
      </c>
      <c r="I6" s="3" t="s">
        <v>15</v>
      </c>
      <c r="J6" s="3" t="s">
        <v>16</v>
      </c>
    </row>
    <row r="7" spans="1:12">
      <c r="A7" s="3" t="s">
        <v>2103</v>
      </c>
      <c r="B7" s="3" t="s">
        <v>30</v>
      </c>
      <c r="C7" s="3" t="s">
        <v>2113</v>
      </c>
      <c r="G7" s="3">
        <v>0</v>
      </c>
      <c r="H7" s="3">
        <v>2.8860000000000002E-5</v>
      </c>
      <c r="I7" s="3" t="s">
        <v>15</v>
      </c>
      <c r="J7" s="3" t="s">
        <v>16</v>
      </c>
    </row>
    <row r="8" spans="1:12">
      <c r="A8" s="3" t="s">
        <v>2103</v>
      </c>
      <c r="B8" s="3" t="s">
        <v>30</v>
      </c>
      <c r="C8" s="3" t="s">
        <v>2114</v>
      </c>
      <c r="I8" s="3" t="s">
        <v>15</v>
      </c>
      <c r="J8" s="3" t="s">
        <v>16</v>
      </c>
    </row>
    <row r="9" spans="1:12">
      <c r="A9" s="3" t="s">
        <v>2103</v>
      </c>
      <c r="B9" s="3" t="s">
        <v>2115</v>
      </c>
      <c r="C9" s="3" t="s">
        <v>2116</v>
      </c>
      <c r="I9" s="3" t="s">
        <v>15</v>
      </c>
      <c r="J9" s="3" t="s">
        <v>16</v>
      </c>
    </row>
    <row r="10" spans="1:12">
      <c r="A10" s="3" t="s">
        <v>2103</v>
      </c>
      <c r="B10" s="3" t="s">
        <v>2117</v>
      </c>
      <c r="C10" s="3" t="s">
        <v>2118</v>
      </c>
      <c r="G10" s="3">
        <v>0</v>
      </c>
      <c r="H10" s="3">
        <v>1.226E-5</v>
      </c>
      <c r="I10" s="3" t="s">
        <v>15</v>
      </c>
      <c r="J10" s="3" t="s">
        <v>16</v>
      </c>
    </row>
    <row r="11" spans="1:12">
      <c r="A11" s="3" t="s">
        <v>2103</v>
      </c>
      <c r="B11" s="3" t="s">
        <v>2119</v>
      </c>
      <c r="C11" s="3" t="s">
        <v>2120</v>
      </c>
      <c r="G11" s="3">
        <v>8.9579999999999996E-6</v>
      </c>
      <c r="H11" s="3">
        <v>4.0620000000000002E-6</v>
      </c>
      <c r="J11" s="3" t="s">
        <v>16</v>
      </c>
    </row>
    <row r="12" spans="1:12">
      <c r="A12" s="3" t="s">
        <v>2103</v>
      </c>
      <c r="B12" s="3" t="s">
        <v>2121</v>
      </c>
      <c r="C12" s="3" t="s">
        <v>2122</v>
      </c>
      <c r="G12" s="3">
        <v>0</v>
      </c>
      <c r="H12" s="3">
        <v>1.8070000000000001E-5</v>
      </c>
      <c r="I12" s="3" t="s">
        <v>15</v>
      </c>
      <c r="J12" s="3" t="s">
        <v>16</v>
      </c>
    </row>
    <row r="13" spans="1:12">
      <c r="A13" s="3" t="s">
        <v>2103</v>
      </c>
      <c r="B13" s="3" t="s">
        <v>30</v>
      </c>
      <c r="C13" s="3" t="s">
        <v>2123</v>
      </c>
      <c r="J13" s="3" t="s">
        <v>70</v>
      </c>
    </row>
    <row r="14" spans="1:12">
      <c r="A14" s="3" t="s">
        <v>2103</v>
      </c>
      <c r="B14" s="3" t="s">
        <v>2124</v>
      </c>
      <c r="C14" s="3" t="s">
        <v>2125</v>
      </c>
      <c r="I14" s="3" t="s">
        <v>15</v>
      </c>
      <c r="J14" s="3" t="s">
        <v>16</v>
      </c>
    </row>
    <row r="15" spans="1:12">
      <c r="A15" s="3" t="s">
        <v>2103</v>
      </c>
      <c r="B15" s="3" t="s">
        <v>2126</v>
      </c>
      <c r="C15" s="3" t="s">
        <v>2127</v>
      </c>
      <c r="I15" s="3" t="s">
        <v>15</v>
      </c>
      <c r="J15" s="3" t="s">
        <v>16</v>
      </c>
    </row>
    <row r="16" spans="1:12">
      <c r="A16" s="3" t="s">
        <v>2103</v>
      </c>
      <c r="B16" s="3" t="s">
        <v>2128</v>
      </c>
      <c r="C16" s="3" t="s">
        <v>2129</v>
      </c>
      <c r="I16" s="3" t="s">
        <v>15</v>
      </c>
    </row>
    <row r="17" spans="1:9">
      <c r="A17" s="3" t="s">
        <v>2103</v>
      </c>
      <c r="B17" s="3" t="s">
        <v>2130</v>
      </c>
      <c r="C17" s="3" t="s">
        <v>2131</v>
      </c>
      <c r="G17" s="3">
        <v>9.0429999999999996E-6</v>
      </c>
      <c r="H17" s="3">
        <v>4.092E-6</v>
      </c>
      <c r="I17" s="3" t="s">
        <v>15</v>
      </c>
    </row>
    <row r="18" spans="1:9">
      <c r="A18" s="3" t="s">
        <v>2103</v>
      </c>
      <c r="B18" s="3" t="s">
        <v>2132</v>
      </c>
      <c r="C18" s="3" t="s">
        <v>2133</v>
      </c>
      <c r="I18" s="3" t="s">
        <v>15</v>
      </c>
    </row>
    <row r="19" spans="1:9">
      <c r="A19" s="3" t="s">
        <v>2103</v>
      </c>
      <c r="B19" s="3" t="s">
        <v>2134</v>
      </c>
      <c r="C19" s="3" t="s">
        <v>2135</v>
      </c>
      <c r="I19" s="3" t="s">
        <v>15</v>
      </c>
    </row>
    <row r="20" spans="1:9">
      <c r="A20" s="3" t="s">
        <v>2103</v>
      </c>
      <c r="B20" s="3" t="s">
        <v>2136</v>
      </c>
      <c r="C20" s="3" t="s">
        <v>2137</v>
      </c>
      <c r="I20" s="3" t="s">
        <v>15</v>
      </c>
    </row>
    <row r="21" spans="1:9">
      <c r="A21" s="3" t="s">
        <v>2103</v>
      </c>
      <c r="B21" s="3" t="s">
        <v>2138</v>
      </c>
      <c r="C21" s="3" t="s">
        <v>2139</v>
      </c>
      <c r="G21" s="3">
        <v>0</v>
      </c>
      <c r="H21" s="3">
        <v>2.048E-5</v>
      </c>
      <c r="I21" s="3" t="s">
        <v>15</v>
      </c>
    </row>
    <row r="22" spans="1:9">
      <c r="A22" s="3" t="s">
        <v>2103</v>
      </c>
      <c r="B22" s="3" t="s">
        <v>2140</v>
      </c>
      <c r="C22" s="3" t="s">
        <v>2141</v>
      </c>
      <c r="G22" s="3">
        <v>4.7649999999999999E-5</v>
      </c>
      <c r="H22" s="3">
        <v>2.177E-5</v>
      </c>
      <c r="I22" s="3" t="s">
        <v>15</v>
      </c>
    </row>
    <row r="23" spans="1:9">
      <c r="A23" s="3" t="s">
        <v>2103</v>
      </c>
      <c r="B23" s="3" t="s">
        <v>2142</v>
      </c>
      <c r="C23" s="3" t="s">
        <v>2143</v>
      </c>
      <c r="I23" s="3" t="s">
        <v>15</v>
      </c>
    </row>
    <row r="24" spans="1:9">
      <c r="A24" s="3" t="s">
        <v>2103</v>
      </c>
      <c r="B24" s="3" t="s">
        <v>2144</v>
      </c>
      <c r="C24" s="3" t="s">
        <v>2145</v>
      </c>
      <c r="I24" s="3" t="s">
        <v>15</v>
      </c>
    </row>
    <row r="25" spans="1:9">
      <c r="A25" s="3" t="s">
        <v>2103</v>
      </c>
      <c r="B25" s="3" t="s">
        <v>2146</v>
      </c>
      <c r="C25" s="3" t="s">
        <v>2147</v>
      </c>
      <c r="G25" s="3">
        <v>0</v>
      </c>
      <c r="H25" s="3">
        <v>1.628E-5</v>
      </c>
      <c r="I25" s="3" t="s">
        <v>15</v>
      </c>
    </row>
    <row r="26" spans="1:9">
      <c r="A26" s="3" t="s">
        <v>2103</v>
      </c>
      <c r="B26" s="3" t="s">
        <v>2148</v>
      </c>
      <c r="C26" s="3" t="s">
        <v>2149</v>
      </c>
      <c r="I26" s="3" t="s">
        <v>15</v>
      </c>
    </row>
    <row r="27" spans="1:9">
      <c r="A27" s="3" t="s">
        <v>2103</v>
      </c>
      <c r="B27" s="3" t="s">
        <v>2150</v>
      </c>
      <c r="C27" s="3" t="s">
        <v>2151</v>
      </c>
      <c r="G27" s="3">
        <v>6.4029999999999995E-5</v>
      </c>
      <c r="H27" s="3">
        <v>4.7259999999999998E-5</v>
      </c>
      <c r="I27" s="3" t="s">
        <v>15</v>
      </c>
    </row>
    <row r="28" spans="1:9">
      <c r="A28" s="3" t="s">
        <v>2103</v>
      </c>
      <c r="B28" s="3" t="s">
        <v>2152</v>
      </c>
      <c r="C28" s="3" t="s">
        <v>2153</v>
      </c>
      <c r="G28" s="3">
        <v>4.8600000000000002E-5</v>
      </c>
      <c r="H28" s="3">
        <v>2.1950000000000002E-5</v>
      </c>
      <c r="I28" s="3" t="s">
        <v>15</v>
      </c>
    </row>
    <row r="29" spans="1:9">
      <c r="A29" s="3" t="s">
        <v>2103</v>
      </c>
      <c r="B29" s="3" t="s">
        <v>2154</v>
      </c>
      <c r="C29" s="3" t="s">
        <v>2155</v>
      </c>
      <c r="G29" s="3">
        <v>6.6849999999999999E-5</v>
      </c>
      <c r="H29" s="3">
        <v>3.2400000000000001E-5</v>
      </c>
      <c r="I29" s="3" t="s">
        <v>15</v>
      </c>
    </row>
    <row r="30" spans="1:9">
      <c r="A30" s="3" t="s">
        <v>2103</v>
      </c>
      <c r="B30" s="3" t="s">
        <v>30</v>
      </c>
      <c r="C30" s="3" t="s">
        <v>2156</v>
      </c>
      <c r="I30" s="3" t="s">
        <v>15</v>
      </c>
    </row>
    <row r="31" spans="1:9">
      <c r="A31" s="3" t="s">
        <v>2103</v>
      </c>
      <c r="B31" s="3" t="s">
        <v>2157</v>
      </c>
      <c r="C31" s="3" t="s">
        <v>568</v>
      </c>
      <c r="I31" s="3" t="s">
        <v>15</v>
      </c>
    </row>
    <row r="32" spans="1:9">
      <c r="A32" s="3" t="s">
        <v>2103</v>
      </c>
      <c r="B32" s="3" t="s">
        <v>2158</v>
      </c>
      <c r="C32" s="3" t="s">
        <v>2159</v>
      </c>
      <c r="I32" s="3" t="s">
        <v>15</v>
      </c>
    </row>
    <row r="33" spans="1:16">
      <c r="A33" s="3" t="s">
        <v>2103</v>
      </c>
      <c r="B33" s="3" t="s">
        <v>2160</v>
      </c>
      <c r="C33" s="3" t="s">
        <v>2161</v>
      </c>
      <c r="G33" s="3">
        <v>0</v>
      </c>
      <c r="H33" s="3">
        <v>5.0239999999999997E-6</v>
      </c>
      <c r="K33" s="3" t="s">
        <v>19</v>
      </c>
    </row>
    <row r="34" spans="1:16">
      <c r="A34" s="3" t="s">
        <v>2103</v>
      </c>
      <c r="B34" s="3" t="s">
        <v>2162</v>
      </c>
      <c r="C34" s="3" t="s">
        <v>2163</v>
      </c>
      <c r="G34" s="3">
        <v>9.0280000000000006E-6</v>
      </c>
      <c r="H34" s="3">
        <v>4.0860000000000004E-6</v>
      </c>
      <c r="K34" s="3" t="s">
        <v>19</v>
      </c>
    </row>
    <row r="35" spans="1:16">
      <c r="A35" s="3" t="s">
        <v>2103</v>
      </c>
      <c r="B35" s="3" t="s">
        <v>2164</v>
      </c>
      <c r="C35" s="3" t="s">
        <v>2165</v>
      </c>
      <c r="G35" s="3">
        <v>9.0219999999999993E-6</v>
      </c>
      <c r="H35" s="3">
        <v>4.0779999999999997E-6</v>
      </c>
      <c r="K35" s="3" t="s">
        <v>19</v>
      </c>
    </row>
    <row r="36" spans="1:16">
      <c r="A36" s="3" t="s">
        <v>2103</v>
      </c>
      <c r="B36" s="3" t="s">
        <v>30</v>
      </c>
      <c r="C36" s="3" t="s">
        <v>2166</v>
      </c>
      <c r="G36" s="3">
        <v>0</v>
      </c>
      <c r="H36" s="3">
        <v>2.031E-5</v>
      </c>
      <c r="K36" s="3" t="s">
        <v>32</v>
      </c>
    </row>
    <row r="37" spans="1:16">
      <c r="A37" s="3" t="s">
        <v>2103</v>
      </c>
      <c r="B37" s="3" t="s">
        <v>30</v>
      </c>
      <c r="C37" s="3" t="s">
        <v>2167</v>
      </c>
      <c r="G37" s="3">
        <v>0</v>
      </c>
      <c r="H37" s="3">
        <v>3.2299999999999999E-5</v>
      </c>
      <c r="K37" s="3" t="s">
        <v>36</v>
      </c>
    </row>
    <row r="41" spans="1:16">
      <c r="C41" s="7" t="s">
        <v>100</v>
      </c>
      <c r="E41" s="3">
        <f>SUM(E2:E40)</f>
        <v>8</v>
      </c>
      <c r="F41" s="3">
        <f t="shared" ref="F41:H41" si="0">SUM(F2:F40)</f>
        <v>2.8308563340410475E-4</v>
      </c>
      <c r="G41" s="3">
        <f t="shared" si="0"/>
        <v>3.3494100000000006E-4</v>
      </c>
      <c r="H41" s="3">
        <f t="shared" si="0"/>
        <v>3.4615300000000009E-4</v>
      </c>
      <c r="M41" s="8" t="s">
        <v>101</v>
      </c>
      <c r="O41" s="7" t="s">
        <v>102</v>
      </c>
      <c r="P41" s="7" t="s">
        <v>103</v>
      </c>
    </row>
    <row r="42" spans="1:16">
      <c r="M42" s="9"/>
      <c r="O42" s="3">
        <v>124938</v>
      </c>
      <c r="P42" s="3">
        <v>275046</v>
      </c>
    </row>
    <row r="43" spans="1:16">
      <c r="F43" s="6"/>
      <c r="K43" s="35"/>
      <c r="M43" s="10"/>
      <c r="O43" s="3">
        <f>O42*G41</f>
        <v>41.846858658000009</v>
      </c>
      <c r="P43" s="3">
        <f>P42*H41</f>
        <v>95.207998038000028</v>
      </c>
    </row>
    <row r="44" spans="1:16">
      <c r="F44" s="3">
        <v>2.8308599999999999E-4</v>
      </c>
      <c r="G44" s="3">
        <v>1.2222399999999999E-4</v>
      </c>
      <c r="H44" s="3">
        <v>5.5771499999999997E-4</v>
      </c>
      <c r="J44" s="3">
        <f>F44*F44*100000</f>
        <v>8.0137683396000001E-3</v>
      </c>
      <c r="K44" s="3">
        <f t="shared" ref="K44:L44" si="1">G44*G44*100000</f>
        <v>1.4938706175999998E-3</v>
      </c>
      <c r="L44" s="3">
        <f t="shared" si="1"/>
        <v>3.1104602122499995E-2</v>
      </c>
      <c r="O44" s="7" t="s">
        <v>104</v>
      </c>
    </row>
    <row r="45" spans="1:16">
      <c r="J45" s="4"/>
      <c r="O45" s="3" t="s">
        <v>239</v>
      </c>
    </row>
    <row r="46" spans="1:16">
      <c r="F46" s="3">
        <v>3.3616700000000001E-4</v>
      </c>
      <c r="G46" s="3">
        <v>2.4229000000000001E-4</v>
      </c>
      <c r="H46" s="3">
        <v>4.5437299999999999E-4</v>
      </c>
      <c r="J46" s="3">
        <f>F46*F46*100000</f>
        <v>1.13008251889E-2</v>
      </c>
      <c r="K46" s="3">
        <f t="shared" ref="K46:L46" si="2">G46*G46*100000</f>
        <v>5.8704444100000008E-3</v>
      </c>
      <c r="L46" s="3">
        <f t="shared" si="2"/>
        <v>2.0645482312900001E-2</v>
      </c>
      <c r="O46" s="3">
        <v>28260</v>
      </c>
    </row>
    <row r="47" spans="1:16">
      <c r="J47" s="4"/>
      <c r="O47" s="3">
        <v>8</v>
      </c>
    </row>
    <row r="48" spans="1:16">
      <c r="F48" s="3">
        <v>3.45397E-4</v>
      </c>
      <c r="G48" s="3">
        <v>2.7945500000000001E-4</v>
      </c>
      <c r="H48" s="3">
        <v>4.22213E-4</v>
      </c>
      <c r="J48" s="3">
        <f>F48*F48*100000</f>
        <v>1.19299087609E-2</v>
      </c>
      <c r="K48" s="3">
        <f t="shared" ref="K48:L48" si="3">G48*G48*100000</f>
        <v>7.8095097025000009E-3</v>
      </c>
      <c r="L48" s="3">
        <f t="shared" si="3"/>
        <v>1.7826381736900002E-2</v>
      </c>
    </row>
    <row r="51" spans="11:11">
      <c r="K51" s="4"/>
    </row>
    <row r="400" spans="6:8">
      <c r="F400" s="6">
        <f>SUM(F1:F399)</f>
        <v>1.5308212668082096E-3</v>
      </c>
      <c r="G400" s="6">
        <f t="shared" ref="G400:H400" si="4">SUM(G1:G399)</f>
        <v>1.3138510000000002E-3</v>
      </c>
      <c r="H400" s="6">
        <f t="shared" si="4"/>
        <v>2.126607E-3</v>
      </c>
    </row>
    <row r="401" spans="6:8">
      <c r="F401" s="3">
        <f>F400*F400</f>
        <v>2.3434137509122913E-6</v>
      </c>
      <c r="G401" s="3">
        <f t="shared" ref="G401:H401" si="5">G400*G400</f>
        <v>1.7262044502010006E-6</v>
      </c>
      <c r="H401" s="3">
        <f t="shared" si="5"/>
        <v>4.5224573324489996E-6</v>
      </c>
    </row>
  </sheetData>
  <phoneticPr fontId="3" type="noConversion"/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A99E0-38D2-B04D-94E9-407992D4BFCF}">
  <sheetPr codeName="Sheet29"/>
  <dimension ref="A1:P401"/>
  <sheetViews>
    <sheetView topLeftCell="A31" workbookViewId="0">
      <selection activeCell="O68" sqref="O68"/>
    </sheetView>
  </sheetViews>
  <sheetFormatPr baseColWidth="10" defaultRowHeight="15"/>
  <cols>
    <col min="1" max="1" width="19" style="3" customWidth="1"/>
    <col min="2" max="2" width="17.5" style="3" customWidth="1"/>
    <col min="3" max="3" width="14.332031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2168</v>
      </c>
      <c r="B2" s="3" t="s">
        <v>30</v>
      </c>
      <c r="C2" s="3" t="s">
        <v>2169</v>
      </c>
      <c r="D2" s="3" t="s">
        <v>584</v>
      </c>
      <c r="E2" s="3">
        <v>0</v>
      </c>
      <c r="F2" s="3">
        <v>0</v>
      </c>
      <c r="G2" s="3">
        <v>1.791E-5</v>
      </c>
      <c r="H2" s="3">
        <v>8.1219999999999995E-6</v>
      </c>
      <c r="I2" s="3" t="s">
        <v>15</v>
      </c>
      <c r="J2" s="3" t="s">
        <v>16</v>
      </c>
    </row>
    <row r="3" spans="1:12">
      <c r="A3" s="3" t="s">
        <v>2168</v>
      </c>
      <c r="B3" s="3" t="s">
        <v>1073</v>
      </c>
      <c r="C3" s="3" t="s">
        <v>2170</v>
      </c>
      <c r="D3" s="3" t="s">
        <v>67</v>
      </c>
      <c r="E3" s="3">
        <v>1</v>
      </c>
      <c r="F3" s="6">
        <f t="shared" ref="F3:F11" si="0">E3/28260</f>
        <v>3.5385704175513094E-5</v>
      </c>
      <c r="I3" s="3" t="s">
        <v>15</v>
      </c>
      <c r="J3" s="3" t="s">
        <v>16</v>
      </c>
    </row>
    <row r="4" spans="1:12">
      <c r="A4" s="3" t="s">
        <v>2168</v>
      </c>
      <c r="B4" s="3" t="s">
        <v>30</v>
      </c>
      <c r="C4" s="3" t="s">
        <v>2171</v>
      </c>
      <c r="D4" s="3" t="s">
        <v>67</v>
      </c>
      <c r="E4" s="3">
        <v>1</v>
      </c>
      <c r="F4" s="6">
        <f t="shared" si="0"/>
        <v>3.5385704175513094E-5</v>
      </c>
      <c r="L4" s="3" t="s">
        <v>19</v>
      </c>
    </row>
    <row r="5" spans="1:12">
      <c r="A5" s="3" t="s">
        <v>2168</v>
      </c>
      <c r="B5" s="3" t="s">
        <v>2172</v>
      </c>
      <c r="C5" s="3" t="s">
        <v>2173</v>
      </c>
      <c r="D5" s="3" t="s">
        <v>67</v>
      </c>
      <c r="E5" s="3">
        <v>1</v>
      </c>
      <c r="F5" s="6">
        <f t="shared" si="0"/>
        <v>3.5385704175513094E-5</v>
      </c>
      <c r="L5" s="3" t="s">
        <v>19</v>
      </c>
    </row>
    <row r="6" spans="1:12">
      <c r="A6" s="3" t="s">
        <v>2168</v>
      </c>
      <c r="B6" s="3" t="s">
        <v>30</v>
      </c>
      <c r="C6" s="3" t="s">
        <v>2174</v>
      </c>
      <c r="D6" s="3" t="s">
        <v>67</v>
      </c>
      <c r="E6" s="3">
        <v>1</v>
      </c>
      <c r="F6" s="6">
        <f t="shared" si="0"/>
        <v>3.5385704175513094E-5</v>
      </c>
      <c r="L6" s="3" t="s">
        <v>108</v>
      </c>
    </row>
    <row r="7" spans="1:12">
      <c r="A7" s="3" t="s">
        <v>2168</v>
      </c>
      <c r="B7" s="3" t="s">
        <v>30</v>
      </c>
      <c r="C7" s="3" t="s">
        <v>2175</v>
      </c>
      <c r="D7" s="3" t="s">
        <v>67</v>
      </c>
      <c r="E7" s="3">
        <v>1</v>
      </c>
      <c r="F7" s="6">
        <f t="shared" si="0"/>
        <v>3.5385704175513094E-5</v>
      </c>
      <c r="L7" s="3" t="s">
        <v>108</v>
      </c>
    </row>
    <row r="8" spans="1:12">
      <c r="A8" s="3" t="s">
        <v>2168</v>
      </c>
      <c r="B8" s="3" t="s">
        <v>30</v>
      </c>
      <c r="C8" s="3" t="s">
        <v>2176</v>
      </c>
      <c r="D8" s="3" t="s">
        <v>67</v>
      </c>
      <c r="E8" s="3">
        <v>1</v>
      </c>
      <c r="F8" s="6">
        <f t="shared" si="0"/>
        <v>3.5385704175513094E-5</v>
      </c>
      <c r="L8" s="3" t="s">
        <v>108</v>
      </c>
    </row>
    <row r="9" spans="1:12">
      <c r="A9" s="3" t="s">
        <v>2168</v>
      </c>
      <c r="B9" s="3" t="s">
        <v>2177</v>
      </c>
      <c r="C9" s="3" t="s">
        <v>2178</v>
      </c>
      <c r="D9" s="3" t="s">
        <v>67</v>
      </c>
      <c r="E9" s="3">
        <v>2</v>
      </c>
      <c r="F9" s="6">
        <f t="shared" si="0"/>
        <v>7.0771408351026188E-5</v>
      </c>
      <c r="G9" s="3">
        <v>3.7020000000000001E-5</v>
      </c>
      <c r="H9" s="3">
        <v>1.685E-5</v>
      </c>
      <c r="I9" s="3" t="s">
        <v>15</v>
      </c>
      <c r="J9" s="3" t="s">
        <v>16</v>
      </c>
    </row>
    <row r="10" spans="1:12">
      <c r="A10" s="3" t="s">
        <v>2168</v>
      </c>
      <c r="B10" s="3" t="s">
        <v>2179</v>
      </c>
      <c r="C10" s="3" t="s">
        <v>2180</v>
      </c>
      <c r="D10" s="3" t="s">
        <v>67</v>
      </c>
      <c r="E10" s="3">
        <v>2</v>
      </c>
      <c r="F10" s="6">
        <f t="shared" si="0"/>
        <v>7.0771408351026188E-5</v>
      </c>
      <c r="G10" s="3">
        <v>7.892E-6</v>
      </c>
      <c r="H10" s="3">
        <v>2.1639999999999999E-5</v>
      </c>
      <c r="I10" s="3" t="s">
        <v>15</v>
      </c>
      <c r="J10" s="3" t="s">
        <v>16</v>
      </c>
    </row>
    <row r="11" spans="1:12">
      <c r="A11" s="3" t="s">
        <v>2168</v>
      </c>
      <c r="B11" s="3" t="s">
        <v>2181</v>
      </c>
      <c r="C11" s="3" t="s">
        <v>2182</v>
      </c>
      <c r="D11" s="3" t="s">
        <v>67</v>
      </c>
      <c r="E11" s="3">
        <v>5</v>
      </c>
      <c r="F11" s="6">
        <f t="shared" si="0"/>
        <v>1.7692852087756547E-4</v>
      </c>
      <c r="G11" s="3">
        <v>5.749E-5</v>
      </c>
      <c r="H11" s="3">
        <v>2.6069999999999999E-5</v>
      </c>
      <c r="I11" s="3" t="s">
        <v>15</v>
      </c>
      <c r="J11" s="3" t="s">
        <v>16</v>
      </c>
    </row>
    <row r="12" spans="1:12">
      <c r="A12" s="3" t="s">
        <v>2168</v>
      </c>
      <c r="B12" s="3" t="s">
        <v>30</v>
      </c>
      <c r="C12" s="3" t="s">
        <v>2183</v>
      </c>
      <c r="I12" s="3" t="s">
        <v>15</v>
      </c>
      <c r="J12" s="3" t="s">
        <v>16</v>
      </c>
    </row>
    <row r="13" spans="1:12">
      <c r="A13" s="3" t="s">
        <v>2168</v>
      </c>
      <c r="B13" s="3" t="s">
        <v>2184</v>
      </c>
      <c r="C13" s="3" t="s">
        <v>2185</v>
      </c>
      <c r="I13" s="3" t="s">
        <v>15</v>
      </c>
      <c r="J13" s="3" t="s">
        <v>16</v>
      </c>
    </row>
    <row r="14" spans="1:12">
      <c r="A14" s="3" t="s">
        <v>2168</v>
      </c>
      <c r="B14" s="3" t="s">
        <v>2186</v>
      </c>
      <c r="C14" s="3" t="s">
        <v>221</v>
      </c>
      <c r="I14" s="3" t="s">
        <v>15</v>
      </c>
      <c r="J14" s="3" t="s">
        <v>16</v>
      </c>
    </row>
    <row r="15" spans="1:12">
      <c r="A15" s="3" t="s">
        <v>2168</v>
      </c>
      <c r="B15" s="3" t="s">
        <v>2187</v>
      </c>
      <c r="C15" s="3" t="s">
        <v>2188</v>
      </c>
      <c r="J15" s="3" t="s">
        <v>70</v>
      </c>
    </row>
    <row r="16" spans="1:12">
      <c r="A16" s="3" t="s">
        <v>2168</v>
      </c>
      <c r="B16" s="3" t="s">
        <v>30</v>
      </c>
      <c r="C16" s="3" t="s">
        <v>2189</v>
      </c>
      <c r="G16" s="3">
        <v>0</v>
      </c>
      <c r="H16" s="3">
        <v>8.1219999999999995E-6</v>
      </c>
      <c r="I16" s="3" t="s">
        <v>15</v>
      </c>
      <c r="J16" s="3" t="s">
        <v>70</v>
      </c>
    </row>
    <row r="17" spans="1:10">
      <c r="A17" s="3" t="s">
        <v>2168</v>
      </c>
      <c r="B17" s="3" t="s">
        <v>30</v>
      </c>
      <c r="C17" s="3" t="s">
        <v>2190</v>
      </c>
      <c r="J17" s="3" t="s">
        <v>16</v>
      </c>
    </row>
    <row r="18" spans="1:10">
      <c r="A18" s="3" t="s">
        <v>2168</v>
      </c>
      <c r="B18" s="3" t="s">
        <v>2191</v>
      </c>
      <c r="C18" s="3" t="s">
        <v>2192</v>
      </c>
      <c r="G18" s="3">
        <v>1.7900000000000001E-5</v>
      </c>
      <c r="H18" s="3">
        <v>8.1219999999999995E-6</v>
      </c>
      <c r="I18" s="3" t="s">
        <v>15</v>
      </c>
      <c r="J18" s="3" t="s">
        <v>70</v>
      </c>
    </row>
    <row r="19" spans="1:10">
      <c r="A19" s="3" t="s">
        <v>2168</v>
      </c>
      <c r="B19" s="3" t="s">
        <v>2193</v>
      </c>
      <c r="C19" s="3" t="s">
        <v>2194</v>
      </c>
      <c r="G19" s="3">
        <v>0</v>
      </c>
      <c r="H19" s="3">
        <v>5.2790000000000001E-5</v>
      </c>
      <c r="I19" s="3" t="s">
        <v>15</v>
      </c>
      <c r="J19" s="3" t="s">
        <v>70</v>
      </c>
    </row>
    <row r="20" spans="1:10">
      <c r="A20" s="3" t="s">
        <v>2168</v>
      </c>
      <c r="B20" s="3" t="s">
        <v>2195</v>
      </c>
      <c r="C20" s="3" t="s">
        <v>2196</v>
      </c>
      <c r="I20" s="3" t="s">
        <v>15</v>
      </c>
      <c r="J20" s="3" t="s">
        <v>70</v>
      </c>
    </row>
    <row r="21" spans="1:10">
      <c r="A21" s="3" t="s">
        <v>2168</v>
      </c>
      <c r="B21" s="3" t="s">
        <v>2197</v>
      </c>
      <c r="C21" s="3" t="s">
        <v>2198</v>
      </c>
      <c r="G21" s="3">
        <v>7.892E-6</v>
      </c>
      <c r="H21" s="3">
        <v>8.6570000000000006E-5</v>
      </c>
      <c r="J21" s="3" t="s">
        <v>70</v>
      </c>
    </row>
    <row r="22" spans="1:10">
      <c r="A22" s="3" t="s">
        <v>2168</v>
      </c>
      <c r="B22" s="3" t="s">
        <v>2199</v>
      </c>
      <c r="C22" s="3" t="s">
        <v>2200</v>
      </c>
      <c r="G22" s="3">
        <v>0</v>
      </c>
      <c r="H22" s="3">
        <v>4.0640000000000004E-6</v>
      </c>
      <c r="J22" s="3" t="s">
        <v>16</v>
      </c>
    </row>
    <row r="23" spans="1:10">
      <c r="A23" s="3" t="s">
        <v>2168</v>
      </c>
      <c r="B23" s="3" t="s">
        <v>2201</v>
      </c>
      <c r="C23" s="3" t="s">
        <v>2202</v>
      </c>
      <c r="G23" s="3">
        <v>9.0680000000000003E-6</v>
      </c>
      <c r="H23" s="3">
        <v>4.1069999999999998E-6</v>
      </c>
      <c r="I23" s="3" t="s">
        <v>15</v>
      </c>
      <c r="J23" s="3" t="s">
        <v>16</v>
      </c>
    </row>
    <row r="24" spans="1:10">
      <c r="A24" s="3" t="s">
        <v>2168</v>
      </c>
      <c r="B24" s="3" t="s">
        <v>2203</v>
      </c>
      <c r="C24" s="3" t="s">
        <v>2204</v>
      </c>
      <c r="I24" s="3" t="s">
        <v>15</v>
      </c>
    </row>
    <row r="25" spans="1:10">
      <c r="A25" s="3" t="s">
        <v>2168</v>
      </c>
      <c r="B25" s="3" t="s">
        <v>2205</v>
      </c>
      <c r="C25" s="3" t="s">
        <v>2206</v>
      </c>
      <c r="I25" s="3" t="s">
        <v>15</v>
      </c>
    </row>
    <row r="26" spans="1:10">
      <c r="A26" s="3" t="s">
        <v>2168</v>
      </c>
      <c r="B26" s="3" t="s">
        <v>2207</v>
      </c>
      <c r="C26" s="3" t="s">
        <v>2208</v>
      </c>
      <c r="I26" s="3" t="s">
        <v>15</v>
      </c>
    </row>
    <row r="27" spans="1:10">
      <c r="A27" s="3" t="s">
        <v>2168</v>
      </c>
      <c r="B27" s="3" t="s">
        <v>2209</v>
      </c>
      <c r="C27" s="3" t="s">
        <v>2210</v>
      </c>
      <c r="I27" s="3" t="s">
        <v>15</v>
      </c>
    </row>
    <row r="28" spans="1:10">
      <c r="A28" s="3" t="s">
        <v>2168</v>
      </c>
      <c r="B28" s="3" t="s">
        <v>2211</v>
      </c>
      <c r="C28" s="3" t="s">
        <v>2212</v>
      </c>
      <c r="G28" s="3">
        <v>3.6019999999999997E-5</v>
      </c>
      <c r="H28" s="3">
        <v>1.6330000000000001E-5</v>
      </c>
      <c r="I28" s="3" t="s">
        <v>15</v>
      </c>
    </row>
    <row r="29" spans="1:10">
      <c r="A29" s="3" t="s">
        <v>2168</v>
      </c>
      <c r="B29" s="3" t="s">
        <v>2213</v>
      </c>
      <c r="C29" s="3" t="s">
        <v>2214</v>
      </c>
      <c r="I29" s="3" t="s">
        <v>15</v>
      </c>
    </row>
    <row r="30" spans="1:10">
      <c r="A30" s="3" t="s">
        <v>2168</v>
      </c>
      <c r="B30" s="3" t="s">
        <v>2199</v>
      </c>
      <c r="C30" s="3" t="s">
        <v>2215</v>
      </c>
      <c r="G30" s="3">
        <v>0</v>
      </c>
      <c r="H30" s="3">
        <v>4.0640000000000004E-6</v>
      </c>
      <c r="I30" s="3" t="s">
        <v>15</v>
      </c>
    </row>
    <row r="31" spans="1:10">
      <c r="A31" s="3" t="s">
        <v>2168</v>
      </c>
      <c r="B31" s="3" t="s">
        <v>2216</v>
      </c>
      <c r="C31" s="3" t="s">
        <v>2217</v>
      </c>
      <c r="I31" s="3" t="s">
        <v>15</v>
      </c>
    </row>
    <row r="32" spans="1:10">
      <c r="A32" s="3" t="s">
        <v>2168</v>
      </c>
      <c r="B32" s="3" t="s">
        <v>2218</v>
      </c>
      <c r="C32" s="3" t="s">
        <v>2219</v>
      </c>
      <c r="I32" s="3" t="s">
        <v>15</v>
      </c>
    </row>
    <row r="33" spans="1:12">
      <c r="A33" s="3" t="s">
        <v>2168</v>
      </c>
      <c r="B33" s="3" t="s">
        <v>2220</v>
      </c>
      <c r="C33" s="3" t="s">
        <v>2221</v>
      </c>
      <c r="G33" s="3">
        <v>6.6600000000000006E-5</v>
      </c>
      <c r="H33" s="3">
        <v>3.2280000000000003E-5</v>
      </c>
      <c r="I33" s="3" t="s">
        <v>15</v>
      </c>
    </row>
    <row r="34" spans="1:12">
      <c r="A34" s="3" t="s">
        <v>2168</v>
      </c>
      <c r="B34" s="3" t="s">
        <v>30</v>
      </c>
      <c r="C34" s="3" t="s">
        <v>2222</v>
      </c>
      <c r="I34" s="3" t="s">
        <v>15</v>
      </c>
    </row>
    <row r="35" spans="1:12">
      <c r="A35" s="3" t="s">
        <v>2168</v>
      </c>
      <c r="B35" s="3" t="s">
        <v>2223</v>
      </c>
      <c r="C35" s="3" t="s">
        <v>2224</v>
      </c>
      <c r="I35" s="3" t="s">
        <v>15</v>
      </c>
    </row>
    <row r="36" spans="1:12">
      <c r="A36" s="3" t="s">
        <v>2168</v>
      </c>
      <c r="B36" s="3" t="s">
        <v>2225</v>
      </c>
      <c r="C36" s="3" t="s">
        <v>2226</v>
      </c>
      <c r="G36" s="3">
        <v>1.7929999999999999E-5</v>
      </c>
      <c r="H36" s="3">
        <v>1.22E-5</v>
      </c>
      <c r="I36" s="3" t="s">
        <v>15</v>
      </c>
    </row>
    <row r="37" spans="1:12">
      <c r="A37" s="3" t="s">
        <v>2168</v>
      </c>
      <c r="B37" s="3" t="s">
        <v>2227</v>
      </c>
      <c r="C37" s="3" t="s">
        <v>2228</v>
      </c>
      <c r="I37" s="3" t="s">
        <v>15</v>
      </c>
    </row>
    <row r="38" spans="1:12">
      <c r="A38" s="3" t="s">
        <v>2168</v>
      </c>
      <c r="B38" s="3" t="s">
        <v>2229</v>
      </c>
      <c r="C38" s="3" t="s">
        <v>2230</v>
      </c>
      <c r="I38" s="3" t="s">
        <v>15</v>
      </c>
    </row>
    <row r="39" spans="1:12">
      <c r="A39" s="3" t="s">
        <v>2168</v>
      </c>
      <c r="B39" s="3" t="s">
        <v>2231</v>
      </c>
      <c r="C39" s="3" t="s">
        <v>2232</v>
      </c>
      <c r="I39" s="3" t="s">
        <v>15</v>
      </c>
    </row>
    <row r="40" spans="1:12">
      <c r="A40" s="3" t="s">
        <v>2168</v>
      </c>
      <c r="B40" s="3" t="s">
        <v>2233</v>
      </c>
      <c r="C40" s="3" t="s">
        <v>2234</v>
      </c>
      <c r="G40" s="3">
        <v>9.268E-6</v>
      </c>
      <c r="H40" s="3">
        <v>4.2189999999999998E-6</v>
      </c>
      <c r="L40" s="3" t="s">
        <v>19</v>
      </c>
    </row>
    <row r="41" spans="1:12">
      <c r="A41" s="3" t="s">
        <v>2168</v>
      </c>
      <c r="B41" s="3" t="s">
        <v>2235</v>
      </c>
      <c r="C41" s="3" t="s">
        <v>2236</v>
      </c>
      <c r="G41" s="3">
        <v>8.9660000000000002E-6</v>
      </c>
      <c r="H41" s="3">
        <v>4.0659999999999997E-6</v>
      </c>
      <c r="L41" s="3" t="s">
        <v>19</v>
      </c>
    </row>
    <row r="42" spans="1:12">
      <c r="A42" s="3" t="s">
        <v>2168</v>
      </c>
      <c r="B42" s="3" t="s">
        <v>2237</v>
      </c>
      <c r="C42" s="3" t="s">
        <v>817</v>
      </c>
      <c r="G42" s="3">
        <v>0</v>
      </c>
      <c r="H42" s="3">
        <v>4.0609999999999997E-6</v>
      </c>
      <c r="L42" s="3" t="s">
        <v>19</v>
      </c>
    </row>
    <row r="43" spans="1:12">
      <c r="A43" s="3" t="s">
        <v>2168</v>
      </c>
      <c r="B43" s="3" t="s">
        <v>2238</v>
      </c>
      <c r="C43" s="3" t="s">
        <v>2239</v>
      </c>
      <c r="G43" s="3">
        <v>0</v>
      </c>
      <c r="H43" s="3">
        <v>4.0690000000000003E-6</v>
      </c>
      <c r="L43" s="3" t="s">
        <v>19</v>
      </c>
    </row>
    <row r="44" spans="1:12">
      <c r="A44" s="3" t="s">
        <v>2168</v>
      </c>
      <c r="B44" s="3" t="s">
        <v>30</v>
      </c>
      <c r="C44" s="3" t="s">
        <v>2240</v>
      </c>
      <c r="G44" s="3">
        <v>0</v>
      </c>
      <c r="H44" s="3">
        <v>4.0640000000000004E-6</v>
      </c>
      <c r="L44" s="3" t="s">
        <v>32</v>
      </c>
    </row>
    <row r="45" spans="1:12">
      <c r="A45" s="3" t="s">
        <v>2168</v>
      </c>
      <c r="B45" s="3" t="s">
        <v>30</v>
      </c>
      <c r="C45" s="3" t="s">
        <v>2241</v>
      </c>
      <c r="G45" s="3">
        <v>8.9609999999999994E-6</v>
      </c>
      <c r="H45" s="3">
        <v>4.0640000000000004E-6</v>
      </c>
      <c r="J45" s="4"/>
      <c r="L45" s="3" t="s">
        <v>32</v>
      </c>
    </row>
    <row r="46" spans="1:12">
      <c r="A46" s="3" t="s">
        <v>2168</v>
      </c>
      <c r="B46" s="3" t="s">
        <v>30</v>
      </c>
      <c r="C46" s="3" t="s">
        <v>2242</v>
      </c>
      <c r="G46" s="3">
        <v>0</v>
      </c>
      <c r="H46" s="3">
        <v>4.0690000000000003E-6</v>
      </c>
      <c r="J46" s="4"/>
      <c r="L46" s="3" t="s">
        <v>32</v>
      </c>
    </row>
    <row r="47" spans="1:12">
      <c r="A47" s="3" t="s">
        <v>2168</v>
      </c>
      <c r="B47" s="3" t="s">
        <v>30</v>
      </c>
      <c r="C47" s="3" t="s">
        <v>2243</v>
      </c>
      <c r="G47" s="3">
        <v>1.5800000000000001E-5</v>
      </c>
      <c r="H47" s="3">
        <v>7.2259999999999999E-6</v>
      </c>
      <c r="J47" s="4"/>
      <c r="L47" s="3" t="s">
        <v>32</v>
      </c>
    </row>
    <row r="48" spans="1:12">
      <c r="A48" s="3" t="s">
        <v>2168</v>
      </c>
      <c r="B48" s="3" t="s">
        <v>30</v>
      </c>
      <c r="C48" s="3" t="s">
        <v>2244</v>
      </c>
      <c r="G48" s="3">
        <v>9.9059999999999997E-6</v>
      </c>
      <c r="H48" s="3">
        <v>4.476E-6</v>
      </c>
      <c r="J48" s="4"/>
      <c r="L48" s="3" t="s">
        <v>36</v>
      </c>
    </row>
    <row r="52" spans="3:16">
      <c r="C52" s="7" t="s">
        <v>100</v>
      </c>
      <c r="E52" s="3">
        <f>SUM(E2:E51)</f>
        <v>15</v>
      </c>
      <c r="F52" s="3">
        <f t="shared" ref="F52:H52" si="1">SUM(F2:F51)</f>
        <v>5.3078556263269638E-4</v>
      </c>
      <c r="G52" s="3">
        <f t="shared" si="1"/>
        <v>3.28623E-4</v>
      </c>
      <c r="H52" s="3">
        <f t="shared" si="1"/>
        <v>3.4164500000000001E-4</v>
      </c>
      <c r="M52" s="8" t="s">
        <v>101</v>
      </c>
      <c r="O52" s="7" t="s">
        <v>102</v>
      </c>
      <c r="P52" s="7" t="s">
        <v>103</v>
      </c>
    </row>
    <row r="53" spans="3:16">
      <c r="M53" s="9"/>
      <c r="O53" s="3">
        <v>126706</v>
      </c>
      <c r="P53" s="3">
        <v>277222</v>
      </c>
    </row>
    <row r="54" spans="3:16">
      <c r="K54" s="35"/>
      <c r="L54" s="35"/>
      <c r="M54" s="10"/>
      <c r="O54" s="3">
        <f>O53*G52</f>
        <v>41.638505838</v>
      </c>
      <c r="P54" s="3">
        <f>P53*H52</f>
        <v>94.711510189999998</v>
      </c>
    </row>
    <row r="55" spans="3:16">
      <c r="F55" s="3">
        <v>5.30786E-4</v>
      </c>
      <c r="G55" s="3">
        <v>2.97106E-4</v>
      </c>
      <c r="H55" s="3">
        <v>8.7529899999999996E-4</v>
      </c>
      <c r="J55" s="3">
        <f>F55*F55*100000</f>
        <v>2.8173377779600002E-2</v>
      </c>
      <c r="K55" s="3">
        <f t="shared" ref="K55:L55" si="2">G55*G55*100000</f>
        <v>8.8271975236000003E-3</v>
      </c>
      <c r="L55" s="3">
        <f t="shared" si="2"/>
        <v>7.6614833940099991E-2</v>
      </c>
      <c r="O55" s="7" t="s">
        <v>104</v>
      </c>
    </row>
    <row r="56" spans="3:16">
      <c r="J56" s="4"/>
      <c r="O56" s="3" t="s">
        <v>105</v>
      </c>
    </row>
    <row r="57" spans="3:16">
      <c r="F57" s="3">
        <v>3.3147599999999998E-4</v>
      </c>
      <c r="G57" s="3">
        <v>2.3890900000000001E-4</v>
      </c>
      <c r="H57" s="3">
        <v>4.4803300000000002E-4</v>
      </c>
      <c r="J57" s="3">
        <f>F57*F57*100000</f>
        <v>1.0987633857599998E-2</v>
      </c>
      <c r="K57" s="3">
        <f t="shared" ref="K57:L57" si="3">G57*G57*100000</f>
        <v>5.7077510281000002E-3</v>
      </c>
      <c r="L57" s="3">
        <f t="shared" si="3"/>
        <v>2.0073356908900004E-2</v>
      </c>
      <c r="O57" s="3">
        <v>28260</v>
      </c>
    </row>
    <row r="58" spans="3:16">
      <c r="J58" s="4"/>
      <c r="O58" s="3">
        <v>15</v>
      </c>
    </row>
    <row r="59" spans="3:16">
      <c r="F59" s="3">
        <v>3.4268599999999998E-4</v>
      </c>
      <c r="G59" s="3">
        <v>2.7726200000000002E-4</v>
      </c>
      <c r="H59" s="3">
        <v>4.1889899999999997E-4</v>
      </c>
      <c r="J59" s="3">
        <f>F59*F59*100000</f>
        <v>1.1743369459599999E-2</v>
      </c>
      <c r="K59" s="3">
        <f t="shared" ref="K59:L59" si="4">G59*G59*100000</f>
        <v>7.6874216644000001E-3</v>
      </c>
      <c r="L59" s="3">
        <f t="shared" si="4"/>
        <v>1.7547637220099995E-2</v>
      </c>
    </row>
    <row r="400" spans="6:8">
      <c r="F400" s="6">
        <f>SUM(F1:F399)</f>
        <v>2.2665191252653925E-3</v>
      </c>
      <c r="G400" s="6">
        <f t="shared" ref="G400:H400" si="5">SUM(G1:G399)</f>
        <v>1.4705230000000001E-3</v>
      </c>
      <c r="H400" s="6">
        <f t="shared" si="5"/>
        <v>2.4255209999999999E-3</v>
      </c>
    </row>
    <row r="401" spans="6:8">
      <c r="F401" s="3">
        <f>F400*F400</f>
        <v>5.1371089451938004E-6</v>
      </c>
      <c r="G401" s="3">
        <f t="shared" ref="G401:H401" si="6">G400*G400</f>
        <v>2.162437893529E-6</v>
      </c>
      <c r="H401" s="3">
        <f t="shared" si="6"/>
        <v>5.8831521214409994E-6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0B525-0C06-1F48-9D45-64A53B5701BE}">
  <sheetPr codeName="Sheet3"/>
  <dimension ref="A1:P401"/>
  <sheetViews>
    <sheetView workbookViewId="0">
      <selection activeCell="A2" sqref="A2"/>
    </sheetView>
  </sheetViews>
  <sheetFormatPr baseColWidth="10" defaultRowHeight="15"/>
  <cols>
    <col min="1" max="1" width="22.1640625" style="3" customWidth="1"/>
    <col min="2" max="2" width="17.33203125" style="3" customWidth="1"/>
    <col min="3" max="3" width="15.1640625" style="3" customWidth="1"/>
    <col min="4" max="5" width="10.83203125" style="3"/>
    <col min="6" max="6" width="13.16406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173</v>
      </c>
      <c r="B2" s="3" t="s">
        <v>174</v>
      </c>
      <c r="C2" s="3" t="s">
        <v>175</v>
      </c>
      <c r="D2" s="3" t="s">
        <v>67</v>
      </c>
      <c r="E2" s="3">
        <v>1</v>
      </c>
      <c r="F2" s="6">
        <f t="shared" ref="F2:F10" si="0">E2/28260</f>
        <v>3.5385704175513094E-5</v>
      </c>
      <c r="I2" s="3" t="s">
        <v>15</v>
      </c>
      <c r="J2" s="3" t="s">
        <v>16</v>
      </c>
    </row>
    <row r="3" spans="1:12">
      <c r="A3" s="3" t="s">
        <v>173</v>
      </c>
      <c r="B3" s="3" t="s">
        <v>176</v>
      </c>
      <c r="C3" s="3" t="s">
        <v>177</v>
      </c>
      <c r="D3" s="3" t="s">
        <v>67</v>
      </c>
      <c r="E3" s="3">
        <v>1</v>
      </c>
      <c r="F3" s="6">
        <f t="shared" si="0"/>
        <v>3.5385704175513094E-5</v>
      </c>
      <c r="I3" s="3" t="s">
        <v>15</v>
      </c>
    </row>
    <row r="4" spans="1:12">
      <c r="A4" s="3" t="s">
        <v>173</v>
      </c>
      <c r="B4" s="3" t="s">
        <v>178</v>
      </c>
      <c r="C4" s="3" t="s">
        <v>179</v>
      </c>
      <c r="D4" s="3" t="s">
        <v>67</v>
      </c>
      <c r="E4" s="3">
        <v>1</v>
      </c>
      <c r="F4" s="6">
        <f t="shared" si="0"/>
        <v>3.5385704175513094E-5</v>
      </c>
      <c r="L4" s="3" t="s">
        <v>19</v>
      </c>
    </row>
    <row r="5" spans="1:12">
      <c r="A5" s="3" t="s">
        <v>173</v>
      </c>
      <c r="B5" s="3" t="s">
        <v>180</v>
      </c>
      <c r="C5" s="3" t="s">
        <v>181</v>
      </c>
      <c r="D5" s="3" t="s">
        <v>67</v>
      </c>
      <c r="E5" s="3">
        <v>1</v>
      </c>
      <c r="F5" s="6">
        <f t="shared" si="0"/>
        <v>3.5385704175513094E-5</v>
      </c>
      <c r="L5" s="3" t="s">
        <v>19</v>
      </c>
    </row>
    <row r="6" spans="1:12">
      <c r="A6" s="3" t="s">
        <v>173</v>
      </c>
      <c r="B6" s="3" t="s">
        <v>182</v>
      </c>
      <c r="C6" s="3" t="s">
        <v>183</v>
      </c>
      <c r="D6" s="3" t="s">
        <v>67</v>
      </c>
      <c r="E6" s="3">
        <v>1</v>
      </c>
      <c r="F6" s="6">
        <f t="shared" si="0"/>
        <v>3.5385704175513094E-5</v>
      </c>
      <c r="L6" s="3" t="s">
        <v>77</v>
      </c>
    </row>
    <row r="7" spans="1:12">
      <c r="A7" s="3" t="s">
        <v>173</v>
      </c>
      <c r="B7" s="3" t="s">
        <v>184</v>
      </c>
      <c r="C7" s="3" t="s">
        <v>185</v>
      </c>
      <c r="D7" s="3" t="s">
        <v>67</v>
      </c>
      <c r="E7" s="3">
        <v>1</v>
      </c>
      <c r="F7" s="6">
        <f t="shared" si="0"/>
        <v>3.5385704175513094E-5</v>
      </c>
      <c r="G7" s="3">
        <v>8.9509999999999995E-6</v>
      </c>
      <c r="H7" s="3">
        <v>4.0609999999999997E-6</v>
      </c>
      <c r="L7" s="3" t="s">
        <v>77</v>
      </c>
    </row>
    <row r="8" spans="1:12">
      <c r="A8" s="3" t="s">
        <v>173</v>
      </c>
      <c r="B8" s="3" t="s">
        <v>186</v>
      </c>
      <c r="C8" s="3" t="s">
        <v>187</v>
      </c>
      <c r="D8" s="3" t="s">
        <v>67</v>
      </c>
      <c r="E8" s="3">
        <v>1</v>
      </c>
      <c r="F8" s="6">
        <f t="shared" si="0"/>
        <v>3.5385704175513094E-5</v>
      </c>
      <c r="L8" s="3" t="s">
        <v>77</v>
      </c>
    </row>
    <row r="9" spans="1:12">
      <c r="A9" s="3" t="s">
        <v>173</v>
      </c>
      <c r="B9" s="3" t="s">
        <v>188</v>
      </c>
      <c r="C9" s="3" t="s">
        <v>189</v>
      </c>
      <c r="D9" s="3" t="s">
        <v>67</v>
      </c>
      <c r="E9" s="3">
        <v>2</v>
      </c>
      <c r="F9" s="6">
        <f t="shared" si="0"/>
        <v>7.0771408351026188E-5</v>
      </c>
      <c r="L9" s="3" t="s">
        <v>77</v>
      </c>
    </row>
    <row r="10" spans="1:12">
      <c r="A10" s="3" t="s">
        <v>173</v>
      </c>
      <c r="B10" s="3" t="s">
        <v>30</v>
      </c>
      <c r="C10" s="3" t="s">
        <v>190</v>
      </c>
      <c r="D10" s="3" t="s">
        <v>67</v>
      </c>
      <c r="E10" s="3">
        <v>3</v>
      </c>
      <c r="F10" s="6">
        <f t="shared" si="0"/>
        <v>1.0615711252653928E-4</v>
      </c>
      <c r="G10" s="3">
        <v>5.075E-5</v>
      </c>
      <c r="H10" s="3">
        <v>2.724E-5</v>
      </c>
      <c r="J10" s="3" t="s">
        <v>163</v>
      </c>
      <c r="K10" s="3" t="s">
        <v>70</v>
      </c>
    </row>
    <row r="11" spans="1:12">
      <c r="A11" s="3" t="s">
        <v>173</v>
      </c>
      <c r="B11" s="3" t="s">
        <v>191</v>
      </c>
      <c r="C11" s="3" t="s">
        <v>192</v>
      </c>
      <c r="I11" s="3" t="s">
        <v>15</v>
      </c>
      <c r="J11" s="3" t="s">
        <v>16</v>
      </c>
    </row>
    <row r="12" spans="1:12">
      <c r="A12" s="3" t="s">
        <v>173</v>
      </c>
      <c r="B12" s="3" t="s">
        <v>30</v>
      </c>
      <c r="C12" s="3" t="s">
        <v>193</v>
      </c>
      <c r="J12" s="3" t="s">
        <v>70</v>
      </c>
    </row>
    <row r="13" spans="1:12">
      <c r="A13" s="3" t="s">
        <v>173</v>
      </c>
      <c r="B13" s="3" t="s">
        <v>194</v>
      </c>
      <c r="C13" s="3" t="s">
        <v>195</v>
      </c>
      <c r="I13" s="3" t="s">
        <v>15</v>
      </c>
      <c r="J13" s="3" t="s">
        <v>16</v>
      </c>
    </row>
    <row r="14" spans="1:12">
      <c r="A14" s="3" t="s">
        <v>173</v>
      </c>
      <c r="B14" s="3" t="s">
        <v>196</v>
      </c>
      <c r="C14" s="3" t="s">
        <v>197</v>
      </c>
      <c r="I14" s="3" t="s">
        <v>15</v>
      </c>
      <c r="J14" s="3" t="s">
        <v>16</v>
      </c>
    </row>
    <row r="15" spans="1:12">
      <c r="A15" s="3" t="s">
        <v>173</v>
      </c>
      <c r="B15" s="3" t="s">
        <v>198</v>
      </c>
      <c r="C15" s="3" t="s">
        <v>199</v>
      </c>
      <c r="G15" s="3">
        <v>0</v>
      </c>
      <c r="H15" s="3">
        <v>4.0609999999999997E-6</v>
      </c>
      <c r="L15" s="3" t="s">
        <v>19</v>
      </c>
    </row>
    <row r="16" spans="1:12">
      <c r="A16" s="3" t="s">
        <v>173</v>
      </c>
      <c r="B16" s="3" t="s">
        <v>200</v>
      </c>
      <c r="C16" s="3" t="s">
        <v>201</v>
      </c>
      <c r="G16" s="3">
        <v>8.952E-6</v>
      </c>
      <c r="H16" s="3">
        <v>4.0609999999999997E-6</v>
      </c>
      <c r="L16" s="3" t="s">
        <v>19</v>
      </c>
    </row>
    <row r="17" spans="1:12">
      <c r="A17" s="3" t="s">
        <v>173</v>
      </c>
      <c r="B17" s="3" t="s">
        <v>202</v>
      </c>
      <c r="C17" s="3" t="s">
        <v>203</v>
      </c>
      <c r="G17" s="3">
        <v>0</v>
      </c>
      <c r="H17" s="3">
        <v>1.624E-5</v>
      </c>
      <c r="L17" s="3" t="s">
        <v>19</v>
      </c>
    </row>
    <row r="18" spans="1:12">
      <c r="A18" s="3" t="s">
        <v>173</v>
      </c>
      <c r="B18" s="3" t="s">
        <v>204</v>
      </c>
      <c r="C18" s="3" t="s">
        <v>205</v>
      </c>
      <c r="G18" s="3">
        <v>0</v>
      </c>
      <c r="H18" s="3">
        <v>4.0609999999999997E-6</v>
      </c>
      <c r="L18" s="3" t="s">
        <v>19</v>
      </c>
    </row>
    <row r="19" spans="1:12">
      <c r="A19" s="3" t="s">
        <v>173</v>
      </c>
      <c r="B19" s="3" t="s">
        <v>206</v>
      </c>
      <c r="C19" s="3" t="s">
        <v>207</v>
      </c>
      <c r="G19" s="3">
        <v>8.952E-6</v>
      </c>
      <c r="H19" s="3">
        <v>4.0620000000000002E-6</v>
      </c>
      <c r="L19" s="3" t="s">
        <v>19</v>
      </c>
    </row>
    <row r="20" spans="1:12">
      <c r="A20" s="3" t="s">
        <v>173</v>
      </c>
      <c r="B20" s="3" t="s">
        <v>208</v>
      </c>
      <c r="C20" s="3" t="s">
        <v>209</v>
      </c>
      <c r="G20" s="3">
        <v>7.892E-6</v>
      </c>
      <c r="H20" s="3">
        <v>7.2150000000000004E-6</v>
      </c>
      <c r="L20" s="3" t="s">
        <v>19</v>
      </c>
    </row>
    <row r="21" spans="1:12">
      <c r="A21" s="3" t="s">
        <v>173</v>
      </c>
      <c r="B21" s="3" t="s">
        <v>210</v>
      </c>
      <c r="C21" s="3" t="s">
        <v>211</v>
      </c>
      <c r="G21" s="3">
        <v>0</v>
      </c>
      <c r="H21" s="3">
        <v>4.0629999999999999E-6</v>
      </c>
      <c r="L21" s="3" t="s">
        <v>19</v>
      </c>
    </row>
    <row r="22" spans="1:12">
      <c r="A22" s="3" t="s">
        <v>173</v>
      </c>
      <c r="B22" s="3" t="s">
        <v>212</v>
      </c>
      <c r="C22" s="3" t="s">
        <v>213</v>
      </c>
      <c r="G22" s="3">
        <v>8.9530000000000005E-6</v>
      </c>
      <c r="H22" s="3">
        <v>4.0609999999999997E-6</v>
      </c>
      <c r="L22" s="3" t="s">
        <v>19</v>
      </c>
    </row>
    <row r="23" spans="1:12">
      <c r="A23" s="3" t="s">
        <v>173</v>
      </c>
      <c r="B23" s="3" t="s">
        <v>214</v>
      </c>
      <c r="C23" s="3" t="s">
        <v>215</v>
      </c>
      <c r="G23" s="3">
        <v>8.952E-6</v>
      </c>
      <c r="H23" s="3">
        <v>4.0609999999999997E-6</v>
      </c>
      <c r="L23" s="3" t="s">
        <v>19</v>
      </c>
    </row>
    <row r="24" spans="1:12">
      <c r="A24" s="3" t="s">
        <v>173</v>
      </c>
      <c r="B24" s="3" t="s">
        <v>216</v>
      </c>
      <c r="C24" s="3" t="s">
        <v>217</v>
      </c>
      <c r="G24" s="3">
        <v>8.952E-6</v>
      </c>
      <c r="H24" s="3">
        <v>4.0609999999999997E-6</v>
      </c>
      <c r="L24" s="3" t="s">
        <v>19</v>
      </c>
    </row>
    <row r="25" spans="1:12">
      <c r="A25" s="3" t="s">
        <v>173</v>
      </c>
      <c r="B25" s="3" t="s">
        <v>218</v>
      </c>
      <c r="C25" s="3" t="s">
        <v>219</v>
      </c>
      <c r="G25" s="3">
        <v>0</v>
      </c>
      <c r="H25" s="3">
        <v>4.0640000000000004E-6</v>
      </c>
      <c r="L25" s="3" t="s">
        <v>19</v>
      </c>
    </row>
    <row r="26" spans="1:12">
      <c r="A26" s="3" t="s">
        <v>173</v>
      </c>
      <c r="B26" s="3" t="s">
        <v>220</v>
      </c>
      <c r="C26" s="3" t="s">
        <v>221</v>
      </c>
      <c r="G26" s="3">
        <v>3.1579999999999999E-5</v>
      </c>
      <c r="H26" s="3">
        <v>2.887E-5</v>
      </c>
      <c r="L26" s="3" t="s">
        <v>19</v>
      </c>
    </row>
    <row r="27" spans="1:12">
      <c r="A27" s="3" t="s">
        <v>173</v>
      </c>
      <c r="B27" s="3" t="s">
        <v>200</v>
      </c>
      <c r="C27" s="3" t="s">
        <v>201</v>
      </c>
      <c r="G27" s="3">
        <v>8.952E-6</v>
      </c>
      <c r="H27" s="3">
        <v>4.0609999999999997E-6</v>
      </c>
      <c r="L27" s="3" t="s">
        <v>19</v>
      </c>
    </row>
    <row r="28" spans="1:12">
      <c r="A28" s="3" t="s">
        <v>173</v>
      </c>
      <c r="B28" s="3" t="s">
        <v>222</v>
      </c>
      <c r="C28" s="3" t="s">
        <v>223</v>
      </c>
      <c r="G28" s="3">
        <v>0</v>
      </c>
      <c r="H28" s="3">
        <v>3.2289999999999997E-5</v>
      </c>
      <c r="L28" s="3" t="s">
        <v>19</v>
      </c>
    </row>
    <row r="29" spans="1:12">
      <c r="A29" s="3" t="s">
        <v>173</v>
      </c>
      <c r="B29" s="3" t="s">
        <v>224</v>
      </c>
      <c r="C29" s="3" t="s">
        <v>225</v>
      </c>
      <c r="G29" s="3">
        <v>6.6639999999999999E-5</v>
      </c>
      <c r="H29" s="3">
        <v>3.2289999999999997E-5</v>
      </c>
      <c r="L29" s="3" t="s">
        <v>19</v>
      </c>
    </row>
    <row r="30" spans="1:12">
      <c r="A30" s="3" t="s">
        <v>173</v>
      </c>
      <c r="B30" s="3" t="s">
        <v>226</v>
      </c>
      <c r="C30" s="3" t="s">
        <v>227</v>
      </c>
      <c r="G30" s="3">
        <v>6.6680000000000005E-5</v>
      </c>
      <c r="H30" s="3">
        <v>3.2310000000000001E-5</v>
      </c>
      <c r="L30" s="3" t="s">
        <v>19</v>
      </c>
    </row>
    <row r="31" spans="1:12">
      <c r="A31" s="3" t="s">
        <v>173</v>
      </c>
      <c r="B31" s="3" t="s">
        <v>228</v>
      </c>
      <c r="C31" s="3" t="s">
        <v>229</v>
      </c>
      <c r="G31" s="3">
        <v>6.6680000000000005E-5</v>
      </c>
      <c r="H31" s="3">
        <v>3.2310000000000001E-5</v>
      </c>
      <c r="L31" s="3" t="s">
        <v>19</v>
      </c>
    </row>
    <row r="32" spans="1:12">
      <c r="A32" s="3" t="s">
        <v>173</v>
      </c>
      <c r="B32" s="3" t="s">
        <v>30</v>
      </c>
      <c r="C32" s="3" t="s">
        <v>230</v>
      </c>
      <c r="G32" s="3">
        <v>8.9509999999999995E-6</v>
      </c>
      <c r="H32" s="3">
        <v>4.0609999999999997E-6</v>
      </c>
      <c r="L32" s="3" t="s">
        <v>32</v>
      </c>
    </row>
    <row r="33" spans="1:16">
      <c r="A33" s="3" t="s">
        <v>173</v>
      </c>
      <c r="B33" s="3" t="s">
        <v>30</v>
      </c>
      <c r="C33" s="3" t="s">
        <v>231</v>
      </c>
      <c r="G33" s="3">
        <v>0</v>
      </c>
      <c r="H33" s="3">
        <v>8.123E-6</v>
      </c>
      <c r="J33" s="4"/>
      <c r="L33" s="3" t="s">
        <v>32</v>
      </c>
    </row>
    <row r="34" spans="1:16">
      <c r="A34" s="3" t="s">
        <v>173</v>
      </c>
      <c r="B34" s="3" t="s">
        <v>30</v>
      </c>
      <c r="C34" s="3" t="s">
        <v>232</v>
      </c>
      <c r="G34" s="3">
        <v>8.9560000000000003E-6</v>
      </c>
      <c r="H34" s="3">
        <v>4.0620000000000002E-6</v>
      </c>
      <c r="J34" s="4"/>
      <c r="L34" s="3" t="s">
        <v>32</v>
      </c>
    </row>
    <row r="35" spans="1:16">
      <c r="A35" s="3" t="s">
        <v>173</v>
      </c>
      <c r="B35" s="3" t="s">
        <v>30</v>
      </c>
      <c r="C35" s="3" t="s">
        <v>233</v>
      </c>
      <c r="G35" s="3">
        <v>6.6639999999999999E-5</v>
      </c>
      <c r="H35" s="3">
        <v>3.2280000000000003E-5</v>
      </c>
      <c r="J35" s="4"/>
      <c r="L35" s="3" t="s">
        <v>32</v>
      </c>
    </row>
    <row r="36" spans="1:16">
      <c r="A36" s="3" t="s">
        <v>173</v>
      </c>
      <c r="B36" s="3" t="s">
        <v>30</v>
      </c>
      <c r="C36" s="3" t="s">
        <v>234</v>
      </c>
      <c r="G36" s="3">
        <v>0</v>
      </c>
      <c r="H36" s="3">
        <v>3.6609999999999997E-5</v>
      </c>
      <c r="J36" s="4"/>
      <c r="L36" s="3" t="s">
        <v>32</v>
      </c>
    </row>
    <row r="37" spans="1:16">
      <c r="A37" s="3" t="s">
        <v>173</v>
      </c>
      <c r="B37" s="3" t="s">
        <v>30</v>
      </c>
      <c r="C37" s="3" t="s">
        <v>235</v>
      </c>
      <c r="G37" s="3">
        <v>0</v>
      </c>
      <c r="H37" s="3">
        <v>4.0609999999999997E-6</v>
      </c>
      <c r="J37" s="4"/>
      <c r="L37" s="3" t="s">
        <v>36</v>
      </c>
    </row>
    <row r="38" spans="1:16">
      <c r="A38" s="3" t="s">
        <v>173</v>
      </c>
      <c r="B38" s="3" t="s">
        <v>30</v>
      </c>
      <c r="C38" s="3" t="s">
        <v>236</v>
      </c>
      <c r="G38" s="3">
        <v>0</v>
      </c>
      <c r="H38" s="3">
        <v>4.0609999999999997E-6</v>
      </c>
      <c r="J38" s="4"/>
      <c r="L38" s="3" t="s">
        <v>36</v>
      </c>
    </row>
    <row r="39" spans="1:16">
      <c r="A39" s="3" t="s">
        <v>173</v>
      </c>
      <c r="B39" s="3" t="s">
        <v>30</v>
      </c>
      <c r="C39" s="3" t="s">
        <v>237</v>
      </c>
      <c r="G39" s="3">
        <v>0</v>
      </c>
      <c r="H39" s="3">
        <v>1.076E-5</v>
      </c>
      <c r="J39" s="4"/>
      <c r="L39" s="3" t="s">
        <v>36</v>
      </c>
    </row>
    <row r="40" spans="1:16">
      <c r="A40" s="3" t="s">
        <v>173</v>
      </c>
      <c r="B40" s="3" t="s">
        <v>30</v>
      </c>
      <c r="C40" s="3" t="s">
        <v>238</v>
      </c>
      <c r="G40" s="3">
        <v>8.9530000000000005E-6</v>
      </c>
      <c r="H40" s="3">
        <v>4.0609999999999997E-6</v>
      </c>
      <c r="J40" s="4"/>
      <c r="L40" s="3" t="s">
        <v>36</v>
      </c>
    </row>
    <row r="44" spans="1:16">
      <c r="C44" s="7" t="s">
        <v>100</v>
      </c>
      <c r="E44" s="3">
        <f>SUM(E2:E41)</f>
        <v>12</v>
      </c>
      <c r="F44" s="3">
        <f t="shared" ref="F44:H44" si="1">SUM(F2:F41)</f>
        <v>4.2462845010615713E-4</v>
      </c>
      <c r="G44" s="3">
        <f t="shared" si="1"/>
        <v>4.4638600000000001E-4</v>
      </c>
      <c r="H44" s="3">
        <f t="shared" si="1"/>
        <v>3.615209999999999E-4</v>
      </c>
      <c r="M44" s="8" t="s">
        <v>101</v>
      </c>
      <c r="O44" s="7" t="s">
        <v>102</v>
      </c>
      <c r="P44" s="7" t="s">
        <v>103</v>
      </c>
    </row>
    <row r="45" spans="1:16">
      <c r="M45" s="9"/>
      <c r="O45" s="3">
        <v>126652</v>
      </c>
      <c r="P45" s="3">
        <v>277130</v>
      </c>
    </row>
    <row r="46" spans="1:16">
      <c r="M46" s="10"/>
      <c r="O46" s="3">
        <f>O45*G44</f>
        <v>56.535679672000001</v>
      </c>
      <c r="P46" s="3">
        <f>P45*H44</f>
        <v>100.18831472999997</v>
      </c>
    </row>
    <row r="47" spans="1:16">
      <c r="F47" s="3">
        <v>4.2462799999999997E-4</v>
      </c>
      <c r="G47" s="3">
        <v>2.1943E-4</v>
      </c>
      <c r="H47" s="3">
        <v>7.4162299999999996E-4</v>
      </c>
      <c r="J47" s="3">
        <f>F47*F47*100000</f>
        <v>1.8030893838399998E-2</v>
      </c>
      <c r="K47" s="3">
        <f t="shared" ref="K47:L47" si="2">G47*G47*100000</f>
        <v>4.8149524899999997E-3</v>
      </c>
      <c r="L47" s="3">
        <f t="shared" si="2"/>
        <v>5.5000467412899996E-2</v>
      </c>
      <c r="O47" s="7" t="s">
        <v>104</v>
      </c>
    </row>
    <row r="48" spans="1:16">
      <c r="J48" s="4"/>
      <c r="O48" s="3" t="s">
        <v>239</v>
      </c>
    </row>
    <row r="49" spans="6:15">
      <c r="F49" s="3">
        <v>4.5005199999999999E-4</v>
      </c>
      <c r="G49" s="3">
        <v>3.4088199999999998E-4</v>
      </c>
      <c r="H49" s="3">
        <v>5.8305599999999998E-4</v>
      </c>
      <c r="J49" s="3">
        <f>F49*F49*100000</f>
        <v>2.0254680270399998E-2</v>
      </c>
      <c r="K49" s="3">
        <f t="shared" ref="K49:L49" si="3">G49*G49*100000</f>
        <v>1.1620053792399998E-2</v>
      </c>
      <c r="L49" s="3">
        <f t="shared" si="3"/>
        <v>3.3995429913599995E-2</v>
      </c>
      <c r="O49" s="3">
        <v>28260</v>
      </c>
    </row>
    <row r="50" spans="6:15">
      <c r="J50" s="4"/>
      <c r="O50" s="3">
        <v>12</v>
      </c>
    </row>
    <row r="51" spans="6:15">
      <c r="F51" s="3">
        <v>3.6084099999999998E-4</v>
      </c>
      <c r="G51" s="3">
        <v>2.9360399999999999E-4</v>
      </c>
      <c r="H51" s="3">
        <v>4.38863E-4</v>
      </c>
      <c r="J51" s="3">
        <f>F51*F51*100000</f>
        <v>1.3020622728099998E-2</v>
      </c>
      <c r="K51" s="3">
        <f t="shared" ref="K51:L51" si="4">G51*G51*100000</f>
        <v>8.6203308815999986E-3</v>
      </c>
      <c r="L51" s="3">
        <f t="shared" si="4"/>
        <v>1.9260073276900002E-2</v>
      </c>
    </row>
    <row r="400" spans="6:8">
      <c r="F400" s="6">
        <f>SUM(F1:F399)</f>
        <v>2.0847779002123143E-3</v>
      </c>
      <c r="G400" s="6">
        <f t="shared" ref="G400:H400" si="5">SUM(G1:G399)</f>
        <v>1.7466880000000001E-3</v>
      </c>
      <c r="H400" s="6">
        <f t="shared" si="5"/>
        <v>2.4865839999999996E-3</v>
      </c>
    </row>
    <row r="401" spans="6:8">
      <c r="F401" s="3">
        <f>F400*F400</f>
        <v>4.3462988932136661E-6</v>
      </c>
      <c r="G401" s="3">
        <f t="shared" ref="G401:H401" si="6">G400*G400</f>
        <v>3.0509189693440004E-6</v>
      </c>
      <c r="H401" s="3">
        <f t="shared" si="6"/>
        <v>6.1830999890559982E-6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2B28A-6B41-2943-89AA-2D8011A66767}">
  <sheetPr codeName="Sheet30"/>
  <dimension ref="A1:L46"/>
  <sheetViews>
    <sheetView topLeftCell="A7" zoomScaleNormal="100" zoomScalePageLayoutView="107" workbookViewId="0">
      <selection activeCell="D37" sqref="D37"/>
    </sheetView>
  </sheetViews>
  <sheetFormatPr baseColWidth="10" defaultColWidth="10.83203125" defaultRowHeight="15"/>
  <cols>
    <col min="1" max="1" width="22.33203125" style="18" customWidth="1"/>
    <col min="2" max="2" width="18.5" style="18" customWidth="1"/>
    <col min="3" max="3" width="14.1640625" style="18" customWidth="1"/>
    <col min="4" max="4" width="12.6640625" style="20" customWidth="1"/>
    <col min="5" max="6" width="12" style="18" bestFit="1" customWidth="1"/>
    <col min="7" max="11" width="10.83203125" style="18"/>
    <col min="12" max="12" width="12.5" style="18" bestFit="1" customWidth="1"/>
    <col min="13" max="16384" width="10.83203125" style="18"/>
  </cols>
  <sheetData>
    <row r="1" spans="1:12" s="15" customFormat="1" ht="16">
      <c r="A1" s="11" t="s">
        <v>0</v>
      </c>
      <c r="B1" s="12" t="s">
        <v>240</v>
      </c>
      <c r="C1" s="12" t="s">
        <v>241</v>
      </c>
      <c r="D1" s="12" t="s">
        <v>242</v>
      </c>
      <c r="E1" s="12" t="s">
        <v>243</v>
      </c>
      <c r="F1" s="12" t="s">
        <v>244</v>
      </c>
      <c r="G1" s="12" t="s">
        <v>8</v>
      </c>
      <c r="H1" s="12" t="s">
        <v>9</v>
      </c>
      <c r="I1" s="12" t="s">
        <v>245</v>
      </c>
      <c r="J1" s="12" t="s">
        <v>10</v>
      </c>
      <c r="K1" s="14"/>
      <c r="L1" s="14"/>
    </row>
    <row r="2" spans="1:12">
      <c r="A2" s="16" t="s">
        <v>2245</v>
      </c>
      <c r="B2" s="16" t="s">
        <v>2246</v>
      </c>
      <c r="C2" s="16" t="s">
        <v>2247</v>
      </c>
      <c r="D2" s="17">
        <v>7.0771408351026188E-5</v>
      </c>
      <c r="E2" s="16" t="s">
        <v>2248</v>
      </c>
      <c r="F2" s="16" t="s">
        <v>2248</v>
      </c>
      <c r="G2" s="16" t="s">
        <v>15</v>
      </c>
      <c r="H2" s="16" t="s">
        <v>249</v>
      </c>
      <c r="I2" s="16" t="s">
        <v>262</v>
      </c>
      <c r="J2" s="16" t="s">
        <v>16</v>
      </c>
      <c r="K2" s="18">
        <v>2</v>
      </c>
      <c r="L2" s="17">
        <f>K2/28260</f>
        <v>7.0771408351026188E-5</v>
      </c>
    </row>
    <row r="3" spans="1:12">
      <c r="A3" s="16" t="s">
        <v>2245</v>
      </c>
      <c r="B3" s="16" t="s">
        <v>2249</v>
      </c>
      <c r="C3" s="16" t="s">
        <v>2250</v>
      </c>
      <c r="D3" s="17">
        <v>3.5385704175513094E-5</v>
      </c>
      <c r="E3" s="16">
        <v>7.2009999999999997E-5</v>
      </c>
      <c r="F3" s="16">
        <v>6.9239999999999994E-5</v>
      </c>
      <c r="G3" s="16" t="s">
        <v>15</v>
      </c>
      <c r="H3" s="16" t="s">
        <v>249</v>
      </c>
      <c r="I3" s="16" t="s">
        <v>249</v>
      </c>
      <c r="J3" s="16" t="s">
        <v>16</v>
      </c>
      <c r="K3" s="18">
        <v>1</v>
      </c>
      <c r="L3" s="17">
        <f t="shared" ref="L3:L7" si="0">K3/28260</f>
        <v>3.5385704175513094E-5</v>
      </c>
    </row>
    <row r="4" spans="1:12">
      <c r="A4" s="16" t="s">
        <v>2245</v>
      </c>
      <c r="B4" s="16" t="s">
        <v>30</v>
      </c>
      <c r="C4" s="16" t="s">
        <v>2251</v>
      </c>
      <c r="D4" s="17">
        <v>3.5385704175513094E-5</v>
      </c>
      <c r="E4" s="16">
        <v>2.686E-5</v>
      </c>
      <c r="F4" s="16">
        <v>1.219E-5</v>
      </c>
      <c r="G4" s="16" t="s">
        <v>15</v>
      </c>
      <c r="H4" s="16" t="s">
        <v>249</v>
      </c>
      <c r="I4" s="16" t="s">
        <v>249</v>
      </c>
      <c r="J4" s="16" t="s">
        <v>16</v>
      </c>
      <c r="K4" s="18">
        <v>1</v>
      </c>
      <c r="L4" s="17">
        <f t="shared" si="0"/>
        <v>3.5385704175513094E-5</v>
      </c>
    </row>
    <row r="5" spans="1:12">
      <c r="A5" s="16" t="s">
        <v>2245</v>
      </c>
      <c r="B5" s="16" t="s">
        <v>2252</v>
      </c>
      <c r="C5" s="16" t="s">
        <v>2253</v>
      </c>
      <c r="D5" s="17">
        <v>3.5385704175513094E-5</v>
      </c>
      <c r="E5" s="16">
        <v>1.7929999999999999E-5</v>
      </c>
      <c r="F5" s="16">
        <v>3.252E-5</v>
      </c>
      <c r="G5" s="16" t="s">
        <v>67</v>
      </c>
      <c r="H5" s="16" t="s">
        <v>249</v>
      </c>
      <c r="I5" s="16" t="s">
        <v>249</v>
      </c>
      <c r="J5" s="16" t="s">
        <v>70</v>
      </c>
      <c r="K5" s="18">
        <v>1</v>
      </c>
      <c r="L5" s="17">
        <f t="shared" si="0"/>
        <v>3.5385704175513094E-5</v>
      </c>
    </row>
    <row r="6" spans="1:12">
      <c r="A6" s="16" t="s">
        <v>2245</v>
      </c>
      <c r="B6" s="16" t="s">
        <v>30</v>
      </c>
      <c r="C6" s="16" t="s">
        <v>2254</v>
      </c>
      <c r="D6" s="17">
        <v>3.5385704175513094E-5</v>
      </c>
      <c r="E6" s="16">
        <v>0</v>
      </c>
      <c r="F6" s="16">
        <v>1.219E-5</v>
      </c>
      <c r="G6" s="16" t="s">
        <v>15</v>
      </c>
      <c r="H6" s="16" t="s">
        <v>67</v>
      </c>
      <c r="I6" s="16" t="s">
        <v>249</v>
      </c>
      <c r="J6" s="16" t="s">
        <v>16</v>
      </c>
      <c r="K6" s="18">
        <v>1</v>
      </c>
      <c r="L6" s="17">
        <f t="shared" si="0"/>
        <v>3.5385704175513094E-5</v>
      </c>
    </row>
    <row r="7" spans="1:12">
      <c r="A7" s="16" t="s">
        <v>2245</v>
      </c>
      <c r="B7" s="16" t="s">
        <v>2255</v>
      </c>
      <c r="C7" s="16" t="s">
        <v>2256</v>
      </c>
      <c r="D7" s="17">
        <v>3.5385704175513094E-5</v>
      </c>
      <c r="E7" s="16" t="s">
        <v>2248</v>
      </c>
      <c r="F7" s="16" t="s">
        <v>2248</v>
      </c>
      <c r="G7" s="16" t="s">
        <v>67</v>
      </c>
      <c r="H7" s="16" t="s">
        <v>67</v>
      </c>
      <c r="I7" s="16" t="s">
        <v>262</v>
      </c>
      <c r="J7" s="16" t="s">
        <v>16</v>
      </c>
      <c r="K7" s="18">
        <v>1</v>
      </c>
      <c r="L7" s="17">
        <f t="shared" si="0"/>
        <v>3.5385704175513094E-5</v>
      </c>
    </row>
    <row r="8" spans="1:12">
      <c r="A8" s="16" t="s">
        <v>2245</v>
      </c>
      <c r="B8" s="16" t="s">
        <v>30</v>
      </c>
      <c r="C8" s="16" t="s">
        <v>2257</v>
      </c>
      <c r="D8" s="16">
        <v>0</v>
      </c>
      <c r="E8" s="16" t="s">
        <v>2248</v>
      </c>
      <c r="F8" s="16" t="s">
        <v>2248</v>
      </c>
      <c r="G8" s="16" t="s">
        <v>67</v>
      </c>
      <c r="H8" s="16" t="s">
        <v>67</v>
      </c>
      <c r="I8" s="16" t="s">
        <v>67</v>
      </c>
      <c r="J8" s="16" t="s">
        <v>70</v>
      </c>
    </row>
    <row r="9" spans="1:12">
      <c r="A9" s="16" t="s">
        <v>2245</v>
      </c>
      <c r="B9" s="16" t="s">
        <v>2258</v>
      </c>
      <c r="C9" s="16" t="s">
        <v>2259</v>
      </c>
      <c r="D9" s="16">
        <v>0</v>
      </c>
      <c r="E9" s="16">
        <v>8.9670000000000007E-6</v>
      </c>
      <c r="F9" s="16">
        <v>1.22E-5</v>
      </c>
      <c r="G9" s="16" t="s">
        <v>15</v>
      </c>
      <c r="H9" s="16" t="s">
        <v>67</v>
      </c>
      <c r="I9" s="16" t="s">
        <v>249</v>
      </c>
      <c r="J9" s="16" t="s">
        <v>16</v>
      </c>
    </row>
    <row r="10" spans="1:12">
      <c r="A10" s="16" t="s">
        <v>2245</v>
      </c>
      <c r="B10" s="16" t="s">
        <v>2260</v>
      </c>
      <c r="C10" s="16" t="s">
        <v>2261</v>
      </c>
      <c r="D10" s="16" t="s">
        <v>2248</v>
      </c>
      <c r="E10" s="16">
        <v>0</v>
      </c>
      <c r="F10" s="16">
        <v>4.0729999999999998E-6</v>
      </c>
      <c r="G10" s="16" t="s">
        <v>15</v>
      </c>
      <c r="H10" s="16" t="s">
        <v>249</v>
      </c>
      <c r="I10" s="16" t="s">
        <v>249</v>
      </c>
      <c r="J10" s="16" t="s">
        <v>16</v>
      </c>
    </row>
    <row r="11" spans="1:12">
      <c r="A11" s="16" t="s">
        <v>2245</v>
      </c>
      <c r="B11" s="16" t="s">
        <v>2262</v>
      </c>
      <c r="C11" s="16" t="s">
        <v>2263</v>
      </c>
      <c r="D11" s="16" t="s">
        <v>2248</v>
      </c>
      <c r="E11" s="16" t="s">
        <v>2248</v>
      </c>
      <c r="F11" s="16" t="s">
        <v>2248</v>
      </c>
      <c r="G11" s="16" t="s">
        <v>15</v>
      </c>
      <c r="H11" s="16" t="s">
        <v>249</v>
      </c>
      <c r="I11" s="16" t="s">
        <v>262</v>
      </c>
      <c r="J11" s="16" t="s">
        <v>16</v>
      </c>
    </row>
    <row r="12" spans="1:12">
      <c r="A12" s="16" t="s">
        <v>2245</v>
      </c>
      <c r="B12" s="16" t="s">
        <v>2264</v>
      </c>
      <c r="C12" s="16" t="s">
        <v>2265</v>
      </c>
      <c r="D12" s="16" t="s">
        <v>2248</v>
      </c>
      <c r="E12" s="16" t="s">
        <v>2248</v>
      </c>
      <c r="F12" s="16" t="s">
        <v>2248</v>
      </c>
      <c r="G12" s="16" t="s">
        <v>15</v>
      </c>
      <c r="H12" s="16" t="s">
        <v>249</v>
      </c>
      <c r="I12" s="16" t="s">
        <v>262</v>
      </c>
      <c r="J12" s="16" t="s">
        <v>16</v>
      </c>
    </row>
    <row r="13" spans="1:12">
      <c r="A13" s="16" t="s">
        <v>2245</v>
      </c>
      <c r="B13" s="16" t="s">
        <v>2266</v>
      </c>
      <c r="C13" s="16" t="s">
        <v>2267</v>
      </c>
      <c r="D13" s="16" t="s">
        <v>2248</v>
      </c>
      <c r="E13" s="16" t="s">
        <v>2248</v>
      </c>
      <c r="F13" s="16" t="s">
        <v>2248</v>
      </c>
      <c r="G13" s="16" t="s">
        <v>15</v>
      </c>
      <c r="H13" s="16" t="s">
        <v>67</v>
      </c>
      <c r="I13" s="16" t="s">
        <v>262</v>
      </c>
      <c r="J13" s="16" t="s">
        <v>16</v>
      </c>
    </row>
    <row r="14" spans="1:12">
      <c r="A14" s="16" t="s">
        <v>2245</v>
      </c>
      <c r="B14" s="16" t="s">
        <v>30</v>
      </c>
      <c r="C14" s="16" t="s">
        <v>2268</v>
      </c>
      <c r="D14" s="16" t="s">
        <v>2248</v>
      </c>
      <c r="E14" s="16" t="s">
        <v>2248</v>
      </c>
      <c r="F14" s="16" t="s">
        <v>2248</v>
      </c>
      <c r="G14" s="16" t="s">
        <v>15</v>
      </c>
      <c r="H14" s="16" t="s">
        <v>67</v>
      </c>
      <c r="I14" s="16" t="s">
        <v>262</v>
      </c>
      <c r="J14" s="16" t="s">
        <v>16</v>
      </c>
    </row>
    <row r="15" spans="1:12">
      <c r="A15" s="16" t="s">
        <v>2245</v>
      </c>
      <c r="B15" s="16" t="s">
        <v>2269</v>
      </c>
      <c r="C15" s="16" t="s">
        <v>2270</v>
      </c>
      <c r="D15" s="16" t="s">
        <v>2248</v>
      </c>
      <c r="E15" s="16" t="s">
        <v>2248</v>
      </c>
      <c r="F15" s="16" t="s">
        <v>2248</v>
      </c>
      <c r="G15" s="16" t="s">
        <v>15</v>
      </c>
      <c r="H15" s="16" t="s">
        <v>67</v>
      </c>
      <c r="I15" s="16" t="s">
        <v>262</v>
      </c>
      <c r="J15" s="16" t="s">
        <v>16</v>
      </c>
    </row>
    <row r="16" spans="1:12">
      <c r="A16" s="16" t="s">
        <v>2245</v>
      </c>
      <c r="B16" s="16" t="s">
        <v>2271</v>
      </c>
      <c r="C16" s="16" t="s">
        <v>2272</v>
      </c>
      <c r="D16" s="16" t="s">
        <v>2248</v>
      </c>
      <c r="E16" s="16">
        <v>8.9949999999999994E-6</v>
      </c>
      <c r="F16" s="16">
        <v>8.1440000000000003E-6</v>
      </c>
      <c r="G16" s="16" t="s">
        <v>15</v>
      </c>
      <c r="H16" s="16" t="s">
        <v>67</v>
      </c>
      <c r="I16" s="16" t="s">
        <v>249</v>
      </c>
      <c r="J16" s="16" t="s">
        <v>16</v>
      </c>
    </row>
    <row r="17" spans="1:10">
      <c r="A17" s="16" t="s">
        <v>2245</v>
      </c>
      <c r="B17" s="16" t="s">
        <v>2273</v>
      </c>
      <c r="C17" s="16" t="s">
        <v>2274</v>
      </c>
      <c r="D17" s="16" t="s">
        <v>2248</v>
      </c>
      <c r="E17" s="16" t="s">
        <v>2248</v>
      </c>
      <c r="F17" s="16" t="s">
        <v>2248</v>
      </c>
      <c r="G17" s="16" t="s">
        <v>15</v>
      </c>
      <c r="H17" s="16" t="s">
        <v>67</v>
      </c>
      <c r="I17" s="16" t="s">
        <v>262</v>
      </c>
      <c r="J17" s="16" t="s">
        <v>16</v>
      </c>
    </row>
    <row r="18" spans="1:10">
      <c r="A18" s="16" t="s">
        <v>2245</v>
      </c>
      <c r="B18" s="16" t="s">
        <v>2275</v>
      </c>
      <c r="C18" s="16" t="s">
        <v>2276</v>
      </c>
      <c r="D18" s="16" t="s">
        <v>2248</v>
      </c>
      <c r="E18" s="16">
        <v>0</v>
      </c>
      <c r="F18" s="16">
        <v>4.0729999999999998E-6</v>
      </c>
      <c r="G18" s="16" t="s">
        <v>67</v>
      </c>
      <c r="H18" s="16" t="s">
        <v>67</v>
      </c>
      <c r="I18" s="16" t="s">
        <v>249</v>
      </c>
      <c r="J18" s="16" t="s">
        <v>16</v>
      </c>
    </row>
    <row r="19" spans="1:10">
      <c r="A19" s="16" t="s">
        <v>2245</v>
      </c>
      <c r="B19" s="16" t="s">
        <v>2277</v>
      </c>
      <c r="C19" s="16" t="s">
        <v>2278</v>
      </c>
      <c r="D19" s="16" t="s">
        <v>2248</v>
      </c>
      <c r="E19" s="16">
        <v>0</v>
      </c>
      <c r="F19" s="16">
        <v>4.0729999999999998E-6</v>
      </c>
      <c r="G19" s="16" t="s">
        <v>67</v>
      </c>
      <c r="H19" s="16" t="s">
        <v>67</v>
      </c>
      <c r="I19" s="16" t="s">
        <v>249</v>
      </c>
      <c r="J19" s="16" t="s">
        <v>16</v>
      </c>
    </row>
    <row r="20" spans="1:10">
      <c r="A20" s="16" t="s">
        <v>2245</v>
      </c>
      <c r="B20" s="16" t="s">
        <v>2279</v>
      </c>
      <c r="C20" s="16" t="s">
        <v>2280</v>
      </c>
      <c r="D20" s="16" t="s">
        <v>2248</v>
      </c>
      <c r="E20" s="16">
        <v>0</v>
      </c>
      <c r="F20" s="16">
        <v>8.1499999999999999E-6</v>
      </c>
      <c r="G20" s="16" t="s">
        <v>67</v>
      </c>
      <c r="H20" s="16" t="s">
        <v>67</v>
      </c>
      <c r="I20" s="16" t="s">
        <v>249</v>
      </c>
      <c r="J20" s="16" t="s">
        <v>16</v>
      </c>
    </row>
    <row r="21" spans="1:10">
      <c r="A21" s="16" t="s">
        <v>2245</v>
      </c>
      <c r="B21" s="16" t="s">
        <v>2281</v>
      </c>
      <c r="C21" s="16" t="s">
        <v>2282</v>
      </c>
      <c r="D21" s="16" t="s">
        <v>2248</v>
      </c>
      <c r="E21" s="16">
        <v>0</v>
      </c>
      <c r="F21" s="16">
        <v>4.0609999999999997E-6</v>
      </c>
      <c r="G21" s="16" t="s">
        <v>67</v>
      </c>
      <c r="H21" s="16" t="s">
        <v>67</v>
      </c>
      <c r="I21" s="16" t="s">
        <v>249</v>
      </c>
      <c r="J21" s="16" t="s">
        <v>16</v>
      </c>
    </row>
    <row r="22" spans="1:10">
      <c r="A22" s="16" t="s">
        <v>2245</v>
      </c>
      <c r="B22" s="16" t="s">
        <v>2283</v>
      </c>
      <c r="C22" s="16" t="s">
        <v>2284</v>
      </c>
      <c r="D22" s="16" t="s">
        <v>2248</v>
      </c>
      <c r="E22" s="16">
        <v>8.9670000000000007E-6</v>
      </c>
      <c r="F22" s="16">
        <v>4.0659999999999997E-6</v>
      </c>
      <c r="G22" s="16" t="s">
        <v>67</v>
      </c>
      <c r="H22" s="16" t="s">
        <v>67</v>
      </c>
      <c r="I22" s="16" t="s">
        <v>249</v>
      </c>
      <c r="J22" s="16" t="s">
        <v>16</v>
      </c>
    </row>
    <row r="23" spans="1:10">
      <c r="A23" s="16" t="s">
        <v>2245</v>
      </c>
      <c r="B23" s="16" t="s">
        <v>2285</v>
      </c>
      <c r="C23" s="16" t="s">
        <v>2286</v>
      </c>
      <c r="D23" s="16" t="s">
        <v>2248</v>
      </c>
      <c r="E23" s="16">
        <v>0</v>
      </c>
      <c r="F23" s="16">
        <v>4.065E-6</v>
      </c>
      <c r="G23" s="16" t="s">
        <v>67</v>
      </c>
      <c r="H23" s="16" t="s">
        <v>67</v>
      </c>
      <c r="I23" s="16" t="s">
        <v>249</v>
      </c>
      <c r="J23" s="16" t="s">
        <v>16</v>
      </c>
    </row>
    <row r="24" spans="1:10">
      <c r="A24" s="16" t="s">
        <v>2245</v>
      </c>
      <c r="B24" s="16" t="s">
        <v>2287</v>
      </c>
      <c r="C24" s="16" t="s">
        <v>2288</v>
      </c>
      <c r="D24" s="16" t="s">
        <v>2248</v>
      </c>
      <c r="E24" s="16">
        <v>4.7370000000000002E-5</v>
      </c>
      <c r="F24" s="16">
        <v>2.1650000000000001E-5</v>
      </c>
      <c r="G24" s="16" t="s">
        <v>67</v>
      </c>
      <c r="H24" s="16" t="s">
        <v>67</v>
      </c>
      <c r="I24" s="16" t="s">
        <v>249</v>
      </c>
      <c r="J24" s="16" t="s">
        <v>16</v>
      </c>
    </row>
    <row r="25" spans="1:10">
      <c r="A25" s="16" t="s">
        <v>2245</v>
      </c>
      <c r="B25" s="16" t="s">
        <v>2289</v>
      </c>
      <c r="C25" s="16" t="s">
        <v>2290</v>
      </c>
      <c r="D25" s="16" t="s">
        <v>2248</v>
      </c>
      <c r="E25" s="16">
        <v>1.337E-4</v>
      </c>
      <c r="F25" s="16">
        <v>1.295E-4</v>
      </c>
      <c r="G25" s="16" t="s">
        <v>67</v>
      </c>
      <c r="H25" s="16" t="s">
        <v>67</v>
      </c>
      <c r="I25" s="16" t="s">
        <v>249</v>
      </c>
      <c r="J25" s="16" t="s">
        <v>16</v>
      </c>
    </row>
    <row r="26" spans="1:10">
      <c r="A26" s="16" t="s">
        <v>2245</v>
      </c>
      <c r="B26" s="16" t="s">
        <v>2291</v>
      </c>
      <c r="C26" s="16" t="s">
        <v>2292</v>
      </c>
      <c r="D26" s="16" t="s">
        <v>2248</v>
      </c>
      <c r="E26" s="16">
        <v>0</v>
      </c>
      <c r="F26" s="16">
        <v>3.2310000000000001E-5</v>
      </c>
      <c r="G26" s="16" t="s">
        <v>67</v>
      </c>
      <c r="H26" s="16" t="s">
        <v>67</v>
      </c>
      <c r="I26" s="16" t="s">
        <v>249</v>
      </c>
      <c r="J26" s="16" t="s">
        <v>16</v>
      </c>
    </row>
    <row r="27" spans="1:10">
      <c r="A27" s="16" t="s">
        <v>2245</v>
      </c>
      <c r="B27" s="16" t="s">
        <v>2293</v>
      </c>
      <c r="C27" s="16" t="s">
        <v>2294</v>
      </c>
      <c r="D27" s="16" t="s">
        <v>2248</v>
      </c>
      <c r="E27" s="16">
        <v>0</v>
      </c>
      <c r="F27" s="16">
        <v>4.0729999999999998E-6</v>
      </c>
      <c r="G27" s="16" t="s">
        <v>67</v>
      </c>
      <c r="H27" s="16" t="s">
        <v>67</v>
      </c>
      <c r="I27" s="16" t="s">
        <v>249</v>
      </c>
      <c r="J27" s="16" t="s">
        <v>16</v>
      </c>
    </row>
    <row r="28" spans="1:10">
      <c r="A28" s="16" t="s">
        <v>2245</v>
      </c>
      <c r="B28" s="16" t="s">
        <v>2295</v>
      </c>
      <c r="C28" s="16" t="s">
        <v>2296</v>
      </c>
      <c r="D28" s="16" t="s">
        <v>2248</v>
      </c>
      <c r="E28" s="16">
        <v>0</v>
      </c>
      <c r="F28" s="16">
        <v>4.0729999999999998E-6</v>
      </c>
      <c r="G28" s="16" t="s">
        <v>67</v>
      </c>
      <c r="H28" s="16" t="s">
        <v>67</v>
      </c>
      <c r="I28" s="16" t="s">
        <v>249</v>
      </c>
      <c r="J28" s="16" t="s">
        <v>16</v>
      </c>
    </row>
    <row r="29" spans="1:10">
      <c r="A29" s="16" t="s">
        <v>2245</v>
      </c>
      <c r="B29" s="16" t="s">
        <v>2297</v>
      </c>
      <c r="C29" s="16" t="s">
        <v>2298</v>
      </c>
      <c r="D29" s="16" t="s">
        <v>2248</v>
      </c>
      <c r="E29" s="16">
        <v>0</v>
      </c>
      <c r="F29" s="16">
        <v>4.0620000000000002E-6</v>
      </c>
      <c r="G29" s="16" t="s">
        <v>67</v>
      </c>
      <c r="H29" s="16" t="s">
        <v>67</v>
      </c>
      <c r="I29" s="16" t="s">
        <v>249</v>
      </c>
      <c r="J29" s="16" t="s">
        <v>16</v>
      </c>
    </row>
    <row r="30" spans="1:10">
      <c r="A30" s="16" t="s">
        <v>2245</v>
      </c>
      <c r="B30" s="16" t="s">
        <v>30</v>
      </c>
      <c r="C30" s="16" t="s">
        <v>2299</v>
      </c>
      <c r="D30" s="16" t="s">
        <v>2248</v>
      </c>
      <c r="E30" s="16">
        <v>0</v>
      </c>
      <c r="F30" s="16">
        <v>4.0620000000000002E-6</v>
      </c>
      <c r="G30" s="16" t="s">
        <v>67</v>
      </c>
      <c r="H30" s="16" t="s">
        <v>67</v>
      </c>
      <c r="I30" s="16" t="s">
        <v>249</v>
      </c>
      <c r="J30" s="16" t="s">
        <v>70</v>
      </c>
    </row>
    <row r="31" spans="1:10">
      <c r="A31" s="16" t="s">
        <v>2245</v>
      </c>
      <c r="B31" s="16" t="s">
        <v>30</v>
      </c>
      <c r="C31" s="16" t="s">
        <v>2300</v>
      </c>
      <c r="D31" s="16" t="s">
        <v>2248</v>
      </c>
      <c r="E31" s="16">
        <v>8.9579999999999996E-6</v>
      </c>
      <c r="F31" s="16">
        <v>4.0629999999999999E-6</v>
      </c>
      <c r="G31" s="16" t="s">
        <v>67</v>
      </c>
      <c r="H31" s="16" t="s">
        <v>67</v>
      </c>
      <c r="I31" s="16" t="s">
        <v>249</v>
      </c>
      <c r="J31" s="16" t="s">
        <v>70</v>
      </c>
    </row>
    <row r="32" spans="1:10">
      <c r="A32" s="16" t="s">
        <v>2245</v>
      </c>
      <c r="B32" s="16" t="s">
        <v>2301</v>
      </c>
      <c r="C32" s="16" t="s">
        <v>2302</v>
      </c>
      <c r="D32" s="16" t="s">
        <v>2248</v>
      </c>
      <c r="E32" s="16" t="s">
        <v>2248</v>
      </c>
      <c r="F32" s="16" t="s">
        <v>2248</v>
      </c>
      <c r="G32" s="16" t="s">
        <v>67</v>
      </c>
      <c r="H32" s="16" t="s">
        <v>15</v>
      </c>
      <c r="I32" s="16" t="s">
        <v>67</v>
      </c>
      <c r="J32" s="16" t="s">
        <v>70</v>
      </c>
    </row>
    <row r="33" spans="1:12">
      <c r="D33" s="22"/>
      <c r="E33" s="22"/>
      <c r="F33" s="22"/>
      <c r="K33" s="18">
        <f>SUM(K2:K32)</f>
        <v>7</v>
      </c>
    </row>
    <row r="34" spans="1:12">
      <c r="C34" s="21" t="s">
        <v>352</v>
      </c>
      <c r="D34" s="22">
        <f>SUM(D2:D32)</f>
        <v>2.4769992922859163E-4</v>
      </c>
      <c r="E34" s="22">
        <f t="shared" ref="E34:F34" si="1">SUM(E2:E32)</f>
        <v>3.3375699999999996E-4</v>
      </c>
      <c r="F34" s="22">
        <f t="shared" si="1"/>
        <v>3.8283800000000004E-4</v>
      </c>
      <c r="K34" s="23" t="s">
        <v>102</v>
      </c>
      <c r="L34" s="23" t="s">
        <v>103</v>
      </c>
    </row>
    <row r="35" spans="1:12">
      <c r="K35" s="24">
        <v>111684</v>
      </c>
      <c r="L35" s="24">
        <v>246228</v>
      </c>
    </row>
    <row r="36" spans="1:12">
      <c r="K36" s="24">
        <f>K35*E34</f>
        <v>37.275316787999998</v>
      </c>
      <c r="L36" s="24">
        <f>L35*F34</f>
        <v>94.265435064000016</v>
      </c>
    </row>
    <row r="37" spans="1:12">
      <c r="D37" s="16">
        <v>2.477E-4</v>
      </c>
      <c r="E37" s="16">
        <v>9.9593999999999995E-5</v>
      </c>
      <c r="F37" s="16">
        <v>5.1029000000000005E-4</v>
      </c>
      <c r="H37" s="25">
        <f>D37*D37*100000</f>
        <v>6.1355289999999998E-3</v>
      </c>
      <c r="I37" s="25">
        <f t="shared" ref="I37:J37" si="2">E37*E37*100000</f>
        <v>9.9189648359999981E-4</v>
      </c>
      <c r="J37" s="25">
        <f t="shared" si="2"/>
        <v>2.6039588410000005E-2</v>
      </c>
      <c r="K37" s="23" t="s">
        <v>104</v>
      </c>
      <c r="L37" s="23"/>
    </row>
    <row r="38" spans="1:12">
      <c r="D38" s="16"/>
      <c r="E38" s="16"/>
      <c r="F38" s="16"/>
      <c r="H38" s="25"/>
      <c r="I38" s="25"/>
      <c r="J38" s="25"/>
      <c r="K38" s="24" t="s">
        <v>105</v>
      </c>
      <c r="L38" s="24"/>
    </row>
    <row r="39" spans="1:12">
      <c r="D39" s="16">
        <v>3.3129200000000001E-4</v>
      </c>
      <c r="E39" s="16">
        <v>2.3326999999999999E-4</v>
      </c>
      <c r="F39" s="16">
        <v>4.5661399999999999E-4</v>
      </c>
      <c r="H39" s="25">
        <f>D39*D39*100000</f>
        <v>1.0975438926400001E-2</v>
      </c>
      <c r="I39" s="25">
        <f t="shared" ref="I39:J39" si="3">E39*E39*100000</f>
        <v>5.4414892899999996E-3</v>
      </c>
      <c r="J39" s="25">
        <f t="shared" si="3"/>
        <v>2.0849634499599999E-2</v>
      </c>
      <c r="K39" s="24">
        <v>28260</v>
      </c>
      <c r="L39" s="24"/>
    </row>
    <row r="40" spans="1:12">
      <c r="D40" s="16"/>
      <c r="E40" s="16"/>
      <c r="F40" s="16"/>
      <c r="H40" s="25"/>
      <c r="I40" s="25"/>
      <c r="J40" s="25"/>
      <c r="K40" s="18">
        <v>7</v>
      </c>
    </row>
    <row r="41" spans="1:12">
      <c r="D41" s="16">
        <v>3.8175999999999998E-4</v>
      </c>
      <c r="E41" s="16">
        <v>3.0851199999999999E-4</v>
      </c>
      <c r="F41" s="16">
        <v>4.6715800000000002E-4</v>
      </c>
      <c r="H41" s="25">
        <f>D41*D41*100000</f>
        <v>1.4574069759999999E-2</v>
      </c>
      <c r="I41" s="25">
        <f t="shared" ref="I41:J41" si="4">E41*E41*100000</f>
        <v>9.5179654144000002E-3</v>
      </c>
      <c r="J41" s="25">
        <f t="shared" si="4"/>
        <v>2.1823659696399999E-2</v>
      </c>
    </row>
    <row r="45" spans="1:1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2">
      <c r="A46" s="16"/>
      <c r="B46" s="16"/>
      <c r="C46" s="16"/>
      <c r="D46" s="16"/>
      <c r="E46" s="16"/>
      <c r="F46" s="16"/>
      <c r="G46" s="16"/>
      <c r="H46" s="16"/>
      <c r="I46" s="16"/>
      <c r="J46" s="16"/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A5539-8004-CA45-ACB2-CAD8E5F2FAAC}">
  <sheetPr codeName="Sheet31"/>
  <dimension ref="A1:P251"/>
  <sheetViews>
    <sheetView workbookViewId="0">
      <selection activeCell="A2" sqref="A2"/>
    </sheetView>
  </sheetViews>
  <sheetFormatPr baseColWidth="10" defaultRowHeight="15"/>
  <cols>
    <col min="1" max="1" width="23.5" style="3" customWidth="1"/>
    <col min="2" max="2" width="18.33203125" style="3" customWidth="1"/>
    <col min="3" max="3" width="13.83203125" style="3" customWidth="1"/>
    <col min="4" max="4" width="10.83203125" style="3"/>
    <col min="5" max="5" width="7" style="3" customWidth="1"/>
    <col min="6" max="6" width="12" style="3" bestFit="1" customWidth="1"/>
    <col min="7" max="7" width="12.1640625" style="3" customWidth="1"/>
    <col min="8" max="8" width="12" style="3" bestFit="1" customWidth="1"/>
    <col min="9" max="9" width="6.8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2303</v>
      </c>
      <c r="B2" s="3" t="s">
        <v>2304</v>
      </c>
      <c r="C2" s="3" t="s">
        <v>2305</v>
      </c>
      <c r="D2" s="3" t="s">
        <v>67</v>
      </c>
      <c r="E2" s="3">
        <v>1</v>
      </c>
      <c r="F2" s="6">
        <f t="shared" ref="F2:F7" si="0">E2/28260</f>
        <v>3.5385704175513094E-5</v>
      </c>
      <c r="G2" s="3">
        <v>2.3710000000000002E-5</v>
      </c>
      <c r="H2" s="3">
        <v>2.8900000000000001E-5</v>
      </c>
      <c r="L2" s="3" t="s">
        <v>19</v>
      </c>
    </row>
    <row r="3" spans="1:12">
      <c r="A3" s="3" t="s">
        <v>2303</v>
      </c>
      <c r="B3" s="3" t="s">
        <v>2306</v>
      </c>
      <c r="C3" s="3" t="s">
        <v>2307</v>
      </c>
      <c r="D3" s="3" t="s">
        <v>67</v>
      </c>
      <c r="E3" s="3">
        <v>1</v>
      </c>
      <c r="F3" s="6">
        <f t="shared" si="0"/>
        <v>3.5385704175513094E-5</v>
      </c>
      <c r="L3" s="3" t="s">
        <v>19</v>
      </c>
    </row>
    <row r="4" spans="1:12">
      <c r="A4" s="3" t="s">
        <v>2303</v>
      </c>
      <c r="B4" s="3" t="s">
        <v>331</v>
      </c>
      <c r="C4" s="3" t="s">
        <v>2308</v>
      </c>
      <c r="D4" s="3" t="s">
        <v>67</v>
      </c>
      <c r="E4" s="3">
        <v>1</v>
      </c>
      <c r="F4" s="6">
        <f t="shared" si="0"/>
        <v>3.5385704175513094E-5</v>
      </c>
      <c r="G4" s="3">
        <v>1.855E-5</v>
      </c>
      <c r="H4" s="3">
        <v>1.243E-5</v>
      </c>
      <c r="L4" s="3" t="s">
        <v>19</v>
      </c>
    </row>
    <row r="5" spans="1:12">
      <c r="A5" s="3" t="s">
        <v>2303</v>
      </c>
      <c r="B5" s="3" t="s">
        <v>2309</v>
      </c>
      <c r="C5" s="3" t="s">
        <v>2310</v>
      </c>
      <c r="D5" s="3" t="s">
        <v>67</v>
      </c>
      <c r="E5" s="3">
        <v>2</v>
      </c>
      <c r="F5" s="6">
        <f t="shared" si="0"/>
        <v>7.0771408351026188E-5</v>
      </c>
      <c r="G5" s="3">
        <v>1.027E-4</v>
      </c>
      <c r="H5" s="3">
        <v>8.6680000000000004E-5</v>
      </c>
      <c r="I5" s="3" t="s">
        <v>15</v>
      </c>
      <c r="J5" s="3" t="s">
        <v>16</v>
      </c>
    </row>
    <row r="6" spans="1:12">
      <c r="A6" s="3" t="s">
        <v>2303</v>
      </c>
      <c r="B6" s="3" t="s">
        <v>30</v>
      </c>
      <c r="C6" s="3" t="s">
        <v>2311</v>
      </c>
      <c r="D6" s="3" t="s">
        <v>67</v>
      </c>
      <c r="E6" s="3">
        <v>2</v>
      </c>
      <c r="F6" s="6">
        <f t="shared" si="0"/>
        <v>7.0771408351026188E-5</v>
      </c>
      <c r="G6" s="3">
        <v>5.1249999999999999E-5</v>
      </c>
      <c r="H6" s="3">
        <v>2.249E-5</v>
      </c>
      <c r="L6" s="3" t="s">
        <v>19</v>
      </c>
    </row>
    <row r="7" spans="1:12">
      <c r="A7" s="3" t="s">
        <v>2303</v>
      </c>
      <c r="B7" s="3" t="s">
        <v>2312</v>
      </c>
      <c r="C7" s="3" t="s">
        <v>2313</v>
      </c>
      <c r="D7" s="3" t="s">
        <v>67</v>
      </c>
      <c r="E7" s="3">
        <v>4</v>
      </c>
      <c r="F7" s="6">
        <f t="shared" si="0"/>
        <v>1.4154281670205238E-4</v>
      </c>
      <c r="G7" s="3">
        <v>0</v>
      </c>
      <c r="H7" s="3">
        <v>4.0679999999999998E-6</v>
      </c>
      <c r="L7" s="3" t="s">
        <v>19</v>
      </c>
    </row>
    <row r="8" spans="1:12">
      <c r="A8" s="3" t="s">
        <v>2303</v>
      </c>
      <c r="B8" s="3" t="s">
        <v>2314</v>
      </c>
      <c r="C8" s="3" t="s">
        <v>2315</v>
      </c>
      <c r="G8" s="3">
        <v>7.114E-5</v>
      </c>
      <c r="H8" s="3">
        <v>3.2509999999999999E-5</v>
      </c>
      <c r="I8" s="3" t="s">
        <v>15</v>
      </c>
      <c r="J8" s="3" t="s">
        <v>16</v>
      </c>
    </row>
    <row r="9" spans="1:12">
      <c r="A9" s="3" t="s">
        <v>2303</v>
      </c>
      <c r="B9" s="3" t="s">
        <v>2316</v>
      </c>
      <c r="C9" s="3" t="s">
        <v>2317</v>
      </c>
      <c r="L9" s="3" t="s">
        <v>77</v>
      </c>
    </row>
    <row r="10" spans="1:12">
      <c r="A10" s="3" t="s">
        <v>2303</v>
      </c>
      <c r="B10" s="3" t="s">
        <v>2318</v>
      </c>
      <c r="C10" s="3" t="s">
        <v>2319</v>
      </c>
      <c r="L10" s="3" t="s">
        <v>77</v>
      </c>
    </row>
    <row r="11" spans="1:12">
      <c r="A11" s="3" t="s">
        <v>2303</v>
      </c>
      <c r="B11" s="3" t="s">
        <v>2320</v>
      </c>
      <c r="C11" s="3" t="s">
        <v>2321</v>
      </c>
      <c r="G11" s="3">
        <v>0</v>
      </c>
      <c r="H11" s="3">
        <v>4.4410000000000003E-6</v>
      </c>
      <c r="L11" s="3" t="s">
        <v>77</v>
      </c>
    </row>
    <row r="12" spans="1:12">
      <c r="A12" s="3" t="s">
        <v>2303</v>
      </c>
      <c r="B12" s="3" t="s">
        <v>2322</v>
      </c>
      <c r="C12" s="3" t="s">
        <v>2323</v>
      </c>
      <c r="G12" s="3">
        <v>0</v>
      </c>
      <c r="H12" s="3">
        <v>4.3579999999999996E-6</v>
      </c>
      <c r="L12" s="3" t="s">
        <v>19</v>
      </c>
    </row>
    <row r="13" spans="1:12">
      <c r="A13" s="3" t="s">
        <v>2303</v>
      </c>
      <c r="B13" s="3" t="s">
        <v>2324</v>
      </c>
      <c r="C13" s="3" t="s">
        <v>2325</v>
      </c>
      <c r="G13" s="3">
        <v>0</v>
      </c>
      <c r="H13" s="3">
        <v>4.07E-6</v>
      </c>
      <c r="L13" s="3" t="s">
        <v>19</v>
      </c>
    </row>
    <row r="14" spans="1:12">
      <c r="A14" s="3" t="s">
        <v>2303</v>
      </c>
      <c r="B14" s="3" t="s">
        <v>2326</v>
      </c>
      <c r="C14" s="3" t="s">
        <v>2327</v>
      </c>
      <c r="G14" s="3">
        <v>0</v>
      </c>
      <c r="H14" s="3">
        <v>3.2289999999999997E-5</v>
      </c>
      <c r="L14" s="3" t="s">
        <v>19</v>
      </c>
    </row>
    <row r="15" spans="1:12">
      <c r="A15" s="3" t="s">
        <v>2303</v>
      </c>
      <c r="B15" s="3" t="s">
        <v>30</v>
      </c>
      <c r="C15" s="3" t="s">
        <v>2328</v>
      </c>
      <c r="G15" s="3">
        <v>8.9719999999999998E-6</v>
      </c>
      <c r="H15" s="3">
        <v>4.0740000000000003E-6</v>
      </c>
      <c r="L15" s="3" t="s">
        <v>32</v>
      </c>
    </row>
    <row r="16" spans="1:12">
      <c r="A16" s="3" t="s">
        <v>2303</v>
      </c>
      <c r="B16" s="3" t="s">
        <v>30</v>
      </c>
      <c r="C16" s="3" t="s">
        <v>2329</v>
      </c>
      <c r="G16" s="3">
        <v>2.7330000000000001E-5</v>
      </c>
      <c r="H16" s="3">
        <v>1.2469999999999999E-5</v>
      </c>
      <c r="I16" s="4"/>
      <c r="L16" s="3" t="s">
        <v>32</v>
      </c>
    </row>
    <row r="17" spans="1:16">
      <c r="A17" s="3" t="s">
        <v>2303</v>
      </c>
      <c r="B17" s="3" t="s">
        <v>30</v>
      </c>
      <c r="C17" s="3" t="s">
        <v>2330</v>
      </c>
      <c r="G17" s="3">
        <v>9.3260000000000002E-6</v>
      </c>
      <c r="H17" s="3">
        <v>4.3279999999999999E-6</v>
      </c>
      <c r="I17" s="4"/>
      <c r="L17" s="3" t="s">
        <v>32</v>
      </c>
    </row>
    <row r="18" spans="1:16">
      <c r="A18" s="3" t="s">
        <v>2303</v>
      </c>
      <c r="B18" s="3" t="s">
        <v>30</v>
      </c>
      <c r="C18" s="3" t="s">
        <v>2331</v>
      </c>
      <c r="G18" s="3">
        <v>0</v>
      </c>
      <c r="H18" s="3">
        <v>4.3370000000000001E-6</v>
      </c>
      <c r="I18" s="4"/>
      <c r="L18" s="3" t="s">
        <v>32</v>
      </c>
    </row>
    <row r="19" spans="1:16">
      <c r="A19" s="3" t="s">
        <v>2303</v>
      </c>
      <c r="B19" s="3" t="s">
        <v>30</v>
      </c>
      <c r="C19" s="3" t="s">
        <v>2332</v>
      </c>
      <c r="G19" s="3">
        <v>9.6139999999999998E-6</v>
      </c>
      <c r="H19" s="3">
        <v>4.5299999999999998E-6</v>
      </c>
      <c r="L19" s="3" t="s">
        <v>36</v>
      </c>
    </row>
    <row r="20" spans="1:16">
      <c r="A20" s="3" t="s">
        <v>2303</v>
      </c>
      <c r="B20" s="3" t="s">
        <v>30</v>
      </c>
      <c r="C20" s="3" t="s">
        <v>2333</v>
      </c>
      <c r="G20" s="3">
        <v>0</v>
      </c>
      <c r="H20" s="3">
        <v>4.3449999999999999E-6</v>
      </c>
      <c r="I20" s="4"/>
      <c r="L20" s="3" t="s">
        <v>36</v>
      </c>
    </row>
    <row r="21" spans="1:16">
      <c r="A21" s="3" t="s">
        <v>2303</v>
      </c>
      <c r="B21" s="3" t="s">
        <v>30</v>
      </c>
      <c r="C21" s="3" t="s">
        <v>2334</v>
      </c>
      <c r="G21" s="3">
        <v>0</v>
      </c>
      <c r="H21" s="3">
        <v>8.1820000000000006E-6</v>
      </c>
      <c r="L21" s="3" t="s">
        <v>36</v>
      </c>
    </row>
    <row r="25" spans="1:16">
      <c r="C25" s="7" t="s">
        <v>100</v>
      </c>
      <c r="E25" s="3">
        <f>SUM(E2:E21)</f>
        <v>11</v>
      </c>
      <c r="F25" s="3">
        <f t="shared" ref="F25:H25" si="1">SUM(F2:F21)</f>
        <v>3.8924274593064401E-4</v>
      </c>
      <c r="G25" s="3">
        <f t="shared" si="1"/>
        <v>3.2259200000000002E-4</v>
      </c>
      <c r="H25" s="3">
        <f t="shared" si="1"/>
        <v>2.74503E-4</v>
      </c>
      <c r="M25" s="8" t="s">
        <v>101</v>
      </c>
      <c r="O25" s="7" t="s">
        <v>102</v>
      </c>
      <c r="P25" s="7" t="s">
        <v>103</v>
      </c>
    </row>
    <row r="26" spans="1:16">
      <c r="M26" s="9"/>
      <c r="O26" s="3">
        <v>126550</v>
      </c>
      <c r="P26" s="3">
        <v>276894</v>
      </c>
    </row>
    <row r="27" spans="1:16">
      <c r="O27" s="3">
        <f>O26*G25</f>
        <v>40.824017600000005</v>
      </c>
      <c r="P27" s="3">
        <f>P26*H25</f>
        <v>76.008233681999997</v>
      </c>
    </row>
    <row r="28" spans="1:16">
      <c r="F28" s="3">
        <v>3.89243E-4</v>
      </c>
      <c r="G28" s="3">
        <v>1.94324E-4</v>
      </c>
      <c r="H28" s="3">
        <v>6.9635599999999997E-4</v>
      </c>
      <c r="J28" s="3">
        <f>F28*F28*100000</f>
        <v>1.51510113049E-2</v>
      </c>
      <c r="K28" s="3">
        <f t="shared" ref="K28:L28" si="2">G28*G28*100000</f>
        <v>3.7761816976000003E-3</v>
      </c>
      <c r="L28" s="3">
        <f t="shared" si="2"/>
        <v>4.84911678736E-2</v>
      </c>
      <c r="O28" s="7" t="s">
        <v>104</v>
      </c>
    </row>
    <row r="29" spans="1:16">
      <c r="O29" s="3" t="s">
        <v>105</v>
      </c>
    </row>
    <row r="30" spans="1:16">
      <c r="F30" s="3">
        <v>3.2398300000000002E-4</v>
      </c>
      <c r="G30" s="3">
        <v>2.3250500000000001E-4</v>
      </c>
      <c r="H30" s="3">
        <v>4.3949400000000002E-4</v>
      </c>
      <c r="J30" s="3">
        <f>F30*F30*100000</f>
        <v>1.0496498428900001E-2</v>
      </c>
      <c r="K30" s="3">
        <f t="shared" ref="K30:L30" si="3">G30*G30*100000</f>
        <v>5.4058575025000008E-3</v>
      </c>
      <c r="L30" s="3">
        <f t="shared" si="3"/>
        <v>1.9315497603600001E-2</v>
      </c>
      <c r="O30" s="3">
        <v>28260</v>
      </c>
    </row>
    <row r="31" spans="1:16">
      <c r="O31" s="3">
        <v>11</v>
      </c>
    </row>
    <row r="32" spans="1:16">
      <c r="F32" s="3">
        <v>2.7447300000000001E-4</v>
      </c>
      <c r="G32" s="3">
        <v>2.1625999999999999E-4</v>
      </c>
      <c r="H32" s="3">
        <v>3.4353200000000002E-4</v>
      </c>
      <c r="J32" s="3">
        <f>F32*F32*100000</f>
        <v>7.5335427729000008E-3</v>
      </c>
      <c r="K32" s="3">
        <f t="shared" ref="K32:L32" si="4">G32*G32*100000</f>
        <v>4.6768387599999996E-3</v>
      </c>
      <c r="L32" s="3">
        <f t="shared" si="4"/>
        <v>1.18014235024E-2</v>
      </c>
    </row>
    <row r="250" spans="6:8">
      <c r="F250" s="6">
        <f>SUM(F1:F249)</f>
        <v>1.7661844918612879E-3</v>
      </c>
      <c r="G250" s="6">
        <f t="shared" ref="G250:H250" si="5">SUM(G1:G249)</f>
        <v>1.2882730000000002E-3</v>
      </c>
      <c r="H250" s="6">
        <f t="shared" si="5"/>
        <v>2.0283879999999999E-3</v>
      </c>
    </row>
    <row r="251" spans="6:8">
      <c r="F251" s="3">
        <f>F250*F250</f>
        <v>3.1194076592913155E-6</v>
      </c>
      <c r="G251" s="3">
        <f>G250*G250</f>
        <v>1.6596473225290003E-6</v>
      </c>
      <c r="H251" s="3">
        <f>H250*H250</f>
        <v>4.114357878544E-6</v>
      </c>
    </row>
  </sheetData>
  <phoneticPr fontId="3" type="noConversion"/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5368D-B568-3244-A554-F482CDA575AD}">
  <sheetPr codeName="Sheet32"/>
  <dimension ref="A1:P101"/>
  <sheetViews>
    <sheetView workbookViewId="0">
      <selection activeCell="A24" sqref="A24"/>
    </sheetView>
  </sheetViews>
  <sheetFormatPr baseColWidth="10" defaultRowHeight="15"/>
  <cols>
    <col min="1" max="1" width="19.5" style="3" customWidth="1"/>
    <col min="2" max="2" width="17.6640625" style="3" customWidth="1"/>
    <col min="3" max="5" width="10.83203125" style="3"/>
    <col min="6" max="8" width="12" style="3" bestFit="1" customWidth="1"/>
    <col min="9" max="9" width="7.33203125" style="3" customWidth="1"/>
    <col min="10" max="16384" width="10.83203125" style="3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6">
      <c r="A2" s="3" t="s">
        <v>2335</v>
      </c>
      <c r="B2" s="3" t="s">
        <v>2336</v>
      </c>
      <c r="C2" s="3" t="s">
        <v>2337</v>
      </c>
      <c r="D2" s="3" t="s">
        <v>584</v>
      </c>
      <c r="E2" s="3">
        <v>2</v>
      </c>
      <c r="F2" s="6">
        <f>E2/28260</f>
        <v>7.0771408351026188E-5</v>
      </c>
      <c r="I2" s="3" t="s">
        <v>15</v>
      </c>
      <c r="J2" s="3" t="s">
        <v>598</v>
      </c>
      <c r="L2" s="3" t="s">
        <v>16</v>
      </c>
    </row>
    <row r="3" spans="1:16">
      <c r="A3" s="3" t="s">
        <v>2335</v>
      </c>
      <c r="B3" s="3" t="s">
        <v>2338</v>
      </c>
      <c r="C3" s="3" t="s">
        <v>2339</v>
      </c>
      <c r="D3" s="3" t="s">
        <v>67</v>
      </c>
      <c r="E3" s="3">
        <v>1</v>
      </c>
      <c r="F3" s="6">
        <f>E3/28260</f>
        <v>3.5385704175513094E-5</v>
      </c>
      <c r="G3" s="3">
        <v>4.4929999999999998E-5</v>
      </c>
      <c r="H3" s="3">
        <v>2.442E-5</v>
      </c>
      <c r="L3" s="3" t="s">
        <v>19</v>
      </c>
    </row>
    <row r="4" spans="1:16">
      <c r="A4" s="3" t="s">
        <v>2335</v>
      </c>
      <c r="B4" s="3" t="s">
        <v>2340</v>
      </c>
      <c r="C4" s="3" t="s">
        <v>2341</v>
      </c>
      <c r="G4" s="3">
        <v>1.1389999999999999E-5</v>
      </c>
      <c r="H4" s="3">
        <v>4.9679999999999997E-6</v>
      </c>
      <c r="L4" s="3" t="s">
        <v>19</v>
      </c>
    </row>
    <row r="5" spans="1:16">
      <c r="A5" s="3" t="s">
        <v>2335</v>
      </c>
      <c r="B5" s="3" t="s">
        <v>2342</v>
      </c>
      <c r="C5" s="3" t="s">
        <v>2343</v>
      </c>
      <c r="G5" s="3">
        <v>0</v>
      </c>
      <c r="H5" s="3">
        <v>4.0620000000000002E-6</v>
      </c>
      <c r="L5" s="3" t="s">
        <v>19</v>
      </c>
    </row>
    <row r="6" spans="1:16">
      <c r="A6" s="3" t="s">
        <v>2335</v>
      </c>
      <c r="B6" s="3" t="s">
        <v>2344</v>
      </c>
      <c r="C6" s="3" t="s">
        <v>2345</v>
      </c>
      <c r="G6" s="3">
        <v>8.9579999999999996E-6</v>
      </c>
      <c r="H6" s="3">
        <v>4.0620000000000002E-6</v>
      </c>
      <c r="L6" s="3" t="s">
        <v>19</v>
      </c>
    </row>
    <row r="7" spans="1:16">
      <c r="A7" s="3" t="s">
        <v>2335</v>
      </c>
      <c r="B7" s="3" t="s">
        <v>2346</v>
      </c>
      <c r="C7" s="3" t="s">
        <v>2347</v>
      </c>
      <c r="G7" s="3">
        <v>0</v>
      </c>
      <c r="H7" s="3">
        <v>4.0640000000000004E-6</v>
      </c>
      <c r="L7" s="3" t="s">
        <v>19</v>
      </c>
    </row>
    <row r="8" spans="1:16">
      <c r="A8" s="3" t="s">
        <v>2335</v>
      </c>
      <c r="B8" s="3" t="s">
        <v>2348</v>
      </c>
      <c r="C8" s="3" t="s">
        <v>2349</v>
      </c>
      <c r="G8" s="3">
        <v>0</v>
      </c>
      <c r="H8" s="3">
        <v>4.0609999999999997E-6</v>
      </c>
      <c r="L8" s="3" t="s">
        <v>19</v>
      </c>
    </row>
    <row r="9" spans="1:16">
      <c r="A9" s="3" t="s">
        <v>2335</v>
      </c>
      <c r="B9" s="3" t="s">
        <v>2350</v>
      </c>
      <c r="C9" s="3" t="s">
        <v>2351</v>
      </c>
      <c r="G9" s="3">
        <v>6.6710000000000003E-5</v>
      </c>
      <c r="H9" s="3">
        <v>3.2310000000000001E-5</v>
      </c>
      <c r="L9" s="3" t="s">
        <v>19</v>
      </c>
    </row>
    <row r="10" spans="1:16">
      <c r="A10" s="3" t="s">
        <v>2335</v>
      </c>
      <c r="B10" s="3" t="s">
        <v>2352</v>
      </c>
      <c r="C10" s="3" t="s">
        <v>2353</v>
      </c>
      <c r="G10" s="3">
        <v>0</v>
      </c>
      <c r="H10" s="3">
        <v>3.2310000000000001E-5</v>
      </c>
      <c r="L10" s="3" t="s">
        <v>19</v>
      </c>
    </row>
    <row r="11" spans="1:16">
      <c r="A11" s="3" t="s">
        <v>2335</v>
      </c>
      <c r="B11" s="3" t="s">
        <v>30</v>
      </c>
      <c r="C11" s="3" t="s">
        <v>2354</v>
      </c>
      <c r="G11" s="3">
        <v>8.9560000000000003E-6</v>
      </c>
      <c r="H11" s="3">
        <v>4.0620000000000002E-6</v>
      </c>
      <c r="L11" s="3" t="s">
        <v>32</v>
      </c>
    </row>
    <row r="15" spans="1:16">
      <c r="C15" s="7" t="s">
        <v>100</v>
      </c>
      <c r="E15" s="3">
        <f>SUM(E2:E14)</f>
        <v>3</v>
      </c>
      <c r="F15" s="3">
        <f t="shared" ref="F15:H15" si="0">SUM(F2:F14)</f>
        <v>1.0615711252653928E-4</v>
      </c>
      <c r="G15" s="3">
        <f t="shared" si="0"/>
        <v>1.40944E-4</v>
      </c>
      <c r="H15" s="3">
        <f t="shared" si="0"/>
        <v>1.14319E-4</v>
      </c>
      <c r="M15" s="8" t="s">
        <v>101</v>
      </c>
      <c r="O15" s="7" t="s">
        <v>102</v>
      </c>
      <c r="P15" s="7" t="s">
        <v>103</v>
      </c>
    </row>
    <row r="16" spans="1:16">
      <c r="C16" s="7"/>
      <c r="M16" s="9"/>
      <c r="O16" s="3">
        <v>111638</v>
      </c>
      <c r="P16" s="3">
        <v>246166</v>
      </c>
    </row>
    <row r="17" spans="6:16">
      <c r="F17" s="3">
        <v>1.0615699999999999E-4</v>
      </c>
      <c r="G17" s="3">
        <v>2.1892999999999999E-5</v>
      </c>
      <c r="H17" s="3">
        <v>3.1020400000000001E-4</v>
      </c>
      <c r="J17" s="26">
        <f>F17*F17*100000</f>
        <v>1.1269308648999999E-3</v>
      </c>
      <c r="K17" s="26">
        <f t="shared" ref="K17:L17" si="1">G17*G17*100000</f>
        <v>4.7930344899999989E-5</v>
      </c>
      <c r="L17" s="26">
        <f t="shared" si="1"/>
        <v>9.6226521616000014E-3</v>
      </c>
      <c r="O17" s="3">
        <f>O16*G15</f>
        <v>15.734706272</v>
      </c>
      <c r="P17" s="3">
        <f>P16*H15</f>
        <v>28.141450954</v>
      </c>
    </row>
    <row r="18" spans="6:16">
      <c r="O18" s="7" t="s">
        <v>104</v>
      </c>
    </row>
    <row r="19" spans="6:16">
      <c r="F19" s="3">
        <v>1.4332E-4</v>
      </c>
      <c r="G19" s="3">
        <v>8.1922000000000006E-5</v>
      </c>
      <c r="H19" s="3">
        <v>2.32733E-4</v>
      </c>
      <c r="J19" s="26">
        <f>F19*F19*100000</f>
        <v>2.0540622400000001E-3</v>
      </c>
      <c r="K19" s="26">
        <f t="shared" ref="K19:L19" si="2">G19*G19*100000</f>
        <v>6.7112140840000013E-4</v>
      </c>
      <c r="L19" s="26">
        <f t="shared" si="2"/>
        <v>5.4164649288999996E-3</v>
      </c>
      <c r="O19" s="3" t="s">
        <v>388</v>
      </c>
    </row>
    <row r="20" spans="6:16">
      <c r="O20" s="3">
        <v>28260</v>
      </c>
    </row>
    <row r="21" spans="6:16">
      <c r="F21" s="3">
        <v>1.13744E-4</v>
      </c>
      <c r="G21" s="3">
        <v>7.5584E-5</v>
      </c>
      <c r="H21" s="3">
        <v>1.6438800000000001E-4</v>
      </c>
      <c r="J21" s="26">
        <f>F21*F21*100000</f>
        <v>1.2937697536000001E-3</v>
      </c>
      <c r="K21" s="26">
        <f t="shared" ref="K21:L21" si="3">G21*G21*100000</f>
        <v>5.7129410559999996E-4</v>
      </c>
      <c r="L21" s="26">
        <f t="shared" si="3"/>
        <v>2.7023414544000003E-3</v>
      </c>
      <c r="O21" s="3">
        <v>3</v>
      </c>
    </row>
    <row r="100" spans="6:8">
      <c r="F100" s="6">
        <f>SUM(F1:F99)</f>
        <v>5.7553522505307856E-4</v>
      </c>
      <c r="G100" s="6">
        <f t="shared" ref="G100:H100" si="4">SUM(G1:G99)</f>
        <v>4.61287E-4</v>
      </c>
      <c r="H100" s="6">
        <f t="shared" si="4"/>
        <v>9.3596300000000005E-4</v>
      </c>
    </row>
    <row r="101" spans="6:8">
      <c r="F101" s="6">
        <f>F100*F100</f>
        <v>3.3124079527689779E-7</v>
      </c>
      <c r="G101" s="6">
        <f t="shared" ref="G101:H101" si="5">G100*G100</f>
        <v>2.12785696369E-7</v>
      </c>
      <c r="H101" s="6">
        <f t="shared" si="5"/>
        <v>8.7602673736900012E-7</v>
      </c>
    </row>
  </sheetData>
  <phoneticPr fontId="3" type="noConversion"/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867D3-5F03-DB44-A353-1DFEB7E1D983}">
  <sheetPr codeName="Sheet33"/>
  <dimension ref="A1:P400"/>
  <sheetViews>
    <sheetView workbookViewId="0">
      <selection activeCell="A2" sqref="A2"/>
    </sheetView>
  </sheetViews>
  <sheetFormatPr baseColWidth="10" defaultRowHeight="15"/>
  <cols>
    <col min="1" max="2" width="17.6640625" style="3" customWidth="1"/>
    <col min="3" max="3" width="12.1640625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2355</v>
      </c>
      <c r="B2" s="3" t="s">
        <v>2356</v>
      </c>
      <c r="C2" s="3" t="s">
        <v>2357</v>
      </c>
      <c r="D2" s="3" t="s">
        <v>67</v>
      </c>
      <c r="E2" s="3">
        <v>1</v>
      </c>
      <c r="F2" s="6">
        <f>E2/28260</f>
        <v>3.5385704175513094E-5</v>
      </c>
      <c r="G2" s="3">
        <v>0</v>
      </c>
      <c r="H2" s="3">
        <v>3.6100000000000003E-5</v>
      </c>
      <c r="I2" s="3" t="s">
        <v>15</v>
      </c>
    </row>
    <row r="3" spans="1:12">
      <c r="A3" s="3" t="s">
        <v>2355</v>
      </c>
      <c r="B3" s="3" t="s">
        <v>30</v>
      </c>
      <c r="C3" s="3" t="s">
        <v>2358</v>
      </c>
      <c r="D3" s="3" t="s">
        <v>67</v>
      </c>
      <c r="E3" s="3">
        <v>1</v>
      </c>
      <c r="F3" s="6">
        <f>E3/28260</f>
        <v>3.5385704175513094E-5</v>
      </c>
      <c r="L3" s="3" t="s">
        <v>77</v>
      </c>
    </row>
    <row r="4" spans="1:12">
      <c r="A4" s="3" t="s">
        <v>2355</v>
      </c>
      <c r="B4" s="3" t="s">
        <v>2359</v>
      </c>
      <c r="C4" s="3" t="s">
        <v>2360</v>
      </c>
      <c r="D4" s="3" t="s">
        <v>67</v>
      </c>
      <c r="E4" s="3">
        <v>1</v>
      </c>
      <c r="F4" s="6">
        <f>E4/28260</f>
        <v>3.5385704175513094E-5</v>
      </c>
      <c r="G4" s="3">
        <v>1.5849999999999999E-5</v>
      </c>
      <c r="H4" s="3">
        <v>1.0849999999999999E-5</v>
      </c>
      <c r="L4" s="3" t="s">
        <v>77</v>
      </c>
    </row>
    <row r="5" spans="1:12">
      <c r="A5" s="3" t="s">
        <v>2355</v>
      </c>
      <c r="B5" s="3" t="s">
        <v>2361</v>
      </c>
      <c r="C5" s="3" t="s">
        <v>2362</v>
      </c>
      <c r="D5" s="3" t="s">
        <v>67</v>
      </c>
      <c r="E5" s="3">
        <v>3</v>
      </c>
      <c r="F5" s="6">
        <f>E5/28260</f>
        <v>1.0615711252653928E-4</v>
      </c>
      <c r="G5" s="3">
        <v>3.1829999999999998E-5</v>
      </c>
      <c r="H5" s="3">
        <v>2.5360000000000001E-5</v>
      </c>
      <c r="J5" s="3" t="s">
        <v>70</v>
      </c>
    </row>
    <row r="6" spans="1:12">
      <c r="A6" s="3" t="s">
        <v>2355</v>
      </c>
      <c r="B6" s="3" t="s">
        <v>2363</v>
      </c>
      <c r="C6" s="3" t="s">
        <v>2364</v>
      </c>
      <c r="I6" s="3" t="s">
        <v>15</v>
      </c>
      <c r="J6" s="3" t="s">
        <v>16</v>
      </c>
    </row>
    <row r="7" spans="1:12">
      <c r="A7" s="3" t="s">
        <v>2355</v>
      </c>
      <c r="B7" s="3" t="s">
        <v>2365</v>
      </c>
      <c r="C7" s="3" t="s">
        <v>2366</v>
      </c>
      <c r="G7" s="3">
        <v>4.1829999999999998E-5</v>
      </c>
      <c r="H7" s="3">
        <v>2.2739999999999999E-5</v>
      </c>
      <c r="I7" s="3" t="s">
        <v>15</v>
      </c>
      <c r="J7" s="3" t="s">
        <v>16</v>
      </c>
    </row>
    <row r="8" spans="1:12">
      <c r="A8" s="3" t="s">
        <v>2355</v>
      </c>
      <c r="B8" s="3" t="s">
        <v>2367</v>
      </c>
      <c r="C8" s="3" t="s">
        <v>2368</v>
      </c>
      <c r="J8" s="3" t="s">
        <v>70</v>
      </c>
    </row>
    <row r="9" spans="1:12">
      <c r="A9" s="3" t="s">
        <v>2355</v>
      </c>
      <c r="B9" s="3" t="s">
        <v>2369</v>
      </c>
      <c r="C9" s="3" t="s">
        <v>2370</v>
      </c>
      <c r="J9" s="3" t="s">
        <v>70</v>
      </c>
    </row>
    <row r="10" spans="1:12">
      <c r="A10" s="3" t="s">
        <v>2355</v>
      </c>
      <c r="B10" s="3" t="s">
        <v>2371</v>
      </c>
      <c r="C10" s="3" t="s">
        <v>2372</v>
      </c>
      <c r="I10" s="3" t="s">
        <v>15</v>
      </c>
    </row>
    <row r="11" spans="1:12">
      <c r="A11" s="3" t="s">
        <v>2355</v>
      </c>
      <c r="B11" s="3" t="s">
        <v>2373</v>
      </c>
      <c r="C11" s="3" t="s">
        <v>2374</v>
      </c>
      <c r="G11" s="3">
        <v>0</v>
      </c>
      <c r="H11" s="3">
        <v>2.031E-5</v>
      </c>
      <c r="I11" s="3" t="s">
        <v>15</v>
      </c>
    </row>
    <row r="12" spans="1:12">
      <c r="A12" s="3" t="s">
        <v>2355</v>
      </c>
      <c r="B12" s="3" t="s">
        <v>2375</v>
      </c>
      <c r="C12" s="3" t="s">
        <v>2376</v>
      </c>
      <c r="G12" s="3">
        <v>1.8099999999999999E-5</v>
      </c>
      <c r="H12" s="3">
        <v>4.5229999999999999E-5</v>
      </c>
      <c r="I12" s="3" t="s">
        <v>15</v>
      </c>
    </row>
    <row r="13" spans="1:12">
      <c r="A13" s="3" t="s">
        <v>2355</v>
      </c>
      <c r="B13" s="3" t="s">
        <v>2377</v>
      </c>
      <c r="C13" s="3" t="s">
        <v>2378</v>
      </c>
      <c r="G13" s="3">
        <v>4.2200000000000003E-5</v>
      </c>
      <c r="H13" s="3">
        <v>3.4910000000000003E-5</v>
      </c>
      <c r="I13" s="3" t="s">
        <v>15</v>
      </c>
    </row>
    <row r="14" spans="1:12">
      <c r="A14" s="3" t="s">
        <v>2355</v>
      </c>
      <c r="B14" s="3" t="s">
        <v>2379</v>
      </c>
      <c r="C14" s="3" t="s">
        <v>2380</v>
      </c>
      <c r="G14" s="3">
        <v>0</v>
      </c>
      <c r="H14" s="3">
        <v>4.0720000000000001E-6</v>
      </c>
      <c r="I14" s="3" t="s">
        <v>15</v>
      </c>
    </row>
    <row r="15" spans="1:12">
      <c r="A15" s="3" t="s">
        <v>2355</v>
      </c>
      <c r="B15" s="3" t="s">
        <v>30</v>
      </c>
      <c r="C15" s="3" t="s">
        <v>2381</v>
      </c>
      <c r="I15" s="3" t="s">
        <v>15</v>
      </c>
    </row>
    <row r="16" spans="1:12">
      <c r="A16" s="3" t="s">
        <v>2355</v>
      </c>
      <c r="B16" s="3" t="s">
        <v>2382</v>
      </c>
      <c r="C16" s="3" t="s">
        <v>2383</v>
      </c>
      <c r="I16" s="3" t="s">
        <v>15</v>
      </c>
    </row>
    <row r="17" spans="1:12">
      <c r="A17" s="3" t="s">
        <v>2355</v>
      </c>
      <c r="B17" s="3" t="s">
        <v>2384</v>
      </c>
      <c r="C17" s="3" t="s">
        <v>2385</v>
      </c>
      <c r="I17" s="3" t="s">
        <v>15</v>
      </c>
    </row>
    <row r="18" spans="1:12">
      <c r="A18" s="3" t="s">
        <v>2355</v>
      </c>
      <c r="B18" s="3" t="s">
        <v>2386</v>
      </c>
      <c r="C18" s="3" t="s">
        <v>2387</v>
      </c>
      <c r="I18" s="3" t="s">
        <v>15</v>
      </c>
    </row>
    <row r="19" spans="1:12">
      <c r="A19" s="3" t="s">
        <v>2355</v>
      </c>
      <c r="B19" s="3" t="s">
        <v>2388</v>
      </c>
      <c r="C19" s="3" t="s">
        <v>2389</v>
      </c>
      <c r="G19" s="3">
        <v>8.9579999999999996E-6</v>
      </c>
      <c r="H19" s="3">
        <v>4.0620000000000002E-6</v>
      </c>
      <c r="L19" s="3" t="s">
        <v>19</v>
      </c>
    </row>
    <row r="20" spans="1:12">
      <c r="A20" s="3" t="s">
        <v>2355</v>
      </c>
      <c r="B20" s="3" t="s">
        <v>30</v>
      </c>
      <c r="C20" s="3" t="s">
        <v>2390</v>
      </c>
      <c r="G20" s="3">
        <v>1.2659999999999999E-4</v>
      </c>
      <c r="H20" s="3">
        <v>6.5289999999999993E-5</v>
      </c>
      <c r="L20" s="3" t="s">
        <v>19</v>
      </c>
    </row>
    <row r="21" spans="1:12">
      <c r="A21" s="3" t="s">
        <v>2355</v>
      </c>
      <c r="B21" s="3" t="s">
        <v>30</v>
      </c>
      <c r="C21" s="3" t="s">
        <v>2391</v>
      </c>
      <c r="G21" s="3">
        <v>9.0950000000000002E-6</v>
      </c>
      <c r="H21" s="3">
        <v>4.092E-6</v>
      </c>
      <c r="L21" s="3" t="s">
        <v>19</v>
      </c>
    </row>
    <row r="22" spans="1:12">
      <c r="A22" s="3" t="s">
        <v>2355</v>
      </c>
      <c r="B22" s="3" t="s">
        <v>30</v>
      </c>
      <c r="C22" s="3" t="s">
        <v>2392</v>
      </c>
      <c r="G22" s="3">
        <v>0</v>
      </c>
      <c r="H22" s="3">
        <v>4.0940000000000001E-6</v>
      </c>
      <c r="L22" s="3" t="s">
        <v>19</v>
      </c>
    </row>
    <row r="23" spans="1:12">
      <c r="A23" s="3" t="s">
        <v>2355</v>
      </c>
      <c r="B23" s="3" t="s">
        <v>30</v>
      </c>
      <c r="C23" s="3" t="s">
        <v>2393</v>
      </c>
      <c r="G23" s="3">
        <v>0</v>
      </c>
      <c r="H23" s="3">
        <v>4.0969999999999999E-6</v>
      </c>
      <c r="L23" s="3" t="s">
        <v>19</v>
      </c>
    </row>
    <row r="24" spans="1:12">
      <c r="A24" s="3" t="s">
        <v>2355</v>
      </c>
      <c r="B24" s="3" t="s">
        <v>30</v>
      </c>
      <c r="C24" s="3" t="s">
        <v>2394</v>
      </c>
      <c r="G24" s="3">
        <v>0</v>
      </c>
      <c r="H24" s="3">
        <v>4.1019999999999999E-6</v>
      </c>
      <c r="L24" s="3" t="s">
        <v>19</v>
      </c>
    </row>
    <row r="25" spans="1:12">
      <c r="A25" s="3" t="s">
        <v>2355</v>
      </c>
      <c r="B25" s="3" t="s">
        <v>30</v>
      </c>
      <c r="C25" s="3" t="s">
        <v>2395</v>
      </c>
      <c r="G25" s="3">
        <v>0</v>
      </c>
      <c r="H25" s="3">
        <v>8.2039999999999997E-6</v>
      </c>
      <c r="L25" s="3" t="s">
        <v>19</v>
      </c>
    </row>
    <row r="26" spans="1:12">
      <c r="A26" s="3" t="s">
        <v>2355</v>
      </c>
      <c r="B26" s="3" t="s">
        <v>30</v>
      </c>
      <c r="C26" s="3" t="s">
        <v>2396</v>
      </c>
      <c r="G26" s="3">
        <v>0</v>
      </c>
      <c r="H26" s="3">
        <v>5.3369999999999999E-5</v>
      </c>
      <c r="L26" s="3" t="s">
        <v>19</v>
      </c>
    </row>
    <row r="27" spans="1:12">
      <c r="A27" s="3" t="s">
        <v>2355</v>
      </c>
      <c r="B27" s="3" t="s">
        <v>30</v>
      </c>
      <c r="C27" s="3" t="s">
        <v>2397</v>
      </c>
      <c r="G27" s="3">
        <v>0</v>
      </c>
      <c r="H27" s="3">
        <v>4.1060000000000002E-6</v>
      </c>
      <c r="L27" s="3" t="s">
        <v>19</v>
      </c>
    </row>
    <row r="28" spans="1:12">
      <c r="A28" s="3" t="s">
        <v>2355</v>
      </c>
      <c r="B28" s="3" t="s">
        <v>2398</v>
      </c>
      <c r="C28" s="3" t="s">
        <v>2399</v>
      </c>
      <c r="G28" s="3">
        <v>0</v>
      </c>
      <c r="H28" s="3">
        <v>4.0690000000000003E-6</v>
      </c>
      <c r="L28" s="3" t="s">
        <v>19</v>
      </c>
    </row>
    <row r="29" spans="1:12">
      <c r="A29" s="3" t="s">
        <v>2355</v>
      </c>
      <c r="B29" s="3" t="s">
        <v>2400</v>
      </c>
      <c r="C29" s="3" t="s">
        <v>2401</v>
      </c>
      <c r="G29" s="3">
        <v>0</v>
      </c>
      <c r="H29" s="3">
        <v>4.211E-6</v>
      </c>
      <c r="L29" s="3" t="s">
        <v>19</v>
      </c>
    </row>
    <row r="30" spans="1:12">
      <c r="A30" s="3" t="s">
        <v>2355</v>
      </c>
      <c r="B30" s="3" t="s">
        <v>2402</v>
      </c>
      <c r="C30" s="3" t="s">
        <v>2403</v>
      </c>
      <c r="G30" s="3">
        <v>1.7960000000000001E-5</v>
      </c>
      <c r="H30" s="3">
        <v>8.1499999999999999E-6</v>
      </c>
      <c r="L30" s="3" t="s">
        <v>19</v>
      </c>
    </row>
    <row r="31" spans="1:12">
      <c r="A31" s="3" t="s">
        <v>2355</v>
      </c>
      <c r="B31" s="3" t="s">
        <v>2404</v>
      </c>
      <c r="C31" s="3" t="s">
        <v>2405</v>
      </c>
      <c r="G31" s="3">
        <v>0</v>
      </c>
      <c r="H31" s="3">
        <v>4.0609999999999997E-6</v>
      </c>
      <c r="L31" s="3" t="s">
        <v>19</v>
      </c>
    </row>
    <row r="32" spans="1:12">
      <c r="A32" s="3" t="s">
        <v>2355</v>
      </c>
      <c r="B32" s="3" t="s">
        <v>2406</v>
      </c>
      <c r="C32" s="3" t="s">
        <v>1749</v>
      </c>
      <c r="G32" s="3">
        <v>0</v>
      </c>
      <c r="H32" s="3">
        <v>4.0609999999999997E-6</v>
      </c>
      <c r="L32" s="3" t="s">
        <v>19</v>
      </c>
    </row>
    <row r="33" spans="1:16">
      <c r="A33" s="3" t="s">
        <v>2355</v>
      </c>
      <c r="B33" s="3" t="s">
        <v>2407</v>
      </c>
      <c r="C33" s="3" t="s">
        <v>2408</v>
      </c>
      <c r="G33" s="3">
        <v>0</v>
      </c>
      <c r="H33" s="3">
        <v>3.2379999999999998E-5</v>
      </c>
      <c r="L33" s="3" t="s">
        <v>19</v>
      </c>
    </row>
    <row r="34" spans="1:16">
      <c r="A34" s="3" t="s">
        <v>2355</v>
      </c>
      <c r="B34" s="3" t="s">
        <v>2409</v>
      </c>
      <c r="C34" s="3" t="s">
        <v>2410</v>
      </c>
      <c r="G34" s="3">
        <v>0</v>
      </c>
      <c r="H34" s="3">
        <v>3.2339999999999999E-5</v>
      </c>
      <c r="L34" s="3" t="s">
        <v>19</v>
      </c>
    </row>
    <row r="35" spans="1:16">
      <c r="A35" s="3" t="s">
        <v>2355</v>
      </c>
      <c r="B35" s="3" t="s">
        <v>30</v>
      </c>
      <c r="C35" s="3" t="s">
        <v>2411</v>
      </c>
      <c r="G35" s="3">
        <v>0</v>
      </c>
      <c r="H35" s="3">
        <v>4.0679999999999998E-6</v>
      </c>
      <c r="L35" s="3" t="s">
        <v>32</v>
      </c>
    </row>
    <row r="39" spans="1:16">
      <c r="C39" s="8" t="s">
        <v>417</v>
      </c>
      <c r="E39" s="3">
        <f>SUM(E2:E35)</f>
        <v>6</v>
      </c>
      <c r="F39" s="3">
        <f t="shared" ref="F39:H39" si="0">SUM(F2:F35)</f>
        <v>2.1231422505307856E-4</v>
      </c>
      <c r="G39" s="3">
        <f t="shared" si="0"/>
        <v>3.1242299999999999E-4</v>
      </c>
      <c r="H39" s="3">
        <f t="shared" si="0"/>
        <v>4.4432899999999993E-4</v>
      </c>
      <c r="M39" s="8" t="s">
        <v>101</v>
      </c>
      <c r="O39" s="7" t="s">
        <v>102</v>
      </c>
      <c r="P39" s="7" t="s">
        <v>103</v>
      </c>
    </row>
    <row r="40" spans="1:16">
      <c r="M40" s="9"/>
      <c r="O40" s="3">
        <v>126562</v>
      </c>
      <c r="P40" s="3">
        <v>277028</v>
      </c>
    </row>
    <row r="41" spans="1:16">
      <c r="O41" s="3">
        <f>G39*O40</f>
        <v>39.540879726</v>
      </c>
      <c r="P41" s="3">
        <f>H39*P40</f>
        <v>123.09157421199998</v>
      </c>
    </row>
    <row r="42" spans="1:16">
      <c r="F42" s="3">
        <v>2.1231399999999999E-4</v>
      </c>
      <c r="G42" s="3">
        <v>7.7918999999999997E-5</v>
      </c>
      <c r="H42" s="3">
        <v>4.6206099999999999E-4</v>
      </c>
      <c r="J42" s="3">
        <f>F42*F42*100000</f>
        <v>4.5077234595999995E-3</v>
      </c>
      <c r="K42" s="3">
        <f t="shared" ref="K42:L42" si="1">G42*G42*100000</f>
        <v>6.0713705609999997E-4</v>
      </c>
      <c r="L42" s="3">
        <f t="shared" si="1"/>
        <v>2.1350036772099998E-2</v>
      </c>
      <c r="O42" s="7" t="s">
        <v>104</v>
      </c>
    </row>
    <row r="43" spans="1:16">
      <c r="O43" s="3" t="s">
        <v>416</v>
      </c>
    </row>
    <row r="44" spans="1:16">
      <c r="F44" s="3">
        <v>3.1605099999999997E-4</v>
      </c>
      <c r="G44" s="3">
        <v>2.25801E-4</v>
      </c>
      <c r="H44" s="3">
        <v>4.3034699999999998E-4</v>
      </c>
      <c r="J44" s="3">
        <f>F44*F44*100000</f>
        <v>9.9888234600999989E-3</v>
      </c>
      <c r="K44" s="3">
        <f t="shared" ref="K44:L44" si="2">G44*G44*100000</f>
        <v>5.0986091601000006E-3</v>
      </c>
      <c r="L44" s="3">
        <f t="shared" si="2"/>
        <v>1.8519854040899997E-2</v>
      </c>
      <c r="O44" s="3">
        <v>28260</v>
      </c>
    </row>
    <row r="45" spans="1:16">
      <c r="O45" s="3">
        <v>6</v>
      </c>
    </row>
    <row r="46" spans="1:16">
      <c r="F46" s="3">
        <v>4.4399799999999997E-4</v>
      </c>
      <c r="G46" s="3">
        <v>3.69019E-4</v>
      </c>
      <c r="H46" s="3">
        <v>5.2972999999999996E-4</v>
      </c>
      <c r="J46" s="3">
        <f>F46*F46*100000</f>
        <v>1.9713422400399996E-2</v>
      </c>
      <c r="K46" s="3">
        <f t="shared" ref="K46:L46" si="3">G46*G46*100000</f>
        <v>1.3617502236100001E-2</v>
      </c>
      <c r="L46" s="3">
        <f t="shared" si="3"/>
        <v>2.8061387289999996E-2</v>
      </c>
    </row>
    <row r="399" spans="6:8">
      <c r="F399" s="6">
        <f>SUM(F2:F398)</f>
        <v>1.396991450106157E-3</v>
      </c>
      <c r="G399" s="6">
        <f>SUM(G2:G398)</f>
        <v>1.297585E-3</v>
      </c>
      <c r="H399" s="6">
        <f>SUM(H2:H398)</f>
        <v>2.3107959999999995E-3</v>
      </c>
    </row>
    <row r="400" spans="6:8">
      <c r="F400" s="3">
        <f>F399*F399</f>
        <v>1.9515851116697032E-6</v>
      </c>
      <c r="G400" s="3">
        <f>G399*G399</f>
        <v>1.6837268322249999E-6</v>
      </c>
      <c r="H400" s="3">
        <f>H399*H399</f>
        <v>5.3397781536159979E-6</v>
      </c>
    </row>
  </sheetData>
  <phoneticPr fontId="3" type="noConversion"/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52CCD-CD7F-6648-AAAD-A6AF42FB80CD}">
  <sheetPr codeName="Sheet34"/>
  <dimension ref="A1:P401"/>
  <sheetViews>
    <sheetView workbookViewId="0">
      <selection activeCell="A2" sqref="A2"/>
    </sheetView>
  </sheetViews>
  <sheetFormatPr baseColWidth="10" defaultRowHeight="15"/>
  <cols>
    <col min="1" max="1" width="20" style="3" customWidth="1"/>
    <col min="2" max="2" width="16.5" style="3" customWidth="1"/>
    <col min="3" max="3" width="14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2412</v>
      </c>
      <c r="B2" s="3" t="s">
        <v>2413</v>
      </c>
      <c r="C2" s="3" t="s">
        <v>2414</v>
      </c>
      <c r="D2" s="3" t="s">
        <v>67</v>
      </c>
      <c r="E2" s="3">
        <v>1</v>
      </c>
      <c r="F2" s="6">
        <f t="shared" ref="F2:F7" si="0">E2/28260</f>
        <v>3.5385704175513094E-5</v>
      </c>
      <c r="K2" s="3" t="s">
        <v>19</v>
      </c>
    </row>
    <row r="3" spans="1:12">
      <c r="A3" s="3" t="s">
        <v>2412</v>
      </c>
      <c r="B3" s="3" t="s">
        <v>2415</v>
      </c>
      <c r="C3" s="3" t="s">
        <v>2180</v>
      </c>
      <c r="D3" s="3" t="s">
        <v>67</v>
      </c>
      <c r="E3" s="3">
        <v>2</v>
      </c>
      <c r="F3" s="6">
        <f t="shared" si="0"/>
        <v>7.0771408351026188E-5</v>
      </c>
      <c r="G3" s="3">
        <v>0</v>
      </c>
      <c r="H3" s="3">
        <v>6.9120000000000002E-5</v>
      </c>
      <c r="I3" s="3" t="s">
        <v>15</v>
      </c>
      <c r="J3" s="3" t="s">
        <v>16</v>
      </c>
    </row>
    <row r="4" spans="1:12">
      <c r="A4" s="3" t="s">
        <v>2412</v>
      </c>
      <c r="B4" s="3" t="s">
        <v>2416</v>
      </c>
      <c r="C4" s="3" t="s">
        <v>2417</v>
      </c>
      <c r="D4" s="3" t="s">
        <v>67</v>
      </c>
      <c r="E4" s="3">
        <v>2</v>
      </c>
      <c r="F4" s="6">
        <f t="shared" si="0"/>
        <v>7.0771408351026188E-5</v>
      </c>
      <c r="G4" s="3">
        <v>8.952E-6</v>
      </c>
      <c r="H4" s="3">
        <v>1.218E-5</v>
      </c>
      <c r="I4" s="3" t="s">
        <v>15</v>
      </c>
      <c r="J4" s="3" t="s">
        <v>16</v>
      </c>
    </row>
    <row r="5" spans="1:12">
      <c r="A5" s="3" t="s">
        <v>2412</v>
      </c>
      <c r="B5" s="3" t="s">
        <v>2418</v>
      </c>
      <c r="C5" s="3" t="s">
        <v>2419</v>
      </c>
      <c r="D5" s="3" t="s">
        <v>67</v>
      </c>
      <c r="E5" s="3">
        <v>2</v>
      </c>
      <c r="F5" s="6">
        <f t="shared" si="0"/>
        <v>7.0771408351026188E-5</v>
      </c>
      <c r="I5" s="3" t="s">
        <v>15</v>
      </c>
    </row>
    <row r="6" spans="1:12">
      <c r="A6" s="3" t="s">
        <v>2412</v>
      </c>
      <c r="B6" s="3" t="s">
        <v>2420</v>
      </c>
      <c r="C6" s="3" t="s">
        <v>2421</v>
      </c>
      <c r="D6" s="3" t="s">
        <v>67</v>
      </c>
      <c r="E6" s="3">
        <v>4</v>
      </c>
      <c r="F6" s="6">
        <f t="shared" si="0"/>
        <v>1.4154281670205238E-4</v>
      </c>
      <c r="G6" s="3">
        <v>2.3669999999999999E-5</v>
      </c>
      <c r="H6" s="3">
        <v>1.804E-5</v>
      </c>
      <c r="I6" s="3" t="s">
        <v>15</v>
      </c>
    </row>
    <row r="7" spans="1:12">
      <c r="A7" s="3" t="s">
        <v>2412</v>
      </c>
      <c r="B7" s="3" t="s">
        <v>2422</v>
      </c>
      <c r="C7" s="3" t="s">
        <v>2423</v>
      </c>
      <c r="D7" s="3" t="s">
        <v>67</v>
      </c>
      <c r="E7" s="3">
        <v>8</v>
      </c>
      <c r="F7" s="6">
        <f t="shared" si="0"/>
        <v>2.8308563340410475E-4</v>
      </c>
      <c r="G7" s="3">
        <v>7.1039999999999997E-5</v>
      </c>
      <c r="H7" s="3">
        <v>3.2469999999999999E-5</v>
      </c>
      <c r="I7" s="3" t="s">
        <v>15</v>
      </c>
      <c r="J7" s="3" t="s">
        <v>16</v>
      </c>
    </row>
    <row r="8" spans="1:12">
      <c r="A8" s="3" t="s">
        <v>2412</v>
      </c>
      <c r="B8" s="3" t="s">
        <v>2424</v>
      </c>
      <c r="C8" s="3" t="s">
        <v>2425</v>
      </c>
      <c r="J8" s="3" t="s">
        <v>16</v>
      </c>
    </row>
    <row r="9" spans="1:12">
      <c r="A9" s="3" t="s">
        <v>2412</v>
      </c>
      <c r="B9" s="3" t="s">
        <v>2426</v>
      </c>
      <c r="C9" s="3" t="s">
        <v>2427</v>
      </c>
      <c r="J9" s="3" t="s">
        <v>16</v>
      </c>
    </row>
    <row r="10" spans="1:12">
      <c r="A10" s="3" t="s">
        <v>2412</v>
      </c>
      <c r="B10" s="3" t="s">
        <v>2428</v>
      </c>
      <c r="C10" s="3" t="s">
        <v>2429</v>
      </c>
      <c r="J10" s="3" t="s">
        <v>70</v>
      </c>
    </row>
    <row r="11" spans="1:12">
      <c r="A11" s="3" t="s">
        <v>2412</v>
      </c>
      <c r="B11" s="3" t="s">
        <v>2430</v>
      </c>
      <c r="C11" s="3" t="s">
        <v>2431</v>
      </c>
      <c r="I11" s="3" t="s">
        <v>15</v>
      </c>
      <c r="J11" s="3" t="s">
        <v>16</v>
      </c>
    </row>
    <row r="12" spans="1:12">
      <c r="A12" s="3" t="s">
        <v>2412</v>
      </c>
      <c r="B12" s="3" t="s">
        <v>2432</v>
      </c>
      <c r="C12" s="3" t="s">
        <v>2433</v>
      </c>
      <c r="G12" s="3">
        <v>1.791E-5</v>
      </c>
      <c r="H12" s="3">
        <v>8.1249999999999993E-6</v>
      </c>
      <c r="J12" s="3" t="s">
        <v>70</v>
      </c>
    </row>
    <row r="13" spans="1:12">
      <c r="A13" s="3" t="s">
        <v>2412</v>
      </c>
      <c r="B13" s="3" t="s">
        <v>2434</v>
      </c>
      <c r="C13" s="3" t="s">
        <v>2435</v>
      </c>
      <c r="J13" s="3" t="s">
        <v>70</v>
      </c>
    </row>
    <row r="14" spans="1:12">
      <c r="A14" s="3" t="s">
        <v>2412</v>
      </c>
      <c r="B14" s="3" t="s">
        <v>30</v>
      </c>
      <c r="C14" s="3" t="s">
        <v>2436</v>
      </c>
      <c r="J14" s="3" t="s">
        <v>70</v>
      </c>
    </row>
    <row r="15" spans="1:12">
      <c r="A15" s="3" t="s">
        <v>2412</v>
      </c>
      <c r="C15" s="3" t="s">
        <v>2437</v>
      </c>
      <c r="J15" s="3" t="s">
        <v>16</v>
      </c>
    </row>
    <row r="16" spans="1:12">
      <c r="A16" s="3" t="s">
        <v>2412</v>
      </c>
      <c r="B16" s="3" t="s">
        <v>2438</v>
      </c>
      <c r="C16" s="3" t="s">
        <v>2439</v>
      </c>
      <c r="G16" s="3">
        <v>1.579E-5</v>
      </c>
      <c r="H16" s="3">
        <v>1.082E-5</v>
      </c>
      <c r="I16" s="3" t="s">
        <v>15</v>
      </c>
      <c r="J16" s="3" t="s">
        <v>16</v>
      </c>
    </row>
    <row r="17" spans="1:10">
      <c r="A17" s="3" t="s">
        <v>2412</v>
      </c>
      <c r="B17" s="3" t="s">
        <v>2440</v>
      </c>
      <c r="C17" s="3" t="s">
        <v>2441</v>
      </c>
      <c r="G17" s="3">
        <v>6.6649999999999994E-5</v>
      </c>
      <c r="H17" s="3">
        <v>3.2289999999999997E-5</v>
      </c>
      <c r="I17" s="3" t="s">
        <v>15</v>
      </c>
      <c r="J17" s="3" t="s">
        <v>16</v>
      </c>
    </row>
    <row r="18" spans="1:10">
      <c r="A18" s="3" t="s">
        <v>2412</v>
      </c>
      <c r="B18" s="3" t="s">
        <v>2442</v>
      </c>
      <c r="C18" s="3" t="s">
        <v>2443</v>
      </c>
      <c r="I18" s="3" t="s">
        <v>15</v>
      </c>
      <c r="J18" s="3" t="s">
        <v>16</v>
      </c>
    </row>
    <row r="19" spans="1:10">
      <c r="A19" s="3" t="s">
        <v>2412</v>
      </c>
      <c r="B19" s="3" t="s">
        <v>1248</v>
      </c>
      <c r="C19" s="3" t="s">
        <v>2444</v>
      </c>
      <c r="J19" s="3" t="s">
        <v>70</v>
      </c>
    </row>
    <row r="20" spans="1:10">
      <c r="A20" s="3" t="s">
        <v>2412</v>
      </c>
      <c r="B20" s="3" t="s">
        <v>2445</v>
      </c>
      <c r="C20" s="3" t="s">
        <v>397</v>
      </c>
      <c r="G20" s="3">
        <v>1.5780000000000001E-5</v>
      </c>
      <c r="H20" s="3">
        <v>1.804E-5</v>
      </c>
      <c r="I20" s="3" t="s">
        <v>15</v>
      </c>
      <c r="J20" s="3" t="s">
        <v>16</v>
      </c>
    </row>
    <row r="21" spans="1:10">
      <c r="A21" s="3" t="s">
        <v>2412</v>
      </c>
      <c r="B21" s="3" t="s">
        <v>2446</v>
      </c>
      <c r="C21" s="3" t="s">
        <v>2447</v>
      </c>
      <c r="J21" s="3" t="s">
        <v>70</v>
      </c>
    </row>
    <row r="22" spans="1:10">
      <c r="A22" s="3" t="s">
        <v>2412</v>
      </c>
      <c r="B22" s="3" t="s">
        <v>2448</v>
      </c>
      <c r="C22" s="3" t="s">
        <v>2449</v>
      </c>
      <c r="I22" s="3" t="s">
        <v>15</v>
      </c>
      <c r="J22" s="3" t="s">
        <v>16</v>
      </c>
    </row>
    <row r="23" spans="1:10">
      <c r="A23" s="3" t="s">
        <v>2412</v>
      </c>
      <c r="B23" s="3" t="s">
        <v>2450</v>
      </c>
      <c r="C23" s="3" t="s">
        <v>2451</v>
      </c>
      <c r="I23" s="3" t="s">
        <v>15</v>
      </c>
      <c r="J23" s="3" t="s">
        <v>16</v>
      </c>
    </row>
    <row r="24" spans="1:10">
      <c r="A24" s="3" t="s">
        <v>2412</v>
      </c>
      <c r="B24" s="3" t="s">
        <v>2452</v>
      </c>
      <c r="C24" s="3" t="s">
        <v>2196</v>
      </c>
      <c r="I24" s="3" t="s">
        <v>15</v>
      </c>
      <c r="J24" s="3" t="s">
        <v>16</v>
      </c>
    </row>
    <row r="25" spans="1:10">
      <c r="A25" s="3" t="s">
        <v>2412</v>
      </c>
      <c r="B25" s="3" t="s">
        <v>2453</v>
      </c>
      <c r="C25" s="3" t="s">
        <v>2454</v>
      </c>
      <c r="G25" s="3">
        <v>8.9579999999999996E-6</v>
      </c>
      <c r="H25" s="3">
        <v>4.0659999999999997E-6</v>
      </c>
      <c r="I25" s="3" t="s">
        <v>15</v>
      </c>
      <c r="J25" s="3" t="s">
        <v>16</v>
      </c>
    </row>
    <row r="26" spans="1:10">
      <c r="A26" s="3" t="s">
        <v>2412</v>
      </c>
      <c r="B26" s="3" t="s">
        <v>2455</v>
      </c>
      <c r="C26" s="3" t="s">
        <v>2456</v>
      </c>
      <c r="J26" s="3" t="s">
        <v>16</v>
      </c>
    </row>
    <row r="27" spans="1:10">
      <c r="A27" s="3" t="s">
        <v>2412</v>
      </c>
      <c r="B27" s="3" t="s">
        <v>2457</v>
      </c>
      <c r="C27" s="3" t="s">
        <v>2458</v>
      </c>
      <c r="I27" s="3" t="s">
        <v>15</v>
      </c>
      <c r="J27" s="3" t="s">
        <v>16</v>
      </c>
    </row>
    <row r="28" spans="1:10">
      <c r="A28" s="3" t="s">
        <v>2412</v>
      </c>
      <c r="B28" s="3" t="s">
        <v>30</v>
      </c>
      <c r="C28" s="3" t="s">
        <v>2459</v>
      </c>
      <c r="G28" s="3">
        <v>8.9779999999999994E-6</v>
      </c>
      <c r="H28" s="3">
        <v>4.121E-6</v>
      </c>
      <c r="I28" s="3" t="s">
        <v>15</v>
      </c>
      <c r="J28" s="3" t="s">
        <v>16</v>
      </c>
    </row>
    <row r="29" spans="1:10">
      <c r="A29" s="3" t="s">
        <v>2412</v>
      </c>
      <c r="B29" s="3" t="s">
        <v>2460</v>
      </c>
      <c r="C29" s="3" t="s">
        <v>2461</v>
      </c>
      <c r="G29" s="3">
        <v>0</v>
      </c>
      <c r="H29" s="3">
        <v>4.0640000000000004E-6</v>
      </c>
      <c r="I29" s="3" t="s">
        <v>15</v>
      </c>
      <c r="J29" s="3" t="s">
        <v>16</v>
      </c>
    </row>
    <row r="30" spans="1:10">
      <c r="A30" s="3" t="s">
        <v>2412</v>
      </c>
      <c r="B30" s="3" t="s">
        <v>2462</v>
      </c>
      <c r="C30" s="3" t="s">
        <v>2463</v>
      </c>
      <c r="I30" s="3" t="s">
        <v>15</v>
      </c>
      <c r="J30" s="3" t="s">
        <v>16</v>
      </c>
    </row>
    <row r="31" spans="1:10">
      <c r="A31" s="3" t="s">
        <v>2412</v>
      </c>
      <c r="B31" s="3" t="s">
        <v>2464</v>
      </c>
      <c r="C31" s="3" t="s">
        <v>2465</v>
      </c>
      <c r="I31" s="3" t="s">
        <v>15</v>
      </c>
      <c r="J31" s="3" t="s">
        <v>16</v>
      </c>
    </row>
    <row r="32" spans="1:10">
      <c r="A32" s="3" t="s">
        <v>2412</v>
      </c>
      <c r="B32" s="3" t="s">
        <v>2466</v>
      </c>
      <c r="C32" s="3" t="s">
        <v>2467</v>
      </c>
      <c r="G32" s="3">
        <v>0</v>
      </c>
      <c r="H32" s="3">
        <v>2.1710000000000001E-5</v>
      </c>
      <c r="I32" s="3" t="s">
        <v>15</v>
      </c>
      <c r="J32" s="3" t="s">
        <v>153</v>
      </c>
    </row>
    <row r="33" spans="1:10">
      <c r="A33" s="3" t="s">
        <v>2412</v>
      </c>
      <c r="B33" s="3" t="s">
        <v>2468</v>
      </c>
      <c r="C33" s="3" t="s">
        <v>1879</v>
      </c>
      <c r="I33" s="3" t="s">
        <v>15</v>
      </c>
      <c r="J33" s="3" t="s">
        <v>16</v>
      </c>
    </row>
    <row r="34" spans="1:10">
      <c r="A34" s="3" t="s">
        <v>2412</v>
      </c>
      <c r="B34" s="3" t="s">
        <v>2469</v>
      </c>
      <c r="C34" s="3" t="s">
        <v>2470</v>
      </c>
      <c r="I34" s="3" t="s">
        <v>15</v>
      </c>
      <c r="J34" s="3" t="s">
        <v>16</v>
      </c>
    </row>
    <row r="35" spans="1:10">
      <c r="A35" s="3" t="s">
        <v>2412</v>
      </c>
      <c r="B35" s="3" t="s">
        <v>2471</v>
      </c>
      <c r="C35" s="3" t="s">
        <v>2472</v>
      </c>
      <c r="I35" s="3" t="s">
        <v>15</v>
      </c>
      <c r="J35" s="3" t="s">
        <v>153</v>
      </c>
    </row>
    <row r="36" spans="1:10">
      <c r="A36" s="3" t="s">
        <v>2412</v>
      </c>
      <c r="B36" s="3" t="s">
        <v>2473</v>
      </c>
      <c r="C36" s="3" t="s">
        <v>2050</v>
      </c>
      <c r="I36" s="3" t="s">
        <v>15</v>
      </c>
      <c r="J36" s="3" t="s">
        <v>16</v>
      </c>
    </row>
    <row r="37" spans="1:10">
      <c r="A37" s="3" t="s">
        <v>2412</v>
      </c>
      <c r="B37" s="3" t="s">
        <v>2064</v>
      </c>
      <c r="C37" s="3" t="s">
        <v>2065</v>
      </c>
      <c r="G37" s="3">
        <v>8.9509999999999995E-6</v>
      </c>
      <c r="H37" s="3">
        <v>8.1210000000000007E-6</v>
      </c>
      <c r="I37" s="3" t="s">
        <v>15</v>
      </c>
      <c r="J37" s="3" t="s">
        <v>16</v>
      </c>
    </row>
    <row r="38" spans="1:10">
      <c r="A38" s="3" t="s">
        <v>2412</v>
      </c>
      <c r="B38" s="3" t="s">
        <v>2474</v>
      </c>
      <c r="C38" s="3" t="s">
        <v>2475</v>
      </c>
      <c r="G38" s="3">
        <v>8.9539999999999993E-6</v>
      </c>
      <c r="H38" s="3">
        <v>4.0620000000000002E-6</v>
      </c>
      <c r="I38" s="3" t="s">
        <v>15</v>
      </c>
      <c r="J38" s="3" t="s">
        <v>16</v>
      </c>
    </row>
    <row r="39" spans="1:10">
      <c r="A39" s="3" t="s">
        <v>2412</v>
      </c>
      <c r="B39" s="3" t="s">
        <v>2476</v>
      </c>
      <c r="C39" s="3" t="s">
        <v>2477</v>
      </c>
      <c r="I39" s="3" t="s">
        <v>15</v>
      </c>
      <c r="J39" s="3" t="s">
        <v>16</v>
      </c>
    </row>
    <row r="40" spans="1:10">
      <c r="A40" s="3" t="s">
        <v>2412</v>
      </c>
      <c r="B40" s="3" t="s">
        <v>2478</v>
      </c>
      <c r="C40" s="3" t="s">
        <v>2479</v>
      </c>
      <c r="G40" s="3">
        <v>8.9539999999999993E-6</v>
      </c>
      <c r="H40" s="3">
        <v>4.0620000000000002E-6</v>
      </c>
      <c r="I40" s="3" t="s">
        <v>15</v>
      </c>
      <c r="J40" s="3" t="s">
        <v>70</v>
      </c>
    </row>
    <row r="41" spans="1:10">
      <c r="A41" s="3" t="s">
        <v>2412</v>
      </c>
      <c r="B41" s="3" t="s">
        <v>2480</v>
      </c>
      <c r="C41" s="3" t="s">
        <v>2481</v>
      </c>
      <c r="I41" s="3" t="s">
        <v>15</v>
      </c>
    </row>
    <row r="42" spans="1:10">
      <c r="A42" s="3" t="s">
        <v>2412</v>
      </c>
      <c r="B42" s="3" t="s">
        <v>2482</v>
      </c>
      <c r="C42" s="3" t="s">
        <v>2483</v>
      </c>
      <c r="I42" s="3" t="s">
        <v>15</v>
      </c>
    </row>
    <row r="43" spans="1:10">
      <c r="A43" s="3" t="s">
        <v>2412</v>
      </c>
      <c r="B43" s="3" t="s">
        <v>2484</v>
      </c>
      <c r="C43" s="3" t="s">
        <v>2485</v>
      </c>
      <c r="I43" s="3" t="s">
        <v>15</v>
      </c>
    </row>
    <row r="44" spans="1:10">
      <c r="A44" s="3" t="s">
        <v>2412</v>
      </c>
      <c r="B44" s="3" t="s">
        <v>2486</v>
      </c>
      <c r="C44" s="3" t="s">
        <v>2487</v>
      </c>
      <c r="I44" s="3" t="s">
        <v>15</v>
      </c>
    </row>
    <row r="45" spans="1:10">
      <c r="A45" s="3" t="s">
        <v>2412</v>
      </c>
      <c r="B45" s="3" t="s">
        <v>2488</v>
      </c>
      <c r="C45" s="3" t="s">
        <v>2489</v>
      </c>
      <c r="I45" s="3" t="s">
        <v>15</v>
      </c>
    </row>
    <row r="46" spans="1:10">
      <c r="A46" s="3" t="s">
        <v>2412</v>
      </c>
      <c r="B46" s="3" t="s">
        <v>2490</v>
      </c>
      <c r="C46" s="3" t="s">
        <v>2491</v>
      </c>
      <c r="I46" s="3" t="s">
        <v>15</v>
      </c>
    </row>
    <row r="47" spans="1:10">
      <c r="A47" s="3" t="s">
        <v>2412</v>
      </c>
      <c r="B47" s="3" t="s">
        <v>2492</v>
      </c>
      <c r="C47" s="3" t="s">
        <v>2493</v>
      </c>
      <c r="I47" s="3" t="s">
        <v>15</v>
      </c>
    </row>
    <row r="48" spans="1:10">
      <c r="A48" s="3" t="s">
        <v>2412</v>
      </c>
      <c r="B48" s="3" t="s">
        <v>2494</v>
      </c>
      <c r="C48" s="3" t="s">
        <v>2495</v>
      </c>
      <c r="G48" s="3">
        <v>0</v>
      </c>
      <c r="H48" s="3">
        <v>4.0609999999999997E-6</v>
      </c>
      <c r="I48" s="3" t="s">
        <v>15</v>
      </c>
    </row>
    <row r="49" spans="1:9">
      <c r="A49" s="3" t="s">
        <v>2412</v>
      </c>
      <c r="B49" s="3" t="s">
        <v>2496</v>
      </c>
      <c r="C49" s="3" t="s">
        <v>2497</v>
      </c>
      <c r="I49" s="3" t="s">
        <v>15</v>
      </c>
    </row>
    <row r="50" spans="1:9">
      <c r="A50" s="3" t="s">
        <v>2412</v>
      </c>
      <c r="B50" s="3" t="s">
        <v>2498</v>
      </c>
      <c r="C50" s="3" t="s">
        <v>2499</v>
      </c>
      <c r="I50" s="3" t="s">
        <v>15</v>
      </c>
    </row>
    <row r="51" spans="1:9">
      <c r="A51" s="3" t="s">
        <v>2412</v>
      </c>
      <c r="B51" s="3" t="s">
        <v>2500</v>
      </c>
      <c r="C51" s="3" t="s">
        <v>2501</v>
      </c>
      <c r="I51" s="3" t="s">
        <v>15</v>
      </c>
    </row>
    <row r="52" spans="1:9">
      <c r="A52" s="3" t="s">
        <v>2412</v>
      </c>
      <c r="B52" s="3" t="s">
        <v>2502</v>
      </c>
      <c r="C52" s="3" t="s">
        <v>2503</v>
      </c>
      <c r="I52" s="3" t="s">
        <v>15</v>
      </c>
    </row>
    <row r="53" spans="1:9">
      <c r="A53" s="3" t="s">
        <v>2412</v>
      </c>
      <c r="B53" s="3" t="s">
        <v>2504</v>
      </c>
      <c r="C53" s="3" t="s">
        <v>2505</v>
      </c>
      <c r="G53" s="3">
        <v>8.9530000000000005E-6</v>
      </c>
      <c r="H53" s="3">
        <v>4.0609999999999997E-6</v>
      </c>
      <c r="I53" s="3" t="s">
        <v>15</v>
      </c>
    </row>
    <row r="54" spans="1:9">
      <c r="A54" s="3" t="s">
        <v>2412</v>
      </c>
      <c r="B54" s="3" t="s">
        <v>2506</v>
      </c>
      <c r="C54" s="3" t="s">
        <v>2507</v>
      </c>
      <c r="I54" s="3" t="s">
        <v>15</v>
      </c>
    </row>
    <row r="55" spans="1:9">
      <c r="A55" s="3" t="s">
        <v>2412</v>
      </c>
      <c r="B55" s="3" t="s">
        <v>2508</v>
      </c>
      <c r="C55" s="3" t="s">
        <v>2378</v>
      </c>
      <c r="I55" s="3" t="s">
        <v>15</v>
      </c>
    </row>
    <row r="56" spans="1:9">
      <c r="A56" s="3" t="s">
        <v>2412</v>
      </c>
      <c r="B56" s="3" t="s">
        <v>2509</v>
      </c>
      <c r="C56" s="3" t="s">
        <v>2510</v>
      </c>
      <c r="I56" s="3" t="s">
        <v>15</v>
      </c>
    </row>
    <row r="57" spans="1:9">
      <c r="A57" s="3" t="s">
        <v>2412</v>
      </c>
      <c r="B57" s="3" t="s">
        <v>2511</v>
      </c>
      <c r="C57" s="3" t="s">
        <v>2512</v>
      </c>
      <c r="I57" s="3" t="s">
        <v>15</v>
      </c>
    </row>
    <row r="58" spans="1:9">
      <c r="A58" s="3" t="s">
        <v>2412</v>
      </c>
      <c r="B58" s="3" t="s">
        <v>2513</v>
      </c>
      <c r="C58" s="3" t="s">
        <v>2514</v>
      </c>
      <c r="I58" s="3" t="s">
        <v>15</v>
      </c>
    </row>
    <row r="59" spans="1:9">
      <c r="A59" s="3" t="s">
        <v>2412</v>
      </c>
      <c r="B59" s="3" t="s">
        <v>2515</v>
      </c>
      <c r="C59" s="3" t="s">
        <v>2516</v>
      </c>
      <c r="I59" s="3" t="s">
        <v>15</v>
      </c>
    </row>
    <row r="60" spans="1:9">
      <c r="A60" s="3" t="s">
        <v>2412</v>
      </c>
      <c r="B60" s="3" t="s">
        <v>2517</v>
      </c>
      <c r="C60" s="3" t="s">
        <v>2518</v>
      </c>
      <c r="G60" s="3">
        <v>0</v>
      </c>
      <c r="H60" s="3">
        <v>4.0670000000000002E-6</v>
      </c>
      <c r="I60" s="3" t="s">
        <v>15</v>
      </c>
    </row>
    <row r="61" spans="1:9">
      <c r="A61" s="3" t="s">
        <v>2412</v>
      </c>
      <c r="B61" s="3" t="s">
        <v>2519</v>
      </c>
      <c r="C61" s="3" t="s">
        <v>2520</v>
      </c>
      <c r="I61" s="3" t="s">
        <v>15</v>
      </c>
    </row>
    <row r="62" spans="1:9">
      <c r="A62" s="3" t="s">
        <v>2412</v>
      </c>
      <c r="B62" s="3" t="s">
        <v>2464</v>
      </c>
      <c r="C62" s="3" t="s">
        <v>2521</v>
      </c>
      <c r="I62" s="3" t="s">
        <v>15</v>
      </c>
    </row>
    <row r="63" spans="1:9">
      <c r="A63" s="3" t="s">
        <v>2412</v>
      </c>
      <c r="B63" s="3" t="s">
        <v>2522</v>
      </c>
      <c r="C63" s="3" t="s">
        <v>2523</v>
      </c>
      <c r="I63" s="3" t="s">
        <v>15</v>
      </c>
    </row>
    <row r="64" spans="1:9">
      <c r="A64" s="3" t="s">
        <v>2412</v>
      </c>
      <c r="B64" s="3" t="s">
        <v>2524</v>
      </c>
      <c r="C64" s="3" t="s">
        <v>2525</v>
      </c>
      <c r="I64" s="3" t="s">
        <v>15</v>
      </c>
    </row>
    <row r="65" spans="1:9">
      <c r="A65" s="3" t="s">
        <v>2412</v>
      </c>
      <c r="B65" s="3" t="s">
        <v>2526</v>
      </c>
      <c r="C65" s="3" t="s">
        <v>2527</v>
      </c>
      <c r="I65" s="3" t="s">
        <v>15</v>
      </c>
    </row>
    <row r="66" spans="1:9">
      <c r="A66" s="3" t="s">
        <v>2412</v>
      </c>
      <c r="B66" s="3" t="s">
        <v>2528</v>
      </c>
      <c r="C66" s="3" t="s">
        <v>2529</v>
      </c>
      <c r="I66" s="3" t="s">
        <v>15</v>
      </c>
    </row>
    <row r="67" spans="1:9">
      <c r="A67" s="3" t="s">
        <v>2412</v>
      </c>
      <c r="B67" s="3" t="s">
        <v>2530</v>
      </c>
      <c r="C67" s="3" t="s">
        <v>2531</v>
      </c>
      <c r="G67" s="3">
        <v>0</v>
      </c>
      <c r="H67" s="3">
        <v>1.4430000000000001E-5</v>
      </c>
      <c r="I67" s="3" t="s">
        <v>15</v>
      </c>
    </row>
    <row r="68" spans="1:9">
      <c r="A68" s="3" t="s">
        <v>2412</v>
      </c>
      <c r="B68" s="3" t="s">
        <v>2532</v>
      </c>
      <c r="C68" s="3" t="s">
        <v>2533</v>
      </c>
      <c r="G68" s="3">
        <v>0</v>
      </c>
      <c r="H68" s="3">
        <v>4.0609999999999997E-6</v>
      </c>
      <c r="I68" s="3" t="s">
        <v>15</v>
      </c>
    </row>
    <row r="69" spans="1:9">
      <c r="A69" s="3" t="s">
        <v>2412</v>
      </c>
      <c r="B69" s="3" t="s">
        <v>2534</v>
      </c>
      <c r="C69" s="3" t="s">
        <v>2535</v>
      </c>
      <c r="I69" s="3" t="s">
        <v>15</v>
      </c>
    </row>
    <row r="70" spans="1:9">
      <c r="A70" s="3" t="s">
        <v>2412</v>
      </c>
      <c r="B70" s="3" t="s">
        <v>2062</v>
      </c>
      <c r="C70" s="3" t="s">
        <v>2536</v>
      </c>
      <c r="G70" s="3">
        <v>0</v>
      </c>
      <c r="H70" s="3">
        <v>8.1210000000000007E-6</v>
      </c>
      <c r="I70" s="3" t="s">
        <v>15</v>
      </c>
    </row>
    <row r="71" spans="1:9">
      <c r="A71" s="3" t="s">
        <v>2412</v>
      </c>
      <c r="B71" s="3" t="s">
        <v>2537</v>
      </c>
      <c r="C71" s="3" t="s">
        <v>2538</v>
      </c>
      <c r="I71" s="3" t="s">
        <v>15</v>
      </c>
    </row>
    <row r="72" spans="1:9">
      <c r="A72" s="3" t="s">
        <v>2412</v>
      </c>
      <c r="B72" s="3" t="s">
        <v>30</v>
      </c>
      <c r="C72" s="3" t="s">
        <v>2539</v>
      </c>
      <c r="I72" s="3" t="s">
        <v>15</v>
      </c>
    </row>
    <row r="73" spans="1:9">
      <c r="A73" s="3" t="s">
        <v>2412</v>
      </c>
      <c r="B73" s="3" t="s">
        <v>30</v>
      </c>
      <c r="C73" s="3" t="s">
        <v>2540</v>
      </c>
      <c r="G73" s="3">
        <v>8.9630000000000004E-6</v>
      </c>
      <c r="H73" s="3">
        <v>4.0640000000000004E-6</v>
      </c>
      <c r="I73" s="3" t="s">
        <v>15</v>
      </c>
    </row>
    <row r="74" spans="1:9">
      <c r="A74" s="3" t="s">
        <v>2412</v>
      </c>
      <c r="B74" s="3" t="s">
        <v>30</v>
      </c>
      <c r="C74" s="3" t="s">
        <v>2541</v>
      </c>
      <c r="I74" s="3" t="s">
        <v>15</v>
      </c>
    </row>
    <row r="75" spans="1:9">
      <c r="A75" s="3" t="s">
        <v>2412</v>
      </c>
      <c r="B75" s="3" t="s">
        <v>2542</v>
      </c>
      <c r="C75" s="3" t="s">
        <v>2543</v>
      </c>
      <c r="I75" s="3" t="s">
        <v>15</v>
      </c>
    </row>
    <row r="76" spans="1:9">
      <c r="A76" s="3" t="s">
        <v>2412</v>
      </c>
      <c r="B76" s="3" t="s">
        <v>2544</v>
      </c>
      <c r="C76" s="3" t="s">
        <v>2545</v>
      </c>
      <c r="I76" s="3" t="s">
        <v>15</v>
      </c>
    </row>
    <row r="77" spans="1:9">
      <c r="A77" s="3" t="s">
        <v>2412</v>
      </c>
      <c r="B77" s="3" t="s">
        <v>2546</v>
      </c>
      <c r="C77" s="3" t="s">
        <v>2547</v>
      </c>
      <c r="I77" s="3" t="s">
        <v>15</v>
      </c>
    </row>
    <row r="78" spans="1:9">
      <c r="A78" s="3" t="s">
        <v>2412</v>
      </c>
      <c r="B78" s="3" t="s">
        <v>2548</v>
      </c>
      <c r="C78" s="3" t="s">
        <v>2549</v>
      </c>
      <c r="I78" s="3" t="s">
        <v>15</v>
      </c>
    </row>
    <row r="79" spans="1:9">
      <c r="A79" s="3" t="s">
        <v>2412</v>
      </c>
      <c r="B79" s="3" t="s">
        <v>2550</v>
      </c>
      <c r="C79" s="3" t="s">
        <v>2551</v>
      </c>
      <c r="I79" s="3" t="s">
        <v>15</v>
      </c>
    </row>
    <row r="80" spans="1:9">
      <c r="A80" s="3" t="s">
        <v>2412</v>
      </c>
      <c r="B80" s="3" t="s">
        <v>2552</v>
      </c>
      <c r="C80" s="3" t="s">
        <v>2553</v>
      </c>
      <c r="G80" s="3">
        <v>8.9660000000000002E-6</v>
      </c>
      <c r="H80" s="3">
        <v>4.0879999999999997E-6</v>
      </c>
      <c r="I80" s="3" t="s">
        <v>15</v>
      </c>
    </row>
    <row r="81" spans="1:11">
      <c r="A81" s="3" t="s">
        <v>2412</v>
      </c>
      <c r="B81" s="3" t="s">
        <v>2554</v>
      </c>
      <c r="C81" s="3" t="s">
        <v>2555</v>
      </c>
      <c r="I81" s="3" t="s">
        <v>15</v>
      </c>
    </row>
    <row r="82" spans="1:11">
      <c r="A82" s="3" t="s">
        <v>2412</v>
      </c>
      <c r="B82" s="3" t="s">
        <v>2556</v>
      </c>
      <c r="C82" s="3" t="s">
        <v>2557</v>
      </c>
      <c r="I82" s="3" t="s">
        <v>15</v>
      </c>
    </row>
    <row r="83" spans="1:11">
      <c r="A83" s="3" t="s">
        <v>2412</v>
      </c>
      <c r="B83" s="3" t="s">
        <v>2558</v>
      </c>
      <c r="C83" s="3" t="s">
        <v>2559</v>
      </c>
      <c r="I83" s="3" t="s">
        <v>15</v>
      </c>
    </row>
    <row r="84" spans="1:11">
      <c r="A84" s="3" t="s">
        <v>2412</v>
      </c>
      <c r="B84" s="3" t="s">
        <v>2560</v>
      </c>
      <c r="C84" s="3" t="s">
        <v>2561</v>
      </c>
      <c r="I84" s="3" t="s">
        <v>15</v>
      </c>
    </row>
    <row r="85" spans="1:11">
      <c r="A85" s="3" t="s">
        <v>2412</v>
      </c>
      <c r="B85" s="3" t="s">
        <v>2562</v>
      </c>
      <c r="C85" s="3" t="s">
        <v>2563</v>
      </c>
      <c r="I85" s="3" t="s">
        <v>15</v>
      </c>
    </row>
    <row r="86" spans="1:11">
      <c r="A86" s="3" t="s">
        <v>2412</v>
      </c>
      <c r="B86" s="3" t="s">
        <v>2564</v>
      </c>
      <c r="C86" s="3" t="s">
        <v>2565</v>
      </c>
      <c r="I86" s="3" t="s">
        <v>15</v>
      </c>
    </row>
    <row r="87" spans="1:11">
      <c r="A87" s="3" t="s">
        <v>2412</v>
      </c>
      <c r="B87" s="3" t="s">
        <v>2566</v>
      </c>
      <c r="C87" s="3" t="s">
        <v>2567</v>
      </c>
      <c r="I87" s="3" t="s">
        <v>15</v>
      </c>
    </row>
    <row r="88" spans="1:11">
      <c r="A88" s="3" t="s">
        <v>2412</v>
      </c>
      <c r="B88" s="3" t="s">
        <v>2562</v>
      </c>
      <c r="C88" s="3" t="s">
        <v>2568</v>
      </c>
      <c r="I88" s="3" t="s">
        <v>15</v>
      </c>
    </row>
    <row r="89" spans="1:11">
      <c r="A89" s="3" t="s">
        <v>2412</v>
      </c>
      <c r="B89" s="3" t="s">
        <v>2569</v>
      </c>
      <c r="C89" s="3" t="s">
        <v>2570</v>
      </c>
      <c r="G89" s="3">
        <v>8.9609999999999994E-6</v>
      </c>
      <c r="H89" s="3">
        <v>4.0759999999999996E-6</v>
      </c>
      <c r="K89" s="3" t="s">
        <v>19</v>
      </c>
    </row>
    <row r="90" spans="1:11">
      <c r="A90" s="3" t="s">
        <v>2412</v>
      </c>
      <c r="B90" s="3" t="s">
        <v>2571</v>
      </c>
      <c r="C90" s="3" t="s">
        <v>2572</v>
      </c>
      <c r="G90" s="3">
        <v>0</v>
      </c>
      <c r="H90" s="3">
        <v>8.1219999999999995E-6</v>
      </c>
      <c r="K90" s="3" t="s">
        <v>19</v>
      </c>
    </row>
    <row r="91" spans="1:11">
      <c r="A91" s="3" t="s">
        <v>2412</v>
      </c>
      <c r="B91" s="3" t="s">
        <v>2573</v>
      </c>
      <c r="C91" s="3" t="s">
        <v>2574</v>
      </c>
      <c r="G91" s="3">
        <v>0</v>
      </c>
      <c r="H91" s="3">
        <v>4.0609999999999997E-6</v>
      </c>
      <c r="K91" s="3" t="s">
        <v>19</v>
      </c>
    </row>
    <row r="92" spans="1:11">
      <c r="A92" s="3" t="s">
        <v>2412</v>
      </c>
      <c r="B92" s="3" t="s">
        <v>2575</v>
      </c>
      <c r="C92" s="3" t="s">
        <v>2576</v>
      </c>
      <c r="G92" s="3">
        <v>0</v>
      </c>
      <c r="H92" s="3">
        <v>4.0779999999999997E-6</v>
      </c>
      <c r="K92" s="3" t="s">
        <v>19</v>
      </c>
    </row>
    <row r="93" spans="1:11">
      <c r="A93" s="3" t="s">
        <v>2412</v>
      </c>
      <c r="B93" s="3" t="s">
        <v>2577</v>
      </c>
      <c r="C93" s="3" t="s">
        <v>2578</v>
      </c>
      <c r="G93" s="3">
        <v>8.9560000000000003E-6</v>
      </c>
      <c r="H93" s="3">
        <v>4.0629999999999999E-6</v>
      </c>
      <c r="K93" s="3" t="s">
        <v>19</v>
      </c>
    </row>
    <row r="94" spans="1:11">
      <c r="A94" s="3" t="s">
        <v>2412</v>
      </c>
      <c r="B94" s="3" t="s">
        <v>2579</v>
      </c>
      <c r="C94" s="3" t="s">
        <v>2580</v>
      </c>
      <c r="G94" s="3">
        <v>8.9509999999999995E-6</v>
      </c>
      <c r="H94" s="3">
        <v>4.0609999999999997E-6</v>
      </c>
      <c r="K94" s="3" t="s">
        <v>19</v>
      </c>
    </row>
    <row r="95" spans="1:11">
      <c r="A95" s="3" t="s">
        <v>2412</v>
      </c>
      <c r="B95" s="3" t="s">
        <v>2581</v>
      </c>
      <c r="C95" s="3" t="s">
        <v>2582</v>
      </c>
      <c r="G95" s="3">
        <v>0</v>
      </c>
      <c r="H95" s="3">
        <v>3.2280000000000003E-5</v>
      </c>
      <c r="K95" s="3" t="s">
        <v>19</v>
      </c>
    </row>
    <row r="99" spans="3:16">
      <c r="C99" s="7" t="s">
        <v>907</v>
      </c>
      <c r="E99" s="3">
        <f>SUM(E2:E95)</f>
        <v>19</v>
      </c>
      <c r="F99" s="3">
        <f t="shared" ref="F99:H99" si="1">SUM(F2:F95)</f>
        <v>6.7232837933474876E-4</v>
      </c>
      <c r="G99" s="3">
        <f t="shared" si="1"/>
        <v>3.1833700000000003E-4</v>
      </c>
      <c r="H99" s="3">
        <f t="shared" si="1"/>
        <v>3.5898499999999992E-4</v>
      </c>
      <c r="M99" s="8" t="s">
        <v>101</v>
      </c>
      <c r="O99" s="7" t="s">
        <v>102</v>
      </c>
      <c r="P99" s="7" t="s">
        <v>103</v>
      </c>
    </row>
    <row r="100" spans="3:16">
      <c r="M100" s="9"/>
      <c r="O100" s="3">
        <v>126716</v>
      </c>
      <c r="P100" s="3">
        <v>277226</v>
      </c>
    </row>
    <row r="101" spans="3:16">
      <c r="K101" s="35"/>
      <c r="M101" s="10"/>
      <c r="O101" s="3">
        <f>O100*G99</f>
        <v>40.338391292000004</v>
      </c>
      <c r="P101" s="3">
        <f>P100*H99</f>
        <v>99.519975609999975</v>
      </c>
    </row>
    <row r="102" spans="3:16">
      <c r="F102" s="3">
        <v>6.7232800000000003E-4</v>
      </c>
      <c r="G102" s="3">
        <v>4.04833E-4</v>
      </c>
      <c r="H102" s="3">
        <v>1.049726E-3</v>
      </c>
      <c r="J102" s="3">
        <f>F102*F102*100000</f>
        <v>4.5202493958400009E-2</v>
      </c>
      <c r="K102" s="3">
        <f t="shared" ref="K102:L102" si="2">G102*G102*100000</f>
        <v>1.6388975788900001E-2</v>
      </c>
      <c r="L102" s="3">
        <f t="shared" si="2"/>
        <v>0.11019246750759998</v>
      </c>
      <c r="O102" s="7" t="s">
        <v>104</v>
      </c>
    </row>
    <row r="103" spans="3:16">
      <c r="K103" s="35"/>
      <c r="O103" s="3" t="s">
        <v>105</v>
      </c>
    </row>
    <row r="104" spans="3:16">
      <c r="F104" s="3">
        <v>3.15667E-4</v>
      </c>
      <c r="G104" s="3">
        <v>2.2552600000000001E-4</v>
      </c>
      <c r="H104" s="3">
        <v>4.2982399999999998E-4</v>
      </c>
      <c r="J104" s="3">
        <f>F104*F104*100000</f>
        <v>9.9645654889000002E-3</v>
      </c>
      <c r="K104" s="3">
        <f t="shared" ref="K104:L104" si="3">G104*G104*100000</f>
        <v>5.0861976676000002E-3</v>
      </c>
      <c r="L104" s="3">
        <f t="shared" si="3"/>
        <v>1.84748670976E-2</v>
      </c>
      <c r="O104" s="3">
        <v>28260</v>
      </c>
    </row>
    <row r="105" spans="3:16">
      <c r="O105" s="3">
        <v>19</v>
      </c>
    </row>
    <row r="106" spans="3:16">
      <c r="F106" s="3">
        <v>3.6071699999999998E-4</v>
      </c>
      <c r="G106" s="3">
        <v>2.9350300000000003E-4</v>
      </c>
      <c r="H106" s="3">
        <v>4.3871099999999999E-4</v>
      </c>
      <c r="J106" s="3">
        <f>F106*F106*100000</f>
        <v>1.3011675408899998E-2</v>
      </c>
      <c r="K106" s="3">
        <f t="shared" ref="K106:L106" si="4">G106*G106*100000</f>
        <v>8.6144011009000009E-3</v>
      </c>
      <c r="L106" s="3">
        <f t="shared" si="4"/>
        <v>1.9246734152100001E-2</v>
      </c>
    </row>
    <row r="400" spans="6:8">
      <c r="F400" s="6">
        <f>SUM(F1:F399)</f>
        <v>2.6933687586694973E-3</v>
      </c>
      <c r="G400" s="6">
        <f t="shared" ref="G400:H400" si="5">SUM(G1:G399)</f>
        <v>1.5605360000000002E-3</v>
      </c>
      <c r="H400" s="6">
        <f t="shared" si="5"/>
        <v>2.6362309999999997E-3</v>
      </c>
    </row>
    <row r="401" spans="6:8">
      <c r="F401" s="3">
        <f>F400*F400</f>
        <v>7.2542352701768683E-6</v>
      </c>
      <c r="G401" s="3">
        <f t="shared" ref="G401:H401" si="6">G400*G400</f>
        <v>2.4352726072960004E-6</v>
      </c>
      <c r="H401" s="3">
        <f t="shared" si="6"/>
        <v>6.9497138853609987E-6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13432-0C40-6945-8073-265E37759842}">
  <sheetPr codeName="Sheet35"/>
  <dimension ref="A1:P99"/>
  <sheetViews>
    <sheetView workbookViewId="0">
      <selection activeCell="A2" sqref="A2"/>
    </sheetView>
  </sheetViews>
  <sheetFormatPr baseColWidth="10" defaultRowHeight="15"/>
  <cols>
    <col min="1" max="1" width="22" style="3" customWidth="1"/>
    <col min="2" max="2" width="17.33203125" style="3" customWidth="1"/>
    <col min="3" max="3" width="12.33203125" style="3" customWidth="1"/>
    <col min="4" max="4" width="9.6640625" style="3" customWidth="1"/>
    <col min="5" max="5" width="8.5" style="3" customWidth="1"/>
    <col min="6" max="6" width="13.6640625" style="3" customWidth="1"/>
    <col min="7" max="7" width="13" style="3" customWidth="1"/>
    <col min="8" max="8" width="13.5" style="3" customWidth="1"/>
    <col min="9" max="9" width="6.5" style="3" customWidth="1"/>
    <col min="10" max="11" width="10.83203125" style="3"/>
    <col min="12" max="12" width="10.83203125" style="3" customWidth="1"/>
    <col min="13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353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2583</v>
      </c>
      <c r="B2" s="3" t="s">
        <v>2584</v>
      </c>
      <c r="C2" s="3" t="s">
        <v>2585</v>
      </c>
      <c r="D2" s="3" t="s">
        <v>584</v>
      </c>
      <c r="E2" s="3">
        <v>2</v>
      </c>
      <c r="F2" s="40">
        <f>E2/28260</f>
        <v>7.0771408351026188E-5</v>
      </c>
      <c r="I2" s="3" t="s">
        <v>15</v>
      </c>
    </row>
    <row r="3" spans="1:12">
      <c r="A3" s="3" t="s">
        <v>2583</v>
      </c>
      <c r="B3" s="3" t="s">
        <v>2586</v>
      </c>
      <c r="C3" s="3" t="s">
        <v>2587</v>
      </c>
      <c r="D3" s="3" t="s">
        <v>67</v>
      </c>
      <c r="E3" s="3">
        <v>1</v>
      </c>
      <c r="F3" s="40">
        <f>E3/28260</f>
        <v>3.5385704175513094E-5</v>
      </c>
      <c r="L3" s="3" t="s">
        <v>77</v>
      </c>
    </row>
    <row r="4" spans="1:12">
      <c r="A4" s="3" t="s">
        <v>2583</v>
      </c>
      <c r="B4" s="3" t="s">
        <v>2588</v>
      </c>
      <c r="C4" s="3" t="s">
        <v>2589</v>
      </c>
      <c r="D4" s="3" t="s">
        <v>584</v>
      </c>
      <c r="E4" s="3">
        <v>0</v>
      </c>
      <c r="F4" s="3">
        <v>0</v>
      </c>
      <c r="H4" s="40"/>
      <c r="L4" s="3" t="s">
        <v>77</v>
      </c>
    </row>
    <row r="5" spans="1:12">
      <c r="A5" s="3" t="s">
        <v>2583</v>
      </c>
      <c r="B5" s="3" t="s">
        <v>2480</v>
      </c>
      <c r="C5" s="3" t="s">
        <v>2481</v>
      </c>
      <c r="I5" s="3" t="s">
        <v>15</v>
      </c>
    </row>
    <row r="6" spans="1:12">
      <c r="A6" s="3" t="s">
        <v>2583</v>
      </c>
      <c r="B6" s="3" t="s">
        <v>2590</v>
      </c>
      <c r="C6" s="3" t="s">
        <v>2591</v>
      </c>
      <c r="I6" s="3" t="s">
        <v>15</v>
      </c>
    </row>
    <row r="7" spans="1:12">
      <c r="A7" s="3" t="s">
        <v>2583</v>
      </c>
      <c r="B7" s="3" t="s">
        <v>2592</v>
      </c>
      <c r="C7" s="3" t="s">
        <v>2593</v>
      </c>
      <c r="G7" s="3">
        <v>1.106E-4</v>
      </c>
      <c r="H7" s="3">
        <v>5.4129999999999998E-5</v>
      </c>
      <c r="I7" s="3" t="s">
        <v>15</v>
      </c>
      <c r="J7" s="3" t="s">
        <v>16</v>
      </c>
    </row>
    <row r="8" spans="1:12">
      <c r="A8" s="3" t="s">
        <v>2583</v>
      </c>
      <c r="B8" s="3" t="s">
        <v>2594</v>
      </c>
      <c r="C8" s="3" t="s">
        <v>1802</v>
      </c>
      <c r="G8" s="3">
        <v>4.7469999999999998E-5</v>
      </c>
      <c r="H8" s="3">
        <v>4.3380000000000001E-5</v>
      </c>
      <c r="I8" s="3" t="s">
        <v>15</v>
      </c>
      <c r="J8" s="3" t="s">
        <v>16</v>
      </c>
    </row>
    <row r="9" spans="1:12">
      <c r="A9" s="3" t="s">
        <v>2583</v>
      </c>
      <c r="B9" s="3" t="s">
        <v>2595</v>
      </c>
      <c r="C9" s="3" t="s">
        <v>2596</v>
      </c>
      <c r="G9" s="3">
        <v>1.8029999999999998E-5</v>
      </c>
      <c r="H9" s="3">
        <v>2.05E-5</v>
      </c>
      <c r="I9" s="3" t="s">
        <v>15</v>
      </c>
      <c r="J9" s="3" t="s">
        <v>16</v>
      </c>
    </row>
    <row r="10" spans="1:12">
      <c r="A10" s="3" t="s">
        <v>2583</v>
      </c>
      <c r="B10" s="3" t="s">
        <v>2597</v>
      </c>
      <c r="C10" s="3" t="s">
        <v>2598</v>
      </c>
      <c r="J10" s="3" t="s">
        <v>70</v>
      </c>
    </row>
    <row r="11" spans="1:12">
      <c r="A11" s="3" t="s">
        <v>2583</v>
      </c>
      <c r="B11" s="3" t="s">
        <v>2599</v>
      </c>
      <c r="C11" s="3" t="s">
        <v>2600</v>
      </c>
      <c r="G11" s="3">
        <v>3.163E-5</v>
      </c>
      <c r="H11" s="3">
        <v>7.2280000000000006E-5</v>
      </c>
      <c r="J11" s="3" t="s">
        <v>70</v>
      </c>
    </row>
    <row r="12" spans="1:12">
      <c r="A12" s="3" t="s">
        <v>2583</v>
      </c>
      <c r="B12" s="3" t="s">
        <v>2601</v>
      </c>
      <c r="C12" s="3" t="s">
        <v>2602</v>
      </c>
      <c r="G12" s="3">
        <v>0</v>
      </c>
      <c r="H12" s="40">
        <v>1.9069999999999999E-5</v>
      </c>
      <c r="J12" s="3" t="s">
        <v>16</v>
      </c>
      <c r="L12" s="3" t="s">
        <v>19</v>
      </c>
    </row>
    <row r="13" spans="1:12">
      <c r="A13" s="3" t="s">
        <v>2583</v>
      </c>
      <c r="B13" s="3" t="s">
        <v>2603</v>
      </c>
      <c r="C13" s="3" t="s">
        <v>2385</v>
      </c>
      <c r="G13" s="3">
        <v>0</v>
      </c>
      <c r="H13" s="40">
        <v>4.0640000000000004E-6</v>
      </c>
      <c r="L13" s="3" t="s">
        <v>19</v>
      </c>
    </row>
    <row r="14" spans="1:12">
      <c r="A14" s="3" t="s">
        <v>2583</v>
      </c>
      <c r="B14" s="3" t="s">
        <v>2604</v>
      </c>
      <c r="C14" s="3" t="s">
        <v>2605</v>
      </c>
      <c r="G14" s="3">
        <v>0</v>
      </c>
      <c r="H14" s="40">
        <v>4.0620000000000002E-6</v>
      </c>
      <c r="L14" s="3" t="s">
        <v>19</v>
      </c>
    </row>
    <row r="15" spans="1:12">
      <c r="A15" s="3" t="s">
        <v>2583</v>
      </c>
      <c r="B15" s="3" t="s">
        <v>2606</v>
      </c>
      <c r="C15" s="3" t="s">
        <v>2607</v>
      </c>
      <c r="G15" s="3">
        <v>0</v>
      </c>
      <c r="H15" s="40">
        <v>4.065E-6</v>
      </c>
      <c r="L15" s="3" t="s">
        <v>19</v>
      </c>
    </row>
    <row r="16" spans="1:12">
      <c r="A16" s="3" t="s">
        <v>2583</v>
      </c>
      <c r="B16" s="3" t="s">
        <v>2608</v>
      </c>
      <c r="C16" s="3" t="s">
        <v>963</v>
      </c>
      <c r="G16" s="3">
        <v>0</v>
      </c>
      <c r="H16" s="40">
        <v>4.0860000000000004E-6</v>
      </c>
      <c r="L16" s="3" t="s">
        <v>19</v>
      </c>
    </row>
    <row r="17" spans="1:16">
      <c r="A17" s="3" t="s">
        <v>2583</v>
      </c>
      <c r="B17" s="3" t="s">
        <v>2609</v>
      </c>
      <c r="C17" s="3" t="s">
        <v>2610</v>
      </c>
      <c r="G17" s="3">
        <v>8.9970000000000004E-6</v>
      </c>
      <c r="H17" s="40">
        <v>4.0860000000000004E-6</v>
      </c>
      <c r="L17" s="3" t="s">
        <v>19</v>
      </c>
    </row>
    <row r="18" spans="1:16">
      <c r="A18" s="3" t="s">
        <v>2583</v>
      </c>
      <c r="B18" s="3" t="s">
        <v>2611</v>
      </c>
      <c r="C18" s="3" t="s">
        <v>2612</v>
      </c>
      <c r="G18" s="3">
        <v>9.4669999999999993E-6</v>
      </c>
      <c r="H18" s="40">
        <v>3.3949999999999999E-5</v>
      </c>
      <c r="L18" s="3" t="s">
        <v>19</v>
      </c>
    </row>
    <row r="19" spans="1:16">
      <c r="A19" s="3" t="s">
        <v>2583</v>
      </c>
      <c r="B19" s="3" t="s">
        <v>2613</v>
      </c>
      <c r="C19" s="3" t="s">
        <v>2614</v>
      </c>
      <c r="G19" s="3">
        <v>0</v>
      </c>
      <c r="H19" s="40">
        <v>4.3959999999999999E-6</v>
      </c>
      <c r="L19" s="3" t="s">
        <v>19</v>
      </c>
    </row>
    <row r="20" spans="1:16">
      <c r="A20" s="3" t="s">
        <v>2583</v>
      </c>
      <c r="B20" s="3" t="s">
        <v>2615</v>
      </c>
      <c r="C20" s="3" t="s">
        <v>2616</v>
      </c>
      <c r="G20" s="3">
        <v>9.0459999999999994E-6</v>
      </c>
      <c r="H20" s="40">
        <v>4.0929999999999996E-6</v>
      </c>
      <c r="L20" s="3" t="s">
        <v>19</v>
      </c>
    </row>
    <row r="21" spans="1:16">
      <c r="A21" s="3" t="s">
        <v>2583</v>
      </c>
      <c r="B21" s="3" t="s">
        <v>2617</v>
      </c>
      <c r="C21" s="3" t="s">
        <v>2618</v>
      </c>
      <c r="G21" s="3">
        <v>6.669E-5</v>
      </c>
      <c r="H21" s="40">
        <v>3.239E-5</v>
      </c>
      <c r="L21" s="3" t="s">
        <v>19</v>
      </c>
    </row>
    <row r="22" spans="1:16">
      <c r="A22" s="3" t="s">
        <v>2583</v>
      </c>
      <c r="B22" s="3" t="s">
        <v>30</v>
      </c>
      <c r="C22" s="3" t="s">
        <v>2619</v>
      </c>
      <c r="G22" s="3">
        <v>0</v>
      </c>
      <c r="H22" s="3">
        <v>4.1049999999999997E-6</v>
      </c>
      <c r="L22" s="3" t="s">
        <v>32</v>
      </c>
    </row>
    <row r="23" spans="1:16">
      <c r="A23" s="3" t="s">
        <v>2583</v>
      </c>
      <c r="B23" s="3" t="s">
        <v>30</v>
      </c>
      <c r="C23" s="3" t="s">
        <v>2620</v>
      </c>
      <c r="G23" s="3">
        <v>8.9649999999999997E-6</v>
      </c>
      <c r="H23" s="3">
        <v>4.0640000000000004E-6</v>
      </c>
      <c r="L23" s="3" t="s">
        <v>36</v>
      </c>
    </row>
    <row r="24" spans="1:16">
      <c r="H24" s="40"/>
    </row>
    <row r="25" spans="1:16">
      <c r="F25" s="6"/>
      <c r="G25" s="6"/>
      <c r="H25" s="6"/>
    </row>
    <row r="26" spans="1:16">
      <c r="F26" s="6"/>
      <c r="G26" s="6"/>
      <c r="H26" s="6"/>
    </row>
    <row r="27" spans="1:16">
      <c r="C27" s="7" t="s">
        <v>100</v>
      </c>
      <c r="E27" s="3">
        <f>SUM(E2:E23)</f>
        <v>3</v>
      </c>
      <c r="F27" s="3">
        <f t="shared" ref="F27:H27" si="0">SUM(F2:F23)</f>
        <v>1.0615711252653928E-4</v>
      </c>
      <c r="G27" s="3">
        <f t="shared" si="0"/>
        <v>3.10895E-4</v>
      </c>
      <c r="H27" s="3">
        <f t="shared" si="0"/>
        <v>3.1272099999999996E-4</v>
      </c>
      <c r="M27" s="8" t="s">
        <v>101</v>
      </c>
      <c r="O27" s="7" t="s">
        <v>102</v>
      </c>
      <c r="P27" s="7" t="s">
        <v>103</v>
      </c>
    </row>
    <row r="28" spans="1:16">
      <c r="M28" s="9"/>
      <c r="O28" s="3">
        <v>126322</v>
      </c>
      <c r="P28" s="3">
        <v>276630</v>
      </c>
    </row>
    <row r="29" spans="1:16">
      <c r="O29" s="46">
        <f>G27*O28</f>
        <v>39.27287819</v>
      </c>
      <c r="P29" s="46">
        <f>H27*P28</f>
        <v>86.508010229999996</v>
      </c>
    </row>
    <row r="30" spans="1:16">
      <c r="F30" s="37">
        <v>1.0615699999999999E-4</v>
      </c>
      <c r="G30" s="37">
        <v>2.1892999999999999E-5</v>
      </c>
      <c r="H30" s="37">
        <v>3.1020400000000001E-4</v>
      </c>
      <c r="J30" s="26">
        <f>F30*F30*100000</f>
        <v>1.1269308648999999E-3</v>
      </c>
      <c r="K30" s="26">
        <f t="shared" ref="K30:L30" si="1">G30*G30*100000</f>
        <v>4.7930344899999989E-5</v>
      </c>
      <c r="L30" s="26">
        <f t="shared" si="1"/>
        <v>9.6226521616000014E-3</v>
      </c>
      <c r="O30" s="3" t="s">
        <v>388</v>
      </c>
    </row>
    <row r="31" spans="1:16">
      <c r="F31" s="37"/>
      <c r="G31" s="37"/>
      <c r="H31" s="37"/>
      <c r="O31" s="3">
        <v>28260</v>
      </c>
    </row>
    <row r="32" spans="1:16">
      <c r="F32" s="37">
        <v>3.0873499999999998E-4</v>
      </c>
      <c r="G32" s="37">
        <v>2.1955E-4</v>
      </c>
      <c r="H32" s="37">
        <v>4.22027E-4</v>
      </c>
      <c r="J32" s="26">
        <f>F32*F32*100000</f>
        <v>9.5317300224999988E-3</v>
      </c>
      <c r="K32" s="26">
        <f t="shared" ref="K32:L32" si="2">G32*G32*100000</f>
        <v>4.8202202499999999E-3</v>
      </c>
      <c r="L32" s="26">
        <f t="shared" si="2"/>
        <v>1.7810678872900002E-2</v>
      </c>
      <c r="O32" s="3">
        <v>3</v>
      </c>
    </row>
    <row r="33" spans="6:12">
      <c r="F33" s="37"/>
      <c r="G33" s="37"/>
      <c r="H33" s="37"/>
    </row>
    <row r="34" spans="6:12">
      <c r="F34" s="37">
        <v>3.145E-4</v>
      </c>
      <c r="G34" s="37">
        <v>2.5190899999999998E-4</v>
      </c>
      <c r="H34" s="37">
        <v>3.8791999999999999E-4</v>
      </c>
      <c r="J34" s="26">
        <f>F34*F34*100000</f>
        <v>9.8910249999999995E-3</v>
      </c>
      <c r="K34" s="26">
        <f t="shared" ref="K34:L34" si="3">G34*G34*100000</f>
        <v>6.3458144280999981E-3</v>
      </c>
      <c r="L34" s="26">
        <f t="shared" si="3"/>
        <v>1.5048192639999999E-2</v>
      </c>
    </row>
    <row r="98" spans="6:8">
      <c r="F98" s="6">
        <f>SUM(F1:F97)</f>
        <v>9.4170622505307855E-4</v>
      </c>
      <c r="G98" s="6">
        <f>SUM(G1:G97)</f>
        <v>1.115142E-3</v>
      </c>
      <c r="H98" s="6">
        <f>SUM(H1:H97)</f>
        <v>1.7455929999999999E-3</v>
      </c>
    </row>
    <row r="99" spans="6:8">
      <c r="F99" s="6">
        <f>F98*F98</f>
        <v>8.8681061430371943E-7</v>
      </c>
      <c r="G99" s="6">
        <f t="shared" ref="G99:H99" si="4">G98*G98</f>
        <v>1.2435416801639998E-6</v>
      </c>
      <c r="H99" s="6">
        <f t="shared" si="4"/>
        <v>3.0470949216489997E-6</v>
      </c>
    </row>
  </sheetData>
  <phoneticPr fontId="3" type="noConversion"/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BE71-9656-8245-BBD0-5A66D5E5CC90}">
  <sheetPr codeName="Sheet36"/>
  <dimension ref="A1:P101"/>
  <sheetViews>
    <sheetView workbookViewId="0">
      <selection activeCell="A2" sqref="A2"/>
    </sheetView>
  </sheetViews>
  <sheetFormatPr baseColWidth="10" defaultRowHeight="15"/>
  <cols>
    <col min="1" max="2" width="19.5" style="3" customWidth="1"/>
    <col min="3" max="3" width="22.33203125" style="3" customWidth="1"/>
    <col min="4" max="4" width="10.83203125" style="3"/>
    <col min="5" max="5" width="8.5" style="3" customWidth="1"/>
    <col min="6" max="6" width="12.1640625" style="3" bestFit="1" customWidth="1"/>
    <col min="7" max="7" width="13" style="3" bestFit="1" customWidth="1"/>
    <col min="8" max="8" width="12.1640625" style="3" bestFit="1" customWidth="1"/>
    <col min="9" max="9" width="11.5" style="3" bestFit="1" customWidth="1"/>
    <col min="10" max="10" width="16.5" style="3" customWidth="1"/>
    <col min="11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353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2621</v>
      </c>
      <c r="B2" s="3" t="s">
        <v>2622</v>
      </c>
      <c r="C2" s="3" t="s">
        <v>2623</v>
      </c>
      <c r="D2" s="3" t="s">
        <v>584</v>
      </c>
      <c r="E2" s="3">
        <v>0</v>
      </c>
      <c r="F2" s="3">
        <v>0</v>
      </c>
      <c r="I2" s="3" t="s">
        <v>15</v>
      </c>
    </row>
    <row r="3" spans="1:12">
      <c r="A3" s="3" t="s">
        <v>2621</v>
      </c>
      <c r="B3" s="3" t="s">
        <v>30</v>
      </c>
      <c r="C3" s="3" t="s">
        <v>2624</v>
      </c>
      <c r="D3" s="3" t="s">
        <v>67</v>
      </c>
      <c r="E3" s="3">
        <v>1</v>
      </c>
      <c r="F3" s="6">
        <f>E3/27008</f>
        <v>3.7026066350710903E-5</v>
      </c>
    </row>
    <row r="4" spans="1:12">
      <c r="A4" s="3" t="s">
        <v>2621</v>
      </c>
      <c r="B4" s="3" t="s">
        <v>2625</v>
      </c>
      <c r="C4" s="3" t="s">
        <v>2626</v>
      </c>
      <c r="D4" s="3" t="s">
        <v>67</v>
      </c>
      <c r="E4" s="3">
        <v>1</v>
      </c>
      <c r="F4" s="6">
        <f>E4/28260</f>
        <v>3.5385704175513094E-5</v>
      </c>
      <c r="G4" s="3">
        <v>7.8970000000000008E-6</v>
      </c>
      <c r="H4" s="3">
        <v>2.527E-5</v>
      </c>
      <c r="L4" s="3" t="s">
        <v>77</v>
      </c>
    </row>
    <row r="5" spans="1:12">
      <c r="A5" s="3" t="s">
        <v>2621</v>
      </c>
      <c r="B5" s="3" t="s">
        <v>2627</v>
      </c>
      <c r="C5" s="3" t="s">
        <v>2628</v>
      </c>
      <c r="D5" s="3" t="s">
        <v>67</v>
      </c>
      <c r="E5" s="3">
        <v>1</v>
      </c>
      <c r="F5" s="6">
        <f>E5/28260</f>
        <v>3.5385704175513094E-5</v>
      </c>
      <c r="L5" s="3" t="s">
        <v>77</v>
      </c>
    </row>
    <row r="6" spans="1:12">
      <c r="A6" s="3" t="s">
        <v>2621</v>
      </c>
      <c r="B6" s="3" t="s">
        <v>2629</v>
      </c>
      <c r="C6" s="3" t="s">
        <v>2630</v>
      </c>
      <c r="D6" s="3" t="s">
        <v>584</v>
      </c>
      <c r="E6" s="3">
        <v>4</v>
      </c>
      <c r="F6" s="3">
        <f>E6/28260</f>
        <v>1.4154281670205238E-4</v>
      </c>
      <c r="G6" s="3">
        <v>1.2540000000000001E-4</v>
      </c>
      <c r="H6" s="3">
        <v>5.6870000000000003E-5</v>
      </c>
      <c r="I6" s="3" t="s">
        <v>15</v>
      </c>
      <c r="J6" s="3" t="s">
        <v>16</v>
      </c>
    </row>
    <row r="7" spans="1:12">
      <c r="A7" s="3" t="s">
        <v>2621</v>
      </c>
      <c r="B7" s="3" t="s">
        <v>2631</v>
      </c>
      <c r="C7" s="3" t="s">
        <v>2632</v>
      </c>
      <c r="D7" s="3" t="s">
        <v>67</v>
      </c>
      <c r="E7" s="3">
        <v>5</v>
      </c>
      <c r="F7" s="3">
        <f>E7/28260</f>
        <v>1.7692852087756547E-4</v>
      </c>
      <c r="G7" s="3">
        <v>3.1640000000000002E-5</v>
      </c>
      <c r="H7" s="3">
        <v>3.792E-4</v>
      </c>
      <c r="L7" s="3" t="s">
        <v>19</v>
      </c>
    </row>
    <row r="8" spans="1:12">
      <c r="A8" s="3" t="s">
        <v>2621</v>
      </c>
      <c r="B8" s="3" t="s">
        <v>30</v>
      </c>
      <c r="C8" s="3" t="s">
        <v>2633</v>
      </c>
      <c r="D8" s="3" t="s">
        <v>67</v>
      </c>
      <c r="E8" s="3">
        <v>6</v>
      </c>
      <c r="F8" s="6">
        <f>E8/27008</f>
        <v>2.2215639810426539E-4</v>
      </c>
    </row>
    <row r="9" spans="1:12">
      <c r="A9" s="3" t="s">
        <v>2621</v>
      </c>
      <c r="B9" s="3" t="s">
        <v>331</v>
      </c>
      <c r="C9" s="3" t="s">
        <v>2634</v>
      </c>
      <c r="J9" s="3" t="s">
        <v>16</v>
      </c>
    </row>
    <row r="10" spans="1:12">
      <c r="A10" s="3" t="s">
        <v>2621</v>
      </c>
      <c r="B10" s="3" t="s">
        <v>2635</v>
      </c>
      <c r="C10" s="3" t="s">
        <v>334</v>
      </c>
      <c r="J10" s="3" t="s">
        <v>70</v>
      </c>
    </row>
    <row r="11" spans="1:12">
      <c r="A11" s="3" t="s">
        <v>2621</v>
      </c>
      <c r="B11" s="3" t="s">
        <v>2636</v>
      </c>
      <c r="C11" s="3" t="s">
        <v>1807</v>
      </c>
      <c r="G11" s="3">
        <v>5.257E-5</v>
      </c>
      <c r="H11" s="3">
        <v>1.7220000000000001E-4</v>
      </c>
      <c r="J11" s="3" t="s">
        <v>70</v>
      </c>
    </row>
    <row r="12" spans="1:12">
      <c r="A12" s="3" t="s">
        <v>2621</v>
      </c>
      <c r="B12" s="3" t="s">
        <v>2637</v>
      </c>
      <c r="C12" s="3" t="s">
        <v>2638</v>
      </c>
      <c r="G12" s="3">
        <v>0</v>
      </c>
      <c r="H12" s="3">
        <v>5.6749999999999999E-6</v>
      </c>
      <c r="J12" s="3" t="s">
        <v>16</v>
      </c>
    </row>
    <row r="13" spans="1:12">
      <c r="A13" s="3" t="s">
        <v>2621</v>
      </c>
      <c r="B13" s="3" t="s">
        <v>2639</v>
      </c>
      <c r="C13" s="3" t="s">
        <v>2640</v>
      </c>
      <c r="J13" s="3" t="s">
        <v>16</v>
      </c>
    </row>
    <row r="14" spans="1:12">
      <c r="A14" s="3" t="s">
        <v>2621</v>
      </c>
      <c r="B14" s="3" t="s">
        <v>1079</v>
      </c>
      <c r="C14" s="3" t="s">
        <v>882</v>
      </c>
      <c r="I14" s="3" t="s">
        <v>15</v>
      </c>
      <c r="J14" s="3" t="s">
        <v>16</v>
      </c>
    </row>
    <row r="15" spans="1:12">
      <c r="A15" s="3" t="s">
        <v>2621</v>
      </c>
      <c r="B15" s="3" t="s">
        <v>2641</v>
      </c>
      <c r="C15" s="3" t="s">
        <v>2642</v>
      </c>
      <c r="I15" s="3" t="s">
        <v>15</v>
      </c>
      <c r="J15" s="3" t="s">
        <v>70</v>
      </c>
    </row>
    <row r="16" spans="1:12">
      <c r="A16" s="3" t="s">
        <v>2621</v>
      </c>
      <c r="B16" s="3" t="s">
        <v>2643</v>
      </c>
      <c r="C16" s="3" t="s">
        <v>2644</v>
      </c>
      <c r="G16" s="3">
        <v>8.952E-6</v>
      </c>
      <c r="H16" s="3">
        <v>4.0609999999999997E-6</v>
      </c>
      <c r="I16" s="3" t="s">
        <v>15</v>
      </c>
      <c r="J16" s="3" t="s">
        <v>16</v>
      </c>
    </row>
    <row r="17" spans="1:12">
      <c r="A17" s="3" t="s">
        <v>2621</v>
      </c>
      <c r="B17" s="3" t="s">
        <v>2645</v>
      </c>
      <c r="C17" s="3" t="s">
        <v>2646</v>
      </c>
      <c r="J17" s="3" t="s">
        <v>16</v>
      </c>
    </row>
    <row r="18" spans="1:12">
      <c r="A18" s="3" t="s">
        <v>2621</v>
      </c>
      <c r="B18" s="3" t="s">
        <v>2647</v>
      </c>
      <c r="C18" s="3" t="s">
        <v>2648</v>
      </c>
      <c r="I18" s="3" t="s">
        <v>15</v>
      </c>
      <c r="J18" s="3" t="s">
        <v>16</v>
      </c>
    </row>
    <row r="19" spans="1:12">
      <c r="A19" s="3" t="s">
        <v>2621</v>
      </c>
      <c r="B19" s="3" t="s">
        <v>2649</v>
      </c>
      <c r="C19" s="3" t="s">
        <v>2650</v>
      </c>
      <c r="I19" s="3" t="s">
        <v>15</v>
      </c>
    </row>
    <row r="20" spans="1:12">
      <c r="A20" s="3" t="s">
        <v>2621</v>
      </c>
      <c r="B20" s="3" t="s">
        <v>2651</v>
      </c>
      <c r="C20" s="3" t="s">
        <v>2652</v>
      </c>
      <c r="I20" s="3" t="s">
        <v>15</v>
      </c>
    </row>
    <row r="21" spans="1:12">
      <c r="A21" s="3" t="s">
        <v>2621</v>
      </c>
      <c r="B21" s="3" t="s">
        <v>2653</v>
      </c>
      <c r="C21" s="3" t="s">
        <v>2654</v>
      </c>
      <c r="I21" s="3" t="s">
        <v>15</v>
      </c>
    </row>
    <row r="22" spans="1:12">
      <c r="A22" s="3" t="s">
        <v>2621</v>
      </c>
      <c r="B22" s="3" t="s">
        <v>2655</v>
      </c>
      <c r="C22" s="3" t="s">
        <v>2656</v>
      </c>
      <c r="G22" s="3">
        <v>0</v>
      </c>
      <c r="H22" s="3">
        <v>4.0609999999999997E-6</v>
      </c>
      <c r="L22" s="3" t="s">
        <v>19</v>
      </c>
    </row>
    <row r="23" spans="1:12">
      <c r="A23" s="3" t="s">
        <v>2621</v>
      </c>
      <c r="B23" s="3" t="s">
        <v>2657</v>
      </c>
      <c r="C23" s="3" t="s">
        <v>971</v>
      </c>
      <c r="G23" s="3">
        <v>8.952E-6</v>
      </c>
      <c r="H23" s="3">
        <v>4.0609999999999997E-6</v>
      </c>
      <c r="L23" s="3" t="s">
        <v>19</v>
      </c>
    </row>
    <row r="24" spans="1:12">
      <c r="A24" s="3" t="s">
        <v>2621</v>
      </c>
      <c r="B24" s="3" t="s">
        <v>2658</v>
      </c>
      <c r="C24" s="3" t="s">
        <v>792</v>
      </c>
      <c r="G24" s="3">
        <v>0</v>
      </c>
      <c r="H24" s="3">
        <v>4.0620000000000002E-6</v>
      </c>
      <c r="L24" s="3" t="s">
        <v>19</v>
      </c>
    </row>
    <row r="25" spans="1:12">
      <c r="A25" s="3" t="s">
        <v>2621</v>
      </c>
      <c r="B25" s="3" t="s">
        <v>2659</v>
      </c>
      <c r="C25" s="3" t="s">
        <v>2660</v>
      </c>
      <c r="G25" s="3">
        <v>0</v>
      </c>
      <c r="H25" s="3">
        <v>4.0690000000000003E-6</v>
      </c>
      <c r="L25" s="3" t="s">
        <v>19</v>
      </c>
    </row>
    <row r="26" spans="1:12">
      <c r="A26" s="3" t="s">
        <v>2621</v>
      </c>
      <c r="B26" s="3" t="s">
        <v>2661</v>
      </c>
      <c r="C26" s="3" t="s">
        <v>2662</v>
      </c>
      <c r="G26" s="3">
        <v>8.9889999999999998E-6</v>
      </c>
      <c r="H26" s="3">
        <v>4.0690000000000003E-6</v>
      </c>
      <c r="L26" s="3" t="s">
        <v>19</v>
      </c>
    </row>
    <row r="27" spans="1:12">
      <c r="A27" s="3" t="s">
        <v>2621</v>
      </c>
      <c r="B27" s="3" t="s">
        <v>2663</v>
      </c>
      <c r="C27" s="3" t="s">
        <v>2664</v>
      </c>
      <c r="G27" s="3">
        <v>0</v>
      </c>
      <c r="H27" s="3">
        <v>4.0690000000000003E-6</v>
      </c>
      <c r="L27" s="3" t="s">
        <v>19</v>
      </c>
    </row>
    <row r="28" spans="1:12">
      <c r="A28" s="3" t="s">
        <v>2621</v>
      </c>
      <c r="B28" s="3" t="s">
        <v>2665</v>
      </c>
      <c r="C28" s="3" t="s">
        <v>2666</v>
      </c>
      <c r="G28" s="3">
        <v>0</v>
      </c>
      <c r="H28" s="3">
        <v>4.0629999999999999E-6</v>
      </c>
      <c r="L28" s="3" t="s">
        <v>19</v>
      </c>
    </row>
    <row r="29" spans="1:12">
      <c r="A29" s="3" t="s">
        <v>2621</v>
      </c>
      <c r="B29" s="3" t="s">
        <v>2667</v>
      </c>
      <c r="C29" s="3" t="s">
        <v>2668</v>
      </c>
      <c r="G29" s="3">
        <v>0</v>
      </c>
      <c r="H29" s="3">
        <v>1.8050000000000002E-5</v>
      </c>
      <c r="L29" s="3" t="s">
        <v>19</v>
      </c>
    </row>
    <row r="30" spans="1:12">
      <c r="A30" s="3" t="s">
        <v>2621</v>
      </c>
      <c r="B30" s="3" t="s">
        <v>2669</v>
      </c>
      <c r="C30" s="3" t="s">
        <v>2670</v>
      </c>
      <c r="G30" s="3">
        <v>2.69E-5</v>
      </c>
      <c r="H30" s="3">
        <v>1.219E-5</v>
      </c>
      <c r="L30" s="3" t="s">
        <v>19</v>
      </c>
    </row>
    <row r="31" spans="1:12">
      <c r="A31" s="3" t="s">
        <v>2621</v>
      </c>
      <c r="B31" s="3" t="s">
        <v>2671</v>
      </c>
      <c r="C31" s="3" t="s">
        <v>2672</v>
      </c>
      <c r="G31" s="3">
        <v>8.9719999999999998E-6</v>
      </c>
      <c r="H31" s="3">
        <v>4.0659999999999997E-6</v>
      </c>
      <c r="L31" s="3" t="s">
        <v>19</v>
      </c>
    </row>
    <row r="32" spans="1:12">
      <c r="A32" s="3" t="s">
        <v>2621</v>
      </c>
      <c r="B32" s="3" t="s">
        <v>30</v>
      </c>
      <c r="C32" s="3" t="s">
        <v>2673</v>
      </c>
      <c r="G32" s="3">
        <v>0</v>
      </c>
      <c r="H32" s="3">
        <v>4.0609999999999997E-6</v>
      </c>
      <c r="L32" s="3" t="s">
        <v>32</v>
      </c>
    </row>
    <row r="33" spans="1:16">
      <c r="A33" s="3" t="s">
        <v>2621</v>
      </c>
      <c r="B33" s="3" t="s">
        <v>30</v>
      </c>
      <c r="C33" s="3" t="s">
        <v>2674</v>
      </c>
      <c r="G33" s="3">
        <v>8.9530000000000005E-6</v>
      </c>
      <c r="H33" s="3">
        <v>4.0609999999999997E-6</v>
      </c>
      <c r="I33" s="4"/>
      <c r="L33" s="3" t="s">
        <v>32</v>
      </c>
    </row>
    <row r="34" spans="1:16">
      <c r="A34" s="3" t="s">
        <v>2621</v>
      </c>
      <c r="B34" s="3" t="s">
        <v>30</v>
      </c>
      <c r="C34" s="3" t="s">
        <v>2675</v>
      </c>
      <c r="G34" s="3">
        <v>0</v>
      </c>
      <c r="H34" s="3">
        <v>6.4590000000000003E-5</v>
      </c>
      <c r="I34" s="4"/>
      <c r="L34" s="3" t="s">
        <v>32</v>
      </c>
    </row>
    <row r="35" spans="1:16">
      <c r="A35" s="3" t="s">
        <v>2621</v>
      </c>
      <c r="B35" s="3" t="s">
        <v>30</v>
      </c>
      <c r="C35" s="3" t="s">
        <v>2676</v>
      </c>
      <c r="G35" s="3">
        <v>0</v>
      </c>
      <c r="H35" s="3">
        <v>2.048E-5</v>
      </c>
      <c r="I35" s="4"/>
      <c r="L35" s="3" t="s">
        <v>36</v>
      </c>
    </row>
    <row r="36" spans="1:16">
      <c r="A36" s="3" t="s">
        <v>2621</v>
      </c>
      <c r="B36" s="3" t="s">
        <v>30</v>
      </c>
      <c r="C36" s="3" t="s">
        <v>2677</v>
      </c>
      <c r="G36" s="3">
        <v>8.9600000000000006E-6</v>
      </c>
      <c r="H36" s="3">
        <v>4.0629999999999999E-6</v>
      </c>
      <c r="I36" s="4"/>
      <c r="L36" s="3" t="s">
        <v>36</v>
      </c>
    </row>
    <row r="37" spans="1:16">
      <c r="A37" s="3" t="s">
        <v>2621</v>
      </c>
      <c r="B37" s="3" t="s">
        <v>30</v>
      </c>
      <c r="C37" s="3" t="s">
        <v>2678</v>
      </c>
      <c r="G37" s="3">
        <v>0</v>
      </c>
      <c r="H37" s="3">
        <v>2.0489999999999999E-5</v>
      </c>
      <c r="I37" s="4"/>
      <c r="L37" s="3" t="s">
        <v>36</v>
      </c>
    </row>
    <row r="38" spans="1:16">
      <c r="A38" s="3" t="s">
        <v>2621</v>
      </c>
      <c r="B38" s="3" t="s">
        <v>30</v>
      </c>
      <c r="C38" s="3" t="s">
        <v>2679</v>
      </c>
      <c r="G38" s="3">
        <v>8.9660000000000002E-6</v>
      </c>
      <c r="H38" s="3">
        <v>4.0640000000000004E-6</v>
      </c>
      <c r="L38" s="3" t="s">
        <v>36</v>
      </c>
    </row>
    <row r="42" spans="1:16">
      <c r="C42" s="7" t="s">
        <v>100</v>
      </c>
      <c r="E42" s="3">
        <f>SUM(E2:E38)</f>
        <v>18</v>
      </c>
      <c r="F42" s="3">
        <f t="shared" ref="F42:H42" si="0">SUM(F2:F38)</f>
        <v>6.4842521038562038E-4</v>
      </c>
      <c r="G42" s="3">
        <f t="shared" si="0"/>
        <v>3.0715100000000008E-4</v>
      </c>
      <c r="H42" s="3">
        <f t="shared" si="0"/>
        <v>8.278449999999999E-4</v>
      </c>
      <c r="M42" s="8" t="s">
        <v>101</v>
      </c>
      <c r="O42" s="7" t="s">
        <v>102</v>
      </c>
      <c r="P42" s="7" t="s">
        <v>103</v>
      </c>
    </row>
    <row r="43" spans="1:16">
      <c r="M43" s="9"/>
      <c r="O43" s="3">
        <v>126598</v>
      </c>
      <c r="P43" s="3">
        <v>277080</v>
      </c>
    </row>
    <row r="44" spans="1:16">
      <c r="F44" s="47"/>
      <c r="O44" s="3">
        <f>O43*G42</f>
        <v>38.884702298000008</v>
      </c>
      <c r="P44" s="3">
        <f>P43*H42</f>
        <v>229.37929259999999</v>
      </c>
    </row>
    <row r="45" spans="1:16">
      <c r="O45" s="7" t="s">
        <v>104</v>
      </c>
    </row>
    <row r="46" spans="1:16">
      <c r="F46" s="3">
        <v>6.3694299999999995E-4</v>
      </c>
      <c r="G46" s="3">
        <v>3.7753500000000002E-4</v>
      </c>
      <c r="H46" s="3">
        <v>1.006458E-3</v>
      </c>
      <c r="J46" s="26">
        <f>F46*F46*100000</f>
        <v>4.0569638524899997E-2</v>
      </c>
      <c r="K46" s="26">
        <f t="shared" ref="K46:L46" si="1">G46*G46*100000</f>
        <v>1.4253267622500003E-2</v>
      </c>
      <c r="L46" s="26">
        <f t="shared" si="1"/>
        <v>0.1012957705764</v>
      </c>
      <c r="O46" s="3" t="s">
        <v>388</v>
      </c>
    </row>
    <row r="47" spans="1:16">
      <c r="O47" s="3">
        <v>28260</v>
      </c>
    </row>
    <row r="48" spans="1:16">
      <c r="F48" s="3">
        <v>3.0806200000000001E-4</v>
      </c>
      <c r="G48" s="3">
        <v>2.1907099999999999E-4</v>
      </c>
      <c r="H48" s="3">
        <v>4.2110699999999999E-4</v>
      </c>
      <c r="J48" s="26">
        <f>F48*F48*100000</f>
        <v>9.4902195844E-3</v>
      </c>
      <c r="K48" s="26">
        <f t="shared" ref="K48:L48" si="2">G48*G48*100000</f>
        <v>4.7992103040999995E-3</v>
      </c>
      <c r="L48" s="26">
        <f t="shared" si="2"/>
        <v>1.77331105449E-2</v>
      </c>
      <c r="O48" s="3">
        <v>18</v>
      </c>
    </row>
    <row r="50" spans="6:12">
      <c r="F50" s="3">
        <v>8.2647600000000003E-4</v>
      </c>
      <c r="G50" s="3">
        <v>7.2292700000000005E-4</v>
      </c>
      <c r="H50" s="3">
        <v>9.4068500000000002E-4</v>
      </c>
      <c r="J50" s="26">
        <f>F50*F50*100000</f>
        <v>6.83062578576E-2</v>
      </c>
      <c r="K50" s="26">
        <f t="shared" ref="K50:L50" si="3">G50*G50*100000</f>
        <v>5.2262344732900014E-2</v>
      </c>
      <c r="L50" s="26">
        <f t="shared" si="3"/>
        <v>8.84888269225E-2</v>
      </c>
    </row>
    <row r="100" spans="6:8">
      <c r="F100" s="6">
        <f>SUM(F1:F99)</f>
        <v>3.0683314207712409E-3</v>
      </c>
      <c r="G100" s="6">
        <f t="shared" ref="G100:H100" si="4">SUM(G1:G99)</f>
        <v>1.9338350000000001E-3</v>
      </c>
      <c r="H100" s="6">
        <f t="shared" si="4"/>
        <v>4.0239399999999993E-3</v>
      </c>
    </row>
    <row r="101" spans="6:8">
      <c r="F101" s="6">
        <f>F100*F100</f>
        <v>9.4146577076920622E-6</v>
      </c>
      <c r="G101" s="6">
        <f t="shared" ref="G101:H101" si="5">G100*G100</f>
        <v>3.7397178072250002E-6</v>
      </c>
      <c r="H101" s="6">
        <f t="shared" si="5"/>
        <v>1.6192093123599994E-5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560C3-D819-E843-B265-11B9F6F87AB5}">
  <sheetPr codeName="Sheet37"/>
  <dimension ref="A1:P251"/>
  <sheetViews>
    <sheetView workbookViewId="0">
      <selection activeCell="A2" sqref="A2"/>
    </sheetView>
  </sheetViews>
  <sheetFormatPr baseColWidth="10" defaultRowHeight="15"/>
  <cols>
    <col min="1" max="1" width="19.6640625" style="3" customWidth="1"/>
    <col min="2" max="2" width="18.1640625" style="3" customWidth="1"/>
    <col min="3" max="3" width="14.83203125" style="3" customWidth="1"/>
    <col min="4" max="5" width="10.83203125" style="3"/>
    <col min="6" max="8" width="12" style="3" bestFit="1" customWidth="1"/>
    <col min="9" max="9" width="9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2680</v>
      </c>
      <c r="B2" s="3" t="s">
        <v>2681</v>
      </c>
      <c r="C2" s="3" t="s">
        <v>2682</v>
      </c>
      <c r="D2" s="3" t="s">
        <v>67</v>
      </c>
      <c r="E2" s="3">
        <v>1</v>
      </c>
      <c r="F2" s="6">
        <f>E2/28260</f>
        <v>3.5385704175513094E-5</v>
      </c>
      <c r="L2" s="3" t="s">
        <v>19</v>
      </c>
    </row>
    <row r="3" spans="1:12">
      <c r="A3" s="3" t="s">
        <v>2680</v>
      </c>
      <c r="B3" s="3" t="s">
        <v>2683</v>
      </c>
      <c r="C3" s="3" t="s">
        <v>2684</v>
      </c>
      <c r="D3" s="3" t="s">
        <v>67</v>
      </c>
      <c r="E3" s="3">
        <v>1</v>
      </c>
      <c r="F3" s="6">
        <f>E3/28260</f>
        <v>3.5385704175513094E-5</v>
      </c>
      <c r="L3" s="3" t="s">
        <v>19</v>
      </c>
    </row>
    <row r="4" spans="1:12">
      <c r="A4" s="3" t="s">
        <v>2680</v>
      </c>
      <c r="B4" s="3" t="s">
        <v>2685</v>
      </c>
      <c r="C4" s="3" t="s">
        <v>2686</v>
      </c>
      <c r="D4" s="3" t="s">
        <v>67</v>
      </c>
      <c r="E4" s="3">
        <v>1</v>
      </c>
      <c r="F4" s="6">
        <f>E4/28260</f>
        <v>3.5385704175513094E-5</v>
      </c>
      <c r="L4" s="3" t="s">
        <v>19</v>
      </c>
    </row>
    <row r="5" spans="1:12">
      <c r="A5" s="3" t="s">
        <v>2680</v>
      </c>
      <c r="B5" s="3" t="s">
        <v>2687</v>
      </c>
      <c r="C5" s="3" t="s">
        <v>2688</v>
      </c>
      <c r="D5" s="3" t="s">
        <v>67</v>
      </c>
      <c r="E5" s="3">
        <v>1</v>
      </c>
      <c r="F5" s="6">
        <f>E5/28260</f>
        <v>3.5385704175513094E-5</v>
      </c>
      <c r="L5" s="3" t="s">
        <v>19</v>
      </c>
    </row>
    <row r="6" spans="1:12">
      <c r="A6" s="3" t="s">
        <v>2680</v>
      </c>
      <c r="B6" s="3" t="s">
        <v>2689</v>
      </c>
      <c r="C6" s="3" t="s">
        <v>2690</v>
      </c>
      <c r="I6" s="3" t="s">
        <v>15</v>
      </c>
      <c r="J6" s="3" t="s">
        <v>2691</v>
      </c>
    </row>
    <row r="7" spans="1:12">
      <c r="A7" s="3" t="s">
        <v>2680</v>
      </c>
      <c r="B7" s="3" t="s">
        <v>724</v>
      </c>
      <c r="C7" s="3" t="s">
        <v>725</v>
      </c>
      <c r="J7" s="3" t="s">
        <v>70</v>
      </c>
    </row>
    <row r="8" spans="1:12">
      <c r="A8" s="3" t="s">
        <v>2680</v>
      </c>
      <c r="B8" s="3" t="s">
        <v>2692</v>
      </c>
      <c r="C8" s="3" t="s">
        <v>2693</v>
      </c>
      <c r="I8" s="3" t="s">
        <v>15</v>
      </c>
      <c r="J8" s="3" t="s">
        <v>2691</v>
      </c>
    </row>
    <row r="9" spans="1:12">
      <c r="A9" s="3" t="s">
        <v>2680</v>
      </c>
      <c r="B9" s="3" t="s">
        <v>2694</v>
      </c>
      <c r="C9" s="3" t="s">
        <v>2695</v>
      </c>
      <c r="G9" s="3">
        <v>0</v>
      </c>
      <c r="H9" s="3">
        <v>4.0659999999999997E-6</v>
      </c>
      <c r="I9" s="3" t="s">
        <v>15</v>
      </c>
      <c r="J9" s="3" t="s">
        <v>2691</v>
      </c>
    </row>
    <row r="10" spans="1:12">
      <c r="A10" s="3" t="s">
        <v>2680</v>
      </c>
      <c r="B10" s="3" t="s">
        <v>2696</v>
      </c>
      <c r="C10" s="3" t="s">
        <v>2697</v>
      </c>
      <c r="G10" s="3">
        <v>1.8029999999999998E-5</v>
      </c>
      <c r="H10" s="3">
        <v>8.1720000000000007E-6</v>
      </c>
      <c r="I10" s="3" t="s">
        <v>15</v>
      </c>
      <c r="J10" s="3" t="s">
        <v>2691</v>
      </c>
    </row>
    <row r="11" spans="1:12">
      <c r="A11" s="3" t="s">
        <v>2680</v>
      </c>
      <c r="B11" s="3" t="s">
        <v>2698</v>
      </c>
      <c r="C11" s="3" t="s">
        <v>2699</v>
      </c>
      <c r="I11" s="3" t="s">
        <v>15</v>
      </c>
      <c r="J11" s="3" t="s">
        <v>2691</v>
      </c>
    </row>
    <row r="12" spans="1:12">
      <c r="A12" s="3" t="s">
        <v>2680</v>
      </c>
      <c r="B12" s="3" t="s">
        <v>2700</v>
      </c>
      <c r="C12" s="3" t="s">
        <v>2701</v>
      </c>
      <c r="G12" s="3">
        <v>1.8320000000000001E-4</v>
      </c>
      <c r="H12" s="3">
        <v>8.3399999999999994E-5</v>
      </c>
      <c r="I12" s="3" t="s">
        <v>15</v>
      </c>
      <c r="J12" s="3" t="s">
        <v>2691</v>
      </c>
    </row>
    <row r="13" spans="1:12">
      <c r="A13" s="3" t="s">
        <v>2680</v>
      </c>
      <c r="B13" s="3" t="s">
        <v>2702</v>
      </c>
      <c r="C13" s="3" t="s">
        <v>2703</v>
      </c>
      <c r="G13" s="3">
        <v>6.4490000000000001E-5</v>
      </c>
      <c r="H13" s="3">
        <v>4.015E-5</v>
      </c>
      <c r="J13" s="3" t="s">
        <v>70</v>
      </c>
    </row>
    <row r="14" spans="1:12">
      <c r="A14" s="3" t="s">
        <v>2680</v>
      </c>
      <c r="B14" s="3" t="s">
        <v>2704</v>
      </c>
      <c r="C14" s="3" t="s">
        <v>2705</v>
      </c>
      <c r="G14" s="3">
        <v>0</v>
      </c>
      <c r="H14" s="3">
        <v>3.2289999999999997E-5</v>
      </c>
      <c r="I14" s="3" t="s">
        <v>15</v>
      </c>
    </row>
    <row r="15" spans="1:12">
      <c r="A15" s="3" t="s">
        <v>2680</v>
      </c>
      <c r="B15" s="3" t="s">
        <v>2706</v>
      </c>
      <c r="C15" s="3" t="s">
        <v>2707</v>
      </c>
      <c r="I15" s="3" t="s">
        <v>15</v>
      </c>
    </row>
    <row r="16" spans="1:12">
      <c r="A16" s="3" t="s">
        <v>2680</v>
      </c>
      <c r="B16" s="3" t="s">
        <v>2708</v>
      </c>
      <c r="C16" s="3" t="s">
        <v>2709</v>
      </c>
      <c r="I16" s="3" t="s">
        <v>15</v>
      </c>
    </row>
    <row r="17" spans="1:16">
      <c r="A17" s="3" t="s">
        <v>2680</v>
      </c>
      <c r="B17" s="3" t="s">
        <v>2710</v>
      </c>
      <c r="C17" s="3" t="s">
        <v>2711</v>
      </c>
      <c r="I17" s="3" t="s">
        <v>15</v>
      </c>
    </row>
    <row r="18" spans="1:16">
      <c r="A18" s="3" t="s">
        <v>2680</v>
      </c>
      <c r="B18" s="3" t="s">
        <v>2712</v>
      </c>
      <c r="C18" s="3" t="s">
        <v>2713</v>
      </c>
      <c r="G18" s="3">
        <v>2.4179999999999999E-5</v>
      </c>
      <c r="H18" s="3">
        <v>1.8300000000000001E-5</v>
      </c>
      <c r="I18" s="3" t="s">
        <v>15</v>
      </c>
    </row>
    <row r="19" spans="1:16">
      <c r="A19" s="3" t="s">
        <v>2680</v>
      </c>
      <c r="B19" s="3" t="s">
        <v>2714</v>
      </c>
      <c r="C19" s="3" t="s">
        <v>2715</v>
      </c>
      <c r="I19" s="3" t="s">
        <v>15</v>
      </c>
    </row>
    <row r="20" spans="1:16">
      <c r="A20" s="3" t="s">
        <v>2680</v>
      </c>
      <c r="B20" s="3" t="s">
        <v>2716</v>
      </c>
      <c r="C20" s="3" t="s">
        <v>2717</v>
      </c>
      <c r="G20" s="3">
        <v>9.1050000000000001E-6</v>
      </c>
      <c r="H20" s="3">
        <v>4.0929999999999996E-6</v>
      </c>
      <c r="L20" s="3" t="s">
        <v>19</v>
      </c>
    </row>
    <row r="21" spans="1:16">
      <c r="A21" s="3" t="s">
        <v>2680</v>
      </c>
      <c r="B21" s="3" t="s">
        <v>2718</v>
      </c>
      <c r="C21" s="3" t="s">
        <v>1592</v>
      </c>
      <c r="G21" s="3">
        <v>0</v>
      </c>
      <c r="H21" s="3">
        <v>4.0620000000000002E-6</v>
      </c>
      <c r="L21" s="3" t="s">
        <v>19</v>
      </c>
    </row>
    <row r="22" spans="1:16">
      <c r="A22" s="3" t="s">
        <v>2680</v>
      </c>
      <c r="B22" s="3" t="s">
        <v>2719</v>
      </c>
      <c r="C22" s="3" t="s">
        <v>2720</v>
      </c>
      <c r="G22" s="3">
        <v>0</v>
      </c>
      <c r="H22" s="3">
        <v>4.0620000000000002E-6</v>
      </c>
      <c r="L22" s="3" t="s">
        <v>19</v>
      </c>
    </row>
    <row r="23" spans="1:16">
      <c r="A23" s="3" t="s">
        <v>2680</v>
      </c>
      <c r="B23" s="3" t="s">
        <v>2721</v>
      </c>
      <c r="C23" s="3" t="s">
        <v>2722</v>
      </c>
      <c r="G23" s="3">
        <v>0</v>
      </c>
      <c r="H23" s="3">
        <v>4.0620000000000002E-6</v>
      </c>
      <c r="L23" s="3" t="s">
        <v>19</v>
      </c>
    </row>
    <row r="24" spans="1:16">
      <c r="A24" s="3" t="s">
        <v>2680</v>
      </c>
      <c r="B24" s="3" t="s">
        <v>2723</v>
      </c>
      <c r="C24" s="3" t="s">
        <v>2724</v>
      </c>
      <c r="G24" s="3">
        <v>0</v>
      </c>
      <c r="H24" s="3">
        <v>3.2329999999999997E-5</v>
      </c>
      <c r="L24" s="3" t="s">
        <v>19</v>
      </c>
    </row>
    <row r="25" spans="1:16">
      <c r="A25" s="3" t="s">
        <v>2680</v>
      </c>
      <c r="B25" s="3" t="s">
        <v>30</v>
      </c>
      <c r="C25" s="3" t="s">
        <v>2725</v>
      </c>
      <c r="G25" s="3">
        <v>8.9660000000000002E-6</v>
      </c>
      <c r="H25" s="3">
        <v>4.0640000000000004E-6</v>
      </c>
      <c r="L25" s="3" t="s">
        <v>2726</v>
      </c>
    </row>
    <row r="29" spans="1:16">
      <c r="C29" s="7" t="s">
        <v>100</v>
      </c>
      <c r="E29" s="3">
        <f>SUM(E2:E25)</f>
        <v>4</v>
      </c>
      <c r="F29" s="3">
        <f t="shared" ref="F29:H29" si="0">SUM(F2:F25)</f>
        <v>1.4154281670205238E-4</v>
      </c>
      <c r="G29" s="3">
        <f t="shared" si="0"/>
        <v>3.0797099999999998E-4</v>
      </c>
      <c r="H29" s="3">
        <f t="shared" si="0"/>
        <v>2.3905099999999997E-4</v>
      </c>
      <c r="M29" s="8" t="s">
        <v>101</v>
      </c>
      <c r="O29" s="7" t="s">
        <v>102</v>
      </c>
      <c r="P29" s="7" t="s">
        <v>103</v>
      </c>
    </row>
    <row r="30" spans="1:16">
      <c r="M30" s="9"/>
      <c r="O30" s="3">
        <v>124058</v>
      </c>
      <c r="P30" s="3">
        <v>274006</v>
      </c>
    </row>
    <row r="31" spans="1:16">
      <c r="O31" s="3">
        <f>O30*G29</f>
        <v>38.206266317999997</v>
      </c>
      <c r="P31" s="3">
        <f>P30*H29</f>
        <v>65.501408305999988</v>
      </c>
    </row>
    <row r="32" spans="1:16">
      <c r="F32" s="3">
        <v>1.41543E-4</v>
      </c>
      <c r="G32" s="3">
        <v>3.8566999999999999E-5</v>
      </c>
      <c r="H32" s="3">
        <v>3.6236599999999998E-4</v>
      </c>
      <c r="J32" s="3">
        <f>F32*F32*100000</f>
        <v>2.0034420849E-3</v>
      </c>
      <c r="K32" s="3">
        <f t="shared" ref="K32:L32" si="1">G32*G32*100000</f>
        <v>1.4874134889999999E-4</v>
      </c>
      <c r="L32" s="3">
        <f t="shared" si="1"/>
        <v>1.3130911795599998E-2</v>
      </c>
      <c r="O32" s="7" t="s">
        <v>104</v>
      </c>
    </row>
    <row r="33" spans="6:15">
      <c r="O33" s="3" t="s">
        <v>105</v>
      </c>
    </row>
    <row r="34" spans="6:15">
      <c r="F34" s="3">
        <v>3.0630799999999998E-4</v>
      </c>
      <c r="G34" s="3">
        <v>2.1677099999999999E-4</v>
      </c>
      <c r="H34" s="3">
        <v>4.2040799999999999E-4</v>
      </c>
      <c r="J34" s="3">
        <f>F34*F34*100000</f>
        <v>9.3824590863999992E-3</v>
      </c>
      <c r="K34" s="3">
        <f t="shared" ref="K34:L34" si="2">G34*G34*100000</f>
        <v>4.6989666440999996E-3</v>
      </c>
      <c r="L34" s="3">
        <f t="shared" si="2"/>
        <v>1.7674288646399999E-2</v>
      </c>
      <c r="O34" s="3">
        <v>28260</v>
      </c>
    </row>
    <row r="35" spans="6:15">
      <c r="O35" s="3">
        <v>4</v>
      </c>
    </row>
    <row r="36" spans="6:15">
      <c r="F36" s="3">
        <v>2.4087100000000001E-4</v>
      </c>
      <c r="G36" s="3">
        <v>1.8629399999999999E-4</v>
      </c>
      <c r="H36" s="3">
        <v>3.0643599999999999E-4</v>
      </c>
      <c r="J36" s="3">
        <f>F36*F36*100000</f>
        <v>5.8018838641000006E-3</v>
      </c>
      <c r="K36" s="3">
        <f t="shared" ref="K36:L36" si="3">G36*G36*100000</f>
        <v>3.4705454435999998E-3</v>
      </c>
      <c r="L36" s="3">
        <f t="shared" si="3"/>
        <v>9.3903022095999985E-3</v>
      </c>
    </row>
    <row r="250" spans="6:8">
      <c r="F250" s="6">
        <f>SUM(F1:F249)</f>
        <v>9.7180763340410476E-4</v>
      </c>
      <c r="G250" s="6">
        <f t="shared" ref="G250:H250" si="4">SUM(G1:G249)</f>
        <v>1.0575739999999999E-3</v>
      </c>
      <c r="H250" s="6">
        <f t="shared" si="4"/>
        <v>1.567312E-3</v>
      </c>
    </row>
    <row r="251" spans="6:8">
      <c r="F251" s="3">
        <f>F250*F250</f>
        <v>9.444100763424869E-7</v>
      </c>
      <c r="G251" s="3">
        <f>G250*G250</f>
        <v>1.1184627654759998E-6</v>
      </c>
      <c r="H251" s="3">
        <f>H250*H250</f>
        <v>2.4564669053439998E-6</v>
      </c>
    </row>
  </sheetData>
  <phoneticPr fontId="3" type="noConversion"/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A672D-D096-7047-84E9-8B1810AA0395}">
  <sheetPr codeName="Sheet38"/>
  <dimension ref="A1:Q401"/>
  <sheetViews>
    <sheetView workbookViewId="0">
      <selection activeCell="A2" sqref="A2"/>
    </sheetView>
  </sheetViews>
  <sheetFormatPr baseColWidth="10" defaultRowHeight="15"/>
  <cols>
    <col min="1" max="1" width="21.33203125" style="3" customWidth="1"/>
    <col min="2" max="2" width="17.83203125" style="3" customWidth="1"/>
    <col min="3" max="3" width="14.6640625" style="3" customWidth="1"/>
    <col min="4" max="5" width="10.83203125" style="3"/>
    <col min="6" max="6" width="12.16406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2727</v>
      </c>
      <c r="B2" s="3" t="s">
        <v>2728</v>
      </c>
      <c r="C2" s="3" t="s">
        <v>2729</v>
      </c>
      <c r="D2" s="3" t="s">
        <v>67</v>
      </c>
      <c r="E2" s="3">
        <v>1</v>
      </c>
      <c r="F2" s="6">
        <f>E2/28260</f>
        <v>3.5385704175513094E-5</v>
      </c>
      <c r="K2" s="3" t="s">
        <v>19</v>
      </c>
    </row>
    <row r="3" spans="1:12">
      <c r="A3" s="3" t="s">
        <v>2727</v>
      </c>
      <c r="B3" s="3" t="s">
        <v>2730</v>
      </c>
      <c r="C3" s="3" t="s">
        <v>2731</v>
      </c>
      <c r="D3" s="3" t="s">
        <v>67</v>
      </c>
      <c r="E3" s="3">
        <v>1</v>
      </c>
      <c r="F3" s="6">
        <f t="shared" ref="F3:F9" si="0">E3/28260</f>
        <v>3.5385704175513094E-5</v>
      </c>
      <c r="G3" s="6">
        <f>F3/27798</f>
        <v>1.2729586364311496E-9</v>
      </c>
      <c r="H3" s="3">
        <v>3.2289999999999997E-5</v>
      </c>
      <c r="I3" s="3" t="s">
        <v>15</v>
      </c>
      <c r="J3" s="3" t="s">
        <v>16</v>
      </c>
    </row>
    <row r="4" spans="1:12">
      <c r="A4" s="3" t="s">
        <v>2727</v>
      </c>
      <c r="B4" s="3" t="s">
        <v>174</v>
      </c>
      <c r="C4" s="3" t="s">
        <v>334</v>
      </c>
      <c r="D4" s="3" t="s">
        <v>67</v>
      </c>
      <c r="E4" s="3">
        <v>1</v>
      </c>
      <c r="F4" s="6">
        <f t="shared" si="0"/>
        <v>3.5385704175513094E-5</v>
      </c>
      <c r="I4" s="3" t="s">
        <v>15</v>
      </c>
    </row>
    <row r="5" spans="1:12">
      <c r="A5" s="3" t="s">
        <v>2727</v>
      </c>
      <c r="B5" s="3" t="s">
        <v>2732</v>
      </c>
      <c r="C5" s="3" t="s">
        <v>2733</v>
      </c>
      <c r="D5" s="3" t="s">
        <v>67</v>
      </c>
      <c r="E5" s="3">
        <v>1</v>
      </c>
      <c r="F5" s="6">
        <f t="shared" si="0"/>
        <v>3.5385704175513094E-5</v>
      </c>
      <c r="I5" s="3" t="s">
        <v>15</v>
      </c>
    </row>
    <row r="6" spans="1:12">
      <c r="A6" s="3" t="s">
        <v>2727</v>
      </c>
      <c r="B6" s="3" t="s">
        <v>2734</v>
      </c>
      <c r="C6" s="3" t="s">
        <v>2735</v>
      </c>
      <c r="D6" s="3" t="s">
        <v>67</v>
      </c>
      <c r="E6" s="3">
        <v>1</v>
      </c>
      <c r="F6" s="6">
        <f t="shared" si="0"/>
        <v>3.5385704175513094E-5</v>
      </c>
      <c r="G6" s="3">
        <v>0</v>
      </c>
      <c r="H6" s="3">
        <v>3.2299999999999999E-5</v>
      </c>
      <c r="I6" s="3" t="s">
        <v>15</v>
      </c>
    </row>
    <row r="7" spans="1:12">
      <c r="A7" s="3" t="s">
        <v>2727</v>
      </c>
      <c r="B7" s="3" t="s">
        <v>2736</v>
      </c>
      <c r="C7" s="3" t="s">
        <v>2737</v>
      </c>
      <c r="D7" s="3" t="s">
        <v>67</v>
      </c>
      <c r="E7" s="3">
        <v>2</v>
      </c>
      <c r="F7" s="6">
        <f t="shared" si="0"/>
        <v>7.0771408351026188E-5</v>
      </c>
      <c r="I7" s="3" t="s">
        <v>15</v>
      </c>
      <c r="J7" s="3" t="s">
        <v>16</v>
      </c>
    </row>
    <row r="8" spans="1:12">
      <c r="A8" s="3" t="s">
        <v>2727</v>
      </c>
      <c r="B8" s="3" t="s">
        <v>2738</v>
      </c>
      <c r="C8" s="3" t="s">
        <v>2739</v>
      </c>
      <c r="D8" s="3" t="s">
        <v>67</v>
      </c>
      <c r="E8" s="3">
        <v>2</v>
      </c>
      <c r="F8" s="6">
        <f t="shared" si="0"/>
        <v>7.0771408351026188E-5</v>
      </c>
      <c r="G8" s="3">
        <v>8.9530000000000005E-6</v>
      </c>
      <c r="H8" s="3">
        <v>4.0609999999999997E-6</v>
      </c>
      <c r="I8" s="3" t="s">
        <v>15</v>
      </c>
    </row>
    <row r="9" spans="1:12">
      <c r="A9" s="3" t="s">
        <v>2727</v>
      </c>
      <c r="B9" s="3" t="s">
        <v>2740</v>
      </c>
      <c r="C9" s="3" t="s">
        <v>2741</v>
      </c>
      <c r="D9" s="3" t="s">
        <v>67</v>
      </c>
      <c r="E9" s="3">
        <v>2</v>
      </c>
      <c r="F9" s="6">
        <f t="shared" si="0"/>
        <v>7.0771408351026188E-5</v>
      </c>
      <c r="G9" s="3">
        <v>8.9590000000000001E-6</v>
      </c>
      <c r="H9" s="3">
        <v>1.219E-5</v>
      </c>
      <c r="I9" s="3" t="s">
        <v>15</v>
      </c>
    </row>
    <row r="10" spans="1:12">
      <c r="A10" s="3" t="s">
        <v>2727</v>
      </c>
      <c r="B10" s="3" t="s">
        <v>30</v>
      </c>
      <c r="C10" s="3" t="s">
        <v>2742</v>
      </c>
      <c r="J10" s="3" t="s">
        <v>70</v>
      </c>
    </row>
    <row r="11" spans="1:12">
      <c r="A11" s="3" t="s">
        <v>2727</v>
      </c>
      <c r="B11" s="3" t="s">
        <v>2743</v>
      </c>
      <c r="C11" s="3" t="s">
        <v>2744</v>
      </c>
      <c r="I11" s="3" t="s">
        <v>15</v>
      </c>
      <c r="J11" s="3" t="s">
        <v>16</v>
      </c>
    </row>
    <row r="12" spans="1:12">
      <c r="A12" s="3" t="s">
        <v>2727</v>
      </c>
      <c r="B12" s="3" t="s">
        <v>2745</v>
      </c>
      <c r="C12" s="3" t="s">
        <v>2746</v>
      </c>
      <c r="I12" s="3" t="s">
        <v>15</v>
      </c>
      <c r="J12" s="3" t="s">
        <v>16</v>
      </c>
    </row>
    <row r="13" spans="1:12">
      <c r="A13" s="3" t="s">
        <v>2727</v>
      </c>
      <c r="B13" s="3" t="s">
        <v>30</v>
      </c>
      <c r="C13" s="3" t="s">
        <v>2747</v>
      </c>
      <c r="I13" s="3" t="s">
        <v>15</v>
      </c>
      <c r="J13" s="3" t="s">
        <v>16</v>
      </c>
    </row>
    <row r="14" spans="1:12">
      <c r="A14" s="3" t="s">
        <v>2727</v>
      </c>
      <c r="B14" s="3" t="s">
        <v>2748</v>
      </c>
      <c r="C14" s="3" t="s">
        <v>2749</v>
      </c>
      <c r="G14" s="3">
        <v>1.7920000000000001E-5</v>
      </c>
      <c r="H14" s="3">
        <v>1.219E-5</v>
      </c>
      <c r="I14" s="3" t="s">
        <v>15</v>
      </c>
      <c r="J14" s="3" t="s">
        <v>16</v>
      </c>
    </row>
    <row r="15" spans="1:12">
      <c r="A15" s="3" t="s">
        <v>2727</v>
      </c>
      <c r="B15" s="3" t="s">
        <v>2750</v>
      </c>
      <c r="C15" s="3" t="s">
        <v>2751</v>
      </c>
      <c r="I15" s="3" t="s">
        <v>15</v>
      </c>
      <c r="J15" s="3" t="s">
        <v>70</v>
      </c>
    </row>
    <row r="16" spans="1:12">
      <c r="A16" s="3" t="s">
        <v>2727</v>
      </c>
      <c r="B16" s="3" t="s">
        <v>2752</v>
      </c>
      <c r="C16" s="3" t="s">
        <v>2753</v>
      </c>
      <c r="J16" s="3" t="s">
        <v>70</v>
      </c>
    </row>
    <row r="17" spans="1:10">
      <c r="A17" s="3" t="s">
        <v>2727</v>
      </c>
      <c r="B17" s="3" t="s">
        <v>2754</v>
      </c>
      <c r="C17" s="3" t="s">
        <v>2755</v>
      </c>
      <c r="J17" s="3" t="s">
        <v>16</v>
      </c>
    </row>
    <row r="18" spans="1:10">
      <c r="A18" s="3" t="s">
        <v>2727</v>
      </c>
      <c r="B18" s="3" t="s">
        <v>2756</v>
      </c>
      <c r="C18" s="3" t="s">
        <v>2757</v>
      </c>
      <c r="J18" s="3" t="s">
        <v>153</v>
      </c>
    </row>
    <row r="19" spans="1:10">
      <c r="A19" s="3" t="s">
        <v>2727</v>
      </c>
      <c r="B19" s="3" t="s">
        <v>30</v>
      </c>
      <c r="C19" s="3" t="s">
        <v>2758</v>
      </c>
      <c r="G19" s="3">
        <v>0</v>
      </c>
      <c r="H19" s="3">
        <v>1.219E-5</v>
      </c>
      <c r="J19" s="3" t="s">
        <v>16</v>
      </c>
    </row>
    <row r="20" spans="1:10">
      <c r="A20" s="3" t="s">
        <v>2727</v>
      </c>
      <c r="B20" s="3" t="s">
        <v>2480</v>
      </c>
      <c r="C20" s="3" t="s">
        <v>2759</v>
      </c>
      <c r="I20" s="3" t="s">
        <v>15</v>
      </c>
    </row>
    <row r="21" spans="1:10">
      <c r="A21" s="3" t="s">
        <v>2727</v>
      </c>
      <c r="B21" s="3" t="s">
        <v>2760</v>
      </c>
      <c r="C21" s="3" t="s">
        <v>2761</v>
      </c>
      <c r="G21" s="3">
        <v>7.8960000000000003E-6</v>
      </c>
      <c r="H21" s="3">
        <v>1.804E-5</v>
      </c>
      <c r="I21" s="3" t="s">
        <v>15</v>
      </c>
    </row>
    <row r="22" spans="1:10">
      <c r="A22" s="3" t="s">
        <v>2727</v>
      </c>
      <c r="B22" s="3" t="s">
        <v>2762</v>
      </c>
      <c r="C22" s="3" t="s">
        <v>2763</v>
      </c>
      <c r="I22" s="3" t="s">
        <v>15</v>
      </c>
    </row>
    <row r="23" spans="1:10">
      <c r="A23" s="3" t="s">
        <v>2727</v>
      </c>
      <c r="B23" s="3" t="s">
        <v>2764</v>
      </c>
      <c r="C23" s="3" t="s">
        <v>2765</v>
      </c>
      <c r="G23" s="3">
        <v>8.9590000000000001E-6</v>
      </c>
      <c r="H23" s="3">
        <v>1.219E-5</v>
      </c>
      <c r="I23" s="3" t="s">
        <v>15</v>
      </c>
    </row>
    <row r="24" spans="1:10">
      <c r="A24" s="3" t="s">
        <v>2727</v>
      </c>
      <c r="B24" s="3" t="s">
        <v>2766</v>
      </c>
      <c r="C24" s="3" t="s">
        <v>2767</v>
      </c>
      <c r="I24" s="3" t="s">
        <v>15</v>
      </c>
    </row>
    <row r="25" spans="1:10">
      <c r="A25" s="3" t="s">
        <v>2727</v>
      </c>
      <c r="B25" s="3" t="s">
        <v>2768</v>
      </c>
      <c r="C25" s="3" t="s">
        <v>2769</v>
      </c>
      <c r="I25" s="3" t="s">
        <v>15</v>
      </c>
    </row>
    <row r="26" spans="1:10">
      <c r="A26" s="3" t="s">
        <v>2727</v>
      </c>
      <c r="B26" s="3" t="s">
        <v>2770</v>
      </c>
      <c r="C26" s="3" t="s">
        <v>2771</v>
      </c>
      <c r="I26" s="3" t="s">
        <v>15</v>
      </c>
    </row>
    <row r="27" spans="1:10">
      <c r="A27" s="3" t="s">
        <v>2727</v>
      </c>
      <c r="B27" s="3" t="s">
        <v>2772</v>
      </c>
      <c r="C27" s="3" t="s">
        <v>2773</v>
      </c>
      <c r="G27" s="3">
        <v>5.3980000000000002E-5</v>
      </c>
      <c r="H27" s="3">
        <v>2.8600000000000001E-5</v>
      </c>
      <c r="I27" s="3" t="s">
        <v>15</v>
      </c>
    </row>
    <row r="28" spans="1:10">
      <c r="A28" s="3" t="s">
        <v>2727</v>
      </c>
      <c r="B28" s="3" t="s">
        <v>2774</v>
      </c>
      <c r="C28" s="3" t="s">
        <v>2775</v>
      </c>
      <c r="I28" s="3" t="s">
        <v>15</v>
      </c>
    </row>
    <row r="29" spans="1:10">
      <c r="A29" s="3" t="s">
        <v>2727</v>
      </c>
      <c r="B29" s="3" t="s">
        <v>2776</v>
      </c>
      <c r="C29" s="3" t="s">
        <v>2777</v>
      </c>
      <c r="I29" s="3" t="s">
        <v>15</v>
      </c>
    </row>
    <row r="30" spans="1:10">
      <c r="A30" s="3" t="s">
        <v>2727</v>
      </c>
      <c r="B30" s="3" t="s">
        <v>2778</v>
      </c>
      <c r="C30" s="3" t="s">
        <v>2779</v>
      </c>
      <c r="I30" s="3" t="s">
        <v>15</v>
      </c>
    </row>
    <row r="31" spans="1:10">
      <c r="A31" s="3" t="s">
        <v>2727</v>
      </c>
      <c r="B31" s="3" t="s">
        <v>2780</v>
      </c>
      <c r="C31" s="3" t="s">
        <v>2781</v>
      </c>
      <c r="I31" s="3" t="s">
        <v>15</v>
      </c>
    </row>
    <row r="32" spans="1:10">
      <c r="A32" s="3" t="s">
        <v>2727</v>
      </c>
      <c r="B32" s="3" t="s">
        <v>2782</v>
      </c>
      <c r="C32" s="3" t="s">
        <v>2783</v>
      </c>
      <c r="I32" s="3" t="s">
        <v>15</v>
      </c>
    </row>
    <row r="33" spans="1:9">
      <c r="A33" s="3" t="s">
        <v>2727</v>
      </c>
      <c r="B33" s="3" t="s">
        <v>2784</v>
      </c>
      <c r="C33" s="3" t="s">
        <v>2785</v>
      </c>
      <c r="I33" s="3" t="s">
        <v>15</v>
      </c>
    </row>
    <row r="34" spans="1:9">
      <c r="A34" s="3" t="s">
        <v>2727</v>
      </c>
      <c r="B34" s="3" t="s">
        <v>2786</v>
      </c>
      <c r="C34" s="3" t="s">
        <v>2787</v>
      </c>
      <c r="I34" s="3" t="s">
        <v>15</v>
      </c>
    </row>
    <row r="35" spans="1:9">
      <c r="A35" s="3" t="s">
        <v>2727</v>
      </c>
      <c r="B35" s="3" t="s">
        <v>2788</v>
      </c>
      <c r="C35" s="3" t="s">
        <v>2789</v>
      </c>
      <c r="I35" s="3" t="s">
        <v>15</v>
      </c>
    </row>
    <row r="36" spans="1:9">
      <c r="A36" s="3" t="s">
        <v>2727</v>
      </c>
      <c r="B36" s="3" t="s">
        <v>2790</v>
      </c>
      <c r="C36" s="3" t="s">
        <v>2791</v>
      </c>
      <c r="I36" s="3" t="s">
        <v>15</v>
      </c>
    </row>
    <row r="37" spans="1:9">
      <c r="A37" s="3" t="s">
        <v>2727</v>
      </c>
      <c r="B37" s="3" t="s">
        <v>2792</v>
      </c>
      <c r="C37" s="3" t="s">
        <v>2793</v>
      </c>
      <c r="G37" s="3">
        <v>0</v>
      </c>
      <c r="H37" s="3">
        <v>4.0620000000000002E-6</v>
      </c>
      <c r="I37" s="3" t="s">
        <v>15</v>
      </c>
    </row>
    <row r="38" spans="1:9">
      <c r="A38" s="3" t="s">
        <v>2727</v>
      </c>
      <c r="B38" s="3" t="s">
        <v>2794</v>
      </c>
      <c r="C38" s="3" t="s">
        <v>256</v>
      </c>
      <c r="I38" s="3" t="s">
        <v>15</v>
      </c>
    </row>
    <row r="39" spans="1:9">
      <c r="A39" s="3" t="s">
        <v>2727</v>
      </c>
      <c r="B39" s="3" t="s">
        <v>2795</v>
      </c>
      <c r="C39" s="3" t="s">
        <v>2796</v>
      </c>
      <c r="G39" s="3">
        <v>1.7920000000000001E-5</v>
      </c>
      <c r="H39" s="3">
        <v>1.219E-5</v>
      </c>
      <c r="I39" s="3" t="s">
        <v>15</v>
      </c>
    </row>
    <row r="40" spans="1:9">
      <c r="A40" s="3" t="s">
        <v>2727</v>
      </c>
      <c r="B40" s="3" t="s">
        <v>2797</v>
      </c>
      <c r="C40" s="3" t="s">
        <v>2798</v>
      </c>
      <c r="I40" s="3" t="s">
        <v>15</v>
      </c>
    </row>
    <row r="41" spans="1:9">
      <c r="A41" s="3" t="s">
        <v>2727</v>
      </c>
      <c r="B41" s="3" t="s">
        <v>2799</v>
      </c>
      <c r="C41" s="3" t="s">
        <v>2800</v>
      </c>
      <c r="G41" s="3">
        <v>8.9560000000000003E-6</v>
      </c>
      <c r="H41" s="3">
        <v>4.0620000000000002E-6</v>
      </c>
      <c r="I41" s="3" t="s">
        <v>15</v>
      </c>
    </row>
    <row r="42" spans="1:9">
      <c r="A42" s="3" t="s">
        <v>2727</v>
      </c>
      <c r="B42" s="3" t="s">
        <v>2801</v>
      </c>
      <c r="C42" s="3" t="s">
        <v>2802</v>
      </c>
      <c r="I42" s="3" t="s">
        <v>15</v>
      </c>
    </row>
    <row r="43" spans="1:9">
      <c r="A43" s="3" t="s">
        <v>2727</v>
      </c>
      <c r="B43" s="3" t="s">
        <v>2803</v>
      </c>
      <c r="C43" s="3" t="s">
        <v>2804</v>
      </c>
      <c r="G43" s="3">
        <v>8.9560000000000003E-6</v>
      </c>
      <c r="H43" s="3">
        <v>4.0620000000000002E-6</v>
      </c>
      <c r="I43" s="3" t="s">
        <v>15</v>
      </c>
    </row>
    <row r="44" spans="1:9">
      <c r="A44" s="3" t="s">
        <v>2727</v>
      </c>
      <c r="B44" s="3" t="s">
        <v>2805</v>
      </c>
      <c r="C44" s="3" t="s">
        <v>2806</v>
      </c>
      <c r="G44" s="3">
        <v>1.791E-5</v>
      </c>
      <c r="H44" s="3">
        <v>8.1240000000000005E-6</v>
      </c>
      <c r="I44" s="3" t="s">
        <v>15</v>
      </c>
    </row>
    <row r="45" spans="1:9">
      <c r="A45" s="3" t="s">
        <v>2727</v>
      </c>
      <c r="B45" s="3" t="s">
        <v>2807</v>
      </c>
      <c r="C45" s="3" t="s">
        <v>2808</v>
      </c>
      <c r="I45" s="3" t="s">
        <v>15</v>
      </c>
    </row>
    <row r="46" spans="1:9">
      <c r="A46" s="3" t="s">
        <v>2727</v>
      </c>
      <c r="B46" s="3" t="s">
        <v>2809</v>
      </c>
      <c r="C46" s="3" t="s">
        <v>2648</v>
      </c>
      <c r="G46" s="3">
        <v>1.791E-5</v>
      </c>
      <c r="H46" s="3">
        <v>8.123E-6</v>
      </c>
      <c r="I46" s="3" t="s">
        <v>15</v>
      </c>
    </row>
    <row r="47" spans="1:9">
      <c r="A47" s="3" t="s">
        <v>2727</v>
      </c>
      <c r="B47" s="3" t="s">
        <v>2810</v>
      </c>
      <c r="C47" s="3" t="s">
        <v>2536</v>
      </c>
      <c r="G47" s="3">
        <v>2.3689999999999998E-5</v>
      </c>
      <c r="H47" s="3">
        <v>2.5259999999999999E-5</v>
      </c>
      <c r="I47" s="3" t="s">
        <v>15</v>
      </c>
    </row>
    <row r="48" spans="1:9">
      <c r="A48" s="3" t="s">
        <v>2727</v>
      </c>
      <c r="B48" s="3" t="s">
        <v>2811</v>
      </c>
      <c r="C48" s="3" t="s">
        <v>2812</v>
      </c>
      <c r="I48" s="3" t="s">
        <v>15</v>
      </c>
    </row>
    <row r="49" spans="1:9">
      <c r="A49" s="3" t="s">
        <v>2727</v>
      </c>
      <c r="B49" s="3" t="s">
        <v>2813</v>
      </c>
      <c r="C49" s="3" t="s">
        <v>2814</v>
      </c>
      <c r="I49" s="3" t="s">
        <v>15</v>
      </c>
    </row>
    <row r="50" spans="1:9">
      <c r="A50" s="3" t="s">
        <v>2727</v>
      </c>
      <c r="B50" s="3" t="s">
        <v>2815</v>
      </c>
      <c r="C50" s="3" t="s">
        <v>2816</v>
      </c>
      <c r="I50" s="3" t="s">
        <v>15</v>
      </c>
    </row>
    <row r="51" spans="1:9">
      <c r="A51" s="3" t="s">
        <v>2727</v>
      </c>
      <c r="B51" s="3" t="s">
        <v>2817</v>
      </c>
      <c r="C51" s="3" t="s">
        <v>2818</v>
      </c>
      <c r="I51" s="3" t="s">
        <v>15</v>
      </c>
    </row>
    <row r="52" spans="1:9">
      <c r="A52" s="3" t="s">
        <v>2727</v>
      </c>
      <c r="B52" s="3" t="s">
        <v>2819</v>
      </c>
      <c r="C52" s="3" t="s">
        <v>2820</v>
      </c>
      <c r="I52" s="3" t="s">
        <v>15</v>
      </c>
    </row>
    <row r="53" spans="1:9">
      <c r="A53" s="3" t="s">
        <v>2727</v>
      </c>
      <c r="B53" s="3" t="s">
        <v>2821</v>
      </c>
      <c r="C53" s="3" t="s">
        <v>2822</v>
      </c>
      <c r="I53" s="3" t="s">
        <v>15</v>
      </c>
    </row>
    <row r="54" spans="1:9">
      <c r="A54" s="3" t="s">
        <v>2727</v>
      </c>
      <c r="B54" s="3" t="s">
        <v>2823</v>
      </c>
      <c r="C54" s="3" t="s">
        <v>2824</v>
      </c>
      <c r="I54" s="3" t="s">
        <v>15</v>
      </c>
    </row>
    <row r="55" spans="1:9">
      <c r="A55" s="3" t="s">
        <v>2727</v>
      </c>
      <c r="B55" s="3" t="s">
        <v>30</v>
      </c>
      <c r="C55" s="3" t="s">
        <v>2825</v>
      </c>
      <c r="I55" s="3" t="s">
        <v>15</v>
      </c>
    </row>
    <row r="56" spans="1:9">
      <c r="A56" s="3" t="s">
        <v>2727</v>
      </c>
      <c r="B56" s="3" t="s">
        <v>30</v>
      </c>
      <c r="C56" s="3" t="s">
        <v>2826</v>
      </c>
      <c r="I56" s="3" t="s">
        <v>15</v>
      </c>
    </row>
    <row r="57" spans="1:9">
      <c r="A57" s="3" t="s">
        <v>2727</v>
      </c>
      <c r="B57" s="3" t="s">
        <v>30</v>
      </c>
      <c r="C57" s="3" t="s">
        <v>2827</v>
      </c>
      <c r="G57" s="3">
        <v>0</v>
      </c>
      <c r="H57" s="3">
        <v>4.0620000000000002E-6</v>
      </c>
      <c r="I57" s="3" t="s">
        <v>15</v>
      </c>
    </row>
    <row r="58" spans="1:9">
      <c r="A58" s="3" t="s">
        <v>2727</v>
      </c>
      <c r="B58" s="3" t="s">
        <v>30</v>
      </c>
      <c r="C58" s="3" t="s">
        <v>2828</v>
      </c>
      <c r="I58" s="3" t="s">
        <v>15</v>
      </c>
    </row>
    <row r="59" spans="1:9">
      <c r="A59" s="3" t="s">
        <v>2727</v>
      </c>
      <c r="B59" s="3" t="s">
        <v>30</v>
      </c>
      <c r="C59" s="3" t="s">
        <v>2829</v>
      </c>
      <c r="I59" s="3" t="s">
        <v>15</v>
      </c>
    </row>
    <row r="60" spans="1:9">
      <c r="A60" s="3" t="s">
        <v>2727</v>
      </c>
      <c r="B60" s="3" t="s">
        <v>30</v>
      </c>
      <c r="C60" s="3" t="s">
        <v>2830</v>
      </c>
      <c r="I60" s="3" t="s">
        <v>15</v>
      </c>
    </row>
    <row r="61" spans="1:9">
      <c r="A61" s="3" t="s">
        <v>2727</v>
      </c>
      <c r="B61" s="3" t="s">
        <v>30</v>
      </c>
      <c r="C61" s="3" t="s">
        <v>2831</v>
      </c>
      <c r="I61" s="3" t="s">
        <v>15</v>
      </c>
    </row>
    <row r="62" spans="1:9">
      <c r="A62" s="3" t="s">
        <v>2727</v>
      </c>
      <c r="B62" s="3" t="s">
        <v>30</v>
      </c>
      <c r="C62" s="3" t="s">
        <v>2832</v>
      </c>
      <c r="I62" s="3" t="s">
        <v>15</v>
      </c>
    </row>
    <row r="63" spans="1:9">
      <c r="A63" s="3" t="s">
        <v>2727</v>
      </c>
      <c r="B63" s="3" t="s">
        <v>2833</v>
      </c>
      <c r="C63" s="3" t="s">
        <v>2834</v>
      </c>
      <c r="I63" s="3" t="s">
        <v>15</v>
      </c>
    </row>
    <row r="64" spans="1:9">
      <c r="A64" s="3" t="s">
        <v>2727</v>
      </c>
      <c r="B64" s="3" t="s">
        <v>30</v>
      </c>
      <c r="C64" s="3" t="s">
        <v>2835</v>
      </c>
      <c r="I64" s="3" t="s">
        <v>15</v>
      </c>
    </row>
    <row r="65" spans="1:11">
      <c r="A65" s="3" t="s">
        <v>2727</v>
      </c>
      <c r="B65" s="3" t="s">
        <v>2836</v>
      </c>
      <c r="C65" s="3" t="s">
        <v>2837</v>
      </c>
      <c r="G65" s="3">
        <v>2.368E-5</v>
      </c>
      <c r="H65" s="3">
        <v>3.2469999999999999E-5</v>
      </c>
      <c r="I65" s="3" t="s">
        <v>15</v>
      </c>
    </row>
    <row r="66" spans="1:11">
      <c r="A66" s="3" t="s">
        <v>2727</v>
      </c>
      <c r="B66" s="3" t="s">
        <v>2838</v>
      </c>
      <c r="C66" s="3" t="s">
        <v>2839</v>
      </c>
      <c r="I66" s="3" t="s">
        <v>15</v>
      </c>
    </row>
    <row r="67" spans="1:11">
      <c r="A67" s="3" t="s">
        <v>2727</v>
      </c>
      <c r="B67" s="3" t="s">
        <v>2840</v>
      </c>
      <c r="C67" s="3" t="s">
        <v>2841</v>
      </c>
      <c r="I67" s="3" t="s">
        <v>15</v>
      </c>
    </row>
    <row r="68" spans="1:11">
      <c r="A68" s="3" t="s">
        <v>2727</v>
      </c>
      <c r="B68" s="3" t="s">
        <v>2842</v>
      </c>
      <c r="C68" s="3" t="s">
        <v>2843</v>
      </c>
      <c r="I68" s="3" t="s">
        <v>15</v>
      </c>
    </row>
    <row r="69" spans="1:11">
      <c r="A69" s="3" t="s">
        <v>2727</v>
      </c>
      <c r="B69" s="3" t="s">
        <v>2844</v>
      </c>
      <c r="C69" s="3" t="s">
        <v>2845</v>
      </c>
      <c r="I69" s="3" t="s">
        <v>15</v>
      </c>
    </row>
    <row r="70" spans="1:11">
      <c r="A70" s="3" t="s">
        <v>2727</v>
      </c>
      <c r="B70" s="3" t="s">
        <v>2846</v>
      </c>
      <c r="C70" s="3" t="s">
        <v>2847</v>
      </c>
      <c r="I70" s="3" t="s">
        <v>15</v>
      </c>
    </row>
    <row r="71" spans="1:11">
      <c r="A71" s="3" t="s">
        <v>2727</v>
      </c>
      <c r="B71" s="3" t="s">
        <v>2848</v>
      </c>
      <c r="C71" s="3" t="s">
        <v>2849</v>
      </c>
      <c r="G71" s="3">
        <v>0</v>
      </c>
      <c r="H71" s="3">
        <v>4.065E-6</v>
      </c>
      <c r="K71" s="3" t="s">
        <v>19</v>
      </c>
    </row>
    <row r="72" spans="1:11">
      <c r="A72" s="3" t="s">
        <v>2727</v>
      </c>
      <c r="B72" s="3" t="s">
        <v>2850</v>
      </c>
      <c r="C72" s="3" t="s">
        <v>2851</v>
      </c>
      <c r="G72" s="3">
        <v>8.9670000000000007E-6</v>
      </c>
      <c r="H72" s="3">
        <v>4.065E-6</v>
      </c>
      <c r="K72" s="3" t="s">
        <v>19</v>
      </c>
    </row>
    <row r="73" spans="1:11">
      <c r="A73" s="3" t="s">
        <v>2727</v>
      </c>
      <c r="B73" s="3" t="s">
        <v>2852</v>
      </c>
      <c r="C73" s="3" t="s">
        <v>2853</v>
      </c>
      <c r="G73" s="3">
        <v>9.0089999999999996E-6</v>
      </c>
      <c r="H73" s="3">
        <v>4.0799999999999999E-6</v>
      </c>
      <c r="K73" s="3" t="s">
        <v>19</v>
      </c>
    </row>
    <row r="74" spans="1:11">
      <c r="A74" s="3" t="s">
        <v>2727</v>
      </c>
      <c r="B74" s="3" t="s">
        <v>2854</v>
      </c>
      <c r="C74" s="3" t="s">
        <v>2855</v>
      </c>
      <c r="G74" s="3">
        <v>8.9590000000000001E-6</v>
      </c>
      <c r="H74" s="3">
        <v>4.0640000000000004E-6</v>
      </c>
      <c r="K74" s="3" t="s">
        <v>19</v>
      </c>
    </row>
    <row r="75" spans="1:11">
      <c r="A75" s="3" t="s">
        <v>2727</v>
      </c>
      <c r="B75" s="3" t="s">
        <v>2856</v>
      </c>
      <c r="C75" s="3" t="s">
        <v>2857</v>
      </c>
      <c r="G75" s="3">
        <v>0</v>
      </c>
      <c r="H75" s="3">
        <v>4.0729999999999998E-6</v>
      </c>
      <c r="K75" s="3" t="s">
        <v>19</v>
      </c>
    </row>
    <row r="76" spans="1:11">
      <c r="A76" s="3" t="s">
        <v>2727</v>
      </c>
      <c r="B76" s="3" t="s">
        <v>2858</v>
      </c>
      <c r="C76" s="3" t="s">
        <v>2859</v>
      </c>
      <c r="G76" s="3">
        <v>8.9549999999999998E-6</v>
      </c>
      <c r="H76" s="3">
        <v>4.0620000000000002E-6</v>
      </c>
      <c r="K76" s="3" t="s">
        <v>19</v>
      </c>
    </row>
    <row r="77" spans="1:11">
      <c r="A77" s="3" t="s">
        <v>2727</v>
      </c>
      <c r="B77" s="3" t="s">
        <v>2860</v>
      </c>
      <c r="C77" s="3" t="s">
        <v>2861</v>
      </c>
      <c r="G77" s="3">
        <v>0</v>
      </c>
      <c r="H77" s="3">
        <v>8.123E-6</v>
      </c>
      <c r="K77" s="3" t="s">
        <v>19</v>
      </c>
    </row>
    <row r="78" spans="1:11">
      <c r="A78" s="3" t="s">
        <v>2727</v>
      </c>
      <c r="B78" s="3" t="s">
        <v>2862</v>
      </c>
      <c r="C78" s="3" t="s">
        <v>1323</v>
      </c>
      <c r="G78" s="3">
        <v>0</v>
      </c>
      <c r="H78" s="3">
        <v>4.0620000000000002E-6</v>
      </c>
      <c r="K78" s="3" t="s">
        <v>19</v>
      </c>
    </row>
    <row r="79" spans="1:11">
      <c r="A79" s="3" t="s">
        <v>2727</v>
      </c>
      <c r="B79" s="3" t="s">
        <v>30</v>
      </c>
      <c r="C79" s="3" t="s">
        <v>2863</v>
      </c>
      <c r="G79" s="3">
        <v>8.9900000000000003E-6</v>
      </c>
      <c r="H79" s="3">
        <v>4.0820000000000001E-6</v>
      </c>
      <c r="K79" s="3" t="s">
        <v>32</v>
      </c>
    </row>
    <row r="80" spans="1:11">
      <c r="A80" s="3" t="s">
        <v>2727</v>
      </c>
      <c r="B80" s="3" t="s">
        <v>30</v>
      </c>
      <c r="C80" s="3" t="s">
        <v>2864</v>
      </c>
      <c r="G80" s="3">
        <v>1.8960000000000001E-5</v>
      </c>
      <c r="H80" s="3">
        <v>7.0790000000000003E-6</v>
      </c>
      <c r="K80" s="3" t="s">
        <v>36</v>
      </c>
    </row>
    <row r="81" spans="1:17">
      <c r="A81" s="3" t="s">
        <v>2727</v>
      </c>
      <c r="B81" s="3" t="s">
        <v>30</v>
      </c>
      <c r="C81" s="3" t="s">
        <v>2865</v>
      </c>
      <c r="G81" s="3">
        <v>8.9600000000000006E-6</v>
      </c>
      <c r="H81" s="3">
        <v>4.0629999999999999E-6</v>
      </c>
      <c r="K81" s="3" t="s">
        <v>36</v>
      </c>
    </row>
    <row r="82" spans="1:17">
      <c r="A82" s="3" t="s">
        <v>2727</v>
      </c>
      <c r="B82" s="3" t="s">
        <v>30</v>
      </c>
      <c r="C82" s="3" t="s">
        <v>2866</v>
      </c>
      <c r="G82" s="3">
        <v>0</v>
      </c>
      <c r="H82" s="3">
        <v>1.221E-5</v>
      </c>
      <c r="K82" s="3" t="s">
        <v>36</v>
      </c>
    </row>
    <row r="83" spans="1:17">
      <c r="A83" s="3" t="s">
        <v>2727</v>
      </c>
      <c r="B83" s="3" t="s">
        <v>30</v>
      </c>
      <c r="C83" s="3" t="s">
        <v>2867</v>
      </c>
      <c r="G83" s="3">
        <v>0</v>
      </c>
      <c r="H83" s="3">
        <v>3.235E-5</v>
      </c>
      <c r="K83" s="3" t="s">
        <v>36</v>
      </c>
    </row>
    <row r="87" spans="1:17">
      <c r="C87" s="7" t="s">
        <v>100</v>
      </c>
      <c r="E87" s="3">
        <f>SUM(E2:E83)</f>
        <v>11</v>
      </c>
      <c r="F87" s="3">
        <f t="shared" ref="F87:H87" si="1">SUM(F2:F83)</f>
        <v>3.8924274593064401E-4</v>
      </c>
      <c r="G87" s="3">
        <f t="shared" si="1"/>
        <v>2.9849027295863643E-4</v>
      </c>
      <c r="H87" s="3">
        <f t="shared" si="1"/>
        <v>3.6284399999999997E-4</v>
      </c>
      <c r="N87" s="8" t="s">
        <v>101</v>
      </c>
      <c r="P87" s="7" t="s">
        <v>102</v>
      </c>
      <c r="Q87" s="7" t="s">
        <v>103</v>
      </c>
    </row>
    <row r="88" spans="1:17">
      <c r="N88" s="9"/>
      <c r="P88" s="3">
        <v>126540</v>
      </c>
      <c r="Q88" s="3">
        <v>276810</v>
      </c>
    </row>
    <row r="89" spans="1:17">
      <c r="K89" s="35"/>
      <c r="N89" s="10"/>
      <c r="P89" s="3">
        <f>P88*G87</f>
        <v>37.770959140185852</v>
      </c>
      <c r="Q89" s="3">
        <f>Q88*H87</f>
        <v>100.43884763999999</v>
      </c>
    </row>
    <row r="90" spans="1:17">
      <c r="F90" s="3">
        <v>3.89243E-4</v>
      </c>
      <c r="G90" s="3">
        <v>1.94324E-4</v>
      </c>
      <c r="H90" s="3">
        <v>6.9635599999999997E-4</v>
      </c>
      <c r="J90" s="3">
        <f>F90*F90*100000</f>
        <v>1.51510113049E-2</v>
      </c>
      <c r="K90" s="3">
        <f t="shared" ref="K90:L90" si="2">G90*G90*100000</f>
        <v>3.7761816976000003E-3</v>
      </c>
      <c r="L90" s="3">
        <f t="shared" si="2"/>
        <v>4.84911678736E-2</v>
      </c>
      <c r="P90" s="7" t="s">
        <v>104</v>
      </c>
    </row>
    <row r="91" spans="1:17">
      <c r="J91" s="4"/>
      <c r="P91" s="3" t="s">
        <v>239</v>
      </c>
    </row>
    <row r="92" spans="1:17">
      <c r="F92" s="3">
        <v>3.0029999999999998E-4</v>
      </c>
      <c r="G92" s="3">
        <v>2.1251899999999999E-4</v>
      </c>
      <c r="H92" s="3">
        <v>4.12163E-4</v>
      </c>
      <c r="J92" s="3">
        <f>F92*F92*100000</f>
        <v>9.0180089999999987E-3</v>
      </c>
      <c r="K92" s="3">
        <f t="shared" ref="K92:L92" si="3">G92*G92*100000</f>
        <v>4.5164325360999994E-3</v>
      </c>
      <c r="L92" s="3">
        <f t="shared" si="3"/>
        <v>1.69878338569E-2</v>
      </c>
      <c r="P92" s="3">
        <v>28260</v>
      </c>
    </row>
    <row r="93" spans="1:17">
      <c r="J93" s="4"/>
      <c r="P93" s="3">
        <v>11</v>
      </c>
    </row>
    <row r="94" spans="1:17">
      <c r="F94" s="3">
        <v>3.6125900000000001E-4</v>
      </c>
      <c r="G94" s="3">
        <v>2.9394399999999998E-4</v>
      </c>
      <c r="H94" s="3">
        <v>4.3937000000000002E-4</v>
      </c>
      <c r="J94" s="3">
        <f>F94*F94*100000</f>
        <v>1.3050806508100001E-2</v>
      </c>
      <c r="K94" s="3">
        <f t="shared" ref="K94:L94" si="4">G94*G94*100000</f>
        <v>8.6403075135999992E-3</v>
      </c>
      <c r="L94" s="3">
        <f t="shared" si="4"/>
        <v>1.930459969E-2</v>
      </c>
    </row>
    <row r="97" spans="10:10">
      <c r="J97" s="4"/>
    </row>
    <row r="98" spans="10:10">
      <c r="J98" s="4"/>
    </row>
    <row r="99" spans="10:10">
      <c r="J99" s="4"/>
    </row>
    <row r="400" spans="6:8">
      <c r="F400" s="6">
        <f>SUM(F1:F399)</f>
        <v>1.829287491861288E-3</v>
      </c>
      <c r="G400" s="6">
        <f t="shared" ref="G400:H400" si="5">SUM(G1:G399)</f>
        <v>1.2977675459172728E-3</v>
      </c>
      <c r="H400" s="6">
        <f t="shared" si="5"/>
        <v>2.2735770000000001E-3</v>
      </c>
    </row>
    <row r="401" spans="6:8">
      <c r="F401" s="3">
        <f>F400*F400</f>
        <v>3.3462927278801617E-6</v>
      </c>
      <c r="G401" s="3">
        <f t="shared" ref="G401:H401" si="6">G400*G400</f>
        <v>1.6842006032361408E-6</v>
      </c>
      <c r="H401" s="3">
        <f t="shared" si="6"/>
        <v>5.169152374929001E-6</v>
      </c>
    </row>
  </sheetData>
  <phoneticPr fontId="3" type="noConversion"/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59124-1F69-FB46-8D73-CCB957C16647}">
  <sheetPr codeName="Sheet39"/>
  <dimension ref="A1:P251"/>
  <sheetViews>
    <sheetView workbookViewId="0">
      <selection activeCell="A2" sqref="A2"/>
    </sheetView>
  </sheetViews>
  <sheetFormatPr baseColWidth="10" defaultRowHeight="15"/>
  <cols>
    <col min="1" max="1" width="20.83203125" style="3" customWidth="1"/>
    <col min="2" max="2" width="18.33203125" style="3" customWidth="1"/>
    <col min="3" max="3" width="14.5" style="3" customWidth="1"/>
    <col min="4" max="5" width="10.83203125" style="3"/>
    <col min="6" max="8" width="12" style="3" bestFit="1" customWidth="1"/>
    <col min="9" max="9" width="7.832031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2868</v>
      </c>
      <c r="B2" s="3" t="s">
        <v>2869</v>
      </c>
      <c r="C2" s="3" t="s">
        <v>2870</v>
      </c>
      <c r="D2" s="3" t="s">
        <v>67</v>
      </c>
      <c r="E2" s="3">
        <v>1</v>
      </c>
      <c r="F2" s="6">
        <f>E2/28260</f>
        <v>3.5385704175513094E-5</v>
      </c>
      <c r="G2" s="3">
        <v>1.7920000000000001E-5</v>
      </c>
      <c r="H2" s="3">
        <v>8.1249999999999993E-6</v>
      </c>
      <c r="J2" s="3" t="s">
        <v>70</v>
      </c>
    </row>
    <row r="3" spans="1:12">
      <c r="A3" s="3" t="s">
        <v>2868</v>
      </c>
      <c r="B3" s="3" t="s">
        <v>2871</v>
      </c>
      <c r="C3" s="3" t="s">
        <v>2872</v>
      </c>
      <c r="D3" s="3" t="s">
        <v>67</v>
      </c>
      <c r="E3" s="3">
        <v>1</v>
      </c>
      <c r="F3" s="6">
        <f>E3/28260</f>
        <v>3.5385704175513094E-5</v>
      </c>
      <c r="G3" s="3">
        <v>9.0159999999999997E-6</v>
      </c>
      <c r="H3" s="3">
        <v>4.1019999999999999E-6</v>
      </c>
      <c r="I3" s="3" t="s">
        <v>15</v>
      </c>
    </row>
    <row r="4" spans="1:12">
      <c r="A4" s="3" t="s">
        <v>2868</v>
      </c>
      <c r="B4" s="3" t="s">
        <v>1712</v>
      </c>
      <c r="C4" s="3" t="s">
        <v>2873</v>
      </c>
      <c r="D4" s="3" t="s">
        <v>67</v>
      </c>
      <c r="E4" s="3">
        <v>1</v>
      </c>
      <c r="F4" s="6">
        <f>E4/28260</f>
        <v>3.5385704175513094E-5</v>
      </c>
      <c r="L4" s="3" t="s">
        <v>77</v>
      </c>
    </row>
    <row r="5" spans="1:12">
      <c r="A5" s="3" t="s">
        <v>2868</v>
      </c>
      <c r="B5" s="3" t="s">
        <v>30</v>
      </c>
      <c r="C5" s="3" t="s">
        <v>2874</v>
      </c>
      <c r="D5" s="3" t="s">
        <v>67</v>
      </c>
      <c r="E5" s="3">
        <v>1</v>
      </c>
      <c r="F5" s="6">
        <f>E5/28260</f>
        <v>3.5385704175513094E-5</v>
      </c>
      <c r="L5" s="3" t="s">
        <v>108</v>
      </c>
    </row>
    <row r="6" spans="1:12">
      <c r="A6" s="3" t="s">
        <v>2868</v>
      </c>
      <c r="B6" s="3" t="s">
        <v>30</v>
      </c>
      <c r="C6" s="3" t="s">
        <v>2875</v>
      </c>
      <c r="D6" s="3" t="s">
        <v>67</v>
      </c>
      <c r="E6" s="3">
        <v>1</v>
      </c>
      <c r="F6" s="6">
        <f>E6/28260</f>
        <v>3.5385704175513094E-5</v>
      </c>
      <c r="G6" s="3">
        <v>3.9480000000000001E-5</v>
      </c>
      <c r="H6" s="3">
        <v>1.804E-5</v>
      </c>
      <c r="L6" s="3" t="s">
        <v>108</v>
      </c>
    </row>
    <row r="7" spans="1:12">
      <c r="A7" s="3" t="s">
        <v>2868</v>
      </c>
      <c r="B7" s="3" t="s">
        <v>2876</v>
      </c>
      <c r="C7" s="3" t="s">
        <v>2877</v>
      </c>
      <c r="I7" s="3" t="s">
        <v>15</v>
      </c>
      <c r="J7" s="3" t="s">
        <v>16</v>
      </c>
    </row>
    <row r="8" spans="1:12">
      <c r="A8" s="3" t="s">
        <v>2868</v>
      </c>
      <c r="B8" s="3" t="s">
        <v>2878</v>
      </c>
      <c r="C8" s="3" t="s">
        <v>2879</v>
      </c>
      <c r="G8" s="3">
        <v>0</v>
      </c>
      <c r="H8" s="3">
        <v>3.2270000000000001E-5</v>
      </c>
      <c r="J8" s="3" t="s">
        <v>70</v>
      </c>
    </row>
    <row r="9" spans="1:12">
      <c r="A9" s="3" t="s">
        <v>2868</v>
      </c>
      <c r="B9" s="3" t="s">
        <v>2880</v>
      </c>
      <c r="C9" s="3" t="s">
        <v>2881</v>
      </c>
      <c r="I9" s="3" t="s">
        <v>15</v>
      </c>
      <c r="J9" s="3" t="s">
        <v>70</v>
      </c>
    </row>
    <row r="10" spans="1:12">
      <c r="A10" s="3" t="s">
        <v>2868</v>
      </c>
      <c r="B10" s="3" t="s">
        <v>2882</v>
      </c>
      <c r="C10" s="3" t="s">
        <v>2883</v>
      </c>
      <c r="I10" s="3" t="s">
        <v>15</v>
      </c>
      <c r="J10" s="3" t="s">
        <v>16</v>
      </c>
    </row>
    <row r="11" spans="1:12">
      <c r="A11" s="3" t="s">
        <v>2868</v>
      </c>
      <c r="B11" s="3" t="s">
        <v>2884</v>
      </c>
      <c r="C11" s="3" t="s">
        <v>2885</v>
      </c>
      <c r="J11" s="3" t="s">
        <v>16</v>
      </c>
    </row>
    <row r="12" spans="1:12">
      <c r="A12" s="3" t="s">
        <v>2868</v>
      </c>
      <c r="B12" s="3" t="s">
        <v>2886</v>
      </c>
      <c r="C12" s="3" t="s">
        <v>162</v>
      </c>
      <c r="G12" s="3">
        <v>8.9639999999999992E-6</v>
      </c>
      <c r="H12" s="3">
        <v>4.0640000000000004E-6</v>
      </c>
      <c r="I12" s="3" t="s">
        <v>15</v>
      </c>
      <c r="J12" s="3" t="s">
        <v>16</v>
      </c>
    </row>
    <row r="13" spans="1:12">
      <c r="A13" s="3" t="s">
        <v>2868</v>
      </c>
      <c r="B13" s="3" t="s">
        <v>2887</v>
      </c>
      <c r="C13" s="3" t="s">
        <v>2888</v>
      </c>
      <c r="G13" s="3">
        <v>1.106E-4</v>
      </c>
      <c r="H13" s="3">
        <v>5.7739999999999999E-5</v>
      </c>
      <c r="I13" s="3" t="s">
        <v>15</v>
      </c>
      <c r="J13" s="3" t="s">
        <v>16</v>
      </c>
    </row>
    <row r="14" spans="1:12">
      <c r="A14" s="3" t="s">
        <v>2868</v>
      </c>
      <c r="B14" s="3" t="s">
        <v>2889</v>
      </c>
      <c r="C14" s="3" t="s">
        <v>2890</v>
      </c>
      <c r="J14" s="3" t="s">
        <v>70</v>
      </c>
    </row>
    <row r="15" spans="1:12">
      <c r="A15" s="3" t="s">
        <v>2868</v>
      </c>
      <c r="B15" s="3" t="s">
        <v>30</v>
      </c>
      <c r="C15" s="3" t="s">
        <v>2891</v>
      </c>
      <c r="G15" s="3">
        <v>0</v>
      </c>
      <c r="H15" s="3">
        <v>2.1120000000000001E-5</v>
      </c>
      <c r="I15" s="3" t="s">
        <v>15</v>
      </c>
      <c r="J15" s="3" t="s">
        <v>16</v>
      </c>
    </row>
    <row r="16" spans="1:12">
      <c r="A16" s="3" t="s">
        <v>2868</v>
      </c>
      <c r="B16" s="3" t="s">
        <v>2892</v>
      </c>
      <c r="C16" s="3" t="s">
        <v>2893</v>
      </c>
      <c r="G16" s="3">
        <v>0</v>
      </c>
      <c r="H16" s="3">
        <v>1.367E-5</v>
      </c>
      <c r="J16" s="3" t="s">
        <v>70</v>
      </c>
    </row>
    <row r="17" spans="1:9">
      <c r="A17" s="3" t="s">
        <v>2868</v>
      </c>
      <c r="B17" s="3" t="s">
        <v>2894</v>
      </c>
      <c r="C17" s="3" t="s">
        <v>2895</v>
      </c>
      <c r="G17" s="3">
        <v>0</v>
      </c>
      <c r="H17" s="3">
        <v>6.1489999999999996E-5</v>
      </c>
      <c r="I17" s="3" t="s">
        <v>15</v>
      </c>
    </row>
    <row r="18" spans="1:9">
      <c r="A18" s="3" t="s">
        <v>2868</v>
      </c>
      <c r="B18" s="3" t="s">
        <v>2896</v>
      </c>
      <c r="C18" s="3" t="s">
        <v>2897</v>
      </c>
      <c r="I18" s="3" t="s">
        <v>15</v>
      </c>
    </row>
    <row r="19" spans="1:9">
      <c r="A19" s="3" t="s">
        <v>2868</v>
      </c>
      <c r="B19" s="3" t="s">
        <v>2898</v>
      </c>
      <c r="C19" s="3" t="s">
        <v>2899</v>
      </c>
      <c r="I19" s="3" t="s">
        <v>15</v>
      </c>
    </row>
    <row r="20" spans="1:9">
      <c r="A20" s="3" t="s">
        <v>2868</v>
      </c>
      <c r="B20" s="3" t="s">
        <v>2900</v>
      </c>
      <c r="C20" s="3" t="s">
        <v>2901</v>
      </c>
      <c r="G20" s="3">
        <v>2.69E-5</v>
      </c>
      <c r="H20" s="3">
        <v>1.219E-5</v>
      </c>
      <c r="I20" s="3" t="s">
        <v>15</v>
      </c>
    </row>
    <row r="21" spans="1:9">
      <c r="A21" s="3" t="s">
        <v>2868</v>
      </c>
      <c r="B21" s="3" t="s">
        <v>2902</v>
      </c>
      <c r="C21" s="3" t="s">
        <v>2903</v>
      </c>
      <c r="G21" s="3">
        <v>1.7940000000000001E-5</v>
      </c>
      <c r="H21" s="3">
        <v>8.1289999999999996E-6</v>
      </c>
      <c r="I21" s="3" t="s">
        <v>15</v>
      </c>
    </row>
    <row r="22" spans="1:9">
      <c r="A22" s="3" t="s">
        <v>2868</v>
      </c>
      <c r="B22" s="3" t="s">
        <v>2904</v>
      </c>
      <c r="C22" s="3" t="s">
        <v>2905</v>
      </c>
      <c r="I22" s="3" t="s">
        <v>15</v>
      </c>
    </row>
    <row r="23" spans="1:9">
      <c r="A23" s="3" t="s">
        <v>2868</v>
      </c>
      <c r="B23" s="3" t="s">
        <v>2906</v>
      </c>
      <c r="C23" s="3" t="s">
        <v>2907</v>
      </c>
      <c r="I23" s="3" t="s">
        <v>15</v>
      </c>
    </row>
    <row r="24" spans="1:9">
      <c r="A24" s="3" t="s">
        <v>2868</v>
      </c>
      <c r="B24" s="3" t="s">
        <v>2908</v>
      </c>
      <c r="C24" s="3" t="s">
        <v>2909</v>
      </c>
      <c r="I24" s="3" t="s">
        <v>15</v>
      </c>
    </row>
    <row r="25" spans="1:9">
      <c r="A25" s="3" t="s">
        <v>2868</v>
      </c>
      <c r="B25" s="3" t="s">
        <v>2910</v>
      </c>
      <c r="C25" s="3" t="s">
        <v>2911</v>
      </c>
      <c r="G25" s="3">
        <v>8.9619999999999999E-6</v>
      </c>
      <c r="H25" s="3">
        <v>1.626E-5</v>
      </c>
      <c r="I25" s="3" t="s">
        <v>15</v>
      </c>
    </row>
    <row r="26" spans="1:9">
      <c r="A26" s="3" t="s">
        <v>2868</v>
      </c>
      <c r="B26" s="3" t="s">
        <v>2912</v>
      </c>
      <c r="C26" s="3" t="s">
        <v>2913</v>
      </c>
      <c r="G26" s="3">
        <v>0</v>
      </c>
      <c r="H26" s="3">
        <v>2.1659999999999999E-5</v>
      </c>
      <c r="I26" s="3" t="s">
        <v>15</v>
      </c>
    </row>
    <row r="27" spans="1:9">
      <c r="A27" s="3" t="s">
        <v>2868</v>
      </c>
      <c r="B27" s="3" t="s">
        <v>2914</v>
      </c>
      <c r="C27" s="3" t="s">
        <v>2915</v>
      </c>
      <c r="G27" s="3">
        <v>0</v>
      </c>
      <c r="H27" s="3">
        <v>6.4540000000000002E-5</v>
      </c>
      <c r="I27" s="3" t="s">
        <v>15</v>
      </c>
    </row>
    <row r="28" spans="1:9">
      <c r="A28" s="3" t="s">
        <v>2868</v>
      </c>
      <c r="B28" s="3" t="s">
        <v>2916</v>
      </c>
      <c r="C28" s="3" t="s">
        <v>2917</v>
      </c>
      <c r="I28" s="3" t="s">
        <v>15</v>
      </c>
    </row>
    <row r="29" spans="1:9">
      <c r="A29" s="3" t="s">
        <v>2868</v>
      </c>
      <c r="B29" s="3" t="s">
        <v>2918</v>
      </c>
      <c r="C29" s="3" t="s">
        <v>2919</v>
      </c>
      <c r="G29" s="3">
        <v>0</v>
      </c>
      <c r="H29" s="3">
        <v>2.0319999999999999E-5</v>
      </c>
      <c r="I29" s="3" t="s">
        <v>15</v>
      </c>
    </row>
    <row r="30" spans="1:9">
      <c r="A30" s="3" t="s">
        <v>2868</v>
      </c>
      <c r="B30" s="3" t="s">
        <v>2920</v>
      </c>
      <c r="C30" s="3" t="s">
        <v>2921</v>
      </c>
      <c r="G30" s="3">
        <v>8.9600000000000006E-6</v>
      </c>
      <c r="H30" s="3">
        <v>4.0629999999999999E-6</v>
      </c>
      <c r="I30" s="3" t="s">
        <v>15</v>
      </c>
    </row>
    <row r="31" spans="1:9">
      <c r="A31" s="3" t="s">
        <v>2868</v>
      </c>
      <c r="B31" s="3" t="s">
        <v>2922</v>
      </c>
      <c r="C31" s="3" t="s">
        <v>2923</v>
      </c>
      <c r="I31" s="3" t="s">
        <v>15</v>
      </c>
    </row>
    <row r="32" spans="1:9">
      <c r="A32" s="3" t="s">
        <v>2868</v>
      </c>
      <c r="B32" s="3" t="s">
        <v>2924</v>
      </c>
      <c r="C32" s="3" t="s">
        <v>2925</v>
      </c>
      <c r="I32" s="3" t="s">
        <v>15</v>
      </c>
    </row>
    <row r="33" spans="1:12">
      <c r="A33" s="3" t="s">
        <v>2868</v>
      </c>
      <c r="B33" s="3" t="s">
        <v>30</v>
      </c>
      <c r="C33" s="3" t="s">
        <v>2926</v>
      </c>
      <c r="G33" s="3">
        <v>0</v>
      </c>
      <c r="H33" s="3">
        <v>4.0940000000000001E-6</v>
      </c>
      <c r="I33" s="3" t="s">
        <v>15</v>
      </c>
    </row>
    <row r="34" spans="1:12">
      <c r="A34" s="3" t="s">
        <v>2868</v>
      </c>
      <c r="B34" s="3" t="s">
        <v>30</v>
      </c>
      <c r="C34" s="3" t="s">
        <v>2927</v>
      </c>
      <c r="I34" s="3" t="s">
        <v>15</v>
      </c>
    </row>
    <row r="35" spans="1:12">
      <c r="A35" s="3" t="s">
        <v>2868</v>
      </c>
      <c r="B35" s="3" t="s">
        <v>30</v>
      </c>
      <c r="C35" s="3" t="s">
        <v>2928</v>
      </c>
      <c r="I35" s="3" t="s">
        <v>15</v>
      </c>
    </row>
    <row r="36" spans="1:12">
      <c r="A36" s="3" t="s">
        <v>2868</v>
      </c>
      <c r="B36" s="3" t="s">
        <v>30</v>
      </c>
      <c r="C36" s="3" t="s">
        <v>2929</v>
      </c>
      <c r="G36" s="3">
        <v>0</v>
      </c>
      <c r="H36" s="3">
        <v>7.0360000000000001E-6</v>
      </c>
      <c r="I36" s="3" t="s">
        <v>15</v>
      </c>
    </row>
    <row r="37" spans="1:12">
      <c r="A37" s="3" t="s">
        <v>2868</v>
      </c>
      <c r="B37" s="3" t="s">
        <v>2930</v>
      </c>
      <c r="C37" s="3" t="s">
        <v>2931</v>
      </c>
      <c r="I37" s="3" t="s">
        <v>15</v>
      </c>
    </row>
    <row r="38" spans="1:12">
      <c r="A38" s="3" t="s">
        <v>2868</v>
      </c>
      <c r="B38" s="3" t="s">
        <v>2932</v>
      </c>
      <c r="C38" s="3" t="s">
        <v>2933</v>
      </c>
      <c r="G38" s="3">
        <v>0</v>
      </c>
      <c r="H38" s="3">
        <v>4.0640000000000004E-6</v>
      </c>
      <c r="L38" s="3" t="s">
        <v>19</v>
      </c>
    </row>
    <row r="39" spans="1:12">
      <c r="A39" s="3" t="s">
        <v>2868</v>
      </c>
      <c r="B39" s="3" t="s">
        <v>2934</v>
      </c>
      <c r="C39" s="3" t="s">
        <v>2935</v>
      </c>
      <c r="G39" s="3">
        <v>1.7980000000000001E-5</v>
      </c>
      <c r="H39" s="3">
        <v>8.14E-6</v>
      </c>
      <c r="L39" s="3" t="s">
        <v>19</v>
      </c>
    </row>
    <row r="40" spans="1:12">
      <c r="A40" s="3" t="s">
        <v>2868</v>
      </c>
      <c r="B40" s="3" t="s">
        <v>2936</v>
      </c>
      <c r="C40" s="3" t="s">
        <v>2937</v>
      </c>
      <c r="G40" s="3">
        <v>0</v>
      </c>
      <c r="H40" s="3">
        <v>8.1699999999999997E-6</v>
      </c>
      <c r="L40" s="3" t="s">
        <v>19</v>
      </c>
    </row>
    <row r="41" spans="1:12">
      <c r="A41" s="3" t="s">
        <v>2868</v>
      </c>
      <c r="B41" s="3" t="s">
        <v>2938</v>
      </c>
      <c r="C41" s="3" t="s">
        <v>2939</v>
      </c>
      <c r="G41" s="3">
        <v>0</v>
      </c>
      <c r="H41" s="3">
        <v>4.0629999999999999E-6</v>
      </c>
      <c r="L41" s="3" t="s">
        <v>19</v>
      </c>
    </row>
    <row r="42" spans="1:12">
      <c r="A42" s="3" t="s">
        <v>2868</v>
      </c>
      <c r="B42" s="3" t="s">
        <v>2940</v>
      </c>
      <c r="C42" s="3" t="s">
        <v>1515</v>
      </c>
      <c r="G42" s="3">
        <v>9.0899999999999994E-6</v>
      </c>
      <c r="H42" s="3">
        <v>4.16E-6</v>
      </c>
      <c r="L42" s="3" t="s">
        <v>19</v>
      </c>
    </row>
    <row r="43" spans="1:12">
      <c r="A43" s="3" t="s">
        <v>2868</v>
      </c>
      <c r="B43" s="3" t="s">
        <v>30</v>
      </c>
      <c r="C43" s="3" t="s">
        <v>1002</v>
      </c>
      <c r="G43" s="3">
        <v>0</v>
      </c>
      <c r="H43" s="3">
        <v>4.0679999999999998E-6</v>
      </c>
      <c r="I43" s="4"/>
      <c r="L43" s="3" t="s">
        <v>32</v>
      </c>
    </row>
    <row r="44" spans="1:12">
      <c r="A44" s="3" t="s">
        <v>2868</v>
      </c>
      <c r="B44" s="3" t="s">
        <v>30</v>
      </c>
      <c r="C44" s="3" t="s">
        <v>2941</v>
      </c>
      <c r="G44" s="3">
        <v>8.9600000000000006E-6</v>
      </c>
      <c r="H44" s="3">
        <v>8.1259999999999998E-6</v>
      </c>
      <c r="I44" s="4"/>
      <c r="L44" s="3" t="s">
        <v>36</v>
      </c>
    </row>
    <row r="45" spans="1:12">
      <c r="A45" s="3" t="s">
        <v>2868</v>
      </c>
      <c r="B45" s="3" t="s">
        <v>30</v>
      </c>
      <c r="C45" s="3" t="s">
        <v>2942</v>
      </c>
      <c r="G45" s="3">
        <v>8.9600000000000006E-6</v>
      </c>
      <c r="H45" s="3">
        <v>8.1259999999999998E-6</v>
      </c>
      <c r="I45" s="4"/>
      <c r="L45" s="3" t="s">
        <v>36</v>
      </c>
    </row>
    <row r="46" spans="1:12">
      <c r="A46" s="3" t="s">
        <v>2868</v>
      </c>
      <c r="B46" s="3" t="s">
        <v>30</v>
      </c>
      <c r="C46" s="3" t="s">
        <v>1010</v>
      </c>
      <c r="G46" s="3">
        <v>0</v>
      </c>
      <c r="H46" s="3">
        <v>4.0629999999999999E-6</v>
      </c>
      <c r="I46" s="4"/>
      <c r="L46" s="3" t="s">
        <v>36</v>
      </c>
    </row>
    <row r="50" spans="3:16">
      <c r="C50" s="7" t="s">
        <v>100</v>
      </c>
      <c r="E50" s="3">
        <f>SUM(E2:E46)</f>
        <v>5</v>
      </c>
      <c r="F50" s="3">
        <f t="shared" ref="F50:H50" si="0">SUM(F2:F46)</f>
        <v>1.7692852087756547E-4</v>
      </c>
      <c r="G50" s="3">
        <f t="shared" si="0"/>
        <v>2.9373200000000011E-4</v>
      </c>
      <c r="H50" s="3">
        <f t="shared" si="0"/>
        <v>4.3189300000000003E-4</v>
      </c>
    </row>
    <row r="51" spans="3:16">
      <c r="M51" s="8" t="s">
        <v>101</v>
      </c>
      <c r="O51" s="7" t="s">
        <v>102</v>
      </c>
      <c r="P51" s="7" t="s">
        <v>103</v>
      </c>
    </row>
    <row r="52" spans="3:16">
      <c r="M52" s="9"/>
      <c r="O52" s="3">
        <v>111602</v>
      </c>
      <c r="P52" s="3">
        <v>246152</v>
      </c>
    </row>
    <row r="53" spans="3:16">
      <c r="F53" s="3">
        <v>1.7692900000000001E-4</v>
      </c>
      <c r="G53" s="3">
        <v>5.7451000000000003E-5</v>
      </c>
      <c r="H53" s="3">
        <v>4.1284299999999998E-4</v>
      </c>
      <c r="J53" s="9">
        <f>F53*F53*100000</f>
        <v>3.1303871041000004E-3</v>
      </c>
      <c r="K53" s="9">
        <f t="shared" ref="K53:L53" si="1">G53*G53*100000</f>
        <v>3.3006174010000004E-4</v>
      </c>
      <c r="L53" s="9">
        <f t="shared" si="1"/>
        <v>1.7043934264899998E-2</v>
      </c>
      <c r="O53" s="3">
        <f>O52*G50</f>
        <v>32.781078664000013</v>
      </c>
      <c r="P53" s="3">
        <f>P52*H50</f>
        <v>106.31132573600001</v>
      </c>
    </row>
    <row r="54" spans="3:16">
      <c r="O54" s="7" t="s">
        <v>104</v>
      </c>
    </row>
    <row r="55" spans="3:16">
      <c r="F55" s="3">
        <v>2.9569399999999999E-4</v>
      </c>
      <c r="G55" s="3">
        <v>2.0354999999999999E-4</v>
      </c>
      <c r="H55" s="3">
        <v>4.1523900000000003E-4</v>
      </c>
      <c r="J55" s="9">
        <f>F55*F55*100000</f>
        <v>8.7434941635999991E-3</v>
      </c>
      <c r="K55" s="9">
        <f>G55*G55*100000</f>
        <v>4.1432602499999992E-3</v>
      </c>
      <c r="L55" s="9">
        <f>H55*H55*100000</f>
        <v>1.7242342712100001E-2</v>
      </c>
      <c r="O55" s="3" t="s">
        <v>105</v>
      </c>
    </row>
    <row r="56" spans="3:16">
      <c r="O56" s="3">
        <v>28260</v>
      </c>
    </row>
    <row r="57" spans="3:16">
      <c r="F57" s="3">
        <v>4.3062800000000001E-4</v>
      </c>
      <c r="G57" s="3">
        <v>3.5257600000000001E-4</v>
      </c>
      <c r="H57" s="3">
        <v>5.2080900000000001E-4</v>
      </c>
      <c r="J57" s="9">
        <f>F57*F57*100000</f>
        <v>1.8544047438400001E-2</v>
      </c>
      <c r="K57" s="9">
        <f t="shared" ref="K57:L57" si="2">G57*G57*100000</f>
        <v>1.24309835776E-2</v>
      </c>
      <c r="L57" s="9">
        <f t="shared" si="2"/>
        <v>2.7124201448100002E-2</v>
      </c>
      <c r="O57" s="3">
        <v>5</v>
      </c>
    </row>
    <row r="250" spans="6:8">
      <c r="F250" s="6">
        <f>SUM(F1:F249)</f>
        <v>1.2571080417551309E-3</v>
      </c>
      <c r="G250" s="6">
        <f t="shared" ref="G250:H250" si="3">SUM(G1:G249)</f>
        <v>1.2010410000000003E-3</v>
      </c>
      <c r="H250" s="6">
        <f t="shared" si="3"/>
        <v>2.2126770000000001E-3</v>
      </c>
    </row>
    <row r="251" spans="6:8">
      <c r="F251" s="3">
        <f>F250*F250</f>
        <v>1.5803206286454198E-6</v>
      </c>
      <c r="G251" s="3">
        <f>G250*G250</f>
        <v>1.4424994836810008E-6</v>
      </c>
      <c r="H251" s="3">
        <f>H250*H250</f>
        <v>4.8959395063290002E-6</v>
      </c>
    </row>
  </sheetData>
  <phoneticPr fontId="3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6BECD-08D1-6E43-863F-7863A03EBEE1}">
  <sheetPr codeName="Sheet4"/>
  <dimension ref="A1:L64"/>
  <sheetViews>
    <sheetView zoomScale="99" zoomScaleNormal="99" zoomScalePageLayoutView="99" workbookViewId="0">
      <selection activeCell="H60" sqref="H60:J64"/>
    </sheetView>
  </sheetViews>
  <sheetFormatPr baseColWidth="10" defaultColWidth="10.83203125" defaultRowHeight="15"/>
  <cols>
    <col min="1" max="1" width="18.33203125" style="18" customWidth="1"/>
    <col min="2" max="2" width="13.83203125" style="18" customWidth="1"/>
    <col min="3" max="3" width="11.1640625" style="18" customWidth="1"/>
    <col min="4" max="4" width="11.6640625" style="20" customWidth="1"/>
    <col min="5" max="6" width="12" style="18" bestFit="1" customWidth="1"/>
    <col min="7" max="7" width="7" style="18" customWidth="1"/>
    <col min="8" max="8" width="12.33203125" style="18" customWidth="1"/>
    <col min="9" max="9" width="12" style="18" customWidth="1"/>
    <col min="10" max="11" width="10.83203125" style="18"/>
    <col min="12" max="12" width="12.83203125" style="18" bestFit="1" customWidth="1"/>
    <col min="13" max="16384" width="10.83203125" style="18"/>
  </cols>
  <sheetData>
    <row r="1" spans="1:12" s="15" customFormat="1" ht="16">
      <c r="A1" s="11" t="s">
        <v>0</v>
      </c>
      <c r="B1" s="12" t="s">
        <v>240</v>
      </c>
      <c r="C1" s="12" t="s">
        <v>241</v>
      </c>
      <c r="D1" s="12" t="s">
        <v>242</v>
      </c>
      <c r="E1" s="12" t="s">
        <v>243</v>
      </c>
      <c r="F1" s="12" t="s">
        <v>244</v>
      </c>
      <c r="G1" s="12" t="s">
        <v>8</v>
      </c>
      <c r="H1" s="12" t="s">
        <v>9</v>
      </c>
      <c r="I1" s="12" t="s">
        <v>245</v>
      </c>
      <c r="J1" s="12" t="s">
        <v>10</v>
      </c>
      <c r="K1" s="13"/>
      <c r="L1" s="14"/>
    </row>
    <row r="2" spans="1:12">
      <c r="A2" s="16" t="s">
        <v>246</v>
      </c>
      <c r="B2" s="16" t="s">
        <v>247</v>
      </c>
      <c r="C2" s="16" t="s">
        <v>248</v>
      </c>
      <c r="D2" s="17">
        <v>1.0615711252653927E-4</v>
      </c>
      <c r="E2" s="16">
        <v>1.8029999999999998E-5</v>
      </c>
      <c r="F2" s="16">
        <v>1.224E-5</v>
      </c>
      <c r="G2" s="16" t="s">
        <v>15</v>
      </c>
      <c r="H2" s="16" t="s">
        <v>249</v>
      </c>
      <c r="I2" s="16" t="s">
        <v>249</v>
      </c>
      <c r="J2" s="16" t="s">
        <v>16</v>
      </c>
      <c r="K2" s="16">
        <v>2.9999999999999996</v>
      </c>
      <c r="L2" s="17">
        <f>K2/28260</f>
        <v>1.0615711252653927E-4</v>
      </c>
    </row>
    <row r="3" spans="1:12">
      <c r="A3" s="16" t="s">
        <v>246</v>
      </c>
      <c r="B3" s="16" t="s">
        <v>250</v>
      </c>
      <c r="C3" s="16" t="s">
        <v>76</v>
      </c>
      <c r="D3" s="17">
        <v>7.0771408351026188E-5</v>
      </c>
      <c r="E3" s="16">
        <v>6.6699999999999995E-5</v>
      </c>
      <c r="F3" s="16">
        <v>3.2329999999999997E-5</v>
      </c>
      <c r="G3" s="16" t="s">
        <v>15</v>
      </c>
      <c r="H3" s="16" t="s">
        <v>249</v>
      </c>
      <c r="I3" s="16" t="s">
        <v>249</v>
      </c>
      <c r="J3" s="16" t="s">
        <v>16</v>
      </c>
      <c r="K3" s="16">
        <v>2</v>
      </c>
      <c r="L3" s="17">
        <f t="shared" ref="L3:L7" si="0">K3/28260</f>
        <v>7.0771408351026188E-5</v>
      </c>
    </row>
    <row r="4" spans="1:12">
      <c r="A4" s="16" t="s">
        <v>246</v>
      </c>
      <c r="B4" s="16" t="s">
        <v>251</v>
      </c>
      <c r="C4" s="16" t="s">
        <v>252</v>
      </c>
      <c r="D4" s="17">
        <v>7.0771408351026188E-5</v>
      </c>
      <c r="E4" s="16">
        <v>6.2730000000000004E-5</v>
      </c>
      <c r="F4" s="16">
        <v>3.6569999999999997E-5</v>
      </c>
      <c r="G4" s="16" t="s">
        <v>15</v>
      </c>
      <c r="H4" s="16" t="s">
        <v>249</v>
      </c>
      <c r="I4" s="16" t="s">
        <v>249</v>
      </c>
      <c r="J4" s="16" t="s">
        <v>16</v>
      </c>
      <c r="K4" s="16">
        <v>2</v>
      </c>
      <c r="L4" s="17">
        <f t="shared" si="0"/>
        <v>7.0771408351026188E-5</v>
      </c>
    </row>
    <row r="5" spans="1:12">
      <c r="A5" s="16" t="s">
        <v>246</v>
      </c>
      <c r="B5" s="16" t="s">
        <v>253</v>
      </c>
      <c r="C5" s="16" t="s">
        <v>254</v>
      </c>
      <c r="D5" s="17">
        <v>3.5385704175513094E-5</v>
      </c>
      <c r="E5" s="16">
        <v>2.6910000000000002E-5</v>
      </c>
      <c r="F5" s="16">
        <v>1.221E-5</v>
      </c>
      <c r="G5" s="16" t="s">
        <v>15</v>
      </c>
      <c r="H5" s="16" t="s">
        <v>249</v>
      </c>
      <c r="I5" s="16" t="s">
        <v>249</v>
      </c>
      <c r="J5" s="16" t="s">
        <v>16</v>
      </c>
      <c r="K5" s="16">
        <v>1</v>
      </c>
      <c r="L5" s="17">
        <f t="shared" si="0"/>
        <v>3.5385704175513094E-5</v>
      </c>
    </row>
    <row r="6" spans="1:12">
      <c r="A6" s="16" t="s">
        <v>246</v>
      </c>
      <c r="B6" s="16" t="s">
        <v>255</v>
      </c>
      <c r="C6" s="16" t="s">
        <v>256</v>
      </c>
      <c r="D6" s="17">
        <v>3.5385704175513094E-5</v>
      </c>
      <c r="E6" s="16">
        <v>2.6889999999999998E-5</v>
      </c>
      <c r="F6" s="16">
        <v>1.219E-5</v>
      </c>
      <c r="G6" s="16" t="s">
        <v>15</v>
      </c>
      <c r="H6" s="16" t="s">
        <v>249</v>
      </c>
      <c r="I6" s="16" t="s">
        <v>249</v>
      </c>
      <c r="J6" s="16" t="s">
        <v>16</v>
      </c>
      <c r="K6" s="16">
        <v>1</v>
      </c>
      <c r="L6" s="17">
        <f t="shared" si="0"/>
        <v>3.5385704175513094E-5</v>
      </c>
    </row>
    <row r="7" spans="1:12">
      <c r="A7" s="16" t="s">
        <v>246</v>
      </c>
      <c r="B7" s="16" t="s">
        <v>257</v>
      </c>
      <c r="C7" s="16" t="s">
        <v>258</v>
      </c>
      <c r="D7" s="17">
        <v>3.5385704175513094E-5</v>
      </c>
      <c r="E7" s="16">
        <v>8.9600000000000006E-6</v>
      </c>
      <c r="F7" s="16">
        <v>4.0640000000000004E-6</v>
      </c>
      <c r="G7" s="16" t="s">
        <v>15</v>
      </c>
      <c r="H7" s="16" t="s">
        <v>249</v>
      </c>
      <c r="I7" s="16" t="s">
        <v>249</v>
      </c>
      <c r="J7" s="16" t="s">
        <v>16</v>
      </c>
      <c r="K7" s="16">
        <v>1</v>
      </c>
      <c r="L7" s="17">
        <f t="shared" si="0"/>
        <v>3.5385704175513094E-5</v>
      </c>
    </row>
    <row r="8" spans="1:12">
      <c r="A8" s="16" t="s">
        <v>246</v>
      </c>
      <c r="B8" s="16" t="s">
        <v>259</v>
      </c>
      <c r="C8" s="16" t="s">
        <v>260</v>
      </c>
      <c r="D8" s="19" t="s">
        <v>261</v>
      </c>
      <c r="E8" s="19" t="s">
        <v>261</v>
      </c>
      <c r="F8" s="19" t="s">
        <v>261</v>
      </c>
      <c r="G8" s="16" t="s">
        <v>15</v>
      </c>
      <c r="H8" s="16" t="s">
        <v>249</v>
      </c>
      <c r="I8" s="16" t="s">
        <v>262</v>
      </c>
      <c r="J8" s="16" t="s">
        <v>16</v>
      </c>
      <c r="K8" s="16"/>
    </row>
    <row r="9" spans="1:12">
      <c r="A9" s="16" t="s">
        <v>246</v>
      </c>
      <c r="B9" s="16" t="s">
        <v>263</v>
      </c>
      <c r="C9" s="16" t="s">
        <v>264</v>
      </c>
      <c r="D9" s="19" t="s">
        <v>261</v>
      </c>
      <c r="E9" s="19" t="s">
        <v>261</v>
      </c>
      <c r="F9" s="19" t="s">
        <v>261</v>
      </c>
      <c r="G9" s="16" t="s">
        <v>15</v>
      </c>
      <c r="H9" s="16" t="s">
        <v>249</v>
      </c>
      <c r="I9" s="16" t="s">
        <v>262</v>
      </c>
      <c r="J9" s="16" t="s">
        <v>16</v>
      </c>
      <c r="K9" s="16"/>
    </row>
    <row r="10" spans="1:12">
      <c r="A10" s="16" t="s">
        <v>246</v>
      </c>
      <c r="B10" s="16" t="s">
        <v>265</v>
      </c>
      <c r="C10" s="16" t="s">
        <v>266</v>
      </c>
      <c r="D10" s="19" t="s">
        <v>261</v>
      </c>
      <c r="E10" s="19" t="s">
        <v>261</v>
      </c>
      <c r="F10" s="19" t="s">
        <v>261</v>
      </c>
      <c r="G10" s="16" t="s">
        <v>15</v>
      </c>
      <c r="H10" s="16" t="s">
        <v>249</v>
      </c>
      <c r="I10" s="16" t="s">
        <v>262</v>
      </c>
      <c r="J10" s="16" t="s">
        <v>16</v>
      </c>
      <c r="K10" s="16"/>
    </row>
    <row r="11" spans="1:12">
      <c r="A11" s="16" t="s">
        <v>246</v>
      </c>
      <c r="B11" s="16" t="s">
        <v>267</v>
      </c>
      <c r="C11" s="16" t="s">
        <v>268</v>
      </c>
      <c r="D11" s="19" t="s">
        <v>261</v>
      </c>
      <c r="E11" s="19" t="s">
        <v>261</v>
      </c>
      <c r="F11" s="19" t="s">
        <v>261</v>
      </c>
      <c r="G11" s="16" t="s">
        <v>15</v>
      </c>
      <c r="H11" s="16" t="s">
        <v>249</v>
      </c>
      <c r="I11" s="16" t="s">
        <v>262</v>
      </c>
      <c r="J11" s="16" t="s">
        <v>16</v>
      </c>
      <c r="K11" s="16"/>
    </row>
    <row r="12" spans="1:12">
      <c r="A12" s="16" t="s">
        <v>246</v>
      </c>
      <c r="B12" s="16" t="s">
        <v>269</v>
      </c>
      <c r="C12" s="16" t="s">
        <v>270</v>
      </c>
      <c r="D12" s="19" t="s">
        <v>261</v>
      </c>
      <c r="E12" s="19" t="s">
        <v>261</v>
      </c>
      <c r="F12" s="19" t="s">
        <v>261</v>
      </c>
      <c r="G12" s="16" t="s">
        <v>15</v>
      </c>
      <c r="H12" s="16" t="s">
        <v>249</v>
      </c>
      <c r="I12" s="16" t="s">
        <v>262</v>
      </c>
      <c r="J12" s="16" t="s">
        <v>16</v>
      </c>
      <c r="K12" s="16"/>
    </row>
    <row r="13" spans="1:12">
      <c r="A13" s="16" t="s">
        <v>246</v>
      </c>
      <c r="B13" s="16" t="s">
        <v>271</v>
      </c>
      <c r="C13" s="16" t="s">
        <v>272</v>
      </c>
      <c r="D13" s="19" t="s">
        <v>261</v>
      </c>
      <c r="E13" s="19" t="s">
        <v>261</v>
      </c>
      <c r="F13" s="19" t="s">
        <v>261</v>
      </c>
      <c r="G13" s="16" t="s">
        <v>15</v>
      </c>
      <c r="H13" s="16" t="s">
        <v>249</v>
      </c>
      <c r="I13" s="16" t="s">
        <v>262</v>
      </c>
      <c r="J13" s="16" t="s">
        <v>16</v>
      </c>
      <c r="K13" s="16"/>
    </row>
    <row r="14" spans="1:12">
      <c r="A14" s="16" t="s">
        <v>246</v>
      </c>
      <c r="B14" s="16" t="s">
        <v>273</v>
      </c>
      <c r="C14" s="16" t="s">
        <v>274</v>
      </c>
      <c r="D14" s="19" t="s">
        <v>261</v>
      </c>
      <c r="E14" s="19" t="s">
        <v>261</v>
      </c>
      <c r="F14" s="19" t="s">
        <v>261</v>
      </c>
      <c r="G14" s="16" t="s">
        <v>15</v>
      </c>
      <c r="H14" s="16" t="s">
        <v>249</v>
      </c>
      <c r="I14" s="16" t="s">
        <v>262</v>
      </c>
      <c r="J14" s="16" t="s">
        <v>16</v>
      </c>
      <c r="K14" s="16"/>
    </row>
    <row r="15" spans="1:12">
      <c r="A15" s="16" t="s">
        <v>246</v>
      </c>
      <c r="B15" s="16" t="s">
        <v>275</v>
      </c>
      <c r="C15" s="16" t="s">
        <v>276</v>
      </c>
      <c r="D15" s="19" t="s">
        <v>261</v>
      </c>
      <c r="E15" s="16">
        <v>9.0119999999999994E-6</v>
      </c>
      <c r="F15" s="16">
        <v>4.0779999999999997E-6</v>
      </c>
      <c r="G15" s="16" t="s">
        <v>15</v>
      </c>
      <c r="H15" s="16" t="s">
        <v>249</v>
      </c>
      <c r="I15" s="16" t="s">
        <v>249</v>
      </c>
      <c r="J15" s="16" t="s">
        <v>16</v>
      </c>
      <c r="K15" s="16"/>
    </row>
    <row r="16" spans="1:12">
      <c r="A16" s="16" t="s">
        <v>246</v>
      </c>
      <c r="B16" s="16" t="s">
        <v>277</v>
      </c>
      <c r="C16" s="16" t="s">
        <v>278</v>
      </c>
      <c r="D16" s="19" t="s">
        <v>261</v>
      </c>
      <c r="E16" s="16">
        <v>4.5200000000000001E-5</v>
      </c>
      <c r="F16" s="16">
        <v>2.0429999999999999E-5</v>
      </c>
      <c r="G16" s="16" t="s">
        <v>15</v>
      </c>
      <c r="H16" s="16" t="s">
        <v>249</v>
      </c>
      <c r="I16" s="16" t="s">
        <v>249</v>
      </c>
      <c r="J16" s="16" t="s">
        <v>16</v>
      </c>
      <c r="K16" s="16"/>
    </row>
    <row r="17" spans="1:11">
      <c r="A17" s="16" t="s">
        <v>246</v>
      </c>
      <c r="B17" s="16" t="s">
        <v>279</v>
      </c>
      <c r="C17" s="16" t="s">
        <v>280</v>
      </c>
      <c r="D17" s="19" t="s">
        <v>261</v>
      </c>
      <c r="E17" s="19" t="s">
        <v>261</v>
      </c>
      <c r="F17" s="19" t="s">
        <v>261</v>
      </c>
      <c r="G17" s="16" t="s">
        <v>15</v>
      </c>
      <c r="H17" s="16" t="s">
        <v>249</v>
      </c>
      <c r="I17" s="16" t="s">
        <v>262</v>
      </c>
      <c r="J17" s="16" t="s">
        <v>16</v>
      </c>
      <c r="K17" s="16"/>
    </row>
    <row r="18" spans="1:11">
      <c r="A18" s="16" t="s">
        <v>246</v>
      </c>
      <c r="B18" s="16" t="s">
        <v>281</v>
      </c>
      <c r="C18" s="16" t="s">
        <v>282</v>
      </c>
      <c r="D18" s="19" t="s">
        <v>261</v>
      </c>
      <c r="E18" s="16">
        <v>0</v>
      </c>
      <c r="F18" s="16">
        <v>4.0670000000000002E-6</v>
      </c>
      <c r="G18" s="16" t="s">
        <v>15</v>
      </c>
      <c r="H18" s="16" t="s">
        <v>249</v>
      </c>
      <c r="I18" s="16" t="s">
        <v>249</v>
      </c>
      <c r="J18" s="16" t="s">
        <v>283</v>
      </c>
      <c r="K18" s="16"/>
    </row>
    <row r="19" spans="1:11">
      <c r="A19" s="16" t="s">
        <v>246</v>
      </c>
      <c r="B19" s="16" t="s">
        <v>284</v>
      </c>
      <c r="C19" s="16" t="s">
        <v>285</v>
      </c>
      <c r="D19" s="19" t="s">
        <v>261</v>
      </c>
      <c r="E19" s="16">
        <v>0</v>
      </c>
      <c r="F19" s="16">
        <v>4.0659999999999997E-6</v>
      </c>
      <c r="G19" s="16" t="s">
        <v>67</v>
      </c>
      <c r="H19" s="16" t="s">
        <v>249</v>
      </c>
      <c r="I19" s="16" t="s">
        <v>249</v>
      </c>
      <c r="J19" s="16" t="s">
        <v>70</v>
      </c>
      <c r="K19" s="16"/>
    </row>
    <row r="20" spans="1:11">
      <c r="A20" s="16" t="s">
        <v>246</v>
      </c>
      <c r="B20" s="16" t="s">
        <v>286</v>
      </c>
      <c r="C20" s="16" t="s">
        <v>287</v>
      </c>
      <c r="D20" s="19" t="s">
        <v>261</v>
      </c>
      <c r="E20" s="19" t="s">
        <v>261</v>
      </c>
      <c r="F20" s="19" t="s">
        <v>261</v>
      </c>
      <c r="G20" s="16" t="s">
        <v>67</v>
      </c>
      <c r="H20" s="16" t="s">
        <v>249</v>
      </c>
      <c r="I20" s="16" t="s">
        <v>262</v>
      </c>
      <c r="J20" s="16" t="s">
        <v>70</v>
      </c>
      <c r="K20" s="16"/>
    </row>
    <row r="21" spans="1:11">
      <c r="A21" s="16" t="s">
        <v>246</v>
      </c>
      <c r="B21" s="16" t="s">
        <v>288</v>
      </c>
      <c r="C21" s="16" t="s">
        <v>289</v>
      </c>
      <c r="D21" s="19" t="s">
        <v>261</v>
      </c>
      <c r="E21" s="19" t="s">
        <v>261</v>
      </c>
      <c r="F21" s="19" t="s">
        <v>261</v>
      </c>
      <c r="G21" s="16" t="s">
        <v>67</v>
      </c>
      <c r="H21" s="16" t="s">
        <v>249</v>
      </c>
      <c r="I21" s="16" t="s">
        <v>262</v>
      </c>
      <c r="J21" s="16" t="s">
        <v>16</v>
      </c>
      <c r="K21" s="16"/>
    </row>
    <row r="22" spans="1:11">
      <c r="A22" s="16" t="s">
        <v>246</v>
      </c>
      <c r="B22" s="16" t="s">
        <v>290</v>
      </c>
      <c r="C22" s="16" t="s">
        <v>291</v>
      </c>
      <c r="D22" s="19" t="s">
        <v>261</v>
      </c>
      <c r="E22" s="19" t="s">
        <v>261</v>
      </c>
      <c r="F22" s="19" t="s">
        <v>261</v>
      </c>
      <c r="G22" s="16" t="s">
        <v>15</v>
      </c>
      <c r="H22" s="16" t="s">
        <v>249</v>
      </c>
      <c r="I22" s="16" t="s">
        <v>262</v>
      </c>
      <c r="J22" s="16" t="s">
        <v>16</v>
      </c>
      <c r="K22" s="16"/>
    </row>
    <row r="23" spans="1:11">
      <c r="A23" s="16" t="s">
        <v>246</v>
      </c>
      <c r="B23" s="16" t="s">
        <v>292</v>
      </c>
      <c r="C23" s="16" t="s">
        <v>293</v>
      </c>
      <c r="D23" s="19" t="s">
        <v>261</v>
      </c>
      <c r="E23" s="19" t="s">
        <v>261</v>
      </c>
      <c r="F23" s="19" t="s">
        <v>261</v>
      </c>
      <c r="G23" s="16" t="s">
        <v>15</v>
      </c>
      <c r="H23" s="16" t="s">
        <v>249</v>
      </c>
      <c r="I23" s="16" t="s">
        <v>262</v>
      </c>
      <c r="J23" s="16" t="s">
        <v>16</v>
      </c>
      <c r="K23" s="16"/>
    </row>
    <row r="24" spans="1:11">
      <c r="A24" s="16" t="s">
        <v>246</v>
      </c>
      <c r="B24" s="16" t="s">
        <v>294</v>
      </c>
      <c r="C24" s="16" t="s">
        <v>295</v>
      </c>
      <c r="D24" s="19" t="s">
        <v>261</v>
      </c>
      <c r="E24" s="19" t="s">
        <v>261</v>
      </c>
      <c r="F24" s="19" t="s">
        <v>261</v>
      </c>
      <c r="G24" s="16" t="s">
        <v>15</v>
      </c>
      <c r="H24" s="16" t="s">
        <v>249</v>
      </c>
      <c r="I24" s="16" t="s">
        <v>262</v>
      </c>
      <c r="J24" s="16" t="s">
        <v>16</v>
      </c>
      <c r="K24" s="16"/>
    </row>
    <row r="25" spans="1:11">
      <c r="A25" s="16" t="s">
        <v>246</v>
      </c>
      <c r="B25" s="16" t="s">
        <v>296</v>
      </c>
      <c r="C25" s="16" t="s">
        <v>297</v>
      </c>
      <c r="D25" s="19" t="s">
        <v>261</v>
      </c>
      <c r="E25" s="16">
        <v>8.9639999999999992E-6</v>
      </c>
      <c r="F25" s="16">
        <v>4.0670000000000002E-6</v>
      </c>
      <c r="G25" s="16" t="s">
        <v>15</v>
      </c>
      <c r="H25" s="16" t="s">
        <v>249</v>
      </c>
      <c r="I25" s="16" t="s">
        <v>249</v>
      </c>
      <c r="J25" s="16" t="s">
        <v>16</v>
      </c>
      <c r="K25" s="16"/>
    </row>
    <row r="26" spans="1:11">
      <c r="A26" s="16" t="s">
        <v>246</v>
      </c>
      <c r="B26" s="16" t="s">
        <v>298</v>
      </c>
      <c r="C26" s="16" t="s">
        <v>299</v>
      </c>
      <c r="D26" s="19" t="s">
        <v>261</v>
      </c>
      <c r="E26" s="16">
        <v>8.9549999999999998E-6</v>
      </c>
      <c r="F26" s="16">
        <v>8.1249999999999993E-6</v>
      </c>
      <c r="G26" s="16" t="s">
        <v>67</v>
      </c>
      <c r="H26" s="16" t="s">
        <v>249</v>
      </c>
      <c r="I26" s="16" t="s">
        <v>249</v>
      </c>
      <c r="J26" s="16" t="s">
        <v>16</v>
      </c>
      <c r="K26" s="16"/>
    </row>
    <row r="27" spans="1:11">
      <c r="A27" s="16" t="s">
        <v>246</v>
      </c>
      <c r="B27" s="16" t="s">
        <v>300</v>
      </c>
      <c r="C27" s="16" t="s">
        <v>301</v>
      </c>
      <c r="D27" s="19" t="s">
        <v>261</v>
      </c>
      <c r="E27" s="16">
        <v>8.9539999999999993E-6</v>
      </c>
      <c r="F27" s="16">
        <v>4.0609999999999997E-6</v>
      </c>
      <c r="G27" s="16" t="s">
        <v>15</v>
      </c>
      <c r="H27" s="16" t="s">
        <v>249</v>
      </c>
      <c r="I27" s="16" t="s">
        <v>249</v>
      </c>
      <c r="J27" s="16" t="s">
        <v>16</v>
      </c>
      <c r="K27" s="16"/>
    </row>
    <row r="28" spans="1:11">
      <c r="A28" s="16" t="s">
        <v>246</v>
      </c>
      <c r="B28" s="16" t="s">
        <v>302</v>
      </c>
      <c r="C28" s="16" t="s">
        <v>303</v>
      </c>
      <c r="D28" s="19" t="s">
        <v>261</v>
      </c>
      <c r="E28" s="16">
        <v>8.9530000000000005E-6</v>
      </c>
      <c r="F28" s="16">
        <v>8.1219999999999995E-6</v>
      </c>
      <c r="G28" s="16" t="s">
        <v>15</v>
      </c>
      <c r="H28" s="16" t="s">
        <v>249</v>
      </c>
      <c r="I28" s="16" t="s">
        <v>249</v>
      </c>
      <c r="J28" s="16" t="s">
        <v>16</v>
      </c>
      <c r="K28" s="16"/>
    </row>
    <row r="29" spans="1:11">
      <c r="A29" s="16" t="s">
        <v>246</v>
      </c>
      <c r="B29" s="16" t="s">
        <v>304</v>
      </c>
      <c r="C29" s="16" t="s">
        <v>305</v>
      </c>
      <c r="D29" s="19" t="s">
        <v>261</v>
      </c>
      <c r="E29" s="19" t="s">
        <v>261</v>
      </c>
      <c r="F29" s="19" t="s">
        <v>261</v>
      </c>
      <c r="G29" s="16" t="s">
        <v>15</v>
      </c>
      <c r="H29" s="16" t="s">
        <v>249</v>
      </c>
      <c r="I29" s="16" t="s">
        <v>262</v>
      </c>
      <c r="J29" s="16" t="s">
        <v>16</v>
      </c>
      <c r="K29" s="16"/>
    </row>
    <row r="30" spans="1:11">
      <c r="A30" s="16" t="s">
        <v>246</v>
      </c>
      <c r="B30" s="16" t="s">
        <v>306</v>
      </c>
      <c r="C30" s="16" t="s">
        <v>307</v>
      </c>
      <c r="D30" s="19" t="s">
        <v>261</v>
      </c>
      <c r="E30" s="16">
        <v>1.5809999999999999E-5</v>
      </c>
      <c r="F30" s="16">
        <v>7.2219999999999996E-6</v>
      </c>
      <c r="G30" s="16" t="s">
        <v>15</v>
      </c>
      <c r="H30" s="16" t="s">
        <v>249</v>
      </c>
      <c r="I30" s="16" t="s">
        <v>249</v>
      </c>
      <c r="J30" s="16" t="s">
        <v>16</v>
      </c>
      <c r="K30" s="16"/>
    </row>
    <row r="31" spans="1:11">
      <c r="A31" s="16" t="s">
        <v>246</v>
      </c>
      <c r="B31" s="16" t="s">
        <v>30</v>
      </c>
      <c r="C31" s="16" t="s">
        <v>308</v>
      </c>
      <c r="D31" s="19" t="s">
        <v>261</v>
      </c>
      <c r="E31" s="19" t="s">
        <v>261</v>
      </c>
      <c r="F31" s="19" t="s">
        <v>261</v>
      </c>
      <c r="G31" s="16" t="s">
        <v>15</v>
      </c>
      <c r="H31" s="16" t="s">
        <v>249</v>
      </c>
      <c r="I31" s="16" t="s">
        <v>262</v>
      </c>
      <c r="J31" s="16" t="s">
        <v>16</v>
      </c>
      <c r="K31" s="16"/>
    </row>
    <row r="32" spans="1:11">
      <c r="A32" s="16" t="s">
        <v>246</v>
      </c>
      <c r="B32" s="16" t="s">
        <v>30</v>
      </c>
      <c r="C32" s="16" t="s">
        <v>309</v>
      </c>
      <c r="D32" s="19" t="s">
        <v>261</v>
      </c>
      <c r="E32" s="19" t="s">
        <v>261</v>
      </c>
      <c r="F32" s="19" t="s">
        <v>261</v>
      </c>
      <c r="G32" s="16" t="s">
        <v>15</v>
      </c>
      <c r="H32" s="16" t="s">
        <v>249</v>
      </c>
      <c r="I32" s="16" t="s">
        <v>262</v>
      </c>
      <c r="J32" s="16" t="s">
        <v>16</v>
      </c>
      <c r="K32" s="16"/>
    </row>
    <row r="33" spans="1:11">
      <c r="A33" s="16" t="s">
        <v>246</v>
      </c>
      <c r="B33" s="16" t="s">
        <v>310</v>
      </c>
      <c r="C33" s="16" t="s">
        <v>311</v>
      </c>
      <c r="D33" s="19" t="s">
        <v>261</v>
      </c>
      <c r="E33" s="16">
        <v>1.7920000000000001E-5</v>
      </c>
      <c r="F33" s="16">
        <v>8.1270000000000003E-6</v>
      </c>
      <c r="G33" s="16" t="s">
        <v>15</v>
      </c>
      <c r="H33" s="16" t="s">
        <v>249</v>
      </c>
      <c r="I33" s="16" t="s">
        <v>249</v>
      </c>
      <c r="J33" s="16" t="s">
        <v>283</v>
      </c>
      <c r="K33" s="16"/>
    </row>
    <row r="34" spans="1:11">
      <c r="A34" s="16" t="s">
        <v>246</v>
      </c>
      <c r="B34" s="16" t="s">
        <v>312</v>
      </c>
      <c r="C34" s="16" t="s">
        <v>313</v>
      </c>
      <c r="D34" s="19" t="s">
        <v>261</v>
      </c>
      <c r="E34" s="19" t="s">
        <v>261</v>
      </c>
      <c r="F34" s="19" t="s">
        <v>261</v>
      </c>
      <c r="G34" s="16" t="s">
        <v>67</v>
      </c>
      <c r="H34" s="16" t="s">
        <v>249</v>
      </c>
      <c r="I34" s="16" t="s">
        <v>262</v>
      </c>
      <c r="J34" s="16" t="s">
        <v>16</v>
      </c>
      <c r="K34" s="16"/>
    </row>
    <row r="35" spans="1:11">
      <c r="A35" s="16" t="s">
        <v>246</v>
      </c>
      <c r="B35" s="16" t="s">
        <v>314</v>
      </c>
      <c r="C35" s="16" t="s">
        <v>315</v>
      </c>
      <c r="D35" s="19" t="s">
        <v>261</v>
      </c>
      <c r="E35" s="19" t="s">
        <v>261</v>
      </c>
      <c r="F35" s="19" t="s">
        <v>261</v>
      </c>
      <c r="G35" s="16" t="s">
        <v>15</v>
      </c>
      <c r="H35" s="16" t="s">
        <v>249</v>
      </c>
      <c r="I35" s="16" t="s">
        <v>262</v>
      </c>
      <c r="J35" s="16" t="s">
        <v>16</v>
      </c>
      <c r="K35" s="16"/>
    </row>
    <row r="36" spans="1:11">
      <c r="A36" s="16" t="s">
        <v>246</v>
      </c>
      <c r="B36" s="16" t="s">
        <v>30</v>
      </c>
      <c r="C36" s="16" t="s">
        <v>316</v>
      </c>
      <c r="D36" s="19" t="s">
        <v>261</v>
      </c>
      <c r="E36" s="16">
        <v>8.9649999999999997E-6</v>
      </c>
      <c r="F36" s="16">
        <v>4.0690000000000003E-6</v>
      </c>
      <c r="G36" s="16" t="s">
        <v>67</v>
      </c>
      <c r="H36" s="16" t="s">
        <v>249</v>
      </c>
      <c r="I36" s="16" t="s">
        <v>249</v>
      </c>
      <c r="J36" s="16" t="s">
        <v>16</v>
      </c>
      <c r="K36" s="16"/>
    </row>
    <row r="37" spans="1:11">
      <c r="A37" s="16" t="s">
        <v>246</v>
      </c>
      <c r="B37" s="16" t="s">
        <v>317</v>
      </c>
      <c r="C37" s="16" t="s">
        <v>318</v>
      </c>
      <c r="D37" s="19" t="s">
        <v>261</v>
      </c>
      <c r="E37" s="19" t="s">
        <v>261</v>
      </c>
      <c r="F37" s="19" t="s">
        <v>261</v>
      </c>
      <c r="G37" s="16" t="s">
        <v>15</v>
      </c>
      <c r="H37" s="16" t="s">
        <v>249</v>
      </c>
      <c r="I37" s="16" t="s">
        <v>262</v>
      </c>
      <c r="J37" s="16" t="s">
        <v>16</v>
      </c>
      <c r="K37" s="16"/>
    </row>
    <row r="38" spans="1:11">
      <c r="A38" s="16" t="s">
        <v>246</v>
      </c>
      <c r="B38" s="16" t="s">
        <v>319</v>
      </c>
      <c r="C38" s="16" t="s">
        <v>320</v>
      </c>
      <c r="D38" s="19" t="s">
        <v>261</v>
      </c>
      <c r="E38" s="16">
        <v>8.9509999999999995E-6</v>
      </c>
      <c r="F38" s="16">
        <v>4.0609999999999997E-6</v>
      </c>
      <c r="G38" s="16" t="s">
        <v>15</v>
      </c>
      <c r="H38" s="16" t="s">
        <v>249</v>
      </c>
      <c r="I38" s="16" t="s">
        <v>249</v>
      </c>
      <c r="J38" s="16" t="s">
        <v>16</v>
      </c>
      <c r="K38" s="16"/>
    </row>
    <row r="39" spans="1:11">
      <c r="A39" s="16" t="s">
        <v>246</v>
      </c>
      <c r="B39" s="16" t="s">
        <v>321</v>
      </c>
      <c r="C39" s="16" t="s">
        <v>322</v>
      </c>
      <c r="D39" s="19" t="s">
        <v>261</v>
      </c>
      <c r="E39" s="16">
        <v>2.6849999999999999E-5</v>
      </c>
      <c r="F39" s="16">
        <v>1.218E-5</v>
      </c>
      <c r="G39" s="16" t="s">
        <v>15</v>
      </c>
      <c r="H39" s="16" t="s">
        <v>249</v>
      </c>
      <c r="I39" s="16" t="s">
        <v>249</v>
      </c>
      <c r="J39" s="16" t="s">
        <v>16</v>
      </c>
      <c r="K39" s="16"/>
    </row>
    <row r="40" spans="1:11">
      <c r="A40" s="16" t="s">
        <v>246</v>
      </c>
      <c r="B40" s="16" t="s">
        <v>323</v>
      </c>
      <c r="C40" s="16" t="s">
        <v>324</v>
      </c>
      <c r="D40" s="19" t="s">
        <v>261</v>
      </c>
      <c r="E40" s="19" t="s">
        <v>261</v>
      </c>
      <c r="F40" s="19" t="s">
        <v>261</v>
      </c>
      <c r="G40" s="16" t="s">
        <v>15</v>
      </c>
      <c r="H40" s="16" t="s">
        <v>249</v>
      </c>
      <c r="I40" s="16" t="s">
        <v>262</v>
      </c>
      <c r="J40" s="16" t="s">
        <v>16</v>
      </c>
      <c r="K40" s="16"/>
    </row>
    <row r="41" spans="1:11">
      <c r="A41" s="16" t="s">
        <v>246</v>
      </c>
      <c r="B41" s="16" t="s">
        <v>325</v>
      </c>
      <c r="C41" s="16" t="s">
        <v>326</v>
      </c>
      <c r="D41" s="19" t="s">
        <v>261</v>
      </c>
      <c r="E41" s="16">
        <v>1.7900000000000001E-5</v>
      </c>
      <c r="F41" s="16">
        <v>1.218E-5</v>
      </c>
      <c r="G41" s="16" t="s">
        <v>67</v>
      </c>
      <c r="H41" s="16" t="s">
        <v>249</v>
      </c>
      <c r="I41" s="16" t="s">
        <v>249</v>
      </c>
      <c r="J41" s="16" t="s">
        <v>70</v>
      </c>
      <c r="K41" s="16"/>
    </row>
    <row r="42" spans="1:11">
      <c r="A42" s="16" t="s">
        <v>246</v>
      </c>
      <c r="B42" s="16" t="s">
        <v>327</v>
      </c>
      <c r="C42" s="16" t="s">
        <v>328</v>
      </c>
      <c r="D42" s="19" t="s">
        <v>261</v>
      </c>
      <c r="E42" s="16">
        <v>0</v>
      </c>
      <c r="F42" s="16">
        <v>8.1219999999999995E-6</v>
      </c>
      <c r="G42" s="16" t="s">
        <v>67</v>
      </c>
      <c r="H42" s="16" t="s">
        <v>249</v>
      </c>
      <c r="I42" s="16" t="s">
        <v>249</v>
      </c>
      <c r="J42" s="16" t="s">
        <v>16</v>
      </c>
      <c r="K42" s="16"/>
    </row>
    <row r="43" spans="1:11">
      <c r="A43" s="16" t="s">
        <v>246</v>
      </c>
      <c r="B43" s="16" t="s">
        <v>329</v>
      </c>
      <c r="C43" s="16" t="s">
        <v>330</v>
      </c>
      <c r="D43" s="19" t="s">
        <v>261</v>
      </c>
      <c r="E43" s="19" t="s">
        <v>261</v>
      </c>
      <c r="F43" s="19" t="s">
        <v>261</v>
      </c>
      <c r="G43" s="16" t="s">
        <v>15</v>
      </c>
      <c r="H43" s="16" t="s">
        <v>249</v>
      </c>
      <c r="I43" s="16" t="s">
        <v>262</v>
      </c>
      <c r="J43" s="16" t="s">
        <v>16</v>
      </c>
      <c r="K43" s="16"/>
    </row>
    <row r="44" spans="1:11">
      <c r="A44" s="16" t="s">
        <v>246</v>
      </c>
      <c r="B44" s="16" t="s">
        <v>331</v>
      </c>
      <c r="C44" s="16" t="s">
        <v>332</v>
      </c>
      <c r="D44" s="19" t="s">
        <v>261</v>
      </c>
      <c r="E44" s="16">
        <v>0</v>
      </c>
      <c r="F44" s="16">
        <v>4.0620000000000002E-6</v>
      </c>
      <c r="G44" s="16" t="s">
        <v>15</v>
      </c>
      <c r="H44" s="16" t="s">
        <v>249</v>
      </c>
      <c r="I44" s="16" t="s">
        <v>249</v>
      </c>
      <c r="J44" s="16" t="s">
        <v>16</v>
      </c>
      <c r="K44" s="16"/>
    </row>
    <row r="45" spans="1:11">
      <c r="A45" s="16" t="s">
        <v>246</v>
      </c>
      <c r="B45" s="16" t="s">
        <v>333</v>
      </c>
      <c r="C45" s="16" t="s">
        <v>334</v>
      </c>
      <c r="D45" s="19" t="s">
        <v>261</v>
      </c>
      <c r="E45" s="19" t="s">
        <v>261</v>
      </c>
      <c r="F45" s="19" t="s">
        <v>261</v>
      </c>
      <c r="G45" s="16" t="s">
        <v>67</v>
      </c>
      <c r="H45" s="16" t="s">
        <v>249</v>
      </c>
      <c r="I45" s="16" t="s">
        <v>262</v>
      </c>
      <c r="J45" s="16" t="s">
        <v>70</v>
      </c>
      <c r="K45" s="16"/>
    </row>
    <row r="46" spans="1:11">
      <c r="A46" s="16" t="s">
        <v>246</v>
      </c>
      <c r="B46" s="16" t="s">
        <v>335</v>
      </c>
      <c r="C46" s="16" t="s">
        <v>336</v>
      </c>
      <c r="D46" s="19" t="s">
        <v>261</v>
      </c>
      <c r="E46" s="19" t="s">
        <v>261</v>
      </c>
      <c r="F46" s="19" t="s">
        <v>261</v>
      </c>
      <c r="G46" s="16" t="s">
        <v>15</v>
      </c>
      <c r="H46" s="16" t="s">
        <v>67</v>
      </c>
      <c r="I46" s="16" t="s">
        <v>262</v>
      </c>
      <c r="J46" s="16" t="s">
        <v>16</v>
      </c>
      <c r="K46" s="16"/>
    </row>
    <row r="47" spans="1:11">
      <c r="A47" s="16" t="s">
        <v>246</v>
      </c>
      <c r="B47" s="16" t="s">
        <v>337</v>
      </c>
      <c r="C47" s="16" t="s">
        <v>338</v>
      </c>
      <c r="D47" s="19" t="s">
        <v>261</v>
      </c>
      <c r="E47" s="19" t="s">
        <v>261</v>
      </c>
      <c r="F47" s="19" t="s">
        <v>261</v>
      </c>
      <c r="G47" s="16" t="s">
        <v>15</v>
      </c>
      <c r="H47" s="16" t="s">
        <v>67</v>
      </c>
      <c r="I47" s="16" t="s">
        <v>262</v>
      </c>
      <c r="J47" s="16" t="s">
        <v>16</v>
      </c>
      <c r="K47" s="16"/>
    </row>
    <row r="48" spans="1:11">
      <c r="A48" s="16" t="s">
        <v>246</v>
      </c>
      <c r="B48" s="16" t="s">
        <v>339</v>
      </c>
      <c r="C48" s="16" t="s">
        <v>340</v>
      </c>
      <c r="D48" s="19" t="s">
        <v>261</v>
      </c>
      <c r="E48" s="16">
        <v>0</v>
      </c>
      <c r="F48" s="16">
        <v>4.0609999999999997E-6</v>
      </c>
      <c r="G48" s="16" t="s">
        <v>67</v>
      </c>
      <c r="H48" s="16" t="s">
        <v>67</v>
      </c>
      <c r="I48" s="16" t="s">
        <v>249</v>
      </c>
      <c r="J48" s="16" t="s">
        <v>16</v>
      </c>
      <c r="K48" s="16"/>
    </row>
    <row r="49" spans="1:12">
      <c r="A49" s="16" t="s">
        <v>246</v>
      </c>
      <c r="B49" s="16" t="s">
        <v>341</v>
      </c>
      <c r="C49" s="16" t="s">
        <v>342</v>
      </c>
      <c r="D49" s="19" t="s">
        <v>261</v>
      </c>
      <c r="E49" s="16">
        <v>8.9800000000000004E-6</v>
      </c>
      <c r="F49" s="16">
        <v>4.0749999999999999E-6</v>
      </c>
      <c r="G49" s="16" t="s">
        <v>67</v>
      </c>
      <c r="H49" s="16" t="s">
        <v>67</v>
      </c>
      <c r="I49" s="16" t="s">
        <v>249</v>
      </c>
      <c r="J49" s="16" t="s">
        <v>16</v>
      </c>
      <c r="K49" s="16"/>
    </row>
    <row r="50" spans="1:12">
      <c r="A50" s="16" t="s">
        <v>246</v>
      </c>
      <c r="B50" s="16" t="s">
        <v>343</v>
      </c>
      <c r="C50" s="16" t="s">
        <v>344</v>
      </c>
      <c r="D50" s="19" t="s">
        <v>261</v>
      </c>
      <c r="E50" s="16">
        <v>0</v>
      </c>
      <c r="F50" s="16">
        <v>7.7319999999999998E-6</v>
      </c>
      <c r="G50" s="16" t="s">
        <v>67</v>
      </c>
      <c r="H50" s="16" t="s">
        <v>67</v>
      </c>
      <c r="I50" s="16" t="s">
        <v>249</v>
      </c>
      <c r="J50" s="16" t="s">
        <v>16</v>
      </c>
      <c r="K50" s="16"/>
    </row>
    <row r="51" spans="1:12">
      <c r="A51" s="16" t="s">
        <v>246</v>
      </c>
      <c r="B51" s="16" t="s">
        <v>345</v>
      </c>
      <c r="C51" s="16" t="s">
        <v>346</v>
      </c>
      <c r="D51" s="19" t="s">
        <v>261</v>
      </c>
      <c r="E51" s="16">
        <v>1.7900000000000001E-5</v>
      </c>
      <c r="F51" s="16">
        <v>8.1210000000000007E-6</v>
      </c>
      <c r="G51" s="16" t="s">
        <v>67</v>
      </c>
      <c r="H51" s="16" t="s">
        <v>67</v>
      </c>
      <c r="I51" s="16" t="s">
        <v>249</v>
      </c>
      <c r="J51" s="16" t="s">
        <v>16</v>
      </c>
      <c r="K51" s="16"/>
    </row>
    <row r="52" spans="1:12">
      <c r="A52" s="16" t="s">
        <v>246</v>
      </c>
      <c r="B52" s="16" t="s">
        <v>333</v>
      </c>
      <c r="C52" s="16" t="s">
        <v>347</v>
      </c>
      <c r="D52" s="19" t="s">
        <v>261</v>
      </c>
      <c r="E52" s="19">
        <v>9.1779999999999992E-6</v>
      </c>
      <c r="F52" s="19">
        <v>4.1300000000000003E-6</v>
      </c>
      <c r="G52" s="16" t="s">
        <v>67</v>
      </c>
      <c r="H52" s="16" t="s">
        <v>67</v>
      </c>
      <c r="I52" s="16" t="s">
        <v>15</v>
      </c>
      <c r="J52" s="16" t="s">
        <v>70</v>
      </c>
    </row>
    <row r="53" spans="1:12">
      <c r="A53" s="16" t="s">
        <v>246</v>
      </c>
      <c r="B53" s="16" t="s">
        <v>333</v>
      </c>
      <c r="C53" s="16" t="s">
        <v>348</v>
      </c>
      <c r="D53" s="19" t="s">
        <v>261</v>
      </c>
      <c r="E53" s="19">
        <v>8.9679999999999995E-6</v>
      </c>
      <c r="F53" s="19">
        <v>4.07E-6</v>
      </c>
      <c r="G53" s="16" t="s">
        <v>67</v>
      </c>
      <c r="H53" s="16" t="s">
        <v>67</v>
      </c>
      <c r="I53" s="16" t="s">
        <v>15</v>
      </c>
      <c r="J53" s="16" t="s">
        <v>70</v>
      </c>
    </row>
    <row r="54" spans="1:12">
      <c r="A54" s="16" t="s">
        <v>246</v>
      </c>
      <c r="B54" s="16" t="s">
        <v>333</v>
      </c>
      <c r="C54" s="16" t="s">
        <v>349</v>
      </c>
      <c r="D54" s="19" t="s">
        <v>261</v>
      </c>
      <c r="E54" s="19">
        <v>0</v>
      </c>
      <c r="F54" s="19">
        <v>4.07E-6</v>
      </c>
      <c r="G54" s="16" t="s">
        <v>67</v>
      </c>
      <c r="H54" s="16" t="s">
        <v>67</v>
      </c>
      <c r="I54" s="16" t="s">
        <v>15</v>
      </c>
      <c r="J54" s="16" t="s">
        <v>70</v>
      </c>
    </row>
    <row r="55" spans="1:12">
      <c r="A55" s="16" t="s">
        <v>246</v>
      </c>
      <c r="B55" s="18" t="s">
        <v>350</v>
      </c>
      <c r="C55" s="18" t="s">
        <v>351</v>
      </c>
      <c r="D55" s="19" t="s">
        <v>261</v>
      </c>
      <c r="E55" s="19" t="s">
        <v>261</v>
      </c>
      <c r="F55" s="19" t="s">
        <v>261</v>
      </c>
      <c r="G55" s="18" t="s">
        <v>67</v>
      </c>
      <c r="H55" s="18" t="s">
        <v>15</v>
      </c>
      <c r="I55" s="18" t="s">
        <v>67</v>
      </c>
      <c r="J55" s="16" t="s">
        <v>70</v>
      </c>
    </row>
    <row r="56" spans="1:12">
      <c r="E56" s="19"/>
      <c r="F56" s="19"/>
      <c r="K56" s="18">
        <f>SUM(K2:K55)</f>
        <v>10</v>
      </c>
    </row>
    <row r="57" spans="1:12">
      <c r="C57" s="21" t="s">
        <v>352</v>
      </c>
      <c r="D57" s="22">
        <f>SUM(D2:D55)</f>
        <v>3.5385704175513099E-4</v>
      </c>
      <c r="E57" s="22">
        <f t="shared" ref="E57:F57" si="1">SUM(E2:E55)</f>
        <v>4.416799999999999E-4</v>
      </c>
      <c r="F57" s="22">
        <f t="shared" si="1"/>
        <v>2.6290199999999997E-4</v>
      </c>
      <c r="K57" s="23" t="s">
        <v>102</v>
      </c>
      <c r="L57" s="23" t="s">
        <v>103</v>
      </c>
    </row>
    <row r="58" spans="1:12">
      <c r="K58" s="24">
        <v>111574</v>
      </c>
      <c r="L58" s="24">
        <v>246026</v>
      </c>
    </row>
    <row r="59" spans="1:12">
      <c r="K59" s="24">
        <f>K58*E57</f>
        <v>49.280004319999989</v>
      </c>
      <c r="L59" s="24">
        <f>L58*F57</f>
        <v>64.680727451999999</v>
      </c>
    </row>
    <row r="60" spans="1:12">
      <c r="D60" s="19">
        <v>3.5385700000000001E-4</v>
      </c>
      <c r="E60" s="19">
        <v>1.6970099999999999E-4</v>
      </c>
      <c r="F60" s="19">
        <v>6.5065900000000005E-4</v>
      </c>
      <c r="H60" s="25">
        <f>D60*D60*100000</f>
        <v>1.2521477644899999E-2</v>
      </c>
      <c r="I60" s="25">
        <f t="shared" ref="I60:J60" si="2">E60*E60*100000</f>
        <v>2.8798429400999997E-3</v>
      </c>
      <c r="J60" s="25">
        <f t="shared" si="2"/>
        <v>4.2335713428100004E-2</v>
      </c>
      <c r="K60" s="23" t="s">
        <v>104</v>
      </c>
      <c r="L60" s="23"/>
    </row>
    <row r="61" spans="1:12">
      <c r="D61" s="19"/>
      <c r="E61" s="19"/>
      <c r="F61" s="19"/>
      <c r="H61" s="25"/>
      <c r="I61" s="25"/>
      <c r="J61" s="25"/>
      <c r="K61" s="24" t="s">
        <v>105</v>
      </c>
      <c r="L61" s="24"/>
    </row>
    <row r="62" spans="1:12">
      <c r="D62" s="19">
        <v>4.3917000000000001E-4</v>
      </c>
      <c r="E62" s="19">
        <v>3.24918E-4</v>
      </c>
      <c r="F62" s="19">
        <v>5.8056600000000002E-4</v>
      </c>
      <c r="H62" s="25">
        <f>D62*D62*100000</f>
        <v>1.9287028889999999E-2</v>
      </c>
      <c r="I62" s="25">
        <f t="shared" ref="I62:J62" si="3">E62*E62*100000</f>
        <v>1.05571706724E-2</v>
      </c>
      <c r="J62" s="25">
        <f t="shared" si="3"/>
        <v>3.3705688035600007E-2</v>
      </c>
      <c r="K62" s="24">
        <v>28260</v>
      </c>
      <c r="L62" s="24"/>
    </row>
    <row r="63" spans="1:12">
      <c r="D63" s="19"/>
      <c r="E63" s="19"/>
      <c r="F63" s="19"/>
      <c r="H63" s="25"/>
      <c r="I63" s="25"/>
      <c r="J63" s="25"/>
      <c r="K63" s="18">
        <v>10</v>
      </c>
    </row>
    <row r="64" spans="1:12">
      <c r="D64" s="19">
        <v>2.6420000000000003E-4</v>
      </c>
      <c r="E64" s="19">
        <v>2.03909E-4</v>
      </c>
      <c r="F64" s="19">
        <v>3.3673200000000001E-4</v>
      </c>
      <c r="H64" s="25">
        <f>D64*D64*100000</f>
        <v>6.9801640000000014E-3</v>
      </c>
      <c r="I64" s="25">
        <f t="shared" ref="I64:J64" si="4">E64*E64*100000</f>
        <v>4.1578880281E-3</v>
      </c>
      <c r="J64" s="25">
        <f t="shared" si="4"/>
        <v>1.1338843982400001E-2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12247-4436-E546-9E7C-BEA765E54D33}">
  <sheetPr codeName="Sheet40"/>
  <dimension ref="A1:P400"/>
  <sheetViews>
    <sheetView workbookViewId="0">
      <selection activeCell="F6" sqref="F6"/>
    </sheetView>
  </sheetViews>
  <sheetFormatPr baseColWidth="10" defaultRowHeight="15"/>
  <cols>
    <col min="1" max="1" width="18.83203125" style="3" customWidth="1"/>
    <col min="2" max="2" width="18.5" style="3" customWidth="1"/>
    <col min="3" max="3" width="16" style="3" customWidth="1"/>
    <col min="4" max="5" width="10.83203125" style="3"/>
    <col min="6" max="6" width="12.332031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2943</v>
      </c>
      <c r="B2" s="3" t="s">
        <v>2944</v>
      </c>
      <c r="C2" s="3" t="s">
        <v>2945</v>
      </c>
      <c r="D2" s="3" t="s">
        <v>67</v>
      </c>
      <c r="E2" s="3">
        <v>1</v>
      </c>
      <c r="F2" s="6">
        <f>E2/28260</f>
        <v>3.5385704175513094E-5</v>
      </c>
      <c r="G2" s="3">
        <v>1.5800000000000001E-5</v>
      </c>
      <c r="H2" s="3">
        <v>1.083E-5</v>
      </c>
      <c r="I2" s="3" t="s">
        <v>15</v>
      </c>
      <c r="J2" s="3" t="s">
        <v>16</v>
      </c>
    </row>
    <row r="3" spans="1:12">
      <c r="A3" s="3" t="s">
        <v>2943</v>
      </c>
      <c r="B3" s="3" t="s">
        <v>2946</v>
      </c>
      <c r="C3" s="3" t="s">
        <v>2947</v>
      </c>
      <c r="D3" s="3" t="s">
        <v>67</v>
      </c>
      <c r="E3" s="3">
        <v>1</v>
      </c>
      <c r="F3" s="6">
        <f>E3/28260</f>
        <v>3.5385704175513094E-5</v>
      </c>
      <c r="G3" s="3">
        <v>4.4879999999999997E-5</v>
      </c>
      <c r="H3" s="3">
        <v>4.8919999999999999E-5</v>
      </c>
      <c r="I3" s="3" t="s">
        <v>15</v>
      </c>
      <c r="J3" s="3" t="s">
        <v>16</v>
      </c>
    </row>
    <row r="4" spans="1:12">
      <c r="A4" s="3" t="s">
        <v>2943</v>
      </c>
      <c r="B4" s="3" t="s">
        <v>30</v>
      </c>
      <c r="C4" s="3" t="s">
        <v>2948</v>
      </c>
      <c r="D4" s="3" t="s">
        <v>67</v>
      </c>
      <c r="E4" s="3">
        <v>1</v>
      </c>
      <c r="F4" s="6">
        <f>E4/28260</f>
        <v>3.5385704175513094E-5</v>
      </c>
      <c r="I4" s="3" t="s">
        <v>15</v>
      </c>
    </row>
    <row r="5" spans="1:12">
      <c r="A5" s="3" t="s">
        <v>2943</v>
      </c>
      <c r="B5" s="3" t="s">
        <v>2949</v>
      </c>
      <c r="C5" s="3" t="s">
        <v>2950</v>
      </c>
      <c r="D5" s="3" t="s">
        <v>67</v>
      </c>
      <c r="E5" s="3">
        <v>3</v>
      </c>
      <c r="F5" s="6">
        <f>E5/28260</f>
        <v>1.0615711252653928E-4</v>
      </c>
      <c r="G5" s="3">
        <v>0</v>
      </c>
      <c r="H5" s="3">
        <v>4.0609999999999997E-6</v>
      </c>
      <c r="L5" s="3" t="s">
        <v>19</v>
      </c>
    </row>
    <row r="6" spans="1:12">
      <c r="A6" s="3" t="s">
        <v>2943</v>
      </c>
      <c r="B6" s="3" t="s">
        <v>2951</v>
      </c>
      <c r="C6" s="3" t="s">
        <v>2952</v>
      </c>
      <c r="D6" s="3" t="s">
        <v>67</v>
      </c>
      <c r="E6" s="3">
        <v>7</v>
      </c>
      <c r="F6" s="6">
        <f>E6/28260</f>
        <v>2.4769992922859163E-4</v>
      </c>
      <c r="G6" s="3">
        <v>1.5789999999999999E-4</v>
      </c>
      <c r="H6" s="3">
        <v>8.6580000000000001E-5</v>
      </c>
      <c r="L6" s="3" t="s">
        <v>19</v>
      </c>
    </row>
    <row r="7" spans="1:12">
      <c r="A7" s="3" t="s">
        <v>2943</v>
      </c>
      <c r="B7" s="3" t="s">
        <v>2953</v>
      </c>
      <c r="C7" s="3" t="s">
        <v>2954</v>
      </c>
      <c r="I7" s="3" t="s">
        <v>15</v>
      </c>
      <c r="J7" s="3" t="s">
        <v>16</v>
      </c>
    </row>
    <row r="8" spans="1:12">
      <c r="A8" s="3" t="s">
        <v>2943</v>
      </c>
      <c r="B8" s="3" t="s">
        <v>2955</v>
      </c>
      <c r="C8" s="3" t="s">
        <v>356</v>
      </c>
      <c r="I8" s="3" t="s">
        <v>15</v>
      </c>
      <c r="J8" s="3" t="s">
        <v>16</v>
      </c>
    </row>
    <row r="9" spans="1:12">
      <c r="A9" s="3" t="s">
        <v>2943</v>
      </c>
      <c r="B9" s="3" t="s">
        <v>343</v>
      </c>
      <c r="C9" s="3" t="s">
        <v>2956</v>
      </c>
      <c r="G9" s="3">
        <v>3.9459999999999998E-5</v>
      </c>
      <c r="H9" s="3">
        <v>2.1639999999999999E-5</v>
      </c>
      <c r="L9" s="3" t="s">
        <v>19</v>
      </c>
    </row>
    <row r="10" spans="1:12">
      <c r="A10" s="3" t="s">
        <v>2943</v>
      </c>
      <c r="B10" s="3" t="s">
        <v>2957</v>
      </c>
      <c r="C10" s="3" t="s">
        <v>2958</v>
      </c>
      <c r="G10" s="3">
        <v>0</v>
      </c>
      <c r="H10" s="3">
        <v>4.0609999999999997E-6</v>
      </c>
      <c r="L10" s="3" t="s">
        <v>19</v>
      </c>
    </row>
    <row r="11" spans="1:12">
      <c r="A11" s="3" t="s">
        <v>2943</v>
      </c>
      <c r="B11" s="3" t="s">
        <v>2959</v>
      </c>
      <c r="C11" s="3" t="s">
        <v>2960</v>
      </c>
      <c r="G11" s="3">
        <v>8.952E-6</v>
      </c>
      <c r="H11" s="3">
        <v>4.0609999999999997E-6</v>
      </c>
      <c r="L11" s="3" t="s">
        <v>19</v>
      </c>
    </row>
    <row r="12" spans="1:12">
      <c r="A12" s="3" t="s">
        <v>2943</v>
      </c>
      <c r="B12" s="3" t="s">
        <v>2961</v>
      </c>
      <c r="C12" s="3" t="s">
        <v>2962</v>
      </c>
      <c r="G12" s="3">
        <v>8.952E-6</v>
      </c>
      <c r="H12" s="3">
        <v>4.0609999999999997E-6</v>
      </c>
      <c r="L12" s="3" t="s">
        <v>19</v>
      </c>
    </row>
    <row r="13" spans="1:12">
      <c r="A13" s="3" t="s">
        <v>2943</v>
      </c>
      <c r="B13" s="3" t="s">
        <v>2963</v>
      </c>
      <c r="C13" s="3" t="s">
        <v>2964</v>
      </c>
      <c r="G13" s="3">
        <v>8.952E-6</v>
      </c>
      <c r="H13" s="3">
        <v>4.0609999999999997E-6</v>
      </c>
      <c r="L13" s="3" t="s">
        <v>19</v>
      </c>
    </row>
    <row r="14" spans="1:12">
      <c r="A14" s="3" t="s">
        <v>2943</v>
      </c>
      <c r="B14" s="3" t="s">
        <v>2965</v>
      </c>
      <c r="C14" s="3" t="s">
        <v>2966</v>
      </c>
      <c r="G14" s="3">
        <v>8.9530000000000005E-6</v>
      </c>
      <c r="H14" s="3">
        <v>4.0609999999999997E-6</v>
      </c>
      <c r="L14" s="3" t="s">
        <v>19</v>
      </c>
    </row>
    <row r="15" spans="1:12">
      <c r="A15" s="3" t="s">
        <v>2943</v>
      </c>
      <c r="B15" s="3" t="s">
        <v>2967</v>
      </c>
      <c r="C15" s="3" t="s">
        <v>2968</v>
      </c>
      <c r="G15" s="3">
        <v>0</v>
      </c>
      <c r="H15" s="3">
        <v>4.0609999999999997E-6</v>
      </c>
      <c r="L15" s="3" t="s">
        <v>19</v>
      </c>
    </row>
    <row r="16" spans="1:12">
      <c r="A16" s="3" t="s">
        <v>2943</v>
      </c>
      <c r="B16" s="3" t="s">
        <v>2969</v>
      </c>
      <c r="C16" s="3" t="s">
        <v>2970</v>
      </c>
      <c r="G16" s="3">
        <v>0</v>
      </c>
      <c r="H16" s="3">
        <v>3.2299999999999999E-5</v>
      </c>
      <c r="L16" s="3" t="s">
        <v>19</v>
      </c>
    </row>
    <row r="17" spans="1:16">
      <c r="A17" s="3" t="s">
        <v>2943</v>
      </c>
      <c r="B17" s="3" t="s">
        <v>2971</v>
      </c>
      <c r="C17" s="3" t="s">
        <v>2972</v>
      </c>
      <c r="G17" s="3">
        <v>0</v>
      </c>
      <c r="H17" s="3">
        <v>6.4599999999999998E-5</v>
      </c>
      <c r="L17" s="3" t="s">
        <v>19</v>
      </c>
    </row>
    <row r="18" spans="1:16">
      <c r="A18" s="3" t="s">
        <v>2943</v>
      </c>
      <c r="B18" s="3" t="s">
        <v>30</v>
      </c>
      <c r="C18" s="3" t="s">
        <v>2973</v>
      </c>
      <c r="G18" s="3">
        <v>0</v>
      </c>
      <c r="H18" s="3">
        <v>7.6249999999999998E-6</v>
      </c>
      <c r="L18" s="3" t="s">
        <v>36</v>
      </c>
    </row>
    <row r="19" spans="1:16">
      <c r="A19" s="3" t="s">
        <v>2943</v>
      </c>
      <c r="B19" s="3" t="s">
        <v>30</v>
      </c>
      <c r="C19" s="3" t="s">
        <v>2974</v>
      </c>
      <c r="G19" s="3">
        <v>0</v>
      </c>
      <c r="H19" s="3">
        <v>1.5270000000000001E-5</v>
      </c>
      <c r="L19" s="3" t="s">
        <v>36</v>
      </c>
    </row>
    <row r="23" spans="1:16">
      <c r="C23" s="7" t="s">
        <v>907</v>
      </c>
      <c r="E23" s="3">
        <f>SUM(E2:E19)</f>
        <v>13</v>
      </c>
      <c r="F23" s="3">
        <f t="shared" ref="F23:H23" si="0">SUM(F2:F19)</f>
        <v>4.6001415428167019E-4</v>
      </c>
      <c r="G23" s="3">
        <f t="shared" si="0"/>
        <v>2.93849E-4</v>
      </c>
      <c r="H23" s="3">
        <f t="shared" si="0"/>
        <v>3.1619199999999997E-4</v>
      </c>
      <c r="M23" s="8" t="s">
        <v>101</v>
      </c>
      <c r="O23" s="7" t="s">
        <v>102</v>
      </c>
      <c r="P23" s="7" t="s">
        <v>103</v>
      </c>
    </row>
    <row r="24" spans="1:16">
      <c r="M24" s="9"/>
      <c r="O24" s="3">
        <v>126602</v>
      </c>
      <c r="P24" s="3">
        <v>277048</v>
      </c>
    </row>
    <row r="25" spans="1:16">
      <c r="M25" s="10"/>
      <c r="O25" s="3">
        <f>O24*G23</f>
        <v>37.201871097999998</v>
      </c>
      <c r="P25" s="3">
        <f>P24*H23</f>
        <v>87.600361215999996</v>
      </c>
    </row>
    <row r="26" spans="1:16">
      <c r="F26" s="3">
        <v>4.6001400000000002E-4</v>
      </c>
      <c r="G26" s="3">
        <v>2.4496000000000001E-4</v>
      </c>
      <c r="H26" s="3">
        <v>7.8651000000000003E-4</v>
      </c>
      <c r="J26" s="3">
        <f>F26*F26*100000</f>
        <v>2.1161288019600002E-2</v>
      </c>
      <c r="K26" s="3">
        <f t="shared" ref="K26:L26" si="1">G26*G26*100000</f>
        <v>6.0005401600000006E-3</v>
      </c>
      <c r="L26" s="3">
        <f t="shared" si="1"/>
        <v>6.1859798010000001E-2</v>
      </c>
      <c r="O26" s="7" t="s">
        <v>104</v>
      </c>
    </row>
    <row r="27" spans="1:16">
      <c r="O27" s="3" t="s">
        <v>416</v>
      </c>
    </row>
    <row r="28" spans="1:16">
      <c r="F28" s="3">
        <v>2.9225399999999998E-4</v>
      </c>
      <c r="G28" s="3">
        <v>2.05782E-4</v>
      </c>
      <c r="H28" s="3">
        <v>4.0281200000000001E-4</v>
      </c>
      <c r="J28" s="3">
        <f>F28*F28*100000</f>
        <v>8.5412400515999989E-3</v>
      </c>
      <c r="K28" s="3">
        <f t="shared" ref="K28:L28" si="2">G28*G28*100000</f>
        <v>4.2346231524000005E-3</v>
      </c>
      <c r="L28" s="3">
        <f t="shared" si="2"/>
        <v>1.62257507344E-2</v>
      </c>
      <c r="O28" s="3">
        <v>28260</v>
      </c>
    </row>
    <row r="29" spans="1:16">
      <c r="O29" s="3">
        <v>13</v>
      </c>
    </row>
    <row r="30" spans="1:16">
      <c r="F30" s="3">
        <v>3.1763400000000002E-4</v>
      </c>
      <c r="G30" s="3">
        <v>2.5475999999999998E-4</v>
      </c>
      <c r="H30" s="3">
        <v>3.9132000000000001E-4</v>
      </c>
      <c r="J30" s="3">
        <f>F30*F30*100000</f>
        <v>1.0089135795600002E-2</v>
      </c>
      <c r="K30" s="3">
        <f t="shared" ref="K30:L30" si="3">G30*G30*100000</f>
        <v>6.490265759999999E-3</v>
      </c>
      <c r="L30" s="3">
        <f t="shared" si="3"/>
        <v>1.531313424E-2</v>
      </c>
    </row>
    <row r="399" spans="6:8">
      <c r="F399" s="6">
        <f>SUM(F2:F398)</f>
        <v>1.9899303085633407E-3</v>
      </c>
      <c r="G399" s="6">
        <f>SUM(G2:G398)</f>
        <v>1.2932E-3</v>
      </c>
      <c r="H399" s="6">
        <f>SUM(H2:H398)</f>
        <v>2.2130259999999999E-3</v>
      </c>
    </row>
    <row r="400" spans="6:8">
      <c r="F400" s="3">
        <f>F399*F399</f>
        <v>3.9598226329389925E-6</v>
      </c>
      <c r="G400" s="3">
        <f>G399*G399</f>
        <v>1.67236624E-6</v>
      </c>
      <c r="H400" s="3">
        <f>H399*H399</f>
        <v>4.8974840766759996E-6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DC8A4-0731-DE48-955A-0D4D2594E31D}">
  <sheetPr codeName="Sheet41"/>
  <dimension ref="A1:P251"/>
  <sheetViews>
    <sheetView workbookViewId="0">
      <selection activeCell="F21" sqref="F21"/>
    </sheetView>
  </sheetViews>
  <sheetFormatPr baseColWidth="10" defaultRowHeight="15"/>
  <cols>
    <col min="1" max="1" width="22.1640625" style="3" customWidth="1"/>
    <col min="2" max="2" width="16.83203125" style="3" customWidth="1"/>
    <col min="3" max="5" width="10.83203125" style="3"/>
    <col min="6" max="8" width="12" style="3" bestFit="1" customWidth="1"/>
    <col min="9" max="9" width="8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2975</v>
      </c>
      <c r="B2" s="3" t="s">
        <v>2976</v>
      </c>
      <c r="C2" s="3" t="s">
        <v>2977</v>
      </c>
      <c r="D2" s="3" t="s">
        <v>584</v>
      </c>
      <c r="E2" s="3">
        <v>0</v>
      </c>
      <c r="F2" s="3">
        <v>0</v>
      </c>
      <c r="I2" s="3" t="s">
        <v>15</v>
      </c>
      <c r="J2" s="3" t="s">
        <v>1888</v>
      </c>
      <c r="K2" s="3" t="s">
        <v>70</v>
      </c>
    </row>
    <row r="3" spans="1:12">
      <c r="A3" s="3" t="s">
        <v>2975</v>
      </c>
      <c r="B3" s="3" t="s">
        <v>2978</v>
      </c>
      <c r="C3" s="3" t="s">
        <v>2979</v>
      </c>
      <c r="D3" s="3" t="s">
        <v>67</v>
      </c>
      <c r="E3" s="3">
        <v>2</v>
      </c>
      <c r="F3" s="6">
        <f>E3/28260</f>
        <v>7.0771408351026188E-5</v>
      </c>
      <c r="L3" s="3" t="s">
        <v>19</v>
      </c>
    </row>
    <row r="4" spans="1:12">
      <c r="A4" s="3" t="s">
        <v>2975</v>
      </c>
      <c r="B4" s="3" t="s">
        <v>30</v>
      </c>
      <c r="C4" s="3" t="s">
        <v>2980</v>
      </c>
      <c r="D4" s="3" t="s">
        <v>67</v>
      </c>
      <c r="E4" s="3">
        <v>1</v>
      </c>
      <c r="F4" s="6">
        <f t="shared" ref="F4:F5" si="0">E4/28260</f>
        <v>3.5385704175513094E-5</v>
      </c>
      <c r="G4" s="3">
        <v>9.8649999999999999E-5</v>
      </c>
      <c r="H4" s="3">
        <v>5.2339999999999997E-5</v>
      </c>
      <c r="L4" s="3" t="s">
        <v>19</v>
      </c>
    </row>
    <row r="5" spans="1:12">
      <c r="A5" s="3" t="s">
        <v>2975</v>
      </c>
      <c r="B5" s="3" t="s">
        <v>2981</v>
      </c>
      <c r="C5" s="3" t="s">
        <v>2982</v>
      </c>
      <c r="D5" s="3" t="s">
        <v>67</v>
      </c>
      <c r="E5" s="3">
        <v>1</v>
      </c>
      <c r="F5" s="6">
        <f t="shared" si="0"/>
        <v>3.5385704175513094E-5</v>
      </c>
      <c r="L5" s="3" t="s">
        <v>77</v>
      </c>
    </row>
    <row r="6" spans="1:12">
      <c r="A6" s="3" t="s">
        <v>2975</v>
      </c>
      <c r="B6" s="3" t="s">
        <v>30</v>
      </c>
      <c r="C6" s="3" t="s">
        <v>2983</v>
      </c>
      <c r="D6" s="3" t="s">
        <v>584</v>
      </c>
      <c r="E6" s="3">
        <v>3</v>
      </c>
      <c r="F6" s="6">
        <f>E6/28260</f>
        <v>1.0615711252653928E-4</v>
      </c>
      <c r="G6" s="3">
        <v>6.7840000000000001E-5</v>
      </c>
      <c r="H6" s="3">
        <v>3.269E-5</v>
      </c>
      <c r="L6" s="3" t="s">
        <v>108</v>
      </c>
    </row>
    <row r="7" spans="1:12">
      <c r="A7" s="3" t="s">
        <v>2975</v>
      </c>
      <c r="B7" s="3" t="s">
        <v>2984</v>
      </c>
      <c r="C7" s="3" t="s">
        <v>2985</v>
      </c>
      <c r="G7" s="3">
        <v>8.9819999999999997E-6</v>
      </c>
      <c r="H7" s="3">
        <v>4.0720000000000001E-6</v>
      </c>
      <c r="L7" s="3" t="s">
        <v>19</v>
      </c>
    </row>
    <row r="8" spans="1:12">
      <c r="A8" s="3" t="s">
        <v>2975</v>
      </c>
      <c r="B8" s="3" t="s">
        <v>2986</v>
      </c>
      <c r="C8" s="3" t="s">
        <v>391</v>
      </c>
      <c r="G8" s="3">
        <v>1.791E-5</v>
      </c>
      <c r="H8" s="3">
        <v>8.123E-6</v>
      </c>
      <c r="L8" s="3" t="s">
        <v>19</v>
      </c>
    </row>
    <row r="9" spans="1:12">
      <c r="A9" s="3" t="s">
        <v>2975</v>
      </c>
      <c r="B9" s="3" t="s">
        <v>2987</v>
      </c>
      <c r="C9" s="3" t="s">
        <v>2988</v>
      </c>
      <c r="G9" s="3">
        <v>0</v>
      </c>
      <c r="H9" s="3">
        <v>5.3770000000000004E-6</v>
      </c>
      <c r="L9" s="3" t="s">
        <v>19</v>
      </c>
    </row>
    <row r="10" spans="1:12">
      <c r="A10" s="3" t="s">
        <v>2975</v>
      </c>
      <c r="B10" s="3" t="s">
        <v>2989</v>
      </c>
      <c r="C10" s="3" t="s">
        <v>2990</v>
      </c>
      <c r="G10" s="3">
        <v>9.0189999999999995E-6</v>
      </c>
      <c r="H10" s="3">
        <v>4.0940000000000001E-6</v>
      </c>
      <c r="L10" s="3" t="s">
        <v>19</v>
      </c>
    </row>
    <row r="11" spans="1:12">
      <c r="A11" s="3" t="s">
        <v>2975</v>
      </c>
      <c r="B11" s="3" t="s">
        <v>2991</v>
      </c>
      <c r="C11" s="3" t="s">
        <v>2992</v>
      </c>
      <c r="G11" s="3">
        <v>9.003E-6</v>
      </c>
      <c r="H11" s="3">
        <v>4.0829999999999997E-6</v>
      </c>
      <c r="L11" s="3" t="s">
        <v>19</v>
      </c>
    </row>
    <row r="12" spans="1:12">
      <c r="A12" s="3" t="s">
        <v>2975</v>
      </c>
      <c r="B12" s="3" t="s">
        <v>2993</v>
      </c>
      <c r="C12" s="3" t="s">
        <v>2994</v>
      </c>
      <c r="G12" s="3">
        <v>0</v>
      </c>
      <c r="H12" s="3">
        <v>4.0740000000000003E-6</v>
      </c>
      <c r="L12" s="3" t="s">
        <v>19</v>
      </c>
    </row>
    <row r="13" spans="1:12">
      <c r="A13" s="3" t="s">
        <v>2975</v>
      </c>
      <c r="B13" s="3" t="s">
        <v>2995</v>
      </c>
      <c r="C13" s="3" t="s">
        <v>2996</v>
      </c>
      <c r="G13" s="3">
        <v>0</v>
      </c>
      <c r="H13" s="3">
        <v>4.0690000000000003E-6</v>
      </c>
      <c r="L13" s="3" t="s">
        <v>19</v>
      </c>
    </row>
    <row r="14" spans="1:12">
      <c r="A14" s="3" t="s">
        <v>2975</v>
      </c>
      <c r="B14" s="3" t="s">
        <v>2997</v>
      </c>
      <c r="C14" s="3" t="s">
        <v>2025</v>
      </c>
      <c r="G14" s="3">
        <v>0</v>
      </c>
      <c r="H14" s="3">
        <v>4.6059999999999996E-6</v>
      </c>
      <c r="L14" s="3" t="s">
        <v>19</v>
      </c>
    </row>
    <row r="15" spans="1:12">
      <c r="A15" s="3" t="s">
        <v>2975</v>
      </c>
      <c r="B15" s="3" t="s">
        <v>2998</v>
      </c>
      <c r="C15" s="3" t="s">
        <v>2999</v>
      </c>
      <c r="G15" s="3">
        <v>6.6699999999999995E-5</v>
      </c>
      <c r="H15" s="3">
        <v>3.2310000000000001E-5</v>
      </c>
      <c r="L15" s="3" t="s">
        <v>19</v>
      </c>
    </row>
    <row r="16" spans="1:12">
      <c r="A16" s="3" t="s">
        <v>2975</v>
      </c>
      <c r="B16" s="3" t="s">
        <v>30</v>
      </c>
      <c r="C16" s="3" t="s">
        <v>3000</v>
      </c>
      <c r="G16" s="3">
        <v>9.0820000000000005E-6</v>
      </c>
      <c r="H16" s="3">
        <v>4.1010000000000002E-6</v>
      </c>
      <c r="L16" s="3" t="s">
        <v>32</v>
      </c>
    </row>
    <row r="17" spans="1:16">
      <c r="A17" s="3" t="s">
        <v>2975</v>
      </c>
      <c r="B17" s="3" t="s">
        <v>30</v>
      </c>
      <c r="C17" s="3" t="s">
        <v>3001</v>
      </c>
      <c r="G17" s="3">
        <v>0</v>
      </c>
      <c r="H17" s="3">
        <v>8.123E-6</v>
      </c>
      <c r="L17" s="3" t="s">
        <v>36</v>
      </c>
    </row>
    <row r="21" spans="1:16">
      <c r="C21" s="7" t="s">
        <v>100</v>
      </c>
      <c r="E21" s="3">
        <f>SUM(E2:E20)</f>
        <v>7</v>
      </c>
      <c r="F21" s="3">
        <f t="shared" ref="F21:H21" si="1">SUM(F2:F20)</f>
        <v>2.4769992922859163E-4</v>
      </c>
      <c r="G21" s="3">
        <f t="shared" si="1"/>
        <v>2.8718599999999993E-4</v>
      </c>
      <c r="H21" s="3">
        <f t="shared" si="1"/>
        <v>1.6806199999999999E-4</v>
      </c>
      <c r="M21" s="8" t="s">
        <v>101</v>
      </c>
      <c r="O21" s="7" t="s">
        <v>102</v>
      </c>
      <c r="P21" s="7" t="s">
        <v>103</v>
      </c>
    </row>
    <row r="22" spans="1:16">
      <c r="M22" s="9"/>
      <c r="O22" s="3">
        <v>121638</v>
      </c>
      <c r="P22" s="3">
        <v>267480</v>
      </c>
    </row>
    <row r="23" spans="1:16">
      <c r="O23" s="3">
        <f>O22*G21</f>
        <v>34.932730667999991</v>
      </c>
      <c r="P23" s="3">
        <f>P22*H21</f>
        <v>44.95322376</v>
      </c>
    </row>
    <row r="24" spans="1:16">
      <c r="F24" s="3">
        <v>2.477E-4</v>
      </c>
      <c r="G24" s="3">
        <v>9.9593999999999995E-5</v>
      </c>
      <c r="H24" s="3">
        <v>5.1029000000000005E-4</v>
      </c>
      <c r="J24" s="3">
        <f>F24*F24*100000</f>
        <v>6.1355289999999998E-3</v>
      </c>
      <c r="K24" s="3">
        <f t="shared" ref="K24:L24" si="2">G24*G24*100000</f>
        <v>9.9189648359999981E-4</v>
      </c>
      <c r="L24" s="3">
        <f t="shared" si="2"/>
        <v>2.6039588410000005E-2</v>
      </c>
      <c r="O24" s="7" t="s">
        <v>104</v>
      </c>
    </row>
    <row r="25" spans="1:16">
      <c r="O25" s="3" t="s">
        <v>105</v>
      </c>
    </row>
    <row r="26" spans="1:16">
      <c r="F26" s="3">
        <v>2.8773900000000002E-4</v>
      </c>
      <c r="G26" s="3">
        <v>2.0042899999999999E-4</v>
      </c>
      <c r="H26" s="3">
        <v>4.0015299999999999E-4</v>
      </c>
      <c r="J26" s="3">
        <f>F26*F26*100000</f>
        <v>8.2793732121000004E-3</v>
      </c>
      <c r="K26" s="3">
        <f t="shared" ref="K26:L26" si="3">G26*G26*100000</f>
        <v>4.0171784040999997E-3</v>
      </c>
      <c r="L26" s="3">
        <f t="shared" si="3"/>
        <v>1.6012242340899999E-2</v>
      </c>
      <c r="O26" s="3">
        <v>28260</v>
      </c>
    </row>
    <row r="27" spans="1:16">
      <c r="O27" s="3">
        <v>7</v>
      </c>
    </row>
    <row r="28" spans="1:16">
      <c r="F28" s="3">
        <v>1.6823700000000001E-4</v>
      </c>
      <c r="G28" s="3">
        <v>1.2271600000000001E-4</v>
      </c>
      <c r="H28" s="3">
        <v>2.2510799999999999E-4</v>
      </c>
      <c r="J28" s="3">
        <f>F28*F28*100000</f>
        <v>2.8303688169000005E-3</v>
      </c>
      <c r="K28" s="3">
        <f t="shared" ref="K28:L28" si="4">G28*G28*100000</f>
        <v>1.5059216656000002E-3</v>
      </c>
      <c r="L28" s="3">
        <f t="shared" si="4"/>
        <v>5.0673611663999991E-3</v>
      </c>
    </row>
    <row r="250" spans="6:8">
      <c r="F250" s="6">
        <f>SUM(F1:F249)</f>
        <v>1.1990758584571833E-3</v>
      </c>
      <c r="G250" s="6">
        <f t="shared" ref="G250:H250" si="5">SUM(G1:G249)</f>
        <v>9.9711099999999974E-4</v>
      </c>
      <c r="H250" s="6">
        <f t="shared" si="5"/>
        <v>1.471675E-3</v>
      </c>
    </row>
    <row r="251" spans="6:8">
      <c r="F251" s="3">
        <f>F250*F250</f>
        <v>1.4377829143348312E-6</v>
      </c>
      <c r="G251" s="3">
        <f>G250*G250</f>
        <v>9.9423034632099956E-7</v>
      </c>
      <c r="H251" s="3">
        <f>H250*H250</f>
        <v>2.1658273056250001E-6</v>
      </c>
    </row>
  </sheetData>
  <phoneticPr fontId="3" type="noConversion"/>
  <pageMargins left="0.7" right="0.7" top="0.78740157499999996" bottom="0.78740157499999996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C4A4E-4D7E-CD49-A9E5-7E4225A80ACA}">
  <sheetPr codeName="Tabelle19"/>
  <dimension ref="A1:P101"/>
  <sheetViews>
    <sheetView workbookViewId="0">
      <selection activeCell="A2" sqref="A2"/>
    </sheetView>
  </sheetViews>
  <sheetFormatPr baseColWidth="10" defaultRowHeight="15"/>
  <cols>
    <col min="1" max="1" width="18.83203125" style="3" customWidth="1"/>
    <col min="2" max="2" width="19.83203125" style="3" customWidth="1"/>
    <col min="3" max="3" width="12.6640625" style="3" customWidth="1"/>
    <col min="4" max="4" width="10.83203125" style="3"/>
    <col min="5" max="5" width="8.5" style="3" customWidth="1"/>
    <col min="6" max="6" width="12.33203125" style="3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353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3002</v>
      </c>
      <c r="B2" s="3" t="s">
        <v>3003</v>
      </c>
      <c r="C2" s="3" t="s">
        <v>3004</v>
      </c>
      <c r="D2" s="3" t="s">
        <v>67</v>
      </c>
      <c r="E2" s="3">
        <v>2</v>
      </c>
      <c r="F2" s="6">
        <f>E2/28260</f>
        <v>7.0771408351026188E-5</v>
      </c>
      <c r="G2" s="3">
        <v>6.6630000000000004E-5</v>
      </c>
      <c r="H2" s="3">
        <v>3.2299999999999999E-5</v>
      </c>
      <c r="L2" s="3" t="s">
        <v>19</v>
      </c>
    </row>
    <row r="3" spans="1:12">
      <c r="A3" s="3" t="s">
        <v>3002</v>
      </c>
      <c r="B3" s="3" t="s">
        <v>3005</v>
      </c>
      <c r="C3" s="3" t="s">
        <v>3006</v>
      </c>
      <c r="G3" s="3">
        <v>0</v>
      </c>
      <c r="H3" s="3">
        <v>4.0609999999999997E-6</v>
      </c>
      <c r="L3" s="3" t="s">
        <v>19</v>
      </c>
    </row>
    <row r="4" spans="1:12">
      <c r="A4" s="3" t="s">
        <v>3002</v>
      </c>
      <c r="B4" s="3" t="s">
        <v>3007</v>
      </c>
      <c r="C4" s="3" t="s">
        <v>3008</v>
      </c>
      <c r="G4" s="3">
        <v>0</v>
      </c>
      <c r="H4" s="3">
        <v>4.0620000000000002E-6</v>
      </c>
      <c r="L4" s="3" t="s">
        <v>19</v>
      </c>
    </row>
    <row r="5" spans="1:12">
      <c r="A5" s="3" t="s">
        <v>3002</v>
      </c>
      <c r="B5" s="3" t="s">
        <v>3009</v>
      </c>
      <c r="C5" s="3" t="s">
        <v>3010</v>
      </c>
      <c r="G5" s="3">
        <v>0</v>
      </c>
      <c r="H5" s="3">
        <v>8.1259999999999998E-6</v>
      </c>
      <c r="L5" s="3" t="s">
        <v>19</v>
      </c>
    </row>
    <row r="6" spans="1:12">
      <c r="A6" s="3" t="s">
        <v>3002</v>
      </c>
      <c r="B6" s="3" t="s">
        <v>3011</v>
      </c>
      <c r="C6" s="3" t="s">
        <v>3012</v>
      </c>
      <c r="G6" s="3">
        <v>0</v>
      </c>
      <c r="H6" s="3">
        <v>4.0990000000000001E-6</v>
      </c>
      <c r="L6" s="3" t="s">
        <v>19</v>
      </c>
    </row>
    <row r="7" spans="1:12">
      <c r="A7" s="3" t="s">
        <v>3002</v>
      </c>
      <c r="B7" s="3" t="s">
        <v>3013</v>
      </c>
      <c r="C7" s="3" t="s">
        <v>3014</v>
      </c>
      <c r="G7" s="3">
        <v>0</v>
      </c>
      <c r="H7" s="3">
        <v>3.2320000000000002E-5</v>
      </c>
      <c r="L7" s="3" t="s">
        <v>19</v>
      </c>
    </row>
    <row r="8" spans="1:12">
      <c r="A8" s="3" t="s">
        <v>3002</v>
      </c>
      <c r="B8" s="3" t="s">
        <v>3015</v>
      </c>
      <c r="C8" s="3" t="s">
        <v>3016</v>
      </c>
      <c r="G8" s="3">
        <v>8.9509999999999995E-6</v>
      </c>
      <c r="H8" s="3">
        <v>4.0609999999999997E-6</v>
      </c>
      <c r="L8" s="3" t="s">
        <v>19</v>
      </c>
    </row>
    <row r="9" spans="1:12">
      <c r="A9" s="3" t="s">
        <v>3002</v>
      </c>
      <c r="B9" s="3" t="s">
        <v>3017</v>
      </c>
      <c r="C9" s="3" t="s">
        <v>3018</v>
      </c>
      <c r="G9" s="3">
        <v>9.037E-6</v>
      </c>
      <c r="H9" s="3">
        <v>4.0860000000000004E-6</v>
      </c>
      <c r="L9" s="3" t="s">
        <v>19</v>
      </c>
    </row>
    <row r="10" spans="1:12">
      <c r="A10" s="3" t="s">
        <v>3002</v>
      </c>
      <c r="B10" s="3" t="s">
        <v>3019</v>
      </c>
      <c r="C10" s="3" t="s">
        <v>3020</v>
      </c>
      <c r="G10" s="3">
        <v>6.6600000000000006E-5</v>
      </c>
      <c r="H10" s="3">
        <v>3.2280000000000003E-5</v>
      </c>
      <c r="I10" s="3" t="s">
        <v>15</v>
      </c>
      <c r="J10" s="3" t="s">
        <v>16</v>
      </c>
    </row>
    <row r="11" spans="1:12">
      <c r="A11" s="3" t="s">
        <v>3002</v>
      </c>
      <c r="B11" s="3" t="s">
        <v>3021</v>
      </c>
      <c r="C11" s="3" t="s">
        <v>3022</v>
      </c>
      <c r="G11" s="3">
        <v>6.6630000000000004E-5</v>
      </c>
      <c r="H11" s="3">
        <v>3.2299999999999999E-5</v>
      </c>
      <c r="L11" s="3" t="s">
        <v>19</v>
      </c>
    </row>
    <row r="12" spans="1:12">
      <c r="A12" s="3" t="s">
        <v>3002</v>
      </c>
      <c r="B12" s="3" t="s">
        <v>3003</v>
      </c>
      <c r="C12" s="3" t="s">
        <v>3004</v>
      </c>
      <c r="G12" s="3">
        <v>6.6630000000000004E-5</v>
      </c>
      <c r="H12" s="3">
        <v>3.2299999999999999E-5</v>
      </c>
      <c r="L12" s="3" t="s">
        <v>19</v>
      </c>
    </row>
    <row r="13" spans="1:12">
      <c r="A13" s="3" t="s">
        <v>3002</v>
      </c>
      <c r="B13" s="3" t="s">
        <v>30</v>
      </c>
      <c r="C13" s="3" t="s">
        <v>3023</v>
      </c>
      <c r="I13" s="3" t="s">
        <v>15</v>
      </c>
      <c r="J13" s="3" t="s">
        <v>16</v>
      </c>
    </row>
    <row r="17" spans="3:16">
      <c r="C17" s="7" t="s">
        <v>100</v>
      </c>
      <c r="E17" s="3">
        <f>SUM(E2:E16)</f>
        <v>2</v>
      </c>
      <c r="F17" s="3">
        <f>SUM(F2:F16)</f>
        <v>7.0771408351026188E-5</v>
      </c>
      <c r="G17" s="3">
        <f t="shared" ref="G17:H17" si="0">SUM(G2:G16)</f>
        <v>2.8447800000000001E-4</v>
      </c>
      <c r="H17" s="3">
        <f t="shared" si="0"/>
        <v>1.8999500000000001E-4</v>
      </c>
      <c r="M17" s="8" t="s">
        <v>101</v>
      </c>
      <c r="O17" s="7" t="s">
        <v>102</v>
      </c>
      <c r="P17" s="7" t="s">
        <v>103</v>
      </c>
    </row>
    <row r="18" spans="3:16">
      <c r="M18" s="9"/>
      <c r="O18" s="3">
        <v>111698</v>
      </c>
      <c r="P18" s="3">
        <v>246246</v>
      </c>
    </row>
    <row r="19" spans="3:16">
      <c r="O19" s="3">
        <f>O18*G17</f>
        <v>31.775623644</v>
      </c>
      <c r="P19" s="3">
        <f>P18*H17</f>
        <v>46.78550877</v>
      </c>
    </row>
    <row r="20" spans="3:16">
      <c r="F20" s="3">
        <v>7.0771000000000004E-5</v>
      </c>
      <c r="G20" s="3">
        <v>8.5709999999999998E-6</v>
      </c>
      <c r="H20" s="3">
        <v>2.5562700000000002E-4</v>
      </c>
      <c r="J20" s="26">
        <f>F20*F20*100000</f>
        <v>5.0085344410000004E-4</v>
      </c>
      <c r="K20" s="26">
        <f t="shared" ref="K20:L20" si="1">G20*G20*100000</f>
        <v>7.3462040999999993E-6</v>
      </c>
      <c r="L20" s="26">
        <f t="shared" si="1"/>
        <v>6.5345163129000008E-3</v>
      </c>
      <c r="O20" s="7" t="s">
        <v>104</v>
      </c>
    </row>
    <row r="21" spans="3:16">
      <c r="O21" s="3" t="s">
        <v>388</v>
      </c>
    </row>
    <row r="22" spans="3:16">
      <c r="F22" s="3">
        <v>2.8648699999999998E-4</v>
      </c>
      <c r="G22" s="3">
        <v>1.9596500000000001E-4</v>
      </c>
      <c r="H22" s="3">
        <v>4.0441000000000001E-4</v>
      </c>
      <c r="J22" s="26">
        <f>F22*F22*100000</f>
        <v>8.2074801168999997E-3</v>
      </c>
      <c r="K22" s="26">
        <f t="shared" ref="K22:L22" si="2">G22*G22*100000</f>
        <v>3.8402281225000004E-3</v>
      </c>
      <c r="L22" s="26">
        <f t="shared" si="2"/>
        <v>1.6354744810000002E-2</v>
      </c>
      <c r="O22" s="3">
        <v>27008</v>
      </c>
    </row>
    <row r="23" spans="3:16">
      <c r="O23" s="3">
        <v>2</v>
      </c>
    </row>
    <row r="24" spans="3:16">
      <c r="F24" s="3">
        <v>1.9086600000000001E-4</v>
      </c>
      <c r="G24" s="3">
        <v>1.4024400000000001E-4</v>
      </c>
      <c r="H24" s="3">
        <v>2.5380299999999998E-4</v>
      </c>
      <c r="J24" s="26">
        <f>F24*F24*100000</f>
        <v>3.6429829956000003E-3</v>
      </c>
      <c r="K24" s="26">
        <f t="shared" ref="K24:L24" si="3">G24*G24*100000</f>
        <v>1.9668379536000005E-3</v>
      </c>
      <c r="L24" s="26">
        <f t="shared" si="3"/>
        <v>6.4415962808999994E-3</v>
      </c>
    </row>
    <row r="100" spans="6:8">
      <c r="F100" s="6">
        <f>SUM(F1:F99)</f>
        <v>6.8966681670205236E-4</v>
      </c>
      <c r="G100" s="6">
        <f t="shared" ref="G100:H100" si="4">SUM(G1:G99)</f>
        <v>9.1373599999999995E-4</v>
      </c>
      <c r="H100" s="6">
        <f t="shared" si="4"/>
        <v>1.2938299999999999E-3</v>
      </c>
    </row>
    <row r="101" spans="6:8">
      <c r="F101" s="6">
        <f>F100*F100</f>
        <v>4.7564031805994228E-7</v>
      </c>
      <c r="G101" s="6">
        <f t="shared" ref="G101:H101" si="5">G100*G100</f>
        <v>8.349134776959999E-7</v>
      </c>
      <c r="H101" s="6">
        <f t="shared" si="5"/>
        <v>1.6739960688999999E-6</v>
      </c>
    </row>
  </sheetData>
  <phoneticPr fontId="3" type="noConversion"/>
  <pageMargins left="0.7" right="0.7" top="0.78740157499999996" bottom="0.78740157499999996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3CDC9-D8A7-AD4E-BFF5-7879DC51B7FC}">
  <sheetPr codeName="Sheet42"/>
  <dimension ref="A1:P101"/>
  <sheetViews>
    <sheetView workbookViewId="0">
      <selection activeCell="A2" sqref="A2"/>
    </sheetView>
  </sheetViews>
  <sheetFormatPr baseColWidth="10" defaultRowHeight="15"/>
  <cols>
    <col min="1" max="1" width="20.33203125" style="3" customWidth="1"/>
    <col min="2" max="2" width="17.5" style="3" customWidth="1"/>
    <col min="3" max="3" width="14" style="3" customWidth="1"/>
    <col min="4" max="5" width="10.83203125" style="3"/>
    <col min="6" max="8" width="12" style="3" bestFit="1" customWidth="1"/>
    <col min="9" max="9" width="9.664062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3024</v>
      </c>
      <c r="B2" s="3" t="s">
        <v>3025</v>
      </c>
      <c r="C2" s="3" t="s">
        <v>3026</v>
      </c>
      <c r="D2" s="3" t="s">
        <v>67</v>
      </c>
      <c r="E2" s="3">
        <v>1</v>
      </c>
      <c r="F2" s="6">
        <f>E2/28260</f>
        <v>3.5385704175513094E-5</v>
      </c>
      <c r="G2" s="3">
        <v>2.3810000000000001E-5</v>
      </c>
      <c r="H2" s="3">
        <v>1.0869999999999999E-5</v>
      </c>
      <c r="I2" s="3" t="s">
        <v>15</v>
      </c>
      <c r="J2" s="3" t="s">
        <v>16</v>
      </c>
    </row>
    <row r="3" spans="1:12">
      <c r="A3" s="3" t="s">
        <v>3024</v>
      </c>
      <c r="B3" s="3" t="s">
        <v>30</v>
      </c>
      <c r="C3" s="3" t="s">
        <v>3027</v>
      </c>
      <c r="D3" s="3" t="s">
        <v>67</v>
      </c>
      <c r="E3" s="3">
        <v>1</v>
      </c>
      <c r="F3" s="6">
        <f>E3/28260</f>
        <v>3.5385704175513094E-5</v>
      </c>
      <c r="G3" s="3">
        <v>2.6999999999999999E-5</v>
      </c>
      <c r="H3" s="3">
        <v>1.2310000000000001E-5</v>
      </c>
      <c r="J3" s="3" t="s">
        <v>16</v>
      </c>
    </row>
    <row r="4" spans="1:12">
      <c r="A4" s="3" t="s">
        <v>3024</v>
      </c>
      <c r="B4" s="3" t="s">
        <v>3028</v>
      </c>
      <c r="C4" s="3" t="s">
        <v>3029</v>
      </c>
      <c r="D4" s="3" t="s">
        <v>67</v>
      </c>
      <c r="E4" s="3">
        <v>1</v>
      </c>
      <c r="F4" s="6">
        <f>E4/28260</f>
        <v>3.5385704175513094E-5</v>
      </c>
      <c r="L4" s="3" t="s">
        <v>19</v>
      </c>
    </row>
    <row r="5" spans="1:12">
      <c r="A5" s="3" t="s">
        <v>3024</v>
      </c>
      <c r="B5" s="3" t="s">
        <v>3030</v>
      </c>
      <c r="C5" s="3" t="s">
        <v>3031</v>
      </c>
      <c r="D5" s="3" t="s">
        <v>67</v>
      </c>
      <c r="E5" s="3">
        <v>1</v>
      </c>
      <c r="F5" s="6">
        <f t="shared" ref="F5:F6" si="0">E5/28260</f>
        <v>3.5385704175513094E-5</v>
      </c>
      <c r="L5" s="3" t="s">
        <v>77</v>
      </c>
    </row>
    <row r="6" spans="1:12">
      <c r="A6" s="3" t="s">
        <v>3024</v>
      </c>
      <c r="B6" s="3" t="s">
        <v>30</v>
      </c>
      <c r="C6" s="3" t="s">
        <v>3032</v>
      </c>
      <c r="D6" s="3" t="s">
        <v>67</v>
      </c>
      <c r="E6" s="3">
        <v>1</v>
      </c>
      <c r="F6" s="6">
        <f t="shared" si="0"/>
        <v>3.5385704175513094E-5</v>
      </c>
      <c r="G6" s="3">
        <v>8.9770000000000006E-6</v>
      </c>
      <c r="H6" s="3">
        <v>4.0720000000000001E-6</v>
      </c>
      <c r="L6" s="3" t="s">
        <v>108</v>
      </c>
    </row>
    <row r="7" spans="1:12">
      <c r="A7" s="3" t="s">
        <v>3024</v>
      </c>
      <c r="B7" s="3" t="s">
        <v>3033</v>
      </c>
      <c r="C7" s="3" t="s">
        <v>3034</v>
      </c>
      <c r="G7" s="3">
        <v>8.9770000000000006E-6</v>
      </c>
      <c r="H7" s="3">
        <v>4.07E-6</v>
      </c>
      <c r="L7" s="3" t="s">
        <v>19</v>
      </c>
    </row>
    <row r="8" spans="1:12">
      <c r="A8" s="3" t="s">
        <v>3024</v>
      </c>
      <c r="B8" s="3" t="s">
        <v>3035</v>
      </c>
      <c r="C8" s="3" t="s">
        <v>3036</v>
      </c>
      <c r="G8" s="3">
        <v>7.1429999999999999E-5</v>
      </c>
      <c r="H8" s="3">
        <v>3.2660000000000002E-5</v>
      </c>
      <c r="L8" s="3" t="s">
        <v>19</v>
      </c>
    </row>
    <row r="9" spans="1:12">
      <c r="A9" s="3" t="s">
        <v>3024</v>
      </c>
      <c r="B9" s="3" t="s">
        <v>3037</v>
      </c>
      <c r="C9" s="3" t="s">
        <v>3038</v>
      </c>
      <c r="G9" s="3">
        <v>0</v>
      </c>
      <c r="H9" s="3">
        <v>4.065E-6</v>
      </c>
      <c r="L9" s="3" t="s">
        <v>19</v>
      </c>
    </row>
    <row r="10" spans="1:12">
      <c r="A10" s="3" t="s">
        <v>3024</v>
      </c>
      <c r="B10" s="3" t="s">
        <v>3039</v>
      </c>
      <c r="C10" s="3" t="s">
        <v>1026</v>
      </c>
      <c r="G10" s="3">
        <v>8.952E-6</v>
      </c>
      <c r="H10" s="3">
        <v>4.0609999999999997E-6</v>
      </c>
      <c r="L10" s="3" t="s">
        <v>19</v>
      </c>
    </row>
    <row r="11" spans="1:12">
      <c r="A11" s="3" t="s">
        <v>3024</v>
      </c>
      <c r="B11" s="3" t="s">
        <v>3040</v>
      </c>
      <c r="C11" s="3" t="s">
        <v>3041</v>
      </c>
      <c r="G11" s="3">
        <v>0</v>
      </c>
      <c r="H11" s="3">
        <v>4.0609999999999997E-6</v>
      </c>
      <c r="L11" s="3" t="s">
        <v>19</v>
      </c>
    </row>
    <row r="12" spans="1:12">
      <c r="A12" s="3" t="s">
        <v>3024</v>
      </c>
      <c r="B12" s="3" t="s">
        <v>3042</v>
      </c>
      <c r="C12" s="3" t="s">
        <v>3043</v>
      </c>
      <c r="G12" s="3">
        <v>0</v>
      </c>
      <c r="H12" s="3">
        <v>4.0969999999999999E-6</v>
      </c>
      <c r="L12" s="3" t="s">
        <v>19</v>
      </c>
    </row>
    <row r="13" spans="1:12">
      <c r="A13" s="3" t="s">
        <v>3024</v>
      </c>
      <c r="B13" s="3" t="s">
        <v>3044</v>
      </c>
      <c r="C13" s="3" t="s">
        <v>3045</v>
      </c>
      <c r="G13" s="3">
        <v>8.9949999999999994E-6</v>
      </c>
      <c r="H13" s="3">
        <v>4.092E-6</v>
      </c>
      <c r="L13" s="3" t="s">
        <v>19</v>
      </c>
    </row>
    <row r="14" spans="1:12">
      <c r="A14" s="3" t="s">
        <v>3024</v>
      </c>
      <c r="B14" s="3" t="s">
        <v>3046</v>
      </c>
      <c r="C14" s="3" t="s">
        <v>3047</v>
      </c>
      <c r="G14" s="3">
        <v>0</v>
      </c>
      <c r="H14" s="3">
        <v>4.1420000000000003E-6</v>
      </c>
      <c r="L14" s="3" t="s">
        <v>19</v>
      </c>
    </row>
    <row r="15" spans="1:12">
      <c r="A15" s="3" t="s">
        <v>3024</v>
      </c>
      <c r="B15" s="3" t="s">
        <v>3048</v>
      </c>
      <c r="C15" s="3" t="s">
        <v>3049</v>
      </c>
      <c r="G15" s="3">
        <v>8.9609999999999994E-6</v>
      </c>
      <c r="H15" s="3">
        <v>1.6269999999999998E-5</v>
      </c>
      <c r="L15" s="3" t="s">
        <v>19</v>
      </c>
    </row>
    <row r="16" spans="1:12">
      <c r="A16" s="3" t="s">
        <v>3024</v>
      </c>
      <c r="B16" s="3" t="s">
        <v>3050</v>
      </c>
      <c r="C16" s="3" t="s">
        <v>3051</v>
      </c>
      <c r="G16" s="3">
        <v>1.579E-5</v>
      </c>
      <c r="H16" s="3">
        <v>7.216E-6</v>
      </c>
      <c r="L16" s="3" t="s">
        <v>19</v>
      </c>
    </row>
    <row r="17" spans="1:12">
      <c r="A17" s="3" t="s">
        <v>3024</v>
      </c>
      <c r="B17" s="3" t="s">
        <v>3052</v>
      </c>
      <c r="C17" s="3" t="s">
        <v>572</v>
      </c>
      <c r="G17" s="3">
        <v>8.9549999999999998E-6</v>
      </c>
      <c r="H17" s="3">
        <v>4.0620000000000002E-6</v>
      </c>
      <c r="L17" s="3" t="s">
        <v>19</v>
      </c>
    </row>
    <row r="18" spans="1:12">
      <c r="A18" s="3" t="s">
        <v>3024</v>
      </c>
      <c r="B18" s="3" t="s">
        <v>3053</v>
      </c>
      <c r="C18" s="3" t="s">
        <v>3054</v>
      </c>
      <c r="G18" s="3">
        <v>8.9639999999999992E-6</v>
      </c>
      <c r="H18" s="3">
        <v>4.0659999999999997E-6</v>
      </c>
      <c r="L18" s="3" t="s">
        <v>19</v>
      </c>
    </row>
    <row r="19" spans="1:12">
      <c r="A19" s="3" t="s">
        <v>3024</v>
      </c>
      <c r="B19" s="3" t="s">
        <v>3055</v>
      </c>
      <c r="C19" s="3" t="s">
        <v>3056</v>
      </c>
      <c r="G19" s="3">
        <v>9.0480000000000004E-6</v>
      </c>
      <c r="H19" s="3">
        <v>8.2479999999999996E-6</v>
      </c>
      <c r="L19" s="3" t="s">
        <v>19</v>
      </c>
    </row>
    <row r="20" spans="1:12">
      <c r="A20" s="3" t="s">
        <v>3024</v>
      </c>
      <c r="B20" s="3" t="s">
        <v>3057</v>
      </c>
      <c r="C20" s="3" t="s">
        <v>3058</v>
      </c>
      <c r="G20" s="3">
        <v>9.003E-6</v>
      </c>
      <c r="H20" s="3">
        <v>4.0779999999999997E-6</v>
      </c>
      <c r="L20" s="3" t="s">
        <v>19</v>
      </c>
    </row>
    <row r="21" spans="1:12">
      <c r="A21" s="3" t="s">
        <v>3024</v>
      </c>
      <c r="B21" s="3" t="s">
        <v>3059</v>
      </c>
      <c r="C21" s="3" t="s">
        <v>3060</v>
      </c>
      <c r="G21" s="3">
        <v>2.7010000000000001E-5</v>
      </c>
      <c r="H21" s="3">
        <v>1.224E-5</v>
      </c>
      <c r="L21" s="3" t="s">
        <v>19</v>
      </c>
    </row>
    <row r="22" spans="1:12">
      <c r="A22" s="3" t="s">
        <v>3024</v>
      </c>
      <c r="B22" s="3" t="s">
        <v>30</v>
      </c>
      <c r="C22" s="3" t="s">
        <v>3061</v>
      </c>
      <c r="G22" s="3">
        <v>9.2939999999999994E-6</v>
      </c>
      <c r="H22" s="3">
        <v>4.3100000000000002E-6</v>
      </c>
      <c r="L22" s="3" t="s">
        <v>32</v>
      </c>
    </row>
    <row r="23" spans="1:12">
      <c r="A23" s="3" t="s">
        <v>3024</v>
      </c>
      <c r="B23" s="3" t="s">
        <v>30</v>
      </c>
      <c r="C23" s="3" t="s">
        <v>3062</v>
      </c>
      <c r="G23" s="3">
        <v>9.3060000000000003E-6</v>
      </c>
      <c r="H23" s="3">
        <v>4.3220000000000003E-6</v>
      </c>
      <c r="K23" s="4"/>
      <c r="L23" s="3" t="s">
        <v>32</v>
      </c>
    </row>
    <row r="24" spans="1:12">
      <c r="A24" s="3" t="s">
        <v>3024</v>
      </c>
      <c r="B24" s="3" t="s">
        <v>30</v>
      </c>
      <c r="C24" s="3" t="s">
        <v>3063</v>
      </c>
      <c r="G24" s="3">
        <v>0</v>
      </c>
      <c r="H24" s="3">
        <v>8.1429999999999998E-6</v>
      </c>
      <c r="K24" s="4"/>
      <c r="L24" s="3" t="s">
        <v>32</v>
      </c>
    </row>
    <row r="25" spans="1:12">
      <c r="A25" s="3" t="s">
        <v>3024</v>
      </c>
      <c r="B25" s="3" t="s">
        <v>30</v>
      </c>
      <c r="C25" s="3" t="s">
        <v>3064</v>
      </c>
      <c r="G25" s="3">
        <v>0</v>
      </c>
      <c r="H25" s="3">
        <v>4.07E-6</v>
      </c>
      <c r="L25" s="3" t="s">
        <v>32</v>
      </c>
    </row>
    <row r="26" spans="1:12">
      <c r="A26" s="3" t="s">
        <v>3024</v>
      </c>
      <c r="B26" s="3" t="s">
        <v>30</v>
      </c>
      <c r="C26" s="3" t="s">
        <v>3065</v>
      </c>
      <c r="G26" s="3">
        <v>0</v>
      </c>
      <c r="H26" s="3">
        <v>1.2269999999999999E-5</v>
      </c>
      <c r="K26" s="4"/>
      <c r="L26" s="3" t="s">
        <v>32</v>
      </c>
    </row>
    <row r="27" spans="1:12">
      <c r="A27" s="3" t="s">
        <v>3024</v>
      </c>
      <c r="B27" s="3" t="s">
        <v>30</v>
      </c>
      <c r="C27" s="3" t="s">
        <v>3066</v>
      </c>
      <c r="G27" s="3">
        <v>9.1560000000000001E-6</v>
      </c>
      <c r="H27" s="3">
        <v>8.3469999999999999E-6</v>
      </c>
      <c r="K27" s="4"/>
      <c r="L27" s="3" t="s">
        <v>32</v>
      </c>
    </row>
    <row r="28" spans="1:12">
      <c r="A28" s="3" t="s">
        <v>3024</v>
      </c>
      <c r="B28" s="3" t="s">
        <v>30</v>
      </c>
      <c r="C28" s="3" t="s">
        <v>3067</v>
      </c>
      <c r="G28" s="3">
        <v>0</v>
      </c>
      <c r="H28" s="3">
        <v>4.1740000000000002E-6</v>
      </c>
      <c r="K28" s="4"/>
      <c r="L28" s="3" t="s">
        <v>32</v>
      </c>
    </row>
    <row r="29" spans="1:12">
      <c r="A29" s="3" t="s">
        <v>3024</v>
      </c>
      <c r="B29" s="3" t="s">
        <v>30</v>
      </c>
      <c r="C29" s="3" t="s">
        <v>3068</v>
      </c>
      <c r="G29" s="3">
        <v>0</v>
      </c>
      <c r="H29" s="3">
        <v>4.0659999999999997E-6</v>
      </c>
      <c r="K29" s="4"/>
      <c r="L29" s="3" t="s">
        <v>36</v>
      </c>
    </row>
    <row r="30" spans="1:12">
      <c r="A30" s="3" t="s">
        <v>3024</v>
      </c>
      <c r="B30" s="3" t="s">
        <v>30</v>
      </c>
      <c r="C30" s="3" t="s">
        <v>3069</v>
      </c>
      <c r="G30" s="3">
        <v>9.0610000000000002E-6</v>
      </c>
      <c r="H30" s="3">
        <v>4.1339999999999997E-6</v>
      </c>
      <c r="L30" s="3" t="s">
        <v>36</v>
      </c>
    </row>
    <row r="34" spans="3:16">
      <c r="C34" s="7" t="s">
        <v>100</v>
      </c>
      <c r="E34" s="3">
        <f>SUM(E2:E30)</f>
        <v>5</v>
      </c>
      <c r="F34" s="3">
        <f t="shared" ref="F34:H34" si="1">SUM(F2:F30)</f>
        <v>1.7692852087756547E-4</v>
      </c>
      <c r="G34" s="3">
        <f t="shared" si="1"/>
        <v>2.8268900000000008E-4</v>
      </c>
      <c r="H34" s="3">
        <f t="shared" si="1"/>
        <v>1.9851599999999995E-4</v>
      </c>
      <c r="M34" s="8" t="s">
        <v>101</v>
      </c>
      <c r="O34" s="7" t="s">
        <v>102</v>
      </c>
      <c r="P34" s="7" t="s">
        <v>103</v>
      </c>
    </row>
    <row r="35" spans="3:16">
      <c r="M35" s="9"/>
      <c r="O35" s="3">
        <v>126022</v>
      </c>
      <c r="P35" s="3">
        <v>275936</v>
      </c>
    </row>
    <row r="36" spans="3:16">
      <c r="F36" s="6"/>
      <c r="I36" s="48"/>
      <c r="O36" s="3">
        <f>O35*G34</f>
        <v>35.625033158000008</v>
      </c>
      <c r="P36" s="3">
        <f>P35*H34</f>
        <v>54.777710975999987</v>
      </c>
    </row>
    <row r="37" spans="3:16">
      <c r="F37" s="3">
        <v>1.7692900000000001E-4</v>
      </c>
      <c r="G37" s="3">
        <v>5.7451000000000003E-5</v>
      </c>
      <c r="H37" s="3">
        <v>4.1284299999999998E-4</v>
      </c>
      <c r="J37" s="3">
        <f>F37*F37*100000</f>
        <v>3.1303871041000004E-3</v>
      </c>
      <c r="K37" s="3">
        <f t="shared" ref="K37:L37" si="2">G37*G37*100000</f>
        <v>3.3006174010000004E-4</v>
      </c>
      <c r="L37" s="3">
        <f t="shared" si="2"/>
        <v>1.7043934264899998E-2</v>
      </c>
      <c r="O37" s="7" t="s">
        <v>104</v>
      </c>
    </row>
    <row r="38" spans="3:16">
      <c r="O38" s="3" t="s">
        <v>105</v>
      </c>
    </row>
    <row r="39" spans="3:16">
      <c r="F39" s="3">
        <v>2.8566399999999998E-4</v>
      </c>
      <c r="G39" s="3">
        <v>2.00084E-4</v>
      </c>
      <c r="H39" s="3">
        <v>3.9545800000000001E-4</v>
      </c>
      <c r="J39" s="3">
        <f>F39*F39*100000</f>
        <v>8.1603920895999982E-3</v>
      </c>
      <c r="K39" s="3">
        <f t="shared" ref="K39:L39" si="3">G39*G39*100000</f>
        <v>4.0033607055999995E-3</v>
      </c>
      <c r="L39" s="3">
        <f t="shared" si="3"/>
        <v>1.56387029764E-2</v>
      </c>
      <c r="O39" s="3">
        <v>28260</v>
      </c>
    </row>
    <row r="40" spans="3:16">
      <c r="O40" s="3">
        <v>5</v>
      </c>
    </row>
    <row r="41" spans="3:16">
      <c r="F41" s="3">
        <v>1.9932199999999999E-4</v>
      </c>
      <c r="G41" s="3">
        <v>1.5016000000000001E-4</v>
      </c>
      <c r="H41" s="3">
        <v>2.59437E-4</v>
      </c>
      <c r="J41" s="3">
        <f>F41*F41*100000</f>
        <v>3.9729259683999995E-3</v>
      </c>
      <c r="K41" s="3">
        <f t="shared" ref="K41:L41" si="4">G41*G41*100000</f>
        <v>2.2548025600000001E-3</v>
      </c>
      <c r="L41" s="3">
        <f t="shared" si="4"/>
        <v>6.7307556969000001E-3</v>
      </c>
    </row>
    <row r="100" spans="6:8">
      <c r="F100" s="6">
        <f>SUM(F1:F99)</f>
        <v>1.0157720417551309E-3</v>
      </c>
      <c r="G100" s="6">
        <f t="shared" ref="G100:H100" si="5">SUM(G1:G99)</f>
        <v>9.7307300000000019E-4</v>
      </c>
      <c r="H100" s="6">
        <f t="shared" si="5"/>
        <v>1.4647699999999998E-3</v>
      </c>
    </row>
    <row r="101" spans="6:8">
      <c r="F101" s="3">
        <f>F100*F100</f>
        <v>1.0317928408113873E-6</v>
      </c>
      <c r="G101" s="3">
        <f t="shared" ref="G101:H101" si="6">G100*G100</f>
        <v>9.4687106332900035E-7</v>
      </c>
      <c r="H101" s="3">
        <f t="shared" si="6"/>
        <v>2.1455511528999993E-6</v>
      </c>
    </row>
  </sheetData>
  <phoneticPr fontId="3" type="noConversion"/>
  <pageMargins left="0.7" right="0.7" top="0.78740157499999996" bottom="0.78740157499999996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61108-BC8C-7541-8D00-E7CB92B431A4}">
  <sheetPr codeName="Sheet43"/>
  <dimension ref="A1:P251"/>
  <sheetViews>
    <sheetView workbookViewId="0">
      <selection activeCell="A2" sqref="A2"/>
    </sheetView>
  </sheetViews>
  <sheetFormatPr baseColWidth="10" defaultRowHeight="15"/>
  <cols>
    <col min="1" max="1" width="19.5" style="3" customWidth="1"/>
    <col min="2" max="2" width="18.1640625" style="3" customWidth="1"/>
    <col min="3" max="3" width="13.1640625" style="3" customWidth="1"/>
    <col min="4" max="5" width="10.83203125" style="3"/>
    <col min="6" max="8" width="12" style="3" bestFit="1" customWidth="1"/>
    <col min="9" max="9" width="7.5" style="3" customWidth="1"/>
    <col min="10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3070</v>
      </c>
      <c r="B2" s="3" t="s">
        <v>3071</v>
      </c>
      <c r="C2" s="3" t="s">
        <v>3072</v>
      </c>
      <c r="D2" s="3" t="s">
        <v>67</v>
      </c>
      <c r="E2" s="3">
        <v>1</v>
      </c>
      <c r="F2" s="6">
        <f>E2/28260</f>
        <v>3.5385704175513094E-5</v>
      </c>
      <c r="I2" s="3" t="s">
        <v>598</v>
      </c>
      <c r="J2" s="3" t="s">
        <v>16</v>
      </c>
    </row>
    <row r="3" spans="1:12">
      <c r="A3" s="3" t="s">
        <v>3070</v>
      </c>
      <c r="B3" s="3" t="s">
        <v>3073</v>
      </c>
      <c r="C3" s="3" t="s">
        <v>3074</v>
      </c>
      <c r="D3" s="3" t="s">
        <v>67</v>
      </c>
      <c r="E3" s="3">
        <v>1</v>
      </c>
      <c r="F3" s="6">
        <f>E3/28260</f>
        <v>3.5385704175513094E-5</v>
      </c>
      <c r="L3" s="3" t="s">
        <v>19</v>
      </c>
    </row>
    <row r="4" spans="1:12">
      <c r="A4" s="3" t="s">
        <v>3070</v>
      </c>
      <c r="B4" s="3" t="s">
        <v>3075</v>
      </c>
      <c r="C4" s="3" t="s">
        <v>3076</v>
      </c>
      <c r="D4" s="3" t="s">
        <v>67</v>
      </c>
      <c r="E4" s="3">
        <v>1</v>
      </c>
      <c r="F4" s="6">
        <f>E4/28260</f>
        <v>3.5385704175513094E-5</v>
      </c>
      <c r="L4" s="3" t="s">
        <v>77</v>
      </c>
    </row>
    <row r="5" spans="1:12">
      <c r="A5" s="3" t="s">
        <v>3070</v>
      </c>
      <c r="B5" s="3" t="s">
        <v>3077</v>
      </c>
      <c r="C5" s="3" t="s">
        <v>3078</v>
      </c>
      <c r="D5" s="3" t="s">
        <v>67</v>
      </c>
      <c r="E5" s="3">
        <v>1</v>
      </c>
      <c r="F5" s="6">
        <f>E5/28260</f>
        <v>3.5385704175513094E-5</v>
      </c>
      <c r="G5" s="3">
        <v>1.5780000000000001E-5</v>
      </c>
      <c r="H5" s="3">
        <v>1.082E-5</v>
      </c>
      <c r="L5" s="3" t="s">
        <v>77</v>
      </c>
    </row>
    <row r="6" spans="1:12">
      <c r="A6" s="3" t="s">
        <v>3070</v>
      </c>
      <c r="B6" s="3" t="s">
        <v>3079</v>
      </c>
      <c r="C6" s="3" t="s">
        <v>3080</v>
      </c>
      <c r="G6" s="3">
        <v>8.9579999999999996E-6</v>
      </c>
      <c r="H6" s="3">
        <v>4.0620000000000002E-6</v>
      </c>
      <c r="L6" s="3" t="s">
        <v>19</v>
      </c>
    </row>
    <row r="7" spans="1:12">
      <c r="A7" s="3" t="s">
        <v>3070</v>
      </c>
      <c r="B7" s="3" t="s">
        <v>3081</v>
      </c>
      <c r="C7" s="3" t="s">
        <v>3082</v>
      </c>
      <c r="G7" s="3">
        <v>9.3049999999999998E-6</v>
      </c>
      <c r="H7" s="3">
        <v>4.2370000000000003E-6</v>
      </c>
      <c r="L7" s="3" t="s">
        <v>19</v>
      </c>
    </row>
    <row r="8" spans="1:12">
      <c r="A8" s="3" t="s">
        <v>3070</v>
      </c>
      <c r="B8" s="3" t="s">
        <v>3083</v>
      </c>
      <c r="C8" s="3" t="s">
        <v>3084</v>
      </c>
      <c r="G8" s="3">
        <v>0</v>
      </c>
      <c r="H8" s="3">
        <v>4.1110000000000001E-6</v>
      </c>
      <c r="L8" s="3" t="s">
        <v>19</v>
      </c>
    </row>
    <row r="9" spans="1:12">
      <c r="A9" s="3" t="s">
        <v>3070</v>
      </c>
      <c r="B9" s="3" t="s">
        <v>3085</v>
      </c>
      <c r="C9" s="3" t="s">
        <v>3086</v>
      </c>
      <c r="G9" s="3">
        <v>8.9719999999999998E-6</v>
      </c>
      <c r="H9" s="3">
        <v>8.1359999999999997E-6</v>
      </c>
      <c r="L9" s="3" t="s">
        <v>19</v>
      </c>
    </row>
    <row r="10" spans="1:12">
      <c r="A10" s="3" t="s">
        <v>3070</v>
      </c>
      <c r="B10" s="3" t="s">
        <v>3087</v>
      </c>
      <c r="C10" s="3" t="s">
        <v>3088</v>
      </c>
      <c r="G10" s="3">
        <v>0</v>
      </c>
      <c r="H10" s="3">
        <v>4.1869999999999999E-6</v>
      </c>
      <c r="L10" s="3" t="s">
        <v>19</v>
      </c>
    </row>
    <row r="11" spans="1:12">
      <c r="A11" s="3" t="s">
        <v>3070</v>
      </c>
      <c r="B11" s="3" t="s">
        <v>3089</v>
      </c>
      <c r="C11" s="3" t="s">
        <v>3090</v>
      </c>
      <c r="G11" s="3">
        <v>8.9509999999999995E-6</v>
      </c>
      <c r="H11" s="3">
        <v>4.0609999999999997E-6</v>
      </c>
      <c r="L11" s="3" t="s">
        <v>19</v>
      </c>
    </row>
    <row r="12" spans="1:12">
      <c r="A12" s="3" t="s">
        <v>3070</v>
      </c>
      <c r="B12" s="3" t="s">
        <v>3091</v>
      </c>
      <c r="C12" s="3" t="s">
        <v>3092</v>
      </c>
      <c r="G12" s="3">
        <v>0</v>
      </c>
      <c r="H12" s="3">
        <v>4.0620000000000002E-6</v>
      </c>
      <c r="L12" s="3" t="s">
        <v>19</v>
      </c>
    </row>
    <row r="13" spans="1:12">
      <c r="A13" s="3" t="s">
        <v>3070</v>
      </c>
      <c r="B13" s="3" t="s">
        <v>3093</v>
      </c>
      <c r="C13" s="3" t="s">
        <v>3094</v>
      </c>
      <c r="G13" s="3">
        <v>8.952E-6</v>
      </c>
      <c r="H13" s="3">
        <v>4.0609999999999997E-6</v>
      </c>
      <c r="L13" s="3" t="s">
        <v>19</v>
      </c>
    </row>
    <row r="14" spans="1:12">
      <c r="A14" s="3" t="s">
        <v>3070</v>
      </c>
      <c r="B14" s="3" t="s">
        <v>3095</v>
      </c>
      <c r="C14" s="3" t="s">
        <v>3096</v>
      </c>
      <c r="G14" s="3">
        <v>4.7360000000000001E-5</v>
      </c>
      <c r="H14" s="3">
        <v>2.1650000000000001E-5</v>
      </c>
      <c r="L14" s="3" t="s">
        <v>19</v>
      </c>
    </row>
    <row r="15" spans="1:12">
      <c r="A15" s="3" t="s">
        <v>3070</v>
      </c>
      <c r="B15" s="3" t="s">
        <v>3097</v>
      </c>
      <c r="C15" s="3" t="s">
        <v>3098</v>
      </c>
      <c r="G15" s="3">
        <v>0</v>
      </c>
      <c r="H15" s="3">
        <v>4.065E-6</v>
      </c>
      <c r="L15" s="3" t="s">
        <v>19</v>
      </c>
    </row>
    <row r="16" spans="1:12">
      <c r="A16" s="3" t="s">
        <v>3070</v>
      </c>
      <c r="B16" s="3" t="s">
        <v>3099</v>
      </c>
      <c r="C16" s="3" t="s">
        <v>3100</v>
      </c>
      <c r="G16" s="3">
        <v>8.9549999999999998E-6</v>
      </c>
      <c r="H16" s="3">
        <v>4.0620000000000002E-6</v>
      </c>
      <c r="L16" s="3" t="s">
        <v>19</v>
      </c>
    </row>
    <row r="17" spans="1:16">
      <c r="A17" s="3" t="s">
        <v>3070</v>
      </c>
      <c r="B17" s="3" t="s">
        <v>3101</v>
      </c>
      <c r="C17" s="3" t="s">
        <v>3102</v>
      </c>
      <c r="G17" s="3">
        <v>0</v>
      </c>
      <c r="H17" s="3">
        <v>1.219E-5</v>
      </c>
      <c r="L17" s="3" t="s">
        <v>19</v>
      </c>
    </row>
    <row r="18" spans="1:16">
      <c r="A18" s="3" t="s">
        <v>3070</v>
      </c>
      <c r="B18" s="3" t="s">
        <v>3103</v>
      </c>
      <c r="C18" s="3" t="s">
        <v>3104</v>
      </c>
      <c r="G18" s="3">
        <v>1.588E-5</v>
      </c>
      <c r="H18" s="3">
        <v>7.3010000000000001E-6</v>
      </c>
      <c r="L18" s="3" t="s">
        <v>19</v>
      </c>
    </row>
    <row r="19" spans="1:16">
      <c r="A19" s="3" t="s">
        <v>3070</v>
      </c>
      <c r="B19" s="3" t="s">
        <v>3105</v>
      </c>
      <c r="C19" s="3" t="s">
        <v>3106</v>
      </c>
      <c r="G19" s="3">
        <v>6.669E-5</v>
      </c>
      <c r="H19" s="3">
        <v>3.2299999999999999E-5</v>
      </c>
      <c r="L19" s="3" t="s">
        <v>19</v>
      </c>
    </row>
    <row r="20" spans="1:16">
      <c r="A20" s="3" t="s">
        <v>3070</v>
      </c>
      <c r="B20" s="3" t="s">
        <v>30</v>
      </c>
      <c r="C20" s="3" t="s">
        <v>3107</v>
      </c>
      <c r="G20" s="3">
        <v>0</v>
      </c>
      <c r="H20" s="3">
        <v>4.0620000000000002E-6</v>
      </c>
      <c r="L20" s="3" t="s">
        <v>32</v>
      </c>
    </row>
    <row r="21" spans="1:16">
      <c r="A21" s="3" t="s">
        <v>3070</v>
      </c>
      <c r="B21" s="3" t="s">
        <v>30</v>
      </c>
      <c r="C21" s="3" t="s">
        <v>3108</v>
      </c>
      <c r="G21" s="3">
        <v>0</v>
      </c>
      <c r="H21" s="3">
        <v>4.0609999999999997E-6</v>
      </c>
      <c r="I21" s="4"/>
      <c r="L21" s="3" t="s">
        <v>32</v>
      </c>
    </row>
    <row r="22" spans="1:16">
      <c r="A22" s="3" t="s">
        <v>3070</v>
      </c>
      <c r="B22" s="3" t="s">
        <v>30</v>
      </c>
      <c r="C22" s="3" t="s">
        <v>3109</v>
      </c>
      <c r="G22" s="3">
        <v>0</v>
      </c>
      <c r="H22" s="3">
        <v>4.0740000000000003E-6</v>
      </c>
      <c r="I22" s="4"/>
      <c r="L22" s="3" t="s">
        <v>32</v>
      </c>
    </row>
    <row r="23" spans="1:16">
      <c r="A23" s="3" t="s">
        <v>3070</v>
      </c>
      <c r="B23" s="3" t="s">
        <v>30</v>
      </c>
      <c r="C23" s="3" t="s">
        <v>3110</v>
      </c>
      <c r="G23" s="3">
        <v>1.5800000000000001E-5</v>
      </c>
      <c r="H23" s="3">
        <v>7.2189999999999998E-6</v>
      </c>
      <c r="I23" s="4"/>
      <c r="L23" s="3" t="s">
        <v>32</v>
      </c>
    </row>
    <row r="24" spans="1:16">
      <c r="A24" s="3" t="s">
        <v>3070</v>
      </c>
      <c r="B24" s="3" t="s">
        <v>30</v>
      </c>
      <c r="C24" s="3" t="s">
        <v>3111</v>
      </c>
      <c r="G24" s="3">
        <v>6.669E-5</v>
      </c>
      <c r="H24" s="3">
        <v>3.2310000000000001E-5</v>
      </c>
      <c r="I24" s="4"/>
      <c r="L24" s="3" t="s">
        <v>32</v>
      </c>
    </row>
    <row r="25" spans="1:16">
      <c r="A25" s="3" t="s">
        <v>3070</v>
      </c>
      <c r="B25" s="3" t="s">
        <v>30</v>
      </c>
      <c r="C25" s="3" t="s">
        <v>3112</v>
      </c>
      <c r="G25" s="3">
        <v>0</v>
      </c>
      <c r="H25" s="3">
        <v>4.5340000000000001E-6</v>
      </c>
      <c r="I25" s="4"/>
      <c r="L25" s="3" t="s">
        <v>36</v>
      </c>
    </row>
    <row r="26" spans="1:16">
      <c r="A26" s="3" t="s">
        <v>3070</v>
      </c>
      <c r="B26" s="3" t="s">
        <v>30</v>
      </c>
      <c r="C26" s="3" t="s">
        <v>3113</v>
      </c>
      <c r="G26" s="3">
        <v>0</v>
      </c>
      <c r="H26" s="3">
        <v>4.065E-6</v>
      </c>
      <c r="L26" s="3" t="s">
        <v>36</v>
      </c>
    </row>
    <row r="30" spans="1:16">
      <c r="C30" s="7" t="s">
        <v>100</v>
      </c>
      <c r="E30" s="3">
        <f>SUM(E2:E27)</f>
        <v>4</v>
      </c>
      <c r="F30" s="3">
        <f t="shared" ref="F30:H30" si="0">SUM(F2:F27)</f>
        <v>1.4154281670205238E-4</v>
      </c>
      <c r="G30" s="3">
        <f t="shared" si="0"/>
        <v>2.8229299999999998E-4</v>
      </c>
      <c r="H30" s="3">
        <f t="shared" si="0"/>
        <v>1.8962999999999999E-4</v>
      </c>
      <c r="M30" s="8" t="s">
        <v>101</v>
      </c>
      <c r="O30" s="7" t="s">
        <v>102</v>
      </c>
      <c r="P30" s="7" t="s">
        <v>103</v>
      </c>
    </row>
    <row r="31" spans="1:16">
      <c r="M31" s="9"/>
      <c r="O31" s="3">
        <v>126706</v>
      </c>
      <c r="P31" s="3">
        <v>277212</v>
      </c>
    </row>
    <row r="32" spans="1:16">
      <c r="O32" s="3">
        <f>O31*G30</f>
        <v>35.768216857999995</v>
      </c>
      <c r="P32" s="3">
        <f>P31*H30</f>
        <v>52.567711559999999</v>
      </c>
    </row>
    <row r="33" spans="6:15">
      <c r="F33" s="3">
        <v>1.41543E-4</v>
      </c>
      <c r="G33" s="3">
        <v>3.8566999999999999E-5</v>
      </c>
      <c r="H33" s="3">
        <v>3.6236599999999998E-4</v>
      </c>
      <c r="J33" s="9">
        <f>F33*F33*100000</f>
        <v>2.0034420849E-3</v>
      </c>
      <c r="K33" s="9">
        <f t="shared" ref="K33:L33" si="1">G33*G33*100000</f>
        <v>1.4874134889999999E-4</v>
      </c>
      <c r="L33" s="9">
        <f t="shared" si="1"/>
        <v>1.3130911795599998E-2</v>
      </c>
      <c r="O33" s="7" t="s">
        <v>104</v>
      </c>
    </row>
    <row r="34" spans="6:15">
      <c r="O34" s="3" t="s">
        <v>105</v>
      </c>
    </row>
    <row r="35" spans="6:15">
      <c r="F35" s="3">
        <v>2.8412199999999999E-4</v>
      </c>
      <c r="G35" s="3">
        <v>1.9900300000000001E-4</v>
      </c>
      <c r="H35" s="3">
        <v>3.9332400000000002E-4</v>
      </c>
      <c r="J35" s="9">
        <f>F35*F35*100000</f>
        <v>8.0725310884E-3</v>
      </c>
      <c r="K35" s="9">
        <f t="shared" ref="K35:L35" si="2">G35*G35*100000</f>
        <v>3.9602194009000008E-3</v>
      </c>
      <c r="L35" s="9">
        <f t="shared" si="2"/>
        <v>1.5470376897600002E-2</v>
      </c>
      <c r="O35" s="3">
        <v>28260</v>
      </c>
    </row>
    <row r="36" spans="6:15">
      <c r="O36" s="3">
        <v>4</v>
      </c>
    </row>
    <row r="37" spans="6:15">
      <c r="F37" s="3">
        <v>1.91189E-4</v>
      </c>
      <c r="G37" s="3">
        <v>1.4321700000000001E-4</v>
      </c>
      <c r="H37" s="3">
        <v>2.5007300000000002E-4</v>
      </c>
      <c r="J37" s="9">
        <f>F37*F37*100000</f>
        <v>3.6553233720999999E-3</v>
      </c>
      <c r="K37" s="9">
        <f t="shared" ref="K37:L37" si="3">G37*G37*100000</f>
        <v>2.0511109089000001E-3</v>
      </c>
      <c r="L37" s="9">
        <f t="shared" si="3"/>
        <v>6.2536505329000005E-3</v>
      </c>
    </row>
    <row r="250" spans="6:8">
      <c r="F250" s="6">
        <f>SUM(F1:F249)</f>
        <v>8.9993963340410476E-4</v>
      </c>
      <c r="G250" s="6">
        <f t="shared" ref="G250:H250" si="4">SUM(G1:G249)</f>
        <v>9.45373E-4</v>
      </c>
      <c r="H250" s="6">
        <f t="shared" si="4"/>
        <v>1.385023E-3</v>
      </c>
    </row>
    <row r="251" spans="6:8">
      <c r="F251" s="3">
        <f>F250*F250</f>
        <v>8.0989134377151446E-7</v>
      </c>
      <c r="G251" s="3">
        <f>G250*G250</f>
        <v>8.9373010912900002E-7</v>
      </c>
      <c r="H251" s="3">
        <f>H250*H250</f>
        <v>1.9182887105289999E-6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3D02B-0106-8B47-BF43-38F23379BDBD}">
  <sheetPr codeName="Sheet44"/>
  <dimension ref="A1:P401"/>
  <sheetViews>
    <sheetView workbookViewId="0">
      <selection activeCell="A2" sqref="A2"/>
    </sheetView>
  </sheetViews>
  <sheetFormatPr baseColWidth="10" defaultRowHeight="15"/>
  <cols>
    <col min="1" max="1" width="17.1640625" style="3" customWidth="1"/>
    <col min="2" max="2" width="18.83203125" style="3" customWidth="1"/>
    <col min="3" max="3" width="15" style="3" customWidth="1"/>
    <col min="4" max="6" width="10.83203125" style="3"/>
    <col min="7" max="8" width="12" style="3" bestFit="1" customWidth="1"/>
    <col min="9" max="16384" width="10.83203125" style="3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3">
      <c r="A2" s="3" t="s">
        <v>3114</v>
      </c>
      <c r="B2" s="3" t="s">
        <v>3115</v>
      </c>
      <c r="C2" s="3" t="s">
        <v>3116</v>
      </c>
      <c r="D2" s="3" t="s">
        <v>584</v>
      </c>
      <c r="E2" s="3">
        <v>0</v>
      </c>
      <c r="F2" s="3">
        <v>0</v>
      </c>
      <c r="L2" s="3" t="s">
        <v>19</v>
      </c>
    </row>
    <row r="3" spans="1:13">
      <c r="A3" s="3" t="s">
        <v>3114</v>
      </c>
      <c r="B3" s="3" t="s">
        <v>3117</v>
      </c>
      <c r="C3" s="3" t="s">
        <v>3118</v>
      </c>
      <c r="D3" s="3" t="s">
        <v>67</v>
      </c>
      <c r="E3" s="3">
        <v>1</v>
      </c>
      <c r="F3" s="6">
        <f>E3/28260</f>
        <v>3.5385704175513094E-5</v>
      </c>
      <c r="L3" s="3" t="s">
        <v>19</v>
      </c>
    </row>
    <row r="4" spans="1:13">
      <c r="A4" s="3" t="s">
        <v>3114</v>
      </c>
      <c r="B4" s="3" t="s">
        <v>30</v>
      </c>
      <c r="C4" s="3" t="s">
        <v>3119</v>
      </c>
      <c r="D4" s="3" t="s">
        <v>67</v>
      </c>
      <c r="E4" s="3">
        <v>1</v>
      </c>
      <c r="F4" s="6">
        <f>E4/28260</f>
        <v>3.5385704175513094E-5</v>
      </c>
      <c r="L4" s="3" t="s">
        <v>19</v>
      </c>
    </row>
    <row r="5" spans="1:13">
      <c r="A5" s="3" t="s">
        <v>3114</v>
      </c>
      <c r="B5" s="3" t="s">
        <v>3120</v>
      </c>
      <c r="C5" s="3" t="s">
        <v>3121</v>
      </c>
      <c r="D5" s="3" t="s">
        <v>67</v>
      </c>
      <c r="E5" s="3">
        <v>1</v>
      </c>
      <c r="F5" s="6">
        <f>E5/28260</f>
        <v>3.5385704175513094E-5</v>
      </c>
      <c r="L5" s="3" t="s">
        <v>77</v>
      </c>
    </row>
    <row r="6" spans="1:13">
      <c r="A6" s="3" t="s">
        <v>3114</v>
      </c>
      <c r="B6" s="3" t="s">
        <v>3122</v>
      </c>
      <c r="C6" s="3" t="s">
        <v>3123</v>
      </c>
      <c r="D6" s="3" t="s">
        <v>67</v>
      </c>
      <c r="E6" s="3">
        <v>2</v>
      </c>
      <c r="F6" s="6">
        <f>E6/28260</f>
        <v>7.0771408351026188E-5</v>
      </c>
      <c r="G6" s="3">
        <v>2.686E-5</v>
      </c>
      <c r="H6" s="3">
        <v>2.4369999999999999E-5</v>
      </c>
      <c r="L6" s="3" t="s">
        <v>19</v>
      </c>
    </row>
    <row r="7" spans="1:13">
      <c r="A7" s="3" t="s">
        <v>3114</v>
      </c>
      <c r="B7" s="3" t="s">
        <v>3124</v>
      </c>
      <c r="C7" s="3" t="s">
        <v>3125</v>
      </c>
      <c r="D7" s="3" t="s">
        <v>67</v>
      </c>
      <c r="E7" s="3">
        <v>6</v>
      </c>
      <c r="F7" s="3">
        <f>E7/28260</f>
        <v>2.1231422505307856E-4</v>
      </c>
      <c r="G7" s="3">
        <v>3.6019999999999997E-5</v>
      </c>
      <c r="H7" s="3">
        <v>8.1650000000000006E-5</v>
      </c>
      <c r="J7" s="3" t="s">
        <v>16</v>
      </c>
      <c r="M7" s="10" t="s">
        <v>3126</v>
      </c>
    </row>
    <row r="8" spans="1:13">
      <c r="A8" s="3" t="s">
        <v>3114</v>
      </c>
      <c r="B8" s="3" t="s">
        <v>30</v>
      </c>
      <c r="C8" s="3" t="s">
        <v>3127</v>
      </c>
      <c r="J8" s="3" t="s">
        <v>163</v>
      </c>
      <c r="K8" s="3" t="s">
        <v>16</v>
      </c>
    </row>
    <row r="9" spans="1:13">
      <c r="A9" s="3" t="s">
        <v>3114</v>
      </c>
      <c r="B9" s="3" t="s">
        <v>3128</v>
      </c>
      <c r="C9" s="3" t="s">
        <v>3129</v>
      </c>
      <c r="I9" s="3" t="s">
        <v>15</v>
      </c>
      <c r="J9" s="3" t="s">
        <v>16</v>
      </c>
    </row>
    <row r="10" spans="1:13">
      <c r="A10" s="3" t="s">
        <v>3114</v>
      </c>
      <c r="B10" s="3" t="s">
        <v>3130</v>
      </c>
      <c r="C10" s="49" t="s">
        <v>3131</v>
      </c>
      <c r="G10" s="3">
        <v>3.3160000000000001E-5</v>
      </c>
      <c r="H10" s="3">
        <v>1.183E-5</v>
      </c>
      <c r="L10" s="3" t="s">
        <v>19</v>
      </c>
    </row>
    <row r="11" spans="1:13">
      <c r="A11" s="3" t="s">
        <v>3114</v>
      </c>
      <c r="B11" s="3" t="s">
        <v>3132</v>
      </c>
      <c r="C11" s="49" t="s">
        <v>3131</v>
      </c>
      <c r="G11" s="3">
        <v>3.5049999999999998E-5</v>
      </c>
      <c r="H11" s="3">
        <v>1.242E-5</v>
      </c>
      <c r="L11" s="3" t="s">
        <v>19</v>
      </c>
    </row>
    <row r="12" spans="1:13">
      <c r="A12" s="3" t="s">
        <v>3114</v>
      </c>
      <c r="B12" s="3" t="s">
        <v>3133</v>
      </c>
      <c r="C12" s="49" t="s">
        <v>3131</v>
      </c>
      <c r="G12" s="3">
        <v>0</v>
      </c>
      <c r="H12" s="3">
        <v>4.065E-6</v>
      </c>
      <c r="L12" s="3" t="s">
        <v>19</v>
      </c>
    </row>
    <row r="13" spans="1:13">
      <c r="A13" s="3" t="s">
        <v>3114</v>
      </c>
      <c r="B13" s="3" t="s">
        <v>3134</v>
      </c>
      <c r="C13" s="49" t="s">
        <v>3131</v>
      </c>
      <c r="G13" s="3">
        <v>0</v>
      </c>
      <c r="H13" s="3">
        <v>4.0670000000000002E-6</v>
      </c>
      <c r="L13" s="3" t="s">
        <v>19</v>
      </c>
    </row>
    <row r="14" spans="1:13">
      <c r="A14" s="3" t="s">
        <v>3114</v>
      </c>
      <c r="B14" s="3" t="s">
        <v>3135</v>
      </c>
      <c r="C14" s="49" t="s">
        <v>3131</v>
      </c>
      <c r="G14" s="3">
        <v>8.9590000000000001E-6</v>
      </c>
      <c r="H14" s="3">
        <v>4.0629999999999999E-6</v>
      </c>
      <c r="L14" s="3" t="s">
        <v>19</v>
      </c>
    </row>
    <row r="15" spans="1:13">
      <c r="A15" s="3" t="s">
        <v>3114</v>
      </c>
      <c r="B15" s="3" t="s">
        <v>3136</v>
      </c>
      <c r="C15" s="49" t="s">
        <v>3131</v>
      </c>
      <c r="G15" s="3">
        <v>8.9600000000000006E-6</v>
      </c>
      <c r="H15" s="3">
        <v>4.0629999999999999E-6</v>
      </c>
      <c r="L15" s="3" t="s">
        <v>19</v>
      </c>
    </row>
    <row r="16" spans="1:13">
      <c r="A16" s="3" t="s">
        <v>3114</v>
      </c>
      <c r="B16" s="3" t="s">
        <v>3137</v>
      </c>
      <c r="C16" s="49" t="s">
        <v>3131</v>
      </c>
      <c r="G16" s="3">
        <v>0</v>
      </c>
      <c r="H16" s="3">
        <v>4.0629999999999999E-6</v>
      </c>
      <c r="L16" s="3" t="s">
        <v>19</v>
      </c>
    </row>
    <row r="17" spans="1:12">
      <c r="A17" s="3" t="s">
        <v>3114</v>
      </c>
      <c r="B17" s="3" t="s">
        <v>3138</v>
      </c>
      <c r="C17" s="49" t="s">
        <v>3131</v>
      </c>
      <c r="G17" s="3">
        <v>8.9549999999999998E-6</v>
      </c>
      <c r="H17" s="3">
        <v>4.0620000000000002E-6</v>
      </c>
      <c r="L17" s="3" t="s">
        <v>19</v>
      </c>
    </row>
    <row r="18" spans="1:12">
      <c r="A18" s="3" t="s">
        <v>3114</v>
      </c>
      <c r="B18" s="3" t="s">
        <v>3139</v>
      </c>
      <c r="C18" s="49" t="s">
        <v>3131</v>
      </c>
      <c r="G18" s="3">
        <v>8.9889999999999998E-6</v>
      </c>
      <c r="H18" s="3">
        <v>4.0709999999999996E-6</v>
      </c>
      <c r="L18" s="3" t="s">
        <v>19</v>
      </c>
    </row>
    <row r="19" spans="1:12">
      <c r="A19" s="3" t="s">
        <v>3114</v>
      </c>
      <c r="B19" s="3" t="s">
        <v>3140</v>
      </c>
      <c r="C19" s="49" t="s">
        <v>3131</v>
      </c>
      <c r="G19" s="3">
        <v>9.0140000000000004E-6</v>
      </c>
      <c r="H19" s="3">
        <v>4.0890000000000002E-6</v>
      </c>
      <c r="L19" s="3" t="s">
        <v>19</v>
      </c>
    </row>
    <row r="20" spans="1:12">
      <c r="A20" s="3" t="s">
        <v>3114</v>
      </c>
      <c r="B20" s="3" t="s">
        <v>3141</v>
      </c>
      <c r="C20" s="49" t="s">
        <v>3131</v>
      </c>
      <c r="G20" s="3">
        <v>8.952E-6</v>
      </c>
      <c r="H20" s="3">
        <v>4.0609999999999997E-6</v>
      </c>
      <c r="L20" s="3" t="s">
        <v>19</v>
      </c>
    </row>
    <row r="21" spans="1:12">
      <c r="A21" s="3" t="s">
        <v>3114</v>
      </c>
      <c r="B21" s="3" t="s">
        <v>3142</v>
      </c>
      <c r="C21" s="49" t="s">
        <v>3131</v>
      </c>
      <c r="G21" s="3">
        <v>0</v>
      </c>
      <c r="H21" s="3">
        <v>4.0609999999999997E-6</v>
      </c>
      <c r="L21" s="3" t="s">
        <v>19</v>
      </c>
    </row>
    <row r="22" spans="1:12">
      <c r="A22" s="3" t="s">
        <v>3114</v>
      </c>
      <c r="B22" s="3" t="s">
        <v>3143</v>
      </c>
      <c r="C22" s="49" t="s">
        <v>3131</v>
      </c>
      <c r="G22" s="3">
        <v>0</v>
      </c>
      <c r="H22" s="3">
        <v>4.0609999999999997E-6</v>
      </c>
      <c r="L22" s="3" t="s">
        <v>19</v>
      </c>
    </row>
    <row r="23" spans="1:12">
      <c r="A23" s="3" t="s">
        <v>3114</v>
      </c>
      <c r="B23" s="3" t="s">
        <v>3144</v>
      </c>
      <c r="C23" s="49" t="s">
        <v>3131</v>
      </c>
      <c r="G23" s="3">
        <v>6.6710000000000003E-5</v>
      </c>
      <c r="H23" s="3">
        <v>3.2310000000000001E-5</v>
      </c>
      <c r="L23" s="3" t="s">
        <v>19</v>
      </c>
    </row>
    <row r="24" spans="1:12">
      <c r="A24" s="3" t="s">
        <v>3114</v>
      </c>
      <c r="B24" s="3" t="s">
        <v>3145</v>
      </c>
      <c r="C24" s="49" t="s">
        <v>3131</v>
      </c>
      <c r="G24" s="3">
        <v>0</v>
      </c>
      <c r="H24" s="3">
        <v>3.2289999999999997E-5</v>
      </c>
      <c r="L24" s="3" t="s">
        <v>19</v>
      </c>
    </row>
    <row r="25" spans="1:12">
      <c r="A25" s="3" t="s">
        <v>3114</v>
      </c>
      <c r="B25" s="3" t="s">
        <v>30</v>
      </c>
      <c r="C25" s="3" t="s">
        <v>3146</v>
      </c>
      <c r="G25" s="3">
        <v>0</v>
      </c>
      <c r="H25" s="3">
        <v>4.0629999999999999E-6</v>
      </c>
      <c r="L25" s="3" t="s">
        <v>32</v>
      </c>
    </row>
    <row r="26" spans="1:12">
      <c r="A26" s="3" t="s">
        <v>3114</v>
      </c>
      <c r="B26" s="3" t="s">
        <v>30</v>
      </c>
      <c r="C26" s="3" t="s">
        <v>3147</v>
      </c>
      <c r="G26" s="3">
        <v>8.9630000000000004E-6</v>
      </c>
      <c r="H26" s="3">
        <v>4.0640000000000004E-6</v>
      </c>
      <c r="L26" s="3" t="s">
        <v>32</v>
      </c>
    </row>
    <row r="27" spans="1:12">
      <c r="A27" s="3" t="s">
        <v>3114</v>
      </c>
      <c r="B27" s="3" t="s">
        <v>30</v>
      </c>
      <c r="C27" s="3" t="s">
        <v>3148</v>
      </c>
      <c r="G27" s="3">
        <v>0</v>
      </c>
      <c r="H27" s="3">
        <v>4.0609999999999997E-6</v>
      </c>
      <c r="L27" s="3" t="s">
        <v>32</v>
      </c>
    </row>
    <row r="28" spans="1:12">
      <c r="A28" s="3" t="s">
        <v>3114</v>
      </c>
      <c r="B28" s="3" t="s">
        <v>30</v>
      </c>
      <c r="C28" s="3" t="s">
        <v>3149</v>
      </c>
      <c r="G28" s="3">
        <v>0</v>
      </c>
      <c r="H28" s="3">
        <v>4.1799999999999998E-6</v>
      </c>
      <c r="L28" s="3" t="s">
        <v>32</v>
      </c>
    </row>
    <row r="29" spans="1:12">
      <c r="A29" s="3" t="s">
        <v>3114</v>
      </c>
      <c r="B29" s="3" t="s">
        <v>30</v>
      </c>
      <c r="C29" s="3" t="s">
        <v>3150</v>
      </c>
      <c r="G29" s="3">
        <v>0</v>
      </c>
      <c r="H29" s="3">
        <v>3.2289999999999997E-5</v>
      </c>
      <c r="L29" s="3" t="s">
        <v>32</v>
      </c>
    </row>
    <row r="30" spans="1:12">
      <c r="A30" s="3" t="s">
        <v>3114</v>
      </c>
      <c r="B30" s="3" t="s">
        <v>30</v>
      </c>
      <c r="C30" s="3" t="s">
        <v>3151</v>
      </c>
      <c r="G30" s="3">
        <v>0</v>
      </c>
      <c r="H30" s="3">
        <v>4.065E-6</v>
      </c>
      <c r="L30" s="3" t="s">
        <v>36</v>
      </c>
    </row>
    <row r="31" spans="1:12">
      <c r="A31" s="3" t="s">
        <v>3114</v>
      </c>
      <c r="B31" s="3" t="s">
        <v>30</v>
      </c>
      <c r="C31" s="3" t="s">
        <v>3152</v>
      </c>
      <c r="G31" s="3">
        <v>9.0869999999999996E-6</v>
      </c>
      <c r="H31" s="3">
        <v>4.126E-6</v>
      </c>
      <c r="L31" s="3" t="s">
        <v>36</v>
      </c>
    </row>
    <row r="32" spans="1:12">
      <c r="A32" s="3" t="s">
        <v>3114</v>
      </c>
      <c r="B32" s="3" t="s">
        <v>30</v>
      </c>
      <c r="C32" s="3" t="s">
        <v>3153</v>
      </c>
      <c r="G32" s="3">
        <v>0</v>
      </c>
      <c r="H32" s="3">
        <v>4.0609999999999997E-6</v>
      </c>
      <c r="L32" s="3" t="s">
        <v>36</v>
      </c>
    </row>
    <row r="33" spans="1:16">
      <c r="A33" s="3" t="s">
        <v>3114</v>
      </c>
      <c r="B33" s="3" t="s">
        <v>30</v>
      </c>
      <c r="C33" s="3" t="s">
        <v>3154</v>
      </c>
      <c r="G33" s="3">
        <v>0</v>
      </c>
      <c r="H33" s="3">
        <v>4.0629999999999999E-6</v>
      </c>
      <c r="L33" s="3" t="s">
        <v>36</v>
      </c>
    </row>
    <row r="34" spans="1:16">
      <c r="A34" s="3" t="s">
        <v>3114</v>
      </c>
      <c r="B34" s="3" t="s">
        <v>30</v>
      </c>
      <c r="C34" s="3" t="s">
        <v>3155</v>
      </c>
      <c r="G34" s="3">
        <v>8.9549999999999998E-6</v>
      </c>
      <c r="H34" s="3">
        <v>4.0629999999999999E-6</v>
      </c>
      <c r="L34" s="3" t="s">
        <v>36</v>
      </c>
    </row>
    <row r="35" spans="1:16">
      <c r="A35" s="3" t="s">
        <v>3114</v>
      </c>
      <c r="B35" s="3" t="s">
        <v>30</v>
      </c>
      <c r="C35" s="3" t="s">
        <v>3156</v>
      </c>
      <c r="G35" s="3">
        <v>0</v>
      </c>
      <c r="H35" s="3">
        <v>4.3340000000000003E-6</v>
      </c>
      <c r="L35" s="3" t="s">
        <v>36</v>
      </c>
    </row>
    <row r="39" spans="1:16">
      <c r="C39" s="7" t="s">
        <v>100</v>
      </c>
      <c r="E39" s="3">
        <f>SUM(E2:E36)</f>
        <v>11</v>
      </c>
      <c r="F39" s="3">
        <f t="shared" ref="F39:H39" si="0">SUM(F2:F36)</f>
        <v>3.8924274593064401E-4</v>
      </c>
      <c r="G39" s="3">
        <f t="shared" si="0"/>
        <v>2.7863400000000004E-4</v>
      </c>
      <c r="H39" s="3">
        <f t="shared" si="0"/>
        <v>3.1296599999999997E-4</v>
      </c>
      <c r="M39" s="8" t="s">
        <v>101</v>
      </c>
      <c r="O39" s="7" t="s">
        <v>102</v>
      </c>
      <c r="P39" s="7" t="s">
        <v>103</v>
      </c>
    </row>
    <row r="40" spans="1:16">
      <c r="M40" s="9"/>
      <c r="O40" s="3">
        <v>111664</v>
      </c>
      <c r="P40" s="3">
        <v>246196</v>
      </c>
    </row>
    <row r="41" spans="1:16">
      <c r="K41" s="35"/>
      <c r="M41" s="10"/>
      <c r="O41" s="3">
        <f>O40*G39</f>
        <v>31.113386976000005</v>
      </c>
      <c r="P41" s="3">
        <f>P40*H39</f>
        <v>77.050977335999988</v>
      </c>
    </row>
    <row r="42" spans="1:16">
      <c r="F42" s="3">
        <v>3.89243E-4</v>
      </c>
      <c r="G42" s="3">
        <v>1.94324E-4</v>
      </c>
      <c r="H42" s="3">
        <v>6.9635599999999997E-4</v>
      </c>
      <c r="J42" s="3">
        <f>F42*F42*100000</f>
        <v>1.51510113049E-2</v>
      </c>
      <c r="K42" s="3">
        <f t="shared" ref="K42:L42" si="1">G42*G42*100000</f>
        <v>3.7761816976000003E-3</v>
      </c>
      <c r="L42" s="3">
        <f t="shared" si="1"/>
        <v>4.84911678736E-2</v>
      </c>
      <c r="O42" s="7" t="s">
        <v>104</v>
      </c>
    </row>
    <row r="43" spans="1:16">
      <c r="J43" s="4"/>
      <c r="O43" s="3" t="s">
        <v>239</v>
      </c>
    </row>
    <row r="44" spans="1:16">
      <c r="F44" s="3">
        <v>2.77619E-4</v>
      </c>
      <c r="G44" s="3">
        <v>1.88636E-4</v>
      </c>
      <c r="H44" s="3">
        <v>3.9403399999999997E-4</v>
      </c>
      <c r="J44" s="3">
        <f>F44*F44*100000</f>
        <v>7.7072309160999995E-3</v>
      </c>
      <c r="K44" s="3">
        <f t="shared" ref="K44:L44" si="2">G44*G44*100000</f>
        <v>3.5583540496000004E-3</v>
      </c>
      <c r="L44" s="3">
        <f t="shared" si="2"/>
        <v>1.5526279315599998E-2</v>
      </c>
      <c r="O44" s="3">
        <v>28260</v>
      </c>
    </row>
    <row r="45" spans="1:16">
      <c r="J45" s="4"/>
      <c r="O45" s="3">
        <v>11</v>
      </c>
    </row>
    <row r="46" spans="1:16">
      <c r="F46" s="3">
        <v>3.1275900000000002E-4</v>
      </c>
      <c r="G46" s="3">
        <v>2.46832E-4</v>
      </c>
      <c r="H46" s="3">
        <v>3.9088000000000003E-4</v>
      </c>
      <c r="J46" s="3">
        <f>F46*F46*100000</f>
        <v>9.7818192081000014E-3</v>
      </c>
      <c r="K46" s="3">
        <f t="shared" ref="K46:L46" si="3">G46*G46*100000</f>
        <v>6.0926036224000007E-3</v>
      </c>
      <c r="L46" s="3">
        <f t="shared" si="3"/>
        <v>1.5278717440000004E-2</v>
      </c>
    </row>
    <row r="400" spans="6:8">
      <c r="F400" s="6">
        <f>SUM(F1:F399)</f>
        <v>1.758106491861288E-3</v>
      </c>
      <c r="G400" s="6">
        <f t="shared" ref="G400:H400" si="4">SUM(G1:G399)</f>
        <v>1.1870600000000002E-3</v>
      </c>
      <c r="H400" s="6">
        <f t="shared" si="4"/>
        <v>2.1072019999999999E-3</v>
      </c>
    </row>
    <row r="401" spans="6:8">
      <c r="F401" s="3">
        <f>F400*F400</f>
        <v>3.0909384367248053E-6</v>
      </c>
      <c r="G401" s="3">
        <f t="shared" ref="G401:H401" si="5">G400*G400</f>
        <v>1.4091114436000005E-6</v>
      </c>
      <c r="H401" s="3">
        <f t="shared" si="5"/>
        <v>4.4403002688039996E-6</v>
      </c>
    </row>
  </sheetData>
  <phoneticPr fontId="3" type="noConversion"/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76B6E-6698-D449-8CC1-B609C52EA3C8}">
  <sheetPr codeName="Sheet45"/>
  <dimension ref="A1:P400"/>
  <sheetViews>
    <sheetView workbookViewId="0">
      <selection activeCell="A2" sqref="A2"/>
    </sheetView>
  </sheetViews>
  <sheetFormatPr baseColWidth="10" defaultRowHeight="15"/>
  <cols>
    <col min="1" max="1" width="20.1640625" style="3" customWidth="1"/>
    <col min="2" max="2" width="17.5" style="3" customWidth="1"/>
    <col min="3" max="3" width="14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3157</v>
      </c>
      <c r="B2" s="3" t="s">
        <v>30</v>
      </c>
      <c r="C2" s="3" t="s">
        <v>3158</v>
      </c>
      <c r="D2" s="3" t="s">
        <v>67</v>
      </c>
      <c r="E2" s="3">
        <v>1</v>
      </c>
      <c r="F2" s="6">
        <f>E2/28260</f>
        <v>3.5385704175513094E-5</v>
      </c>
      <c r="I2" s="3" t="s">
        <v>15</v>
      </c>
    </row>
    <row r="3" spans="1:12">
      <c r="A3" s="3" t="s">
        <v>3157</v>
      </c>
      <c r="B3" s="3" t="s">
        <v>3159</v>
      </c>
      <c r="C3" s="3" t="s">
        <v>3160</v>
      </c>
      <c r="D3" s="3" t="s">
        <v>67</v>
      </c>
      <c r="E3" s="3">
        <v>2</v>
      </c>
      <c r="F3" s="6">
        <f>E3/28260</f>
        <v>7.0771408351026188E-5</v>
      </c>
      <c r="I3" s="3" t="s">
        <v>15</v>
      </c>
    </row>
    <row r="4" spans="1:12">
      <c r="A4" s="3" t="s">
        <v>3157</v>
      </c>
      <c r="B4" s="3" t="s">
        <v>30</v>
      </c>
      <c r="C4" s="3" t="s">
        <v>3161</v>
      </c>
      <c r="J4" s="3" t="s">
        <v>16</v>
      </c>
    </row>
    <row r="5" spans="1:12">
      <c r="A5" s="3" t="s">
        <v>3157</v>
      </c>
      <c r="B5" s="3" t="s">
        <v>3162</v>
      </c>
      <c r="C5" s="3" t="s">
        <v>3163</v>
      </c>
      <c r="I5" s="3" t="s">
        <v>15</v>
      </c>
      <c r="J5" s="3" t="s">
        <v>16</v>
      </c>
    </row>
    <row r="6" spans="1:12">
      <c r="A6" s="3" t="s">
        <v>3157</v>
      </c>
      <c r="B6" s="3" t="s">
        <v>3164</v>
      </c>
      <c r="C6" s="3" t="s">
        <v>3165</v>
      </c>
      <c r="G6" s="3">
        <v>1.7940000000000001E-5</v>
      </c>
      <c r="H6" s="3">
        <v>8.1370000000000002E-6</v>
      </c>
      <c r="I6" s="3" t="s">
        <v>15</v>
      </c>
      <c r="J6" s="3" t="s">
        <v>16</v>
      </c>
    </row>
    <row r="7" spans="1:12">
      <c r="A7" s="3" t="s">
        <v>3157</v>
      </c>
      <c r="B7" s="3" t="s">
        <v>3166</v>
      </c>
      <c r="C7" s="3" t="s">
        <v>3167</v>
      </c>
      <c r="G7" s="3">
        <v>0</v>
      </c>
      <c r="H7" s="3">
        <v>4.0679999999999998E-6</v>
      </c>
      <c r="I7" s="3" t="s">
        <v>15</v>
      </c>
      <c r="J7" s="3" t="s">
        <v>16</v>
      </c>
    </row>
    <row r="8" spans="1:12">
      <c r="A8" s="3" t="s">
        <v>3157</v>
      </c>
      <c r="B8" s="3" t="s">
        <v>3168</v>
      </c>
      <c r="C8" s="3" t="s">
        <v>3169</v>
      </c>
      <c r="G8" s="3">
        <v>2.6950000000000001E-5</v>
      </c>
      <c r="H8" s="3">
        <v>2.4409999999999998E-5</v>
      </c>
      <c r="I8" s="3" t="s">
        <v>15</v>
      </c>
      <c r="J8" s="3" t="s">
        <v>16</v>
      </c>
    </row>
    <row r="9" spans="1:12">
      <c r="A9" s="3" t="s">
        <v>3157</v>
      </c>
      <c r="B9" s="3" t="s">
        <v>3170</v>
      </c>
      <c r="C9" s="3" t="s">
        <v>3171</v>
      </c>
      <c r="I9" s="3" t="s">
        <v>15</v>
      </c>
      <c r="J9" s="3" t="s">
        <v>16</v>
      </c>
    </row>
    <row r="10" spans="1:12">
      <c r="A10" s="3" t="s">
        <v>3157</v>
      </c>
      <c r="B10" s="3" t="s">
        <v>3172</v>
      </c>
      <c r="C10" s="3" t="s">
        <v>3173</v>
      </c>
      <c r="I10" s="3" t="s">
        <v>15</v>
      </c>
      <c r="J10" s="3" t="s">
        <v>16</v>
      </c>
    </row>
    <row r="11" spans="1:12">
      <c r="A11" s="3" t="s">
        <v>3157</v>
      </c>
      <c r="B11" s="3" t="s">
        <v>3174</v>
      </c>
      <c r="C11" s="3" t="s">
        <v>3175</v>
      </c>
      <c r="I11" s="3" t="s">
        <v>15</v>
      </c>
    </row>
    <row r="12" spans="1:12">
      <c r="A12" s="3" t="s">
        <v>3157</v>
      </c>
      <c r="B12" s="3" t="s">
        <v>3176</v>
      </c>
      <c r="C12" s="3" t="s">
        <v>3177</v>
      </c>
      <c r="G12" s="3">
        <v>1.7969999999999999E-5</v>
      </c>
      <c r="H12" s="3">
        <v>1.221E-5</v>
      </c>
      <c r="I12" s="3" t="s">
        <v>15</v>
      </c>
    </row>
    <row r="13" spans="1:12">
      <c r="A13" s="3" t="s">
        <v>3157</v>
      </c>
      <c r="B13" s="3" t="s">
        <v>3178</v>
      </c>
      <c r="C13" s="3" t="s">
        <v>3179</v>
      </c>
      <c r="G13" s="3">
        <v>8.9830000000000002E-6</v>
      </c>
      <c r="H13" s="3">
        <v>4.0679999999999998E-6</v>
      </c>
      <c r="I13" s="3" t="s">
        <v>15</v>
      </c>
    </row>
    <row r="14" spans="1:12">
      <c r="A14" s="3" t="s">
        <v>3157</v>
      </c>
      <c r="B14" s="3" t="s">
        <v>3180</v>
      </c>
      <c r="C14" s="3" t="s">
        <v>2520</v>
      </c>
      <c r="G14" s="3">
        <v>1.7960000000000001E-5</v>
      </c>
      <c r="H14" s="3">
        <v>8.1389999999999995E-6</v>
      </c>
      <c r="I14" s="3" t="s">
        <v>15</v>
      </c>
    </row>
    <row r="15" spans="1:12">
      <c r="A15" s="3" t="s">
        <v>3157</v>
      </c>
      <c r="B15" s="3" t="s">
        <v>3181</v>
      </c>
      <c r="C15" s="3" t="s">
        <v>3182</v>
      </c>
      <c r="I15" s="3" t="s">
        <v>15</v>
      </c>
    </row>
    <row r="16" spans="1:12">
      <c r="A16" s="3" t="s">
        <v>3157</v>
      </c>
      <c r="B16" s="3" t="s">
        <v>3183</v>
      </c>
      <c r="C16" s="3" t="s">
        <v>3184</v>
      </c>
      <c r="I16" s="3" t="s">
        <v>15</v>
      </c>
    </row>
    <row r="17" spans="1:12">
      <c r="A17" s="3" t="s">
        <v>3157</v>
      </c>
      <c r="B17" s="3" t="s">
        <v>3185</v>
      </c>
      <c r="C17" s="3" t="s">
        <v>3186</v>
      </c>
      <c r="I17" s="3" t="s">
        <v>15</v>
      </c>
    </row>
    <row r="18" spans="1:12">
      <c r="A18" s="3" t="s">
        <v>3157</v>
      </c>
      <c r="B18" s="3" t="s">
        <v>2645</v>
      </c>
      <c r="C18" s="3" t="s">
        <v>3187</v>
      </c>
      <c r="I18" s="3" t="s">
        <v>15</v>
      </c>
    </row>
    <row r="19" spans="1:12">
      <c r="A19" s="3" t="s">
        <v>3157</v>
      </c>
      <c r="B19" s="3" t="s">
        <v>3188</v>
      </c>
      <c r="C19" s="3" t="s">
        <v>3189</v>
      </c>
      <c r="I19" s="3" t="s">
        <v>15</v>
      </c>
    </row>
    <row r="20" spans="1:12">
      <c r="A20" s="3" t="s">
        <v>3157</v>
      </c>
      <c r="B20" s="3" t="s">
        <v>3190</v>
      </c>
      <c r="C20" s="3" t="s">
        <v>3191</v>
      </c>
      <c r="G20" s="3">
        <v>8.9600000000000006E-6</v>
      </c>
      <c r="H20" s="3">
        <v>4.07E-6</v>
      </c>
      <c r="I20" s="3" t="s">
        <v>15</v>
      </c>
    </row>
    <row r="21" spans="1:12">
      <c r="A21" s="3" t="s">
        <v>3157</v>
      </c>
      <c r="B21" s="3" t="s">
        <v>3192</v>
      </c>
      <c r="C21" s="3" t="s">
        <v>3193</v>
      </c>
      <c r="I21" s="3" t="s">
        <v>15</v>
      </c>
    </row>
    <row r="22" spans="1:12">
      <c r="A22" s="3" t="s">
        <v>3157</v>
      </c>
      <c r="B22" s="3" t="s">
        <v>3194</v>
      </c>
      <c r="C22" s="3" t="s">
        <v>3195</v>
      </c>
      <c r="I22" s="3" t="s">
        <v>15</v>
      </c>
    </row>
    <row r="23" spans="1:12">
      <c r="A23" s="3" t="s">
        <v>3157</v>
      </c>
      <c r="B23" s="3" t="s">
        <v>3196</v>
      </c>
      <c r="C23" s="3" t="s">
        <v>3197</v>
      </c>
      <c r="I23" s="3" t="s">
        <v>15</v>
      </c>
    </row>
    <row r="24" spans="1:12">
      <c r="A24" s="3" t="s">
        <v>3157</v>
      </c>
      <c r="B24" s="3" t="s">
        <v>3198</v>
      </c>
      <c r="C24" s="3" t="s">
        <v>3199</v>
      </c>
      <c r="I24" s="3" t="s">
        <v>15</v>
      </c>
    </row>
    <row r="25" spans="1:12">
      <c r="A25" s="3" t="s">
        <v>3157</v>
      </c>
      <c r="B25" s="3" t="s">
        <v>3200</v>
      </c>
      <c r="C25" s="3" t="s">
        <v>3201</v>
      </c>
      <c r="I25" s="3" t="s">
        <v>15</v>
      </c>
    </row>
    <row r="26" spans="1:12">
      <c r="A26" s="3" t="s">
        <v>3157</v>
      </c>
      <c r="B26" s="3" t="s">
        <v>3202</v>
      </c>
      <c r="C26" s="3" t="s">
        <v>3203</v>
      </c>
      <c r="G26" s="3">
        <v>0</v>
      </c>
      <c r="H26" s="3">
        <v>4.0679999999999998E-6</v>
      </c>
      <c r="L26" s="3" t="s">
        <v>19</v>
      </c>
    </row>
    <row r="27" spans="1:12">
      <c r="A27" s="3" t="s">
        <v>3157</v>
      </c>
      <c r="B27" s="3" t="s">
        <v>3204</v>
      </c>
      <c r="C27" s="3" t="s">
        <v>3205</v>
      </c>
      <c r="G27" s="3">
        <v>0</v>
      </c>
      <c r="H27" s="3">
        <v>8.1310000000000006E-6</v>
      </c>
      <c r="L27" s="3" t="s">
        <v>19</v>
      </c>
    </row>
    <row r="28" spans="1:12">
      <c r="A28" s="3" t="s">
        <v>3157</v>
      </c>
      <c r="B28" s="3" t="s">
        <v>3206</v>
      </c>
      <c r="C28" s="3" t="s">
        <v>3207</v>
      </c>
      <c r="G28" s="3">
        <v>8.9649999999999997E-6</v>
      </c>
      <c r="H28" s="3">
        <v>4.0729999999999998E-6</v>
      </c>
      <c r="L28" s="3" t="s">
        <v>19</v>
      </c>
    </row>
    <row r="29" spans="1:12">
      <c r="A29" s="3" t="s">
        <v>3157</v>
      </c>
      <c r="B29" s="3" t="s">
        <v>3208</v>
      </c>
      <c r="C29" s="3" t="s">
        <v>3209</v>
      </c>
      <c r="G29" s="3">
        <v>0</v>
      </c>
      <c r="H29" s="3">
        <v>4.0609999999999997E-6</v>
      </c>
      <c r="L29" s="3" t="s">
        <v>19</v>
      </c>
    </row>
    <row r="30" spans="1:12">
      <c r="A30" s="3" t="s">
        <v>3157</v>
      </c>
      <c r="B30" s="3" t="s">
        <v>3210</v>
      </c>
      <c r="C30" s="3" t="s">
        <v>3211</v>
      </c>
      <c r="G30" s="3">
        <v>0</v>
      </c>
      <c r="H30" s="3">
        <v>4.0620000000000002E-6</v>
      </c>
      <c r="L30" s="3" t="s">
        <v>19</v>
      </c>
    </row>
    <row r="31" spans="1:12">
      <c r="A31" s="3" t="s">
        <v>3157</v>
      </c>
      <c r="B31" s="3" t="s">
        <v>3212</v>
      </c>
      <c r="C31" s="3" t="s">
        <v>3213</v>
      </c>
      <c r="G31" s="3">
        <v>6.6929999999999998E-5</v>
      </c>
      <c r="H31" s="3">
        <v>3.2480000000000001E-5</v>
      </c>
      <c r="L31" s="3" t="s">
        <v>19</v>
      </c>
    </row>
    <row r="32" spans="1:12">
      <c r="A32" s="3" t="s">
        <v>3157</v>
      </c>
      <c r="B32" s="3" t="s">
        <v>30</v>
      </c>
      <c r="C32" s="3" t="s">
        <v>3214</v>
      </c>
      <c r="G32" s="3">
        <v>0</v>
      </c>
      <c r="H32" s="3">
        <v>4.0629999999999999E-6</v>
      </c>
      <c r="L32" s="3" t="s">
        <v>32</v>
      </c>
    </row>
    <row r="33" spans="1:16">
      <c r="A33" s="3" t="s">
        <v>3157</v>
      </c>
      <c r="B33" s="3" t="s">
        <v>30</v>
      </c>
      <c r="C33" s="3" t="s">
        <v>3215</v>
      </c>
      <c r="G33" s="3">
        <v>9.3389999999999999E-6</v>
      </c>
      <c r="H33" s="3">
        <v>4.2019999999999997E-6</v>
      </c>
      <c r="L33" s="3" t="s">
        <v>32</v>
      </c>
    </row>
    <row r="34" spans="1:16">
      <c r="A34" s="3" t="s">
        <v>3157</v>
      </c>
      <c r="B34" s="3" t="s">
        <v>30</v>
      </c>
      <c r="C34" s="3" t="s">
        <v>3216</v>
      </c>
      <c r="G34" s="3">
        <v>0</v>
      </c>
      <c r="H34" s="3">
        <v>4.0659999999999997E-6</v>
      </c>
      <c r="L34" s="3" t="s">
        <v>36</v>
      </c>
    </row>
    <row r="35" spans="1:16">
      <c r="A35" s="3" t="s">
        <v>3157</v>
      </c>
      <c r="B35" s="3" t="s">
        <v>30</v>
      </c>
      <c r="C35" s="3" t="s">
        <v>3217</v>
      </c>
      <c r="G35" s="3">
        <v>8.6979999999999997E-5</v>
      </c>
      <c r="H35" s="3">
        <v>4.3350000000000003E-5</v>
      </c>
      <c r="L35" s="3" t="s">
        <v>36</v>
      </c>
    </row>
    <row r="36" spans="1:16">
      <c r="A36" s="3" t="s">
        <v>3157</v>
      </c>
      <c r="B36" s="3" t="s">
        <v>30</v>
      </c>
      <c r="C36" s="3" t="s">
        <v>3218</v>
      </c>
      <c r="G36" s="3">
        <v>0</v>
      </c>
      <c r="H36" s="3">
        <v>4.0740000000000003E-6</v>
      </c>
      <c r="L36" s="3" t="s">
        <v>36</v>
      </c>
    </row>
    <row r="40" spans="1:16">
      <c r="C40" s="7" t="s">
        <v>907</v>
      </c>
      <c r="E40" s="3">
        <f>SUM(E2:E39)</f>
        <v>3</v>
      </c>
      <c r="F40" s="3">
        <f t="shared" ref="F40:H40" si="0">SUM(F2:F39)</f>
        <v>1.0615711252653928E-4</v>
      </c>
      <c r="G40" s="3">
        <f t="shared" si="0"/>
        <v>2.7097699999999999E-4</v>
      </c>
      <c r="H40" s="3">
        <f t="shared" si="0"/>
        <v>1.8173199999999999E-4</v>
      </c>
      <c r="M40" s="8" t="s">
        <v>101</v>
      </c>
      <c r="O40" s="7" t="s">
        <v>102</v>
      </c>
      <c r="P40" s="7" t="s">
        <v>103</v>
      </c>
    </row>
    <row r="41" spans="1:16">
      <c r="M41" s="9"/>
      <c r="O41" s="3">
        <v>126434</v>
      </c>
      <c r="P41" s="3">
        <v>276912</v>
      </c>
    </row>
    <row r="42" spans="1:16">
      <c r="M42" s="10"/>
      <c r="O42" s="3">
        <f>O41*G40</f>
        <v>34.260706018</v>
      </c>
      <c r="P42" s="3">
        <f>P41*H40</f>
        <v>50.323771583999999</v>
      </c>
    </row>
    <row r="43" spans="1:16">
      <c r="F43" s="3">
        <v>1.0615699999999999E-4</v>
      </c>
      <c r="G43" s="3">
        <v>2.1892999999999999E-5</v>
      </c>
      <c r="H43" s="3">
        <v>3.1020400000000001E-4</v>
      </c>
      <c r="J43" s="3">
        <f>F43*F43*100000</f>
        <v>1.1269308648999999E-3</v>
      </c>
      <c r="K43" s="3">
        <f t="shared" ref="K43:L43" si="1">G43*G43*100000</f>
        <v>4.7930344899999989E-5</v>
      </c>
      <c r="L43" s="3">
        <f t="shared" si="1"/>
        <v>9.6226521616000014E-3</v>
      </c>
      <c r="O43" s="7" t="s">
        <v>104</v>
      </c>
    </row>
    <row r="44" spans="1:16">
      <c r="O44" s="3" t="s">
        <v>416</v>
      </c>
    </row>
    <row r="45" spans="1:16">
      <c r="F45" s="3">
        <v>2.68915E-4</v>
      </c>
      <c r="G45" s="3">
        <v>1.86238E-4</v>
      </c>
      <c r="H45" s="3">
        <v>3.7576200000000003E-4</v>
      </c>
      <c r="J45" s="3">
        <f>F45*F45*100000</f>
        <v>7.2315277225000005E-3</v>
      </c>
      <c r="K45" s="3">
        <f t="shared" ref="K45:L45" si="2">G45*G45*100000</f>
        <v>3.4684592644000003E-3</v>
      </c>
      <c r="L45" s="3">
        <f t="shared" si="2"/>
        <v>1.4119708064400001E-2</v>
      </c>
      <c r="O45" s="3">
        <v>28260</v>
      </c>
    </row>
    <row r="46" spans="1:16">
      <c r="O46" s="3">
        <v>3</v>
      </c>
    </row>
    <row r="47" spans="1:16">
      <c r="F47" s="3">
        <v>1.8056300000000001E-4</v>
      </c>
      <c r="G47" s="3">
        <v>1.3401999999999999E-4</v>
      </c>
      <c r="H47" s="3">
        <v>2.3804300000000001E-4</v>
      </c>
      <c r="J47" s="3">
        <f>F47*F47*100000</f>
        <v>3.2602996969000003E-3</v>
      </c>
      <c r="K47" s="3">
        <f t="shared" ref="K47:L47" si="3">G47*G47*100000</f>
        <v>1.7961360399999997E-3</v>
      </c>
      <c r="L47" s="3">
        <f t="shared" si="3"/>
        <v>5.6664469849000004E-3</v>
      </c>
    </row>
    <row r="399" spans="6:8">
      <c r="F399" s="6">
        <f>SUM(F2:F398)</f>
        <v>7.6794922505307858E-4</v>
      </c>
      <c r="G399" s="6">
        <f>SUM(G2:G398)</f>
        <v>8.8410500000000005E-4</v>
      </c>
      <c r="H399" s="6">
        <f>SUM(H2:H398)</f>
        <v>1.2874730000000001E-3</v>
      </c>
    </row>
    <row r="400" spans="6:8">
      <c r="F400" s="3">
        <f>F399*F399</f>
        <v>5.8974601225962395E-7</v>
      </c>
      <c r="G400" s="3">
        <f>G399*G399</f>
        <v>7.8164165102500013E-7</v>
      </c>
      <c r="H400" s="3">
        <f>H399*H399</f>
        <v>1.6575867257290004E-6</v>
      </c>
    </row>
  </sheetData>
  <phoneticPr fontId="3" type="noConversion"/>
  <pageMargins left="0.7" right="0.7" top="0.78740157499999996" bottom="0.78740157499999996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CFD78-C319-FA4B-B974-9946A15C091C}">
  <sheetPr codeName="Sheet46"/>
  <dimension ref="A1:P400"/>
  <sheetViews>
    <sheetView workbookViewId="0">
      <selection activeCell="A2" sqref="A2"/>
    </sheetView>
  </sheetViews>
  <sheetFormatPr baseColWidth="10" defaultRowHeight="15"/>
  <cols>
    <col min="1" max="1" width="22.1640625" style="3" customWidth="1"/>
    <col min="2" max="2" width="17.1640625" style="3" customWidth="1"/>
    <col min="3" max="3" width="11.83203125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3219</v>
      </c>
      <c r="B2" s="3" t="s">
        <v>30</v>
      </c>
      <c r="C2" s="3" t="s">
        <v>3220</v>
      </c>
      <c r="D2" s="3" t="s">
        <v>67</v>
      </c>
      <c r="E2" s="3">
        <v>1</v>
      </c>
      <c r="F2" s="6">
        <f>E2/28260</f>
        <v>3.5385704175513094E-5</v>
      </c>
      <c r="G2" s="3">
        <v>0</v>
      </c>
      <c r="H2" s="3">
        <v>6.546E-5</v>
      </c>
      <c r="I2" s="3" t="s">
        <v>15</v>
      </c>
      <c r="J2" s="3" t="s">
        <v>16</v>
      </c>
    </row>
    <row r="3" spans="1:12">
      <c r="A3" s="3" t="s">
        <v>3219</v>
      </c>
      <c r="B3" s="3" t="s">
        <v>3221</v>
      </c>
      <c r="C3" s="3" t="s">
        <v>3222</v>
      </c>
      <c r="D3" s="3" t="s">
        <v>67</v>
      </c>
      <c r="E3" s="3">
        <v>1</v>
      </c>
      <c r="F3" s="6">
        <f>E3/28260</f>
        <v>3.5385704175513094E-5</v>
      </c>
      <c r="G3" s="3">
        <v>3.5809999999999998E-5</v>
      </c>
      <c r="H3" s="3">
        <v>1.624E-5</v>
      </c>
      <c r="I3" s="3" t="s">
        <v>15</v>
      </c>
    </row>
    <row r="4" spans="1:12">
      <c r="A4" s="3" t="s">
        <v>3219</v>
      </c>
      <c r="B4" s="3" t="s">
        <v>3223</v>
      </c>
      <c r="C4" s="3" t="s">
        <v>958</v>
      </c>
      <c r="D4" s="3" t="s">
        <v>67</v>
      </c>
      <c r="E4" s="3">
        <v>1</v>
      </c>
      <c r="F4" s="6">
        <f>E4/28260</f>
        <v>3.5385704175513094E-5</v>
      </c>
      <c r="G4" s="3">
        <v>8.9570000000000008E-6</v>
      </c>
      <c r="H4" s="3">
        <v>4.0620000000000002E-6</v>
      </c>
      <c r="I4" s="3" t="s">
        <v>15</v>
      </c>
    </row>
    <row r="5" spans="1:12">
      <c r="A5" s="3" t="s">
        <v>3219</v>
      </c>
      <c r="B5" s="3" t="s">
        <v>2293</v>
      </c>
      <c r="C5" s="3" t="s">
        <v>3224</v>
      </c>
      <c r="D5" s="3" t="s">
        <v>67</v>
      </c>
      <c r="E5" s="3">
        <v>1</v>
      </c>
      <c r="F5" s="6">
        <f>E5/28260</f>
        <v>3.5385704175513094E-5</v>
      </c>
      <c r="L5" s="3" t="s">
        <v>77</v>
      </c>
    </row>
    <row r="6" spans="1:12">
      <c r="A6" s="3" t="s">
        <v>3219</v>
      </c>
      <c r="B6" s="3" t="s">
        <v>3225</v>
      </c>
      <c r="C6" s="3" t="s">
        <v>3226</v>
      </c>
      <c r="G6" s="3">
        <v>8.9910000000000008E-6</v>
      </c>
      <c r="H6" s="3">
        <v>4.0720000000000001E-6</v>
      </c>
      <c r="I6" s="3" t="s">
        <v>15</v>
      </c>
      <c r="J6" s="3" t="s">
        <v>16</v>
      </c>
    </row>
    <row r="7" spans="1:12">
      <c r="A7" s="3" t="s">
        <v>3219</v>
      </c>
      <c r="B7" s="3" t="s">
        <v>3227</v>
      </c>
      <c r="C7" s="3" t="s">
        <v>3228</v>
      </c>
      <c r="I7" s="3" t="s">
        <v>15</v>
      </c>
      <c r="J7" s="3" t="s">
        <v>16</v>
      </c>
    </row>
    <row r="8" spans="1:12">
      <c r="A8" s="3" t="s">
        <v>3219</v>
      </c>
      <c r="B8" s="3" t="s">
        <v>3229</v>
      </c>
      <c r="C8" s="3" t="s">
        <v>3230</v>
      </c>
      <c r="I8" s="3" t="s">
        <v>15</v>
      </c>
      <c r="J8" s="3" t="s">
        <v>16</v>
      </c>
    </row>
    <row r="9" spans="1:12">
      <c r="A9" s="3" t="s">
        <v>3219</v>
      </c>
      <c r="B9" s="3" t="s">
        <v>3231</v>
      </c>
      <c r="C9" s="3" t="s">
        <v>3232</v>
      </c>
      <c r="J9" s="3" t="s">
        <v>16</v>
      </c>
    </row>
    <row r="10" spans="1:12">
      <c r="A10" s="3" t="s">
        <v>3219</v>
      </c>
      <c r="B10" s="3" t="s">
        <v>3233</v>
      </c>
      <c r="C10" s="3" t="s">
        <v>3234</v>
      </c>
      <c r="G10" s="3">
        <v>8.952E-6</v>
      </c>
      <c r="H10" s="3">
        <v>1.218E-5</v>
      </c>
      <c r="I10" s="3" t="s">
        <v>15</v>
      </c>
      <c r="J10" s="3" t="s">
        <v>16</v>
      </c>
    </row>
    <row r="11" spans="1:12">
      <c r="A11" s="3" t="s">
        <v>3219</v>
      </c>
      <c r="B11" s="3" t="s">
        <v>30</v>
      </c>
      <c r="C11" s="3" t="s">
        <v>3235</v>
      </c>
      <c r="G11" s="3">
        <v>5.4549999999999998E-5</v>
      </c>
      <c r="H11" s="3">
        <v>2.4539999999999999E-5</v>
      </c>
      <c r="I11" s="3" t="s">
        <v>15</v>
      </c>
      <c r="J11" s="3" t="s">
        <v>153</v>
      </c>
    </row>
    <row r="12" spans="1:12">
      <c r="A12" s="3" t="s">
        <v>3219</v>
      </c>
      <c r="B12" s="3" t="s">
        <v>3236</v>
      </c>
      <c r="C12" s="3" t="s">
        <v>3237</v>
      </c>
      <c r="J12" s="3" t="s">
        <v>16</v>
      </c>
    </row>
    <row r="13" spans="1:12">
      <c r="A13" s="3" t="s">
        <v>3219</v>
      </c>
      <c r="B13" s="3" t="s">
        <v>3238</v>
      </c>
      <c r="C13" s="3" t="s">
        <v>3239</v>
      </c>
      <c r="J13" s="3" t="s">
        <v>16</v>
      </c>
    </row>
    <row r="14" spans="1:12">
      <c r="A14" s="3" t="s">
        <v>3219</v>
      </c>
      <c r="B14" s="3" t="s">
        <v>30</v>
      </c>
      <c r="C14" s="3" t="s">
        <v>3240</v>
      </c>
      <c r="J14" s="3" t="s">
        <v>16</v>
      </c>
    </row>
    <row r="15" spans="1:12">
      <c r="A15" s="3" t="s">
        <v>3219</v>
      </c>
      <c r="B15" s="3" t="s">
        <v>30</v>
      </c>
      <c r="C15" s="3" t="s">
        <v>3241</v>
      </c>
      <c r="I15" s="3" t="s">
        <v>15</v>
      </c>
      <c r="J15" s="3" t="s">
        <v>16</v>
      </c>
    </row>
    <row r="16" spans="1:12">
      <c r="A16" s="3" t="s">
        <v>3219</v>
      </c>
      <c r="B16" s="3" t="s">
        <v>3242</v>
      </c>
      <c r="C16" s="3" t="s">
        <v>3243</v>
      </c>
      <c r="G16" s="3">
        <v>1.6779999999999999E-5</v>
      </c>
      <c r="H16" s="3">
        <v>7.6310000000000003E-6</v>
      </c>
      <c r="I16" s="3" t="s">
        <v>15</v>
      </c>
      <c r="J16" s="3" t="s">
        <v>16</v>
      </c>
    </row>
    <row r="17" spans="1:10">
      <c r="A17" s="3" t="s">
        <v>3219</v>
      </c>
      <c r="B17" s="3" t="s">
        <v>3244</v>
      </c>
      <c r="C17" s="3" t="s">
        <v>3245</v>
      </c>
      <c r="J17" s="3" t="s">
        <v>16</v>
      </c>
    </row>
    <row r="18" spans="1:10">
      <c r="A18" s="3" t="s">
        <v>3219</v>
      </c>
      <c r="B18" s="3" t="s">
        <v>3246</v>
      </c>
      <c r="C18" s="3" t="s">
        <v>3247</v>
      </c>
      <c r="G18" s="3">
        <v>1.889E-5</v>
      </c>
      <c r="H18" s="3">
        <v>8.5399999999999996E-6</v>
      </c>
      <c r="I18" s="3" t="s">
        <v>15</v>
      </c>
    </row>
    <row r="19" spans="1:10">
      <c r="A19" s="3" t="s">
        <v>3219</v>
      </c>
      <c r="B19" s="3" t="s">
        <v>3248</v>
      </c>
      <c r="C19" s="3" t="s">
        <v>3249</v>
      </c>
      <c r="I19" s="3" t="s">
        <v>15</v>
      </c>
    </row>
    <row r="20" spans="1:10">
      <c r="A20" s="3" t="s">
        <v>3219</v>
      </c>
      <c r="B20" s="3" t="s">
        <v>3250</v>
      </c>
      <c r="C20" s="3" t="s">
        <v>3251</v>
      </c>
      <c r="G20" s="3">
        <v>9.5759999999999995E-6</v>
      </c>
      <c r="H20" s="3">
        <v>5.6069999999999997E-5</v>
      </c>
      <c r="I20" s="3" t="s">
        <v>15</v>
      </c>
    </row>
    <row r="21" spans="1:10">
      <c r="A21" s="3" t="s">
        <v>3219</v>
      </c>
      <c r="B21" s="3" t="s">
        <v>3252</v>
      </c>
      <c r="C21" s="3" t="s">
        <v>3253</v>
      </c>
      <c r="I21" s="3" t="s">
        <v>15</v>
      </c>
    </row>
    <row r="22" spans="1:10">
      <c r="A22" s="3" t="s">
        <v>3219</v>
      </c>
      <c r="B22" s="3" t="s">
        <v>3254</v>
      </c>
      <c r="C22" s="3" t="s">
        <v>3255</v>
      </c>
      <c r="G22" s="3">
        <v>9.0599999999999997E-6</v>
      </c>
      <c r="H22" s="3">
        <v>8.1659999999999994E-6</v>
      </c>
      <c r="I22" s="3" t="s">
        <v>15</v>
      </c>
    </row>
    <row r="23" spans="1:10">
      <c r="A23" s="3" t="s">
        <v>3219</v>
      </c>
      <c r="B23" s="3" t="s">
        <v>3256</v>
      </c>
      <c r="C23" s="3" t="s">
        <v>3257</v>
      </c>
      <c r="I23" s="3" t="s">
        <v>15</v>
      </c>
    </row>
    <row r="24" spans="1:10">
      <c r="A24" s="3" t="s">
        <v>3219</v>
      </c>
      <c r="B24" s="3" t="s">
        <v>3258</v>
      </c>
      <c r="C24" s="3" t="s">
        <v>3259</v>
      </c>
      <c r="G24" s="3">
        <v>0</v>
      </c>
      <c r="H24" s="3">
        <v>3.2490000000000002E-5</v>
      </c>
      <c r="I24" s="3" t="s">
        <v>15</v>
      </c>
    </row>
    <row r="25" spans="1:10">
      <c r="A25" s="3" t="s">
        <v>3219</v>
      </c>
      <c r="B25" s="3" t="s">
        <v>3260</v>
      </c>
      <c r="C25" s="3" t="s">
        <v>3261</v>
      </c>
      <c r="G25" s="3">
        <v>1.579E-5</v>
      </c>
      <c r="H25" s="3">
        <v>2.8860000000000002E-5</v>
      </c>
      <c r="I25" s="3" t="s">
        <v>15</v>
      </c>
    </row>
    <row r="26" spans="1:10">
      <c r="A26" s="3" t="s">
        <v>3219</v>
      </c>
      <c r="B26" s="3" t="s">
        <v>3262</v>
      </c>
      <c r="C26" s="3" t="s">
        <v>3263</v>
      </c>
      <c r="G26" s="3">
        <v>8.9630000000000004E-6</v>
      </c>
      <c r="H26" s="3">
        <v>8.1259999999999998E-6</v>
      </c>
      <c r="I26" s="3" t="s">
        <v>15</v>
      </c>
    </row>
    <row r="27" spans="1:10">
      <c r="A27" s="3" t="s">
        <v>3219</v>
      </c>
      <c r="B27" s="3" t="s">
        <v>3264</v>
      </c>
      <c r="C27" s="3" t="s">
        <v>3265</v>
      </c>
      <c r="G27" s="3">
        <v>0</v>
      </c>
      <c r="H27" s="3">
        <v>3.2339999999999999E-5</v>
      </c>
      <c r="I27" s="3" t="s">
        <v>15</v>
      </c>
    </row>
    <row r="28" spans="1:10">
      <c r="A28" s="3" t="s">
        <v>3219</v>
      </c>
      <c r="B28" s="3" t="s">
        <v>3266</v>
      </c>
      <c r="C28" s="3" t="s">
        <v>3267</v>
      </c>
      <c r="I28" s="3" t="s">
        <v>15</v>
      </c>
    </row>
    <row r="29" spans="1:10">
      <c r="A29" s="3" t="s">
        <v>3219</v>
      </c>
      <c r="B29" s="3" t="s">
        <v>3268</v>
      </c>
      <c r="C29" s="3" t="s">
        <v>3269</v>
      </c>
      <c r="I29" s="3" t="s">
        <v>15</v>
      </c>
    </row>
    <row r="30" spans="1:10">
      <c r="A30" s="3" t="s">
        <v>3219</v>
      </c>
      <c r="B30" s="3" t="s">
        <v>30</v>
      </c>
      <c r="C30" s="3" t="s">
        <v>3270</v>
      </c>
      <c r="I30" s="3" t="s">
        <v>15</v>
      </c>
    </row>
    <row r="31" spans="1:10">
      <c r="A31" s="3" t="s">
        <v>3219</v>
      </c>
      <c r="B31" s="3" t="s">
        <v>30</v>
      </c>
      <c r="C31" s="3" t="s">
        <v>3271</v>
      </c>
      <c r="I31" s="3" t="s">
        <v>15</v>
      </c>
    </row>
    <row r="32" spans="1:10">
      <c r="A32" s="3" t="s">
        <v>3219</v>
      </c>
      <c r="B32" s="3" t="s">
        <v>30</v>
      </c>
      <c r="C32" s="3" t="s">
        <v>3272</v>
      </c>
      <c r="I32" s="3" t="s">
        <v>15</v>
      </c>
    </row>
    <row r="33" spans="1:12">
      <c r="A33" s="3" t="s">
        <v>3219</v>
      </c>
      <c r="B33" s="3" t="s">
        <v>3273</v>
      </c>
      <c r="C33" s="3" t="s">
        <v>3274</v>
      </c>
      <c r="I33" s="3" t="s">
        <v>15</v>
      </c>
    </row>
    <row r="34" spans="1:12">
      <c r="A34" s="3" t="s">
        <v>3219</v>
      </c>
      <c r="B34" s="3" t="s">
        <v>3275</v>
      </c>
      <c r="C34" s="3" t="s">
        <v>3276</v>
      </c>
      <c r="I34" s="3" t="s">
        <v>15</v>
      </c>
    </row>
    <row r="35" spans="1:12">
      <c r="A35" s="3" t="s">
        <v>3219</v>
      </c>
      <c r="B35" s="3" t="s">
        <v>3277</v>
      </c>
      <c r="C35" s="3" t="s">
        <v>3278</v>
      </c>
      <c r="I35" s="3" t="s">
        <v>15</v>
      </c>
    </row>
    <row r="36" spans="1:12">
      <c r="A36" s="3" t="s">
        <v>3219</v>
      </c>
      <c r="B36" s="3" t="s">
        <v>3279</v>
      </c>
      <c r="C36" s="3" t="s">
        <v>2399</v>
      </c>
      <c r="I36" s="3" t="s">
        <v>15</v>
      </c>
    </row>
    <row r="37" spans="1:12">
      <c r="A37" s="3" t="s">
        <v>3219</v>
      </c>
      <c r="B37" s="3" t="s">
        <v>3280</v>
      </c>
      <c r="C37" s="3" t="s">
        <v>3281</v>
      </c>
      <c r="I37" s="3" t="s">
        <v>15</v>
      </c>
    </row>
    <row r="38" spans="1:12">
      <c r="A38" s="3" t="s">
        <v>3219</v>
      </c>
      <c r="B38" s="3" t="s">
        <v>3282</v>
      </c>
      <c r="C38" s="3" t="s">
        <v>3283</v>
      </c>
      <c r="I38" s="3" t="s">
        <v>15</v>
      </c>
    </row>
    <row r="39" spans="1:12">
      <c r="A39" s="3" t="s">
        <v>3219</v>
      </c>
      <c r="B39" s="3" t="s">
        <v>3284</v>
      </c>
      <c r="C39" s="3" t="s">
        <v>3285</v>
      </c>
      <c r="G39" s="3">
        <v>0</v>
      </c>
      <c r="H39" s="3">
        <v>7.2169999999999997E-6</v>
      </c>
      <c r="I39" s="3" t="s">
        <v>15</v>
      </c>
    </row>
    <row r="40" spans="1:12">
      <c r="A40" s="3" t="s">
        <v>3219</v>
      </c>
      <c r="B40" s="3" t="s">
        <v>3286</v>
      </c>
      <c r="C40" s="3" t="s">
        <v>3287</v>
      </c>
      <c r="I40" s="3" t="s">
        <v>15</v>
      </c>
    </row>
    <row r="41" spans="1:12">
      <c r="A41" s="3" t="s">
        <v>3219</v>
      </c>
      <c r="B41" s="3" t="s">
        <v>3288</v>
      </c>
      <c r="C41" s="3" t="s">
        <v>3289</v>
      </c>
      <c r="I41" s="3" t="s">
        <v>15</v>
      </c>
    </row>
    <row r="42" spans="1:12">
      <c r="A42" s="3" t="s">
        <v>3219</v>
      </c>
      <c r="B42" s="3" t="s">
        <v>3290</v>
      </c>
      <c r="C42" s="3" t="s">
        <v>3291</v>
      </c>
      <c r="G42" s="3">
        <v>0</v>
      </c>
      <c r="H42" s="3">
        <v>4.0640000000000004E-6</v>
      </c>
      <c r="L42" s="3" t="s">
        <v>19</v>
      </c>
    </row>
    <row r="43" spans="1:12">
      <c r="A43" s="3" t="s">
        <v>3219</v>
      </c>
      <c r="B43" s="3" t="s">
        <v>3292</v>
      </c>
      <c r="C43" s="3" t="s">
        <v>3293</v>
      </c>
      <c r="G43" s="3">
        <v>9.1020000000000003E-6</v>
      </c>
      <c r="H43" s="3" t="s">
        <v>3294</v>
      </c>
      <c r="L43" s="3" t="s">
        <v>19</v>
      </c>
    </row>
    <row r="44" spans="1:12">
      <c r="A44" s="3" t="s">
        <v>3219</v>
      </c>
      <c r="B44" s="3" t="s">
        <v>3295</v>
      </c>
      <c r="C44" s="3" t="s">
        <v>3029</v>
      </c>
      <c r="G44" s="3">
        <v>6.6710000000000003E-5</v>
      </c>
      <c r="H44" s="3">
        <v>3.2329999999999997E-5</v>
      </c>
      <c r="L44" s="3" t="s">
        <v>19</v>
      </c>
    </row>
    <row r="45" spans="1:12">
      <c r="A45" s="3" t="s">
        <v>3219</v>
      </c>
      <c r="B45" s="3" t="s">
        <v>30</v>
      </c>
      <c r="C45" s="3" t="s">
        <v>3296</v>
      </c>
      <c r="G45" s="3">
        <v>0</v>
      </c>
      <c r="H45" s="3">
        <v>4.0999999999999997E-6</v>
      </c>
      <c r="L45" s="3" t="s">
        <v>32</v>
      </c>
    </row>
    <row r="46" spans="1:12">
      <c r="A46" s="3" t="s">
        <v>3219</v>
      </c>
      <c r="B46" s="3" t="s">
        <v>30</v>
      </c>
      <c r="C46" s="3" t="s">
        <v>3297</v>
      </c>
      <c r="G46" s="3">
        <v>0</v>
      </c>
      <c r="H46" s="3">
        <v>4.0999999999999997E-6</v>
      </c>
      <c r="L46" s="3" t="s">
        <v>32</v>
      </c>
    </row>
    <row r="47" spans="1:12">
      <c r="A47" s="3" t="s">
        <v>3219</v>
      </c>
      <c r="B47" s="3" t="s">
        <v>30</v>
      </c>
      <c r="C47" s="3" t="s">
        <v>3298</v>
      </c>
      <c r="G47" s="3">
        <v>0</v>
      </c>
      <c r="H47" s="3">
        <v>4.0609999999999997E-6</v>
      </c>
      <c r="L47" s="3" t="s">
        <v>36</v>
      </c>
    </row>
    <row r="48" spans="1:12">
      <c r="A48" s="3" t="s">
        <v>3219</v>
      </c>
      <c r="B48" s="3" t="s">
        <v>30</v>
      </c>
      <c r="C48" s="3" t="s">
        <v>3299</v>
      </c>
      <c r="G48" s="3">
        <v>0</v>
      </c>
      <c r="H48" s="3">
        <v>5.0510000000000003E-5</v>
      </c>
    </row>
    <row r="51" spans="3:16">
      <c r="M51" s="8" t="s">
        <v>101</v>
      </c>
      <c r="O51" s="7" t="s">
        <v>102</v>
      </c>
      <c r="P51" s="7" t="s">
        <v>103</v>
      </c>
    </row>
    <row r="52" spans="3:16">
      <c r="C52" s="8" t="s">
        <v>417</v>
      </c>
      <c r="E52" s="3">
        <f>SUM(E2:E48)</f>
        <v>4</v>
      </c>
      <c r="F52" s="3">
        <f t="shared" ref="F52:H52" si="0">SUM(F2:F48)</f>
        <v>1.4154281670205238E-4</v>
      </c>
      <c r="G52" s="3">
        <f t="shared" si="0"/>
        <v>2.72131E-4</v>
      </c>
      <c r="H52" s="3">
        <f t="shared" si="0"/>
        <v>4.1515900000000001E-4</v>
      </c>
      <c r="M52" s="9"/>
      <c r="O52" s="3">
        <v>126672</v>
      </c>
      <c r="P52" s="3">
        <v>277190</v>
      </c>
    </row>
    <row r="53" spans="3:16">
      <c r="M53" s="10"/>
      <c r="O53" s="3">
        <f>G52*O52</f>
        <v>34.471378031999997</v>
      </c>
      <c r="P53" s="3">
        <f>H52*P52</f>
        <v>115.07792321000001</v>
      </c>
    </row>
    <row r="54" spans="3:16">
      <c r="J54" s="50"/>
      <c r="K54" s="50"/>
      <c r="O54" s="7" t="s">
        <v>104</v>
      </c>
    </row>
    <row r="55" spans="3:16">
      <c r="F55" s="3">
        <v>1.41543E-4</v>
      </c>
      <c r="G55" s="3">
        <v>3.8566999999999999E-5</v>
      </c>
      <c r="H55" s="3">
        <v>3.6236599999999998E-4</v>
      </c>
      <c r="J55" s="3">
        <f>F55*F55*100000</f>
        <v>2.0034420849E-3</v>
      </c>
      <c r="K55" s="3">
        <f t="shared" ref="K55:L55" si="1">G55*G55*100000</f>
        <v>1.4874134889999999E-4</v>
      </c>
      <c r="L55" s="3">
        <f t="shared" si="1"/>
        <v>1.3130911795599998E-2</v>
      </c>
      <c r="O55" s="3" t="s">
        <v>416</v>
      </c>
    </row>
    <row r="56" spans="3:16">
      <c r="O56" s="3">
        <v>28260</v>
      </c>
    </row>
    <row r="57" spans="3:16">
      <c r="F57" s="3">
        <v>2.6841000000000001E-4</v>
      </c>
      <c r="G57" s="3">
        <v>1.8588799999999999E-4</v>
      </c>
      <c r="H57" s="3">
        <v>3.7505600000000002E-4</v>
      </c>
      <c r="J57" s="3">
        <f>F57*F57*100000</f>
        <v>7.2043928100000007E-3</v>
      </c>
      <c r="K57" s="3">
        <f t="shared" ref="K57:L57" si="2">G57*G57*100000</f>
        <v>3.4554348543999998E-3</v>
      </c>
      <c r="L57" s="3">
        <f t="shared" si="2"/>
        <v>1.4066700313600002E-2</v>
      </c>
      <c r="O57" s="3">
        <v>4</v>
      </c>
    </row>
    <row r="59" spans="3:16">
      <c r="F59" s="3">
        <v>4.1487799999999998E-4</v>
      </c>
      <c r="G59" s="3">
        <v>3.42536E-4</v>
      </c>
      <c r="H59" s="3">
        <v>4.9797700000000003E-4</v>
      </c>
      <c r="J59" s="3">
        <f>F59*F59*100000</f>
        <v>1.7212375488399996E-2</v>
      </c>
      <c r="K59" s="3">
        <f t="shared" ref="K59:L59" si="3">G59*G59*100000</f>
        <v>1.17330911296E-2</v>
      </c>
      <c r="L59" s="3">
        <f t="shared" si="3"/>
        <v>2.4798109252900005E-2</v>
      </c>
    </row>
    <row r="399" spans="6:8">
      <c r="F399" s="6">
        <f>SUM(F2:F398)</f>
        <v>1.1079166334041048E-3</v>
      </c>
      <c r="G399" s="6">
        <f>SUM(G2:G398)</f>
        <v>1.111253E-3</v>
      </c>
      <c r="H399" s="6">
        <f>SUM(H2:H398)</f>
        <v>2.0657170000000003E-3</v>
      </c>
    </row>
    <row r="400" spans="6:8">
      <c r="F400" s="3">
        <f>F399*F399</f>
        <v>1.2274792665734856E-6</v>
      </c>
      <c r="G400" s="3">
        <f>G399*G399</f>
        <v>1.2348832300089999E-6</v>
      </c>
      <c r="H400" s="3">
        <f>H399*H399</f>
        <v>4.2671867240890013E-6</v>
      </c>
    </row>
  </sheetData>
  <phoneticPr fontId="3" type="noConversion"/>
  <pageMargins left="0.7" right="0.7" top="0.78740157499999996" bottom="0.78740157499999996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A80E-F26C-1E4F-954B-CD5506050784}">
  <sheetPr codeName="Sheet47"/>
  <dimension ref="A1:P101"/>
  <sheetViews>
    <sheetView workbookViewId="0">
      <selection activeCell="A2" sqref="A2"/>
    </sheetView>
  </sheetViews>
  <sheetFormatPr baseColWidth="10" defaultRowHeight="15"/>
  <cols>
    <col min="1" max="1" width="23.83203125" style="3" customWidth="1"/>
    <col min="2" max="2" width="18.33203125" style="3" customWidth="1"/>
    <col min="3" max="3" width="12.83203125" style="3" customWidth="1"/>
    <col min="4" max="5" width="10.83203125" style="3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3300</v>
      </c>
      <c r="B2" s="3" t="s">
        <v>3301</v>
      </c>
      <c r="C2" s="3" t="s">
        <v>3302</v>
      </c>
      <c r="D2" s="3" t="s">
        <v>67</v>
      </c>
      <c r="E2" s="3">
        <v>1</v>
      </c>
      <c r="F2" s="6">
        <f>E2/27248</f>
        <v>3.6699941280093951E-5</v>
      </c>
      <c r="I2" s="3" t="s">
        <v>415</v>
      </c>
      <c r="J2" s="3" t="s">
        <v>70</v>
      </c>
      <c r="K2" s="3" t="s">
        <v>70</v>
      </c>
    </row>
    <row r="3" spans="1:12">
      <c r="A3" s="3" t="s">
        <v>3300</v>
      </c>
      <c r="B3" s="3" t="s">
        <v>3303</v>
      </c>
      <c r="C3" s="3" t="s">
        <v>3304</v>
      </c>
      <c r="D3" s="3" t="s">
        <v>584</v>
      </c>
      <c r="E3" s="3">
        <v>1</v>
      </c>
      <c r="F3" s="6">
        <f>E3/27248</f>
        <v>3.6699941280093951E-5</v>
      </c>
      <c r="G3" s="3">
        <v>7.8930000000000005E-6</v>
      </c>
      <c r="H3" s="3">
        <v>1.4430000000000001E-5</v>
      </c>
      <c r="L3" s="3" t="s">
        <v>19</v>
      </c>
    </row>
    <row r="4" spans="1:12">
      <c r="A4" s="3" t="s">
        <v>3300</v>
      </c>
      <c r="B4" s="3" t="s">
        <v>3305</v>
      </c>
      <c r="C4" s="3" t="s">
        <v>3306</v>
      </c>
      <c r="G4" s="3">
        <v>0</v>
      </c>
      <c r="H4" s="3">
        <v>8.1210000000000007E-6</v>
      </c>
      <c r="I4" s="3" t="s">
        <v>15</v>
      </c>
      <c r="J4" s="3" t="s">
        <v>16</v>
      </c>
    </row>
    <row r="5" spans="1:12">
      <c r="A5" s="3" t="s">
        <v>3300</v>
      </c>
      <c r="B5" s="3" t="s">
        <v>3307</v>
      </c>
      <c r="C5" s="3" t="s">
        <v>3308</v>
      </c>
      <c r="G5" s="3">
        <v>8.952E-6</v>
      </c>
      <c r="H5" s="3">
        <v>4.0609999999999997E-6</v>
      </c>
      <c r="I5" s="3" t="s">
        <v>15</v>
      </c>
      <c r="J5" s="3" t="s">
        <v>16</v>
      </c>
    </row>
    <row r="6" spans="1:12">
      <c r="A6" s="3" t="s">
        <v>3300</v>
      </c>
      <c r="B6" s="3" t="s">
        <v>3309</v>
      </c>
      <c r="C6" s="3" t="s">
        <v>3310</v>
      </c>
      <c r="J6" s="3" t="s">
        <v>16</v>
      </c>
    </row>
    <row r="7" spans="1:12">
      <c r="A7" s="3" t="s">
        <v>3300</v>
      </c>
      <c r="B7" s="3" t="s">
        <v>3311</v>
      </c>
      <c r="C7" s="3" t="s">
        <v>3312</v>
      </c>
      <c r="G7" s="3">
        <v>1.7960000000000001E-5</v>
      </c>
      <c r="H7" s="3">
        <v>8.1419999999999993E-6</v>
      </c>
      <c r="J7" s="3" t="s">
        <v>16</v>
      </c>
    </row>
    <row r="8" spans="1:12">
      <c r="A8" s="3" t="s">
        <v>3300</v>
      </c>
      <c r="B8" s="3" t="s">
        <v>3313</v>
      </c>
      <c r="C8" s="3" t="s">
        <v>2598</v>
      </c>
      <c r="G8" s="3">
        <v>0</v>
      </c>
      <c r="H8" s="3">
        <v>4.8749999999999999E-5</v>
      </c>
      <c r="L8" s="3" t="s">
        <v>77</v>
      </c>
    </row>
    <row r="9" spans="1:12">
      <c r="A9" s="3" t="s">
        <v>3300</v>
      </c>
      <c r="B9" s="3" t="s">
        <v>3314</v>
      </c>
      <c r="C9" s="3" t="s">
        <v>414</v>
      </c>
      <c r="G9" s="3">
        <v>8.9590000000000001E-6</v>
      </c>
      <c r="H9" s="3">
        <v>4.0620000000000002E-6</v>
      </c>
      <c r="L9" s="3" t="s">
        <v>19</v>
      </c>
    </row>
    <row r="10" spans="1:12">
      <c r="A10" s="3" t="s">
        <v>3300</v>
      </c>
      <c r="B10" s="3" t="s">
        <v>3315</v>
      </c>
      <c r="C10" s="3" t="s">
        <v>3316</v>
      </c>
      <c r="G10" s="3">
        <v>2.688E-5</v>
      </c>
      <c r="H10" s="3">
        <v>1.219E-5</v>
      </c>
      <c r="L10" s="3" t="s">
        <v>19</v>
      </c>
    </row>
    <row r="11" spans="1:12">
      <c r="A11" s="3" t="s">
        <v>3300</v>
      </c>
      <c r="B11" s="3" t="s">
        <v>3317</v>
      </c>
      <c r="C11" s="3" t="s">
        <v>3318</v>
      </c>
      <c r="G11" s="3">
        <v>1.7969999999999999E-5</v>
      </c>
      <c r="H11" s="3">
        <v>8.1359999999999997E-6</v>
      </c>
      <c r="L11" s="3" t="s">
        <v>19</v>
      </c>
    </row>
    <row r="12" spans="1:12">
      <c r="A12" s="3" t="s">
        <v>3300</v>
      </c>
      <c r="B12" s="3" t="s">
        <v>3319</v>
      </c>
      <c r="C12" s="3" t="s">
        <v>406</v>
      </c>
      <c r="G12" s="3">
        <v>9.3950000000000007E-6</v>
      </c>
      <c r="H12" s="3">
        <v>8.4169999999999992E-6</v>
      </c>
      <c r="L12" s="3" t="s">
        <v>19</v>
      </c>
    </row>
    <row r="13" spans="1:12">
      <c r="A13" s="3" t="s">
        <v>3300</v>
      </c>
      <c r="B13" s="3" t="s">
        <v>3320</v>
      </c>
      <c r="C13" s="3" t="s">
        <v>3321</v>
      </c>
      <c r="G13" s="3">
        <v>0</v>
      </c>
      <c r="H13" s="3">
        <v>4.279E-6</v>
      </c>
      <c r="L13" s="3" t="s">
        <v>19</v>
      </c>
    </row>
    <row r="14" spans="1:12">
      <c r="A14" s="3" t="s">
        <v>3300</v>
      </c>
      <c r="B14" s="3" t="s">
        <v>3322</v>
      </c>
      <c r="C14" s="3" t="s">
        <v>3323</v>
      </c>
      <c r="G14" s="3">
        <v>0</v>
      </c>
      <c r="H14" s="3">
        <v>4.4259999999999996E-6</v>
      </c>
      <c r="L14" s="3" t="s">
        <v>19</v>
      </c>
    </row>
    <row r="15" spans="1:12">
      <c r="A15" s="3" t="s">
        <v>3300</v>
      </c>
      <c r="B15" s="3" t="s">
        <v>3324</v>
      </c>
      <c r="C15" s="3" t="s">
        <v>3325</v>
      </c>
      <c r="G15" s="3">
        <v>0</v>
      </c>
      <c r="H15" s="3">
        <v>4.0749999999999999E-6</v>
      </c>
      <c r="L15" s="3" t="s">
        <v>19</v>
      </c>
    </row>
    <row r="16" spans="1:12">
      <c r="A16" s="3" t="s">
        <v>3300</v>
      </c>
      <c r="B16" s="3" t="s">
        <v>3326</v>
      </c>
      <c r="C16" s="3" t="s">
        <v>3327</v>
      </c>
      <c r="G16" s="3">
        <v>8.9509999999999995E-6</v>
      </c>
      <c r="H16" s="3">
        <v>4.0609999999999997E-6</v>
      </c>
      <c r="L16" s="3" t="s">
        <v>19</v>
      </c>
    </row>
    <row r="17" spans="1:16">
      <c r="A17" s="3" t="s">
        <v>3300</v>
      </c>
      <c r="B17" s="3" t="s">
        <v>3328</v>
      </c>
      <c r="C17" s="3" t="s">
        <v>3329</v>
      </c>
      <c r="G17" s="3">
        <v>8.952E-6</v>
      </c>
      <c r="H17" s="3">
        <v>4.0609999999999997E-6</v>
      </c>
      <c r="L17" s="3" t="s">
        <v>19</v>
      </c>
    </row>
    <row r="18" spans="1:16">
      <c r="A18" s="3" t="s">
        <v>3300</v>
      </c>
      <c r="B18" s="3" t="s">
        <v>3330</v>
      </c>
      <c r="C18" s="3" t="s">
        <v>3331</v>
      </c>
      <c r="G18" s="3">
        <v>9.2490000000000007E-6</v>
      </c>
      <c r="H18" s="3">
        <v>4.1810000000000003E-6</v>
      </c>
      <c r="L18" s="3" t="s">
        <v>19</v>
      </c>
    </row>
    <row r="19" spans="1:16">
      <c r="A19" s="3" t="s">
        <v>3300</v>
      </c>
      <c r="B19" s="3" t="s">
        <v>3332</v>
      </c>
      <c r="C19" s="3" t="s">
        <v>3333</v>
      </c>
      <c r="G19" s="3">
        <v>0</v>
      </c>
      <c r="H19" s="3">
        <v>4.1420000000000003E-6</v>
      </c>
      <c r="L19" s="3" t="s">
        <v>19</v>
      </c>
    </row>
    <row r="20" spans="1:16">
      <c r="A20" s="3" t="s">
        <v>3300</v>
      </c>
      <c r="B20" s="3" t="s">
        <v>3334</v>
      </c>
      <c r="C20" s="3" t="s">
        <v>3335</v>
      </c>
      <c r="G20" s="3">
        <v>0</v>
      </c>
      <c r="H20" s="3">
        <v>6.4599999999999998E-5</v>
      </c>
      <c r="L20" s="3" t="s">
        <v>19</v>
      </c>
    </row>
    <row r="21" spans="1:16">
      <c r="A21" s="3" t="s">
        <v>3300</v>
      </c>
      <c r="B21" s="3" t="s">
        <v>3336</v>
      </c>
      <c r="C21" s="3" t="s">
        <v>3337</v>
      </c>
      <c r="G21" s="3">
        <v>0</v>
      </c>
      <c r="H21" s="3">
        <v>3.2289999999999997E-5</v>
      </c>
      <c r="L21" s="3" t="s">
        <v>19</v>
      </c>
    </row>
    <row r="22" spans="1:16">
      <c r="A22" s="3" t="s">
        <v>3300</v>
      </c>
      <c r="B22" s="3" t="s">
        <v>30</v>
      </c>
      <c r="C22" s="3" t="s">
        <v>3338</v>
      </c>
      <c r="G22" s="3">
        <v>0</v>
      </c>
      <c r="H22" s="3">
        <v>7.2150000000000004E-6</v>
      </c>
      <c r="L22" s="3" t="s">
        <v>32</v>
      </c>
    </row>
    <row r="23" spans="1:16">
      <c r="A23" s="3" t="s">
        <v>3300</v>
      </c>
      <c r="B23" s="3" t="s">
        <v>30</v>
      </c>
      <c r="C23" s="3" t="s">
        <v>3339</v>
      </c>
      <c r="G23" s="3">
        <v>0</v>
      </c>
      <c r="H23" s="3">
        <v>4.0609999999999997E-6</v>
      </c>
      <c r="I23" s="4"/>
      <c r="L23" s="3" t="s">
        <v>32</v>
      </c>
    </row>
    <row r="24" spans="1:16">
      <c r="A24" s="3" t="s">
        <v>3300</v>
      </c>
      <c r="B24" s="3" t="s">
        <v>30</v>
      </c>
      <c r="C24" s="3" t="s">
        <v>3340</v>
      </c>
      <c r="G24" s="3">
        <v>6.6810000000000006E-5</v>
      </c>
      <c r="H24" s="3">
        <v>3.2339999999999999E-5</v>
      </c>
      <c r="K24" s="4"/>
      <c r="L24" s="3" t="s">
        <v>32</v>
      </c>
    </row>
    <row r="25" spans="1:16">
      <c r="A25" s="3" t="s">
        <v>3300</v>
      </c>
      <c r="B25" s="3" t="s">
        <v>30</v>
      </c>
      <c r="C25" s="3" t="s">
        <v>3341</v>
      </c>
      <c r="G25" s="3">
        <v>8.9670000000000007E-6</v>
      </c>
      <c r="H25" s="3">
        <v>4.0659999999999997E-6</v>
      </c>
      <c r="K25" s="4"/>
      <c r="L25" s="3" t="s">
        <v>36</v>
      </c>
    </row>
    <row r="26" spans="1:16">
      <c r="A26" s="3" t="s">
        <v>3300</v>
      </c>
      <c r="B26" s="3" t="s">
        <v>30</v>
      </c>
      <c r="C26" s="3" t="s">
        <v>3342</v>
      </c>
      <c r="G26" s="3">
        <v>6.6749999999999996E-5</v>
      </c>
      <c r="H26" s="3">
        <v>3.2320000000000002E-5</v>
      </c>
      <c r="K26" s="4"/>
      <c r="L26" s="3" t="s">
        <v>36</v>
      </c>
    </row>
    <row r="30" spans="1:16">
      <c r="C30" s="7" t="s">
        <v>100</v>
      </c>
      <c r="E30" s="3">
        <f>SUM(E2:E26)</f>
        <v>2</v>
      </c>
      <c r="F30" s="3">
        <f t="shared" ref="F30:H30" si="0">SUM(F2:F26)</f>
        <v>7.3399882560187902E-5</v>
      </c>
      <c r="G30" s="3">
        <f t="shared" si="0"/>
        <v>2.6768799999999998E-4</v>
      </c>
      <c r="H30" s="3">
        <f t="shared" si="0"/>
        <v>3.2242600000000001E-4</v>
      </c>
      <c r="M30" s="8" t="s">
        <v>101</v>
      </c>
      <c r="O30" s="7" t="s">
        <v>102</v>
      </c>
      <c r="P30" s="7" t="s">
        <v>103</v>
      </c>
    </row>
    <row r="31" spans="1:16">
      <c r="M31" s="9"/>
      <c r="O31" s="3">
        <v>126688</v>
      </c>
      <c r="P31" s="3">
        <v>277208</v>
      </c>
    </row>
    <row r="32" spans="1:16">
      <c r="M32" s="10"/>
      <c r="O32" s="3">
        <f>O31*G30</f>
        <v>33.912857343999995</v>
      </c>
      <c r="P32" s="3">
        <f>P31*H30</f>
        <v>89.379066608000002</v>
      </c>
    </row>
    <row r="33" spans="6:15">
      <c r="F33" s="3">
        <v>7.0771000000000004E-5</v>
      </c>
      <c r="G33" s="3">
        <v>8.5709999999999998E-6</v>
      </c>
      <c r="H33" s="3">
        <v>2.5562700000000002E-4</v>
      </c>
      <c r="J33" s="27">
        <f>F33*F33*100000</f>
        <v>5.0085344410000004E-4</v>
      </c>
      <c r="K33" s="27">
        <f t="shared" ref="K33:L33" si="1">G33*G33*100000</f>
        <v>7.3462040999999993E-6</v>
      </c>
      <c r="L33" s="27">
        <f t="shared" si="1"/>
        <v>6.5345163129000008E-3</v>
      </c>
      <c r="O33" s="7" t="s">
        <v>104</v>
      </c>
    </row>
    <row r="34" spans="6:15">
      <c r="O34" s="3" t="s">
        <v>105</v>
      </c>
    </row>
    <row r="35" spans="6:15">
      <c r="F35" s="3">
        <v>2.6837600000000002E-4</v>
      </c>
      <c r="G35" s="3">
        <v>1.8586500000000001E-4</v>
      </c>
      <c r="H35" s="3">
        <v>3.7500800000000003E-4</v>
      </c>
      <c r="J35" s="27">
        <f>F35*F35*100000</f>
        <v>7.202567737600001E-3</v>
      </c>
      <c r="K35" s="27">
        <f t="shared" ref="K35:L35" si="2">G35*G35*100000</f>
        <v>3.4545798225000001E-3</v>
      </c>
      <c r="L35" s="27">
        <f t="shared" si="2"/>
        <v>1.4063100006400002E-2</v>
      </c>
      <c r="O35" s="3">
        <v>28260</v>
      </c>
    </row>
    <row r="36" spans="6:15">
      <c r="O36" s="3">
        <v>2</v>
      </c>
    </row>
    <row r="37" spans="6:15">
      <c r="F37" s="3">
        <v>3.21059E-4</v>
      </c>
      <c r="G37" s="3">
        <v>2.5784400000000002E-4</v>
      </c>
      <c r="H37" s="3">
        <v>3.9507600000000001E-4</v>
      </c>
      <c r="J37" s="27">
        <f>F37*F37*100000</f>
        <v>1.03078881481E-2</v>
      </c>
      <c r="K37" s="27">
        <f t="shared" ref="K37:L37" si="3">G37*G37*100000</f>
        <v>6.6483528336000004E-3</v>
      </c>
      <c r="L37" s="27">
        <f t="shared" si="3"/>
        <v>1.5608504577600001E-2</v>
      </c>
    </row>
    <row r="100" spans="6:8">
      <c r="F100" s="6">
        <f>SUM(F1:F99)</f>
        <v>8.0700576512037587E-4</v>
      </c>
      <c r="G100" s="6">
        <f t="shared" ref="G100:H100" si="4">SUM(G1:G99)</f>
        <v>9.8765599999999995E-4</v>
      </c>
      <c r="H100" s="6">
        <f t="shared" si="4"/>
        <v>1.6705630000000001E-3</v>
      </c>
    </row>
    <row r="101" spans="6:8">
      <c r="F101" s="3">
        <f>F100*F100</f>
        <v>6.5125830493752324E-7</v>
      </c>
      <c r="G101" s="3">
        <f t="shared" ref="G101:H101" si="5">G100*G100</f>
        <v>9.7546437433599993E-7</v>
      </c>
      <c r="H101" s="3">
        <f t="shared" si="5"/>
        <v>2.7907807369690002E-6</v>
      </c>
    </row>
  </sheetData>
  <phoneticPr fontId="3" type="noConversion"/>
  <pageMargins left="0.7" right="0.7" top="0.78740157499999996" bottom="0.78740157499999996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39055-8BA5-E743-BDF2-67835D893663}">
  <sheetPr codeName="Tabelle3"/>
  <dimension ref="A1:P101"/>
  <sheetViews>
    <sheetView workbookViewId="0">
      <selection activeCell="A2" sqref="A2"/>
    </sheetView>
  </sheetViews>
  <sheetFormatPr baseColWidth="10" defaultColWidth="9.1640625" defaultRowHeight="15"/>
  <cols>
    <col min="1" max="1" width="22.5" style="3" customWidth="1"/>
    <col min="2" max="2" width="19.6640625" style="3" customWidth="1"/>
    <col min="3" max="3" width="21.6640625" style="3" customWidth="1"/>
    <col min="4" max="4" width="11.33203125" style="3" customWidth="1"/>
    <col min="5" max="5" width="8.5" style="3" customWidth="1"/>
    <col min="6" max="6" width="13.33203125" style="3" customWidth="1"/>
    <col min="7" max="7" width="18.1640625" style="3" customWidth="1"/>
    <col min="8" max="8" width="15.6640625" style="3" customWidth="1"/>
    <col min="9" max="9" width="11.5" style="3" customWidth="1"/>
    <col min="10" max="10" width="15.6640625" style="3" customWidth="1"/>
    <col min="11" max="11" width="9.83203125" style="3" bestFit="1" customWidth="1"/>
    <col min="12" max="12" width="12" style="3" customWidth="1"/>
    <col min="13" max="16384" width="9.16406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353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3343</v>
      </c>
      <c r="B2" s="3" t="s">
        <v>3344</v>
      </c>
      <c r="C2" s="3" t="s">
        <v>3345</v>
      </c>
      <c r="D2" s="3" t="s">
        <v>67</v>
      </c>
      <c r="E2" s="3">
        <v>2</v>
      </c>
      <c r="F2" s="3">
        <f t="shared" ref="F2:F7" si="0">E2/28260</f>
        <v>7.0771408351026188E-5</v>
      </c>
      <c r="G2" s="3">
        <v>0</v>
      </c>
      <c r="H2" s="3">
        <v>3.6489999999999998E-5</v>
      </c>
      <c r="J2" s="3" t="s">
        <v>70</v>
      </c>
    </row>
    <row r="3" spans="1:12">
      <c r="A3" s="3" t="s">
        <v>3343</v>
      </c>
      <c r="B3" s="3" t="s">
        <v>3346</v>
      </c>
      <c r="C3" s="3" t="s">
        <v>3347</v>
      </c>
      <c r="D3" s="3" t="s">
        <v>67</v>
      </c>
      <c r="E3" s="3">
        <v>1</v>
      </c>
      <c r="F3" s="6">
        <f t="shared" si="0"/>
        <v>3.5385704175513094E-5</v>
      </c>
      <c r="G3" s="3">
        <v>1.7359999999999999E-4</v>
      </c>
      <c r="H3" s="3">
        <v>8.297E-5</v>
      </c>
      <c r="J3" s="3" t="s">
        <v>70</v>
      </c>
    </row>
    <row r="4" spans="1:12">
      <c r="A4" s="3" t="s">
        <v>3343</v>
      </c>
      <c r="B4" s="3" t="s">
        <v>3348</v>
      </c>
      <c r="C4" s="3" t="s">
        <v>3349</v>
      </c>
      <c r="D4" s="3" t="s">
        <v>67</v>
      </c>
      <c r="E4" s="3">
        <v>1</v>
      </c>
      <c r="F4" s="6">
        <f t="shared" si="0"/>
        <v>3.5385704175513094E-5</v>
      </c>
      <c r="L4" s="3" t="s">
        <v>77</v>
      </c>
    </row>
    <row r="5" spans="1:12">
      <c r="A5" s="3" t="s">
        <v>3343</v>
      </c>
      <c r="B5" s="3" t="s">
        <v>3350</v>
      </c>
      <c r="C5" s="3" t="s">
        <v>3351</v>
      </c>
      <c r="D5" s="3" t="s">
        <v>67</v>
      </c>
      <c r="E5" s="3">
        <v>1</v>
      </c>
      <c r="F5" s="6">
        <f t="shared" si="0"/>
        <v>3.5385704175513094E-5</v>
      </c>
      <c r="L5" s="3" t="s">
        <v>77</v>
      </c>
    </row>
    <row r="6" spans="1:12">
      <c r="A6" s="3" t="s">
        <v>3343</v>
      </c>
      <c r="B6" s="3" t="s">
        <v>3352</v>
      </c>
      <c r="C6" s="3" t="s">
        <v>3353</v>
      </c>
      <c r="D6" s="3" t="s">
        <v>67</v>
      </c>
      <c r="E6" s="3">
        <v>1</v>
      </c>
      <c r="F6" s="6">
        <f t="shared" si="0"/>
        <v>3.5385704175513094E-5</v>
      </c>
      <c r="L6" s="3" t="s">
        <v>77</v>
      </c>
    </row>
    <row r="7" spans="1:12">
      <c r="A7" s="3" t="s">
        <v>3343</v>
      </c>
      <c r="B7" s="3" t="s">
        <v>30</v>
      </c>
      <c r="C7" s="3" t="s">
        <v>3354</v>
      </c>
      <c r="D7" s="3" t="s">
        <v>67</v>
      </c>
      <c r="E7" s="3">
        <v>1</v>
      </c>
      <c r="F7" s="6">
        <f t="shared" si="0"/>
        <v>3.5385704175513094E-5</v>
      </c>
      <c r="L7" s="3" t="s">
        <v>108</v>
      </c>
    </row>
    <row r="8" spans="1:12">
      <c r="A8" s="3" t="s">
        <v>3343</v>
      </c>
      <c r="B8" s="3" t="s">
        <v>3355</v>
      </c>
      <c r="C8" s="3" t="s">
        <v>2690</v>
      </c>
      <c r="I8" s="3" t="s">
        <v>15</v>
      </c>
      <c r="J8" s="3" t="s">
        <v>16</v>
      </c>
    </row>
    <row r="9" spans="1:12">
      <c r="A9" s="3" t="s">
        <v>3343</v>
      </c>
      <c r="B9" s="3" t="s">
        <v>3356</v>
      </c>
      <c r="C9" s="3" t="s">
        <v>3357</v>
      </c>
      <c r="I9" s="3" t="s">
        <v>15</v>
      </c>
      <c r="J9" s="3" t="s">
        <v>16</v>
      </c>
    </row>
    <row r="10" spans="1:12">
      <c r="A10" s="3" t="s">
        <v>3343</v>
      </c>
      <c r="B10" s="3" t="s">
        <v>3358</v>
      </c>
      <c r="C10" s="3" t="s">
        <v>3359</v>
      </c>
      <c r="I10" s="3" t="s">
        <v>15</v>
      </c>
      <c r="J10" s="3" t="s">
        <v>16</v>
      </c>
    </row>
    <row r="11" spans="1:12">
      <c r="A11" s="3" t="s">
        <v>3343</v>
      </c>
      <c r="B11" s="3" t="s">
        <v>3360</v>
      </c>
      <c r="C11" s="3" t="s">
        <v>3361</v>
      </c>
      <c r="J11" s="3" t="s">
        <v>70</v>
      </c>
    </row>
    <row r="12" spans="1:12">
      <c r="A12" s="3" t="s">
        <v>3343</v>
      </c>
      <c r="B12" s="3" t="s">
        <v>3362</v>
      </c>
      <c r="C12" s="3" t="s">
        <v>3363</v>
      </c>
      <c r="G12" s="3">
        <v>0</v>
      </c>
      <c r="H12" s="3">
        <v>4.0609999999999997E-6</v>
      </c>
      <c r="I12" s="3" t="s">
        <v>15</v>
      </c>
    </row>
    <row r="13" spans="1:12">
      <c r="A13" s="3" t="s">
        <v>3343</v>
      </c>
      <c r="B13" s="3" t="s">
        <v>3364</v>
      </c>
      <c r="C13" s="3" t="s">
        <v>3365</v>
      </c>
      <c r="G13" s="3">
        <v>0</v>
      </c>
      <c r="H13" s="3">
        <v>4.262E-6</v>
      </c>
      <c r="L13" s="3" t="s">
        <v>19</v>
      </c>
    </row>
    <row r="14" spans="1:12">
      <c r="A14" s="3" t="s">
        <v>3343</v>
      </c>
      <c r="B14" s="3" t="s">
        <v>3366</v>
      </c>
      <c r="C14" s="3" t="s">
        <v>3367</v>
      </c>
      <c r="G14" s="3">
        <v>1.878E-5</v>
      </c>
      <c r="H14" s="3">
        <v>8.3780000000000001E-6</v>
      </c>
      <c r="L14" s="3" t="s">
        <v>19</v>
      </c>
    </row>
    <row r="15" spans="1:12">
      <c r="A15" s="3" t="s">
        <v>3343</v>
      </c>
      <c r="B15" s="3" t="s">
        <v>3368</v>
      </c>
      <c r="C15" s="3" t="s">
        <v>3369</v>
      </c>
      <c r="G15" s="3">
        <v>9.1409999999999994E-6</v>
      </c>
      <c r="H15" s="3">
        <v>4.1130000000000003E-6</v>
      </c>
      <c r="L15" s="3" t="s">
        <v>19</v>
      </c>
    </row>
    <row r="16" spans="1:12">
      <c r="A16" s="3" t="s">
        <v>3343</v>
      </c>
      <c r="B16" s="3" t="s">
        <v>3370</v>
      </c>
      <c r="C16" s="3" t="s">
        <v>3371</v>
      </c>
      <c r="G16" s="3">
        <v>9.1020000000000003E-6</v>
      </c>
      <c r="H16" s="3">
        <v>9.8549999999999997E-5</v>
      </c>
      <c r="L16" s="3" t="s">
        <v>19</v>
      </c>
    </row>
    <row r="17" spans="1:16">
      <c r="A17" s="3" t="s">
        <v>3343</v>
      </c>
      <c r="B17" s="3" t="s">
        <v>3372</v>
      </c>
      <c r="C17" s="3" t="s">
        <v>1155</v>
      </c>
      <c r="G17" s="3">
        <v>0</v>
      </c>
      <c r="H17" s="3">
        <v>4.0899999999999998E-6</v>
      </c>
      <c r="L17" s="3" t="s">
        <v>19</v>
      </c>
    </row>
    <row r="18" spans="1:16">
      <c r="A18" s="3" t="s">
        <v>3343</v>
      </c>
      <c r="B18" s="3" t="s">
        <v>3373</v>
      </c>
      <c r="C18" s="3" t="s">
        <v>3374</v>
      </c>
      <c r="G18" s="3">
        <v>3.1590000000000001E-5</v>
      </c>
      <c r="H18" s="3">
        <v>1.4440000000000001E-5</v>
      </c>
      <c r="L18" s="3" t="s">
        <v>19</v>
      </c>
    </row>
    <row r="19" spans="1:16">
      <c r="A19" s="3" t="s">
        <v>3343</v>
      </c>
      <c r="B19" s="3" t="s">
        <v>3375</v>
      </c>
      <c r="C19" s="3" t="s">
        <v>3376</v>
      </c>
      <c r="G19" s="3">
        <v>8.9549999999999998E-6</v>
      </c>
      <c r="H19" s="3">
        <v>8.1240000000000005E-6</v>
      </c>
      <c r="L19" s="3" t="s">
        <v>19</v>
      </c>
    </row>
    <row r="20" spans="1:16">
      <c r="A20" s="3" t="s">
        <v>3343</v>
      </c>
      <c r="B20" s="3" t="s">
        <v>3377</v>
      </c>
      <c r="C20" s="3" t="s">
        <v>3378</v>
      </c>
      <c r="G20" s="3">
        <v>0</v>
      </c>
      <c r="H20" s="3">
        <v>4.0609999999999997E-6</v>
      </c>
      <c r="L20" s="3" t="s">
        <v>19</v>
      </c>
    </row>
    <row r="21" spans="1:16">
      <c r="A21" s="3" t="s">
        <v>3343</v>
      </c>
      <c r="B21" s="3" t="s">
        <v>3379</v>
      </c>
      <c r="C21" s="3" t="s">
        <v>3380</v>
      </c>
      <c r="G21" s="3">
        <v>0</v>
      </c>
      <c r="H21" s="3">
        <v>4.0609999999999997E-6</v>
      </c>
      <c r="L21" s="3" t="s">
        <v>19</v>
      </c>
    </row>
    <row r="22" spans="1:16">
      <c r="A22" s="3" t="s">
        <v>3343</v>
      </c>
      <c r="B22" s="3" t="s">
        <v>3381</v>
      </c>
      <c r="C22" s="3" t="s">
        <v>3382</v>
      </c>
      <c r="G22" s="3">
        <v>8.952E-6</v>
      </c>
      <c r="H22" s="3">
        <v>4.0609999999999997E-6</v>
      </c>
      <c r="L22" s="3" t="s">
        <v>19</v>
      </c>
    </row>
    <row r="23" spans="1:16">
      <c r="A23" s="3" t="s">
        <v>3343</v>
      </c>
      <c r="B23" s="3" t="s">
        <v>30</v>
      </c>
      <c r="C23" s="3" t="s">
        <v>3383</v>
      </c>
      <c r="G23" s="3">
        <v>0</v>
      </c>
      <c r="H23" s="3">
        <v>4.0829999999999997E-6</v>
      </c>
      <c r="L23" s="3" t="s">
        <v>36</v>
      </c>
    </row>
    <row r="24" spans="1:16">
      <c r="A24" s="3" t="s">
        <v>3343</v>
      </c>
      <c r="B24" s="3" t="s">
        <v>30</v>
      </c>
      <c r="C24" s="3" t="s">
        <v>3384</v>
      </c>
      <c r="G24" s="3">
        <v>8.9530000000000005E-6</v>
      </c>
      <c r="H24" s="3">
        <v>4.0609999999999997E-6</v>
      </c>
      <c r="L24" s="3" t="s">
        <v>36</v>
      </c>
    </row>
    <row r="28" spans="1:16">
      <c r="C28" s="7" t="s">
        <v>100</v>
      </c>
      <c r="E28" s="3">
        <f>SUM(E2:E24)</f>
        <v>7</v>
      </c>
      <c r="F28" s="3">
        <f t="shared" ref="F28:H28" si="1">SUM(F2:F24)</f>
        <v>2.4769992922859163E-4</v>
      </c>
      <c r="G28" s="3">
        <f t="shared" si="1"/>
        <v>2.6907300000000004E-4</v>
      </c>
      <c r="H28" s="3">
        <f t="shared" si="1"/>
        <v>2.8580499999999987E-4</v>
      </c>
      <c r="M28" s="8" t="s">
        <v>101</v>
      </c>
      <c r="O28" s="7" t="s">
        <v>102</v>
      </c>
      <c r="P28" s="7" t="s">
        <v>103</v>
      </c>
    </row>
    <row r="29" spans="1:16">
      <c r="F29" s="6"/>
      <c r="G29" s="6"/>
      <c r="H29" s="6"/>
      <c r="M29" s="9"/>
      <c r="O29" s="3">
        <v>126708</v>
      </c>
      <c r="P29" s="3">
        <v>277222</v>
      </c>
    </row>
    <row r="30" spans="1:16">
      <c r="F30" s="6"/>
      <c r="G30" s="6"/>
      <c r="H30" s="6"/>
      <c r="O30" s="3">
        <f>O29*G28</f>
        <v>34.093701684000003</v>
      </c>
      <c r="P30" s="3">
        <f>P29*H28</f>
        <v>79.231433709999962</v>
      </c>
    </row>
    <row r="31" spans="1:16">
      <c r="F31" s="3">
        <v>2.477E-4</v>
      </c>
      <c r="G31" s="3">
        <v>9.9593999999999995E-5</v>
      </c>
      <c r="H31" s="3">
        <v>5.1029000000000005E-4</v>
      </c>
      <c r="J31" s="26">
        <f>F31*F31*100000</f>
        <v>6.1355289999999998E-3</v>
      </c>
      <c r="K31" s="26">
        <f t="shared" ref="K31:L31" si="2">G31*G31*100000</f>
        <v>9.9189648359999981E-4</v>
      </c>
      <c r="L31" s="26">
        <f t="shared" si="2"/>
        <v>2.6039588410000005E-2</v>
      </c>
      <c r="O31" s="7" t="s">
        <v>104</v>
      </c>
    </row>
    <row r="32" spans="1:16">
      <c r="J32" s="26"/>
      <c r="K32" s="26"/>
      <c r="L32" s="26"/>
      <c r="O32" s="3" t="s">
        <v>388</v>
      </c>
    </row>
    <row r="33" spans="6:15">
      <c r="F33" s="3">
        <v>2.6833299999999999E-4</v>
      </c>
      <c r="G33" s="3">
        <v>1.8583599999999999E-4</v>
      </c>
      <c r="H33" s="3">
        <v>3.7494900000000002E-4</v>
      </c>
      <c r="J33" s="26">
        <f t="shared" ref="J33:L35" si="3">F33*F33*100000</f>
        <v>7.2002598889000001E-3</v>
      </c>
      <c r="K33" s="26">
        <f t="shared" si="3"/>
        <v>3.4535018895999999E-3</v>
      </c>
      <c r="L33" s="26">
        <f t="shared" si="3"/>
        <v>1.4058675260100002E-2</v>
      </c>
      <c r="O33" s="3">
        <v>28260</v>
      </c>
    </row>
    <row r="34" spans="6:15">
      <c r="J34" s="26"/>
      <c r="K34" s="26"/>
      <c r="L34" s="26"/>
      <c r="O34" s="3">
        <v>7</v>
      </c>
    </row>
    <row r="35" spans="6:15">
      <c r="F35" s="3">
        <v>2.8497E-4</v>
      </c>
      <c r="G35" s="3">
        <v>2.2562E-4</v>
      </c>
      <c r="H35" s="3">
        <v>3.5514500000000002E-4</v>
      </c>
      <c r="J35" s="26">
        <f t="shared" si="3"/>
        <v>8.1207900899999998E-3</v>
      </c>
      <c r="K35" s="26">
        <f t="shared" si="3"/>
        <v>5.0904384400000001E-3</v>
      </c>
      <c r="L35" s="26">
        <f t="shared" si="3"/>
        <v>1.2612797102500002E-2</v>
      </c>
    </row>
    <row r="100" spans="6:8">
      <c r="F100" s="6">
        <f>SUM(F1:F99)</f>
        <v>1.2964028584571833E-3</v>
      </c>
      <c r="G100" s="6">
        <f t="shared" ref="G100:H100" si="4">SUM(G1:G99)</f>
        <v>1.0491960000000001E-3</v>
      </c>
      <c r="H100" s="6">
        <f t="shared" si="4"/>
        <v>1.8119939999999999E-3</v>
      </c>
    </row>
    <row r="101" spans="6:8">
      <c r="F101" s="6">
        <f>F100*F100</f>
        <v>1.6806603714159556E-6</v>
      </c>
      <c r="G101" s="6">
        <f t="shared" ref="G101:H101" si="5">G100*G100</f>
        <v>1.1008122464160002E-6</v>
      </c>
      <c r="H101" s="6">
        <f t="shared" si="5"/>
        <v>3.2833222560359996E-6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2E78E-6104-9C43-913A-0697CA5A9871}">
  <sheetPr codeName="Sheet5"/>
  <dimension ref="A1:P111"/>
  <sheetViews>
    <sheetView workbookViewId="0">
      <selection activeCell="A2" sqref="A2"/>
    </sheetView>
  </sheetViews>
  <sheetFormatPr baseColWidth="10" defaultRowHeight="15"/>
  <cols>
    <col min="1" max="1" width="22.5" style="3" customWidth="1"/>
    <col min="2" max="2" width="18" style="3" customWidth="1"/>
    <col min="3" max="3" width="14.5" style="3" customWidth="1"/>
    <col min="4" max="4" width="10.83203125" style="3"/>
    <col min="5" max="5" width="8.5" style="3" customWidth="1"/>
    <col min="6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353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354</v>
      </c>
      <c r="B2" s="3" t="s">
        <v>355</v>
      </c>
      <c r="C2" s="3" t="s">
        <v>356</v>
      </c>
      <c r="D2" s="3" t="s">
        <v>67</v>
      </c>
      <c r="E2" s="3">
        <v>1</v>
      </c>
      <c r="F2" s="6">
        <f>E2/28260</f>
        <v>3.5385704175513094E-5</v>
      </c>
      <c r="G2" s="3">
        <v>0</v>
      </c>
      <c r="H2" s="3">
        <v>4.2719999999999999E-6</v>
      </c>
      <c r="L2" s="3" t="s">
        <v>19</v>
      </c>
    </row>
    <row r="3" spans="1:12">
      <c r="A3" s="3" t="s">
        <v>354</v>
      </c>
      <c r="B3" s="3" t="s">
        <v>357</v>
      </c>
      <c r="C3" s="3" t="s">
        <v>358</v>
      </c>
      <c r="D3" s="3" t="s">
        <v>67</v>
      </c>
      <c r="E3" s="3">
        <v>1</v>
      </c>
      <c r="F3" s="6">
        <f>E3/28260</f>
        <v>3.5385704175513094E-5</v>
      </c>
      <c r="G3" s="3">
        <v>5.5689999999999997E-5</v>
      </c>
      <c r="H3" s="3">
        <v>3.2809999999999999E-5</v>
      </c>
      <c r="L3" s="3" t="s">
        <v>77</v>
      </c>
    </row>
    <row r="4" spans="1:12">
      <c r="A4" s="3" t="s">
        <v>354</v>
      </c>
      <c r="B4" s="3" t="s">
        <v>30</v>
      </c>
      <c r="C4" s="3" t="s">
        <v>359</v>
      </c>
      <c r="D4" s="3" t="s">
        <v>67</v>
      </c>
      <c r="E4" s="3">
        <v>1</v>
      </c>
      <c r="F4" s="6">
        <f>E4/28260</f>
        <v>3.5385704175513094E-5</v>
      </c>
      <c r="L4" s="3" t="s">
        <v>108</v>
      </c>
    </row>
    <row r="5" spans="1:12">
      <c r="A5" s="3" t="s">
        <v>354</v>
      </c>
      <c r="B5" s="3" t="s">
        <v>360</v>
      </c>
      <c r="C5" s="3" t="s">
        <v>361</v>
      </c>
      <c r="D5" s="3" t="s">
        <v>67</v>
      </c>
      <c r="E5" s="3">
        <v>3</v>
      </c>
      <c r="F5" s="6">
        <f>E5/28260</f>
        <v>1.0615711252653928E-4</v>
      </c>
      <c r="G5" s="3">
        <v>2.5539999999999997E-4</v>
      </c>
      <c r="H5" s="3">
        <v>1.4190000000000001E-4</v>
      </c>
      <c r="L5" s="3" t="s">
        <v>19</v>
      </c>
    </row>
    <row r="6" spans="1:12">
      <c r="A6" s="3" t="s">
        <v>354</v>
      </c>
      <c r="B6" s="3" t="s">
        <v>30</v>
      </c>
      <c r="C6" s="3" t="s">
        <v>362</v>
      </c>
      <c r="J6" s="3" t="s">
        <v>16</v>
      </c>
    </row>
    <row r="7" spans="1:12">
      <c r="A7" s="3" t="s">
        <v>354</v>
      </c>
      <c r="B7" s="3" t="s">
        <v>363</v>
      </c>
      <c r="C7" s="3" t="s">
        <v>364</v>
      </c>
      <c r="G7" s="3">
        <v>8.952E-6</v>
      </c>
      <c r="H7" s="3">
        <v>4.0609999999999997E-6</v>
      </c>
      <c r="L7" s="3" t="s">
        <v>19</v>
      </c>
    </row>
    <row r="8" spans="1:12">
      <c r="A8" s="3" t="s">
        <v>354</v>
      </c>
      <c r="B8" s="3" t="s">
        <v>365</v>
      </c>
      <c r="C8" s="3" t="s">
        <v>366</v>
      </c>
      <c r="G8" s="3">
        <v>0</v>
      </c>
      <c r="H8" s="3">
        <v>4.0620000000000002E-6</v>
      </c>
      <c r="L8" s="3" t="s">
        <v>19</v>
      </c>
    </row>
    <row r="9" spans="1:12">
      <c r="A9" s="3" t="s">
        <v>354</v>
      </c>
      <c r="B9" s="3" t="s">
        <v>367</v>
      </c>
      <c r="C9" s="3" t="s">
        <v>368</v>
      </c>
      <c r="G9" s="3">
        <v>0</v>
      </c>
      <c r="H9" s="3">
        <v>4.0609999999999997E-6</v>
      </c>
      <c r="L9" s="3" t="s">
        <v>19</v>
      </c>
    </row>
    <row r="10" spans="1:12">
      <c r="A10" s="3" t="s">
        <v>354</v>
      </c>
      <c r="B10" s="3" t="s">
        <v>369</v>
      </c>
      <c r="C10" s="3" t="s">
        <v>370</v>
      </c>
      <c r="G10" s="3">
        <v>8.9539999999999993E-6</v>
      </c>
      <c r="H10" s="3">
        <v>4.0620000000000002E-6</v>
      </c>
      <c r="L10" s="3" t="s">
        <v>19</v>
      </c>
    </row>
    <row r="11" spans="1:12">
      <c r="A11" s="3" t="s">
        <v>354</v>
      </c>
      <c r="B11" s="3" t="s">
        <v>371</v>
      </c>
      <c r="C11" s="3" t="s">
        <v>372</v>
      </c>
      <c r="G11" s="3">
        <v>0</v>
      </c>
      <c r="H11" s="3">
        <v>4.0709999999999996E-6</v>
      </c>
      <c r="L11" s="3" t="s">
        <v>19</v>
      </c>
    </row>
    <row r="12" spans="1:12">
      <c r="A12" s="3" t="s">
        <v>354</v>
      </c>
      <c r="B12" s="3" t="s">
        <v>373</v>
      </c>
      <c r="C12" s="3" t="s">
        <v>374</v>
      </c>
      <c r="G12" s="3">
        <v>0</v>
      </c>
      <c r="H12" s="3">
        <v>4.0640000000000004E-6</v>
      </c>
      <c r="L12" s="3" t="s">
        <v>19</v>
      </c>
    </row>
    <row r="13" spans="1:12">
      <c r="A13" s="3" t="s">
        <v>354</v>
      </c>
      <c r="B13" s="3" t="s">
        <v>375</v>
      </c>
      <c r="C13" s="3" t="s">
        <v>376</v>
      </c>
      <c r="G13" s="3">
        <v>1.8819999999999999E-5</v>
      </c>
      <c r="H13" s="3">
        <v>8.6719999999999993E-6</v>
      </c>
      <c r="L13" s="3" t="s">
        <v>19</v>
      </c>
    </row>
    <row r="14" spans="1:12">
      <c r="A14" s="3" t="s">
        <v>354</v>
      </c>
      <c r="B14" s="3" t="s">
        <v>377</v>
      </c>
      <c r="C14" s="3" t="s">
        <v>378</v>
      </c>
      <c r="G14" s="3">
        <v>0</v>
      </c>
      <c r="H14" s="3">
        <v>3.2799999999999998E-5</v>
      </c>
      <c r="L14" s="3" t="s">
        <v>19</v>
      </c>
    </row>
    <row r="15" spans="1:12">
      <c r="A15" s="3" t="s">
        <v>354</v>
      </c>
      <c r="B15" s="3" t="s">
        <v>379</v>
      </c>
      <c r="C15" s="3" t="s">
        <v>380</v>
      </c>
      <c r="G15" s="3">
        <v>0</v>
      </c>
      <c r="H15" s="3">
        <v>8.2309999999999996E-6</v>
      </c>
      <c r="L15" s="3" t="s">
        <v>19</v>
      </c>
    </row>
    <row r="16" spans="1:12">
      <c r="A16" s="3" t="s">
        <v>354</v>
      </c>
      <c r="B16" s="3" t="s">
        <v>381</v>
      </c>
      <c r="C16" s="3" t="s">
        <v>382</v>
      </c>
      <c r="G16" s="3">
        <v>9.0969999999999995E-6</v>
      </c>
      <c r="H16" s="3">
        <v>4.1150000000000004E-6</v>
      </c>
      <c r="L16" s="3" t="s">
        <v>19</v>
      </c>
    </row>
    <row r="17" spans="1:16">
      <c r="A17" s="3" t="s">
        <v>354</v>
      </c>
      <c r="B17" s="3" t="s">
        <v>383</v>
      </c>
      <c r="C17" s="3" t="s">
        <v>384</v>
      </c>
      <c r="G17" s="3">
        <v>6.6660000000000002E-5</v>
      </c>
      <c r="H17" s="3">
        <v>3.2299999999999999E-5</v>
      </c>
      <c r="L17" s="3" t="s">
        <v>19</v>
      </c>
    </row>
    <row r="18" spans="1:16">
      <c r="A18" s="3" t="s">
        <v>354</v>
      </c>
      <c r="B18" s="3" t="s">
        <v>30</v>
      </c>
      <c r="C18" s="3" t="s">
        <v>385</v>
      </c>
      <c r="G18" s="3">
        <v>0</v>
      </c>
      <c r="H18" s="3">
        <v>4.1080000000000003E-6</v>
      </c>
      <c r="L18" s="3" t="s">
        <v>32</v>
      </c>
    </row>
    <row r="19" spans="1:16">
      <c r="A19" s="3" t="s">
        <v>354</v>
      </c>
      <c r="B19" s="3" t="s">
        <v>30</v>
      </c>
      <c r="C19" s="3" t="s">
        <v>386</v>
      </c>
      <c r="G19" s="3">
        <v>0</v>
      </c>
      <c r="H19" s="3">
        <v>4.0759999999999996E-6</v>
      </c>
      <c r="I19" s="4"/>
      <c r="L19" s="3" t="s">
        <v>32</v>
      </c>
    </row>
    <row r="20" spans="1:16">
      <c r="A20" s="3" t="s">
        <v>354</v>
      </c>
      <c r="B20" s="3" t="s">
        <v>30</v>
      </c>
      <c r="C20" s="3" t="s">
        <v>387</v>
      </c>
      <c r="G20" s="3">
        <v>9.0280000000000006E-6</v>
      </c>
      <c r="H20" s="3">
        <v>4.0990000000000001E-6</v>
      </c>
      <c r="L20" s="3" t="s">
        <v>36</v>
      </c>
    </row>
    <row r="24" spans="1:16">
      <c r="C24" s="7" t="s">
        <v>100</v>
      </c>
      <c r="E24" s="3">
        <f>SUM(E2:E23)</f>
        <v>6</v>
      </c>
      <c r="F24" s="3">
        <f t="shared" ref="F24:H24" si="0">SUM(F2:F23)</f>
        <v>2.1231422505307856E-4</v>
      </c>
      <c r="G24" s="3">
        <f t="shared" si="0"/>
        <v>4.3260100000000001E-4</v>
      </c>
      <c r="H24" s="3">
        <f t="shared" si="0"/>
        <v>3.0176399999999994E-4</v>
      </c>
      <c r="M24" s="8" t="s">
        <v>101</v>
      </c>
      <c r="O24" s="7" t="s">
        <v>102</v>
      </c>
      <c r="P24" s="7" t="s">
        <v>103</v>
      </c>
    </row>
    <row r="25" spans="1:16">
      <c r="M25" s="9"/>
      <c r="O25" s="3">
        <v>125296</v>
      </c>
      <c r="P25" s="3">
        <v>274892</v>
      </c>
    </row>
    <row r="26" spans="1:16">
      <c r="O26" s="3">
        <f>O25*G24</f>
        <v>54.203174896</v>
      </c>
      <c r="P26" s="3">
        <f>P25*H24</f>
        <v>82.95250948799999</v>
      </c>
    </row>
    <row r="27" spans="1:16">
      <c r="F27" s="3">
        <v>2.1231399999999999E-4</v>
      </c>
      <c r="G27" s="3">
        <v>7.7918999999999997E-5</v>
      </c>
      <c r="H27" s="3">
        <v>4.6206099999999999E-4</v>
      </c>
      <c r="J27" s="26">
        <f>F27*F27*100000</f>
        <v>4.5077234595999995E-3</v>
      </c>
      <c r="K27" s="26">
        <f t="shared" ref="K27:L27" si="1">G27*G27*100000</f>
        <v>6.0713705609999997E-4</v>
      </c>
      <c r="L27" s="26">
        <f t="shared" si="1"/>
        <v>2.1350036772099998E-2</v>
      </c>
      <c r="O27" s="7" t="s">
        <v>104</v>
      </c>
    </row>
    <row r="28" spans="1:16">
      <c r="O28" s="3" t="s">
        <v>388</v>
      </c>
    </row>
    <row r="29" spans="1:16">
      <c r="F29" s="3">
        <v>4.3097900000000001E-4</v>
      </c>
      <c r="G29" s="3">
        <v>3.2378099999999998E-4</v>
      </c>
      <c r="H29" s="3">
        <v>5.6229800000000003E-4</v>
      </c>
      <c r="J29" s="26">
        <f>F29*F29*100000</f>
        <v>1.8574289844099999E-2</v>
      </c>
      <c r="K29" s="26">
        <f t="shared" ref="K29:L29" si="2">G29*G29*100000</f>
        <v>1.0483413596099998E-2</v>
      </c>
      <c r="L29" s="26">
        <f t="shared" si="2"/>
        <v>3.1617904080400001E-2</v>
      </c>
      <c r="O29" s="3">
        <v>28260</v>
      </c>
    </row>
    <row r="30" spans="1:16">
      <c r="O30" s="3">
        <v>6</v>
      </c>
    </row>
    <row r="31" spans="1:16">
      <c r="F31" s="3">
        <v>3.0193700000000001E-4</v>
      </c>
      <c r="G31" s="3">
        <v>2.4049799999999999E-4</v>
      </c>
      <c r="H31" s="3">
        <v>3.7428299999999999E-4</v>
      </c>
      <c r="J31" s="26">
        <f>F31*F31*100000</f>
        <v>9.1165951968999997E-3</v>
      </c>
      <c r="K31" s="26">
        <f t="shared" ref="K31:L31" si="3">G31*G31*100000</f>
        <v>5.7839288003999996E-3</v>
      </c>
      <c r="L31" s="26">
        <f t="shared" si="3"/>
        <v>1.4008776408899999E-2</v>
      </c>
    </row>
    <row r="100" spans="6:8">
      <c r="F100" s="6">
        <f>SUM(F1:F99)</f>
        <v>1.369858450106157E-3</v>
      </c>
      <c r="G100" s="6">
        <f t="shared" ref="G100:H100" si="4">SUM(G1:G99)</f>
        <v>1.5073999999999999E-3</v>
      </c>
      <c r="H100" s="6">
        <f t="shared" si="4"/>
        <v>2.0021699999999997E-3</v>
      </c>
    </row>
    <row r="101" spans="6:8">
      <c r="F101" s="6">
        <f>F100*F100</f>
        <v>1.8765121733272427E-6</v>
      </c>
      <c r="G101" s="6">
        <f t="shared" ref="G101:H101" si="5">G100*G100</f>
        <v>2.2722547599999996E-6</v>
      </c>
      <c r="H101" s="6">
        <f t="shared" si="5"/>
        <v>4.008684708899999E-6</v>
      </c>
    </row>
    <row r="110" spans="6:8">
      <c r="F110" s="6"/>
      <c r="G110" s="6"/>
      <c r="H110" s="6"/>
    </row>
    <row r="111" spans="6:8">
      <c r="F111" s="6"/>
      <c r="G111" s="6"/>
      <c r="H111" s="6"/>
    </row>
  </sheetData>
  <phoneticPr fontId="3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65494-28B6-BC48-A139-EFBF3DD17BCC}">
  <sheetPr codeName="Sheet6"/>
  <dimension ref="A1:P101"/>
  <sheetViews>
    <sheetView workbookViewId="0">
      <selection activeCell="A2" sqref="A2"/>
    </sheetView>
  </sheetViews>
  <sheetFormatPr baseColWidth="10" defaultRowHeight="15"/>
  <cols>
    <col min="1" max="1" width="18.33203125" style="3" customWidth="1"/>
    <col min="2" max="2" width="17.5" style="3" customWidth="1"/>
    <col min="3" max="5" width="10.83203125" style="3"/>
    <col min="6" max="6" width="12" style="3" bestFit="1" customWidth="1"/>
    <col min="7" max="7" width="10.83203125" style="3"/>
    <col min="8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389</v>
      </c>
      <c r="B2" s="3" t="s">
        <v>390</v>
      </c>
      <c r="C2" s="3" t="s">
        <v>391</v>
      </c>
      <c r="D2" s="3" t="s">
        <v>67</v>
      </c>
      <c r="E2" s="3">
        <v>1</v>
      </c>
      <c r="F2" s="6">
        <f>E2/28260</f>
        <v>3.5385704175513094E-5</v>
      </c>
      <c r="G2" s="3">
        <v>1.1120000000000001E-4</v>
      </c>
      <c r="H2" s="3">
        <v>4.337E-5</v>
      </c>
      <c r="J2" s="3" t="s">
        <v>153</v>
      </c>
    </row>
    <row r="3" spans="1:12">
      <c r="A3" s="3" t="s">
        <v>389</v>
      </c>
      <c r="B3" s="3" t="s">
        <v>392</v>
      </c>
      <c r="C3" s="3" t="s">
        <v>393</v>
      </c>
      <c r="D3" s="3" t="s">
        <v>67</v>
      </c>
      <c r="E3" s="3">
        <v>1</v>
      </c>
      <c r="F3" s="6">
        <f>E3/28260</f>
        <v>3.5385704175513094E-5</v>
      </c>
      <c r="G3" s="3">
        <v>3.9530000000000003E-5</v>
      </c>
      <c r="H3" s="3">
        <v>3.2530000000000002E-5</v>
      </c>
      <c r="J3" s="3" t="s">
        <v>16</v>
      </c>
    </row>
    <row r="4" spans="1:12">
      <c r="A4" s="3" t="s">
        <v>389</v>
      </c>
      <c r="B4" s="3" t="s">
        <v>394</v>
      </c>
      <c r="C4" s="3" t="s">
        <v>395</v>
      </c>
      <c r="D4" s="3" t="s">
        <v>67</v>
      </c>
      <c r="E4" s="3">
        <v>1</v>
      </c>
      <c r="F4" s="6">
        <f>E4/28260</f>
        <v>3.5385704175513094E-5</v>
      </c>
      <c r="L4" s="3" t="s">
        <v>19</v>
      </c>
    </row>
    <row r="5" spans="1:12">
      <c r="A5" s="3" t="s">
        <v>389</v>
      </c>
      <c r="B5" s="3" t="s">
        <v>396</v>
      </c>
      <c r="C5" s="3" t="s">
        <v>397</v>
      </c>
      <c r="D5" s="3" t="s">
        <v>67</v>
      </c>
      <c r="E5" s="3">
        <v>2</v>
      </c>
      <c r="F5" s="6">
        <f>E5/28260</f>
        <v>7.0771408351026188E-5</v>
      </c>
      <c r="G5" s="3">
        <v>5.533E-5</v>
      </c>
      <c r="H5" s="3">
        <v>3.9709999999999998E-5</v>
      </c>
      <c r="I5" s="3" t="s">
        <v>15</v>
      </c>
      <c r="J5" s="3" t="s">
        <v>16</v>
      </c>
    </row>
    <row r="6" spans="1:12">
      <c r="A6" s="3" t="s">
        <v>389</v>
      </c>
      <c r="B6" s="3" t="s">
        <v>30</v>
      </c>
      <c r="C6" s="3" t="s">
        <v>398</v>
      </c>
      <c r="D6" s="3" t="s">
        <v>67</v>
      </c>
      <c r="E6" s="3">
        <v>2</v>
      </c>
      <c r="F6" s="6">
        <f>E6/28260</f>
        <v>7.0771408351026188E-5</v>
      </c>
      <c r="L6" s="3" t="s">
        <v>108</v>
      </c>
    </row>
    <row r="7" spans="1:12">
      <c r="A7" s="3" t="s">
        <v>389</v>
      </c>
      <c r="B7" s="3" t="s">
        <v>399</v>
      </c>
      <c r="C7" s="3" t="s">
        <v>400</v>
      </c>
      <c r="G7" s="3">
        <v>3.9530000000000003E-5</v>
      </c>
      <c r="H7" s="3">
        <v>3.252E-5</v>
      </c>
      <c r="I7" s="3" t="s">
        <v>15</v>
      </c>
      <c r="J7" s="3" t="s">
        <v>16</v>
      </c>
    </row>
    <row r="8" spans="1:12">
      <c r="A8" s="3" t="s">
        <v>389</v>
      </c>
      <c r="B8" s="3" t="s">
        <v>401</v>
      </c>
      <c r="C8" s="3" t="s">
        <v>402</v>
      </c>
      <c r="G8" s="3">
        <v>2.372E-5</v>
      </c>
      <c r="H8" s="3">
        <v>1.193E-4</v>
      </c>
      <c r="J8" s="3" t="s">
        <v>70</v>
      </c>
    </row>
    <row r="9" spans="1:12">
      <c r="A9" s="3" t="s">
        <v>389</v>
      </c>
      <c r="B9" s="3" t="s">
        <v>403</v>
      </c>
      <c r="C9" s="3" t="s">
        <v>404</v>
      </c>
      <c r="I9" s="3" t="s">
        <v>15</v>
      </c>
    </row>
    <row r="10" spans="1:12">
      <c r="A10" s="3" t="s">
        <v>389</v>
      </c>
      <c r="B10" s="3" t="s">
        <v>405</v>
      </c>
      <c r="C10" s="3" t="s">
        <v>406</v>
      </c>
      <c r="I10" s="3" t="s">
        <v>15</v>
      </c>
    </row>
    <row r="11" spans="1:12">
      <c r="A11" s="3" t="s">
        <v>389</v>
      </c>
      <c r="B11" s="3" t="s">
        <v>407</v>
      </c>
      <c r="C11" s="3" t="s">
        <v>408</v>
      </c>
      <c r="G11" s="3">
        <v>0</v>
      </c>
      <c r="H11" s="3">
        <v>1.219E-5</v>
      </c>
      <c r="L11" s="3" t="s">
        <v>19</v>
      </c>
    </row>
    <row r="12" spans="1:12">
      <c r="A12" s="3" t="s">
        <v>389</v>
      </c>
      <c r="B12" s="3" t="s">
        <v>409</v>
      </c>
      <c r="C12" s="3" t="s">
        <v>410</v>
      </c>
      <c r="G12" s="3">
        <v>6.6959999999999996E-5</v>
      </c>
      <c r="H12" s="3">
        <v>3.2539999999999997E-5</v>
      </c>
      <c r="L12" s="3" t="s">
        <v>19</v>
      </c>
    </row>
    <row r="13" spans="1:12">
      <c r="A13" s="3" t="s">
        <v>389</v>
      </c>
      <c r="B13" s="3" t="s">
        <v>411</v>
      </c>
      <c r="C13" s="3" t="s">
        <v>412</v>
      </c>
      <c r="G13" s="3">
        <v>6.6820000000000001E-5</v>
      </c>
      <c r="H13" s="3">
        <v>3.2459999999999998E-5</v>
      </c>
      <c r="L13" s="3" t="s">
        <v>19</v>
      </c>
    </row>
    <row r="14" spans="1:12">
      <c r="A14" s="3" t="s">
        <v>389</v>
      </c>
      <c r="B14" s="3" t="s">
        <v>30</v>
      </c>
      <c r="C14" s="3" t="s">
        <v>413</v>
      </c>
      <c r="G14" s="3">
        <v>1.5829999999999999E-5</v>
      </c>
      <c r="H14" s="3">
        <v>6.4629999999999998E-6</v>
      </c>
      <c r="L14" s="3" t="s">
        <v>36</v>
      </c>
    </row>
    <row r="18" spans="3:16">
      <c r="C18" s="7" t="s">
        <v>100</v>
      </c>
      <c r="E18" s="3">
        <f>SUM(E2:E17)</f>
        <v>7</v>
      </c>
      <c r="F18" s="3">
        <f t="shared" ref="F18:H18" si="0">SUM(F2:F17)</f>
        <v>2.4769992922859163E-4</v>
      </c>
      <c r="G18" s="3">
        <f t="shared" si="0"/>
        <v>4.1892000000000003E-4</v>
      </c>
      <c r="H18" s="3">
        <f t="shared" si="0"/>
        <v>3.5108300000000003E-4</v>
      </c>
      <c r="M18" s="8" t="s">
        <v>101</v>
      </c>
      <c r="O18" s="7" t="s">
        <v>102</v>
      </c>
      <c r="P18" s="7" t="s">
        <v>103</v>
      </c>
    </row>
    <row r="19" spans="3:16">
      <c r="M19" s="9"/>
      <c r="O19" s="3">
        <v>126514</v>
      </c>
      <c r="P19" s="3">
        <v>276984</v>
      </c>
    </row>
    <row r="20" spans="3:16">
      <c r="M20" s="10"/>
      <c r="O20" s="3">
        <f>O19*G18</f>
        <v>52.999244880000006</v>
      </c>
      <c r="P20" s="3">
        <f>P19*H18</f>
        <v>97.244373672000009</v>
      </c>
    </row>
    <row r="21" spans="3:16">
      <c r="F21" s="3">
        <v>2.477E-4</v>
      </c>
      <c r="G21" s="3">
        <v>9.9593999999999995E-5</v>
      </c>
      <c r="H21" s="3">
        <v>5.1029000000000005E-4</v>
      </c>
      <c r="J21" s="27">
        <f>F21*F21*100000</f>
        <v>6.1355289999999998E-3</v>
      </c>
      <c r="K21" s="27">
        <f t="shared" ref="K21:L21" si="1">G21*G21*100000</f>
        <v>9.9189648359999981E-4</v>
      </c>
      <c r="L21" s="27">
        <f t="shared" si="1"/>
        <v>2.6039588410000005E-2</v>
      </c>
      <c r="O21" s="7" t="s">
        <v>104</v>
      </c>
    </row>
    <row r="22" spans="3:16">
      <c r="O22" s="3" t="s">
        <v>105</v>
      </c>
    </row>
    <row r="23" spans="3:16">
      <c r="F23" s="3">
        <v>4.1892600000000002E-4</v>
      </c>
      <c r="G23" s="3">
        <v>3.1381999999999997E-4</v>
      </c>
      <c r="H23" s="3">
        <v>5.4792999999999997E-4</v>
      </c>
      <c r="J23" s="27">
        <f>F23*F23*100000</f>
        <v>1.7549899347600002E-2</v>
      </c>
      <c r="K23" s="27">
        <f t="shared" ref="K23:L23" si="2">G23*G23*100000</f>
        <v>9.8482992399999986E-3</v>
      </c>
      <c r="L23" s="27">
        <f t="shared" si="2"/>
        <v>3.0022728489999997E-2</v>
      </c>
      <c r="O23" s="3">
        <v>28260</v>
      </c>
    </row>
    <row r="24" spans="3:16">
      <c r="O24" s="3">
        <v>7</v>
      </c>
    </row>
    <row r="25" spans="3:16">
      <c r="F25" s="3">
        <v>3.5020100000000002E-4</v>
      </c>
      <c r="G25" s="3">
        <v>2.8399799999999999E-4</v>
      </c>
      <c r="H25" s="3">
        <v>4.2719900000000001E-4</v>
      </c>
      <c r="J25" s="27">
        <f>F25*F25*100000</f>
        <v>1.2264074040100001E-2</v>
      </c>
      <c r="K25" s="27">
        <f t="shared" ref="K25:L25" si="3">G25*G25*100000</f>
        <v>8.0654864003999998E-3</v>
      </c>
      <c r="L25" s="27">
        <f t="shared" si="3"/>
        <v>1.8249898560100002E-2</v>
      </c>
    </row>
    <row r="100" spans="6:8">
      <c r="F100" s="6">
        <f>SUM(F1:F99)</f>
        <v>1.5122268584571834E-3</v>
      </c>
      <c r="G100" s="6">
        <f t="shared" ref="G100:H100" si="4">SUM(G1:G99)</f>
        <v>1.535252E-3</v>
      </c>
      <c r="H100" s="6">
        <f t="shared" si="4"/>
        <v>2.1875850000000001E-3</v>
      </c>
    </row>
    <row r="101" spans="6:8">
      <c r="F101" s="3">
        <f>F100*F100</f>
        <v>2.2868300714392821E-6</v>
      </c>
      <c r="G101" s="3">
        <f t="shared" ref="G101:H101" si="5">G100*G100</f>
        <v>2.356998703504E-6</v>
      </c>
      <c r="H101" s="3">
        <f t="shared" si="5"/>
        <v>4.7855281322250009E-6</v>
      </c>
    </row>
  </sheetData>
  <phoneticPr fontId="3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B1CF-3778-144F-94EC-90C3E039209C}">
  <sheetPr codeName="Sheet7"/>
  <dimension ref="A1:P400"/>
  <sheetViews>
    <sheetView workbookViewId="0">
      <selection activeCell="A2" sqref="A2"/>
    </sheetView>
  </sheetViews>
  <sheetFormatPr baseColWidth="10" defaultRowHeight="15"/>
  <cols>
    <col min="1" max="1" width="19.83203125" style="3" customWidth="1"/>
    <col min="2" max="2" width="18" style="3" customWidth="1"/>
    <col min="3" max="3" width="17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419</v>
      </c>
      <c r="B2" s="3" t="s">
        <v>553</v>
      </c>
      <c r="C2" s="3" t="s">
        <v>552</v>
      </c>
      <c r="D2" s="3" t="s">
        <v>67</v>
      </c>
      <c r="E2" s="3">
        <v>1</v>
      </c>
      <c r="F2" s="6">
        <f t="shared" ref="F2:F8" si="0">E2/28260</f>
        <v>3.5385704175513094E-5</v>
      </c>
      <c r="G2" s="3">
        <v>0</v>
      </c>
      <c r="H2" s="3">
        <v>4.0640000000000004E-6</v>
      </c>
      <c r="J2" s="3" t="s">
        <v>70</v>
      </c>
    </row>
    <row r="3" spans="1:12">
      <c r="A3" s="3" t="s">
        <v>419</v>
      </c>
      <c r="B3" s="3" t="s">
        <v>551</v>
      </c>
      <c r="C3" s="3" t="s">
        <v>550</v>
      </c>
      <c r="D3" s="3" t="s">
        <v>67</v>
      </c>
      <c r="E3" s="3">
        <v>1</v>
      </c>
      <c r="F3" s="6">
        <f t="shared" si="0"/>
        <v>3.5385704175513094E-5</v>
      </c>
      <c r="G3" s="3">
        <v>2.6869999999999999E-5</v>
      </c>
      <c r="H3" s="3">
        <v>1.219E-5</v>
      </c>
      <c r="I3" s="3" t="s">
        <v>15</v>
      </c>
      <c r="J3" s="3" t="s">
        <v>153</v>
      </c>
    </row>
    <row r="4" spans="1:12">
      <c r="A4" s="3" t="s">
        <v>419</v>
      </c>
      <c r="B4" s="3" t="s">
        <v>549</v>
      </c>
      <c r="C4" s="3" t="s">
        <v>548</v>
      </c>
      <c r="D4" s="3" t="s">
        <v>67</v>
      </c>
      <c r="E4" s="3">
        <v>1</v>
      </c>
      <c r="F4" s="6">
        <f t="shared" si="0"/>
        <v>3.5385704175513094E-5</v>
      </c>
      <c r="G4" s="3">
        <v>0</v>
      </c>
      <c r="H4" s="3">
        <v>1.083E-5</v>
      </c>
      <c r="I4" s="3" t="s">
        <v>15</v>
      </c>
    </row>
    <row r="5" spans="1:12">
      <c r="A5" s="3" t="s">
        <v>419</v>
      </c>
      <c r="B5" s="3" t="s">
        <v>547</v>
      </c>
      <c r="C5" s="3" t="s">
        <v>546</v>
      </c>
      <c r="D5" s="3" t="s">
        <v>67</v>
      </c>
      <c r="E5" s="3">
        <v>1</v>
      </c>
      <c r="F5" s="6">
        <f t="shared" si="0"/>
        <v>3.5385704175513094E-5</v>
      </c>
      <c r="L5" s="3" t="s">
        <v>77</v>
      </c>
    </row>
    <row r="6" spans="1:12">
      <c r="A6" s="3" t="s">
        <v>419</v>
      </c>
      <c r="B6" s="3" t="s">
        <v>545</v>
      </c>
      <c r="C6" s="3" t="s">
        <v>328</v>
      </c>
      <c r="D6" s="3" t="s">
        <v>67</v>
      </c>
      <c r="E6" s="3">
        <v>1</v>
      </c>
      <c r="F6" s="6">
        <f t="shared" si="0"/>
        <v>3.5385704175513094E-5</v>
      </c>
      <c r="G6" s="3">
        <v>1.791E-5</v>
      </c>
      <c r="H6" s="3">
        <v>8.123E-6</v>
      </c>
      <c r="L6" s="3" t="s">
        <v>77</v>
      </c>
    </row>
    <row r="7" spans="1:12">
      <c r="A7" s="3" t="s">
        <v>419</v>
      </c>
      <c r="B7" s="3" t="s">
        <v>30</v>
      </c>
      <c r="C7" s="3" t="s">
        <v>544</v>
      </c>
      <c r="D7" s="3" t="s">
        <v>67</v>
      </c>
      <c r="E7" s="3">
        <v>1</v>
      </c>
      <c r="F7" s="6">
        <f t="shared" si="0"/>
        <v>3.5385704175513094E-5</v>
      </c>
      <c r="G7" s="3">
        <v>7.894E-5</v>
      </c>
      <c r="H7" s="3">
        <v>3.9690000000000001E-5</v>
      </c>
      <c r="L7" s="3" t="s">
        <v>108</v>
      </c>
    </row>
    <row r="8" spans="1:12">
      <c r="A8" s="3" t="s">
        <v>419</v>
      </c>
      <c r="B8" s="3" t="s">
        <v>543</v>
      </c>
      <c r="C8" s="3" t="s">
        <v>542</v>
      </c>
      <c r="D8" s="3" t="s">
        <v>67</v>
      </c>
      <c r="E8" s="3">
        <v>2</v>
      </c>
      <c r="F8" s="6">
        <f t="shared" si="0"/>
        <v>7.0771408351026188E-5</v>
      </c>
      <c r="G8" s="3">
        <v>5.524E-5</v>
      </c>
      <c r="H8" s="3">
        <v>6.1320000000000002E-5</v>
      </c>
      <c r="I8" s="3" t="s">
        <v>15</v>
      </c>
      <c r="J8" s="3" t="s">
        <v>153</v>
      </c>
    </row>
    <row r="9" spans="1:12">
      <c r="A9" s="3" t="s">
        <v>419</v>
      </c>
      <c r="B9" s="3" t="s">
        <v>541</v>
      </c>
      <c r="C9" s="3" t="s">
        <v>540</v>
      </c>
      <c r="I9" s="3" t="s">
        <v>15</v>
      </c>
      <c r="J9" s="3" t="s">
        <v>16</v>
      </c>
    </row>
    <row r="10" spans="1:12">
      <c r="A10" s="3" t="s">
        <v>419</v>
      </c>
      <c r="B10" s="3" t="s">
        <v>174</v>
      </c>
      <c r="C10" s="3" t="s">
        <v>175</v>
      </c>
      <c r="J10" s="3" t="s">
        <v>16</v>
      </c>
    </row>
    <row r="11" spans="1:12">
      <c r="A11" s="3" t="s">
        <v>419</v>
      </c>
      <c r="B11" s="3" t="s">
        <v>539</v>
      </c>
      <c r="C11" s="3" t="s">
        <v>538</v>
      </c>
      <c r="G11" s="3">
        <v>1.7900000000000001E-5</v>
      </c>
      <c r="H11" s="3">
        <v>1.624E-5</v>
      </c>
      <c r="I11" s="3" t="s">
        <v>15</v>
      </c>
      <c r="J11" s="3" t="s">
        <v>70</v>
      </c>
    </row>
    <row r="12" spans="1:12">
      <c r="A12" s="3" t="s">
        <v>419</v>
      </c>
      <c r="B12" s="3" t="s">
        <v>30</v>
      </c>
      <c r="C12" s="3" t="s">
        <v>537</v>
      </c>
      <c r="G12" s="3">
        <v>8.9509999999999995E-6</v>
      </c>
      <c r="H12" s="3">
        <v>8.1210000000000007E-6</v>
      </c>
      <c r="J12" s="3" t="s">
        <v>70</v>
      </c>
    </row>
    <row r="13" spans="1:12">
      <c r="A13" s="3" t="s">
        <v>419</v>
      </c>
      <c r="B13" s="3" t="s">
        <v>30</v>
      </c>
      <c r="C13" s="3" t="s">
        <v>536</v>
      </c>
      <c r="G13" s="3">
        <v>0</v>
      </c>
      <c r="H13" s="3">
        <v>8.1219999999999995E-6</v>
      </c>
      <c r="J13" s="3" t="s">
        <v>70</v>
      </c>
    </row>
    <row r="14" spans="1:12">
      <c r="A14" s="3" t="s">
        <v>419</v>
      </c>
      <c r="B14" s="3" t="s">
        <v>30</v>
      </c>
      <c r="C14" s="3" t="s">
        <v>535</v>
      </c>
      <c r="G14" s="3">
        <v>0</v>
      </c>
      <c r="H14" s="3">
        <v>7.2150000000000004E-6</v>
      </c>
      <c r="I14" s="3" t="s">
        <v>15</v>
      </c>
      <c r="J14" s="3" t="s">
        <v>16</v>
      </c>
    </row>
    <row r="15" spans="1:12">
      <c r="A15" s="3" t="s">
        <v>419</v>
      </c>
      <c r="B15" s="3" t="s">
        <v>534</v>
      </c>
      <c r="C15" s="3" t="s">
        <v>533</v>
      </c>
      <c r="I15" s="3" t="s">
        <v>15</v>
      </c>
      <c r="J15" s="3" t="s">
        <v>16</v>
      </c>
    </row>
    <row r="16" spans="1:12">
      <c r="A16" s="3" t="s">
        <v>419</v>
      </c>
      <c r="B16" s="3" t="s">
        <v>532</v>
      </c>
      <c r="C16" s="3" t="s">
        <v>531</v>
      </c>
      <c r="G16" s="3">
        <v>8.9609999999999994E-6</v>
      </c>
      <c r="H16" s="3">
        <v>4.0629999999999999E-6</v>
      </c>
      <c r="J16" s="3" t="s">
        <v>16</v>
      </c>
    </row>
    <row r="17" spans="1:10">
      <c r="A17" s="3" t="s">
        <v>419</v>
      </c>
      <c r="B17" s="3" t="s">
        <v>530</v>
      </c>
      <c r="C17" s="3" t="s">
        <v>529</v>
      </c>
      <c r="I17" s="3" t="s">
        <v>15</v>
      </c>
      <c r="J17" s="3" t="s">
        <v>16</v>
      </c>
    </row>
    <row r="18" spans="1:10">
      <c r="A18" s="3" t="s">
        <v>419</v>
      </c>
      <c r="B18" s="3" t="s">
        <v>528</v>
      </c>
      <c r="C18" s="3" t="s">
        <v>527</v>
      </c>
      <c r="I18" s="3" t="s">
        <v>15</v>
      </c>
      <c r="J18" s="3" t="s">
        <v>16</v>
      </c>
    </row>
    <row r="19" spans="1:10">
      <c r="A19" s="3" t="s">
        <v>419</v>
      </c>
      <c r="B19" s="3" t="s">
        <v>526</v>
      </c>
      <c r="C19" s="3" t="s">
        <v>525</v>
      </c>
      <c r="J19" s="3" t="s">
        <v>16</v>
      </c>
    </row>
    <row r="20" spans="1:10">
      <c r="A20" s="3" t="s">
        <v>419</v>
      </c>
      <c r="B20" s="3" t="s">
        <v>524</v>
      </c>
      <c r="C20" s="3" t="s">
        <v>523</v>
      </c>
      <c r="J20" s="3" t="s">
        <v>16</v>
      </c>
    </row>
    <row r="21" spans="1:10">
      <c r="A21" s="3" t="s">
        <v>419</v>
      </c>
      <c r="B21" s="3" t="s">
        <v>522</v>
      </c>
      <c r="C21" s="3" t="s">
        <v>521</v>
      </c>
      <c r="J21" s="3" t="s">
        <v>70</v>
      </c>
    </row>
    <row r="22" spans="1:10">
      <c r="A22" s="3" t="s">
        <v>419</v>
      </c>
      <c r="B22" s="3" t="s">
        <v>520</v>
      </c>
      <c r="C22" s="3" t="s">
        <v>519</v>
      </c>
      <c r="I22" s="3" t="s">
        <v>15</v>
      </c>
      <c r="J22" s="3" t="s">
        <v>16</v>
      </c>
    </row>
    <row r="23" spans="1:10">
      <c r="A23" s="3" t="s">
        <v>419</v>
      </c>
      <c r="B23" s="3" t="s">
        <v>518</v>
      </c>
      <c r="C23" s="3" t="s">
        <v>517</v>
      </c>
      <c r="G23" s="3">
        <v>0</v>
      </c>
      <c r="H23" s="3">
        <v>4.0620000000000002E-6</v>
      </c>
      <c r="I23" s="3" t="s">
        <v>15</v>
      </c>
      <c r="J23" s="3" t="s">
        <v>16</v>
      </c>
    </row>
    <row r="24" spans="1:10">
      <c r="A24" s="3" t="s">
        <v>419</v>
      </c>
      <c r="B24" s="3" t="s">
        <v>516</v>
      </c>
      <c r="C24" s="3" t="s">
        <v>515</v>
      </c>
      <c r="I24" s="3" t="s">
        <v>15</v>
      </c>
    </row>
    <row r="25" spans="1:10">
      <c r="A25" s="3" t="s">
        <v>419</v>
      </c>
      <c r="B25" s="3" t="s">
        <v>514</v>
      </c>
      <c r="C25" s="3" t="s">
        <v>513</v>
      </c>
      <c r="G25" s="3">
        <v>1.7900000000000001E-5</v>
      </c>
      <c r="H25" s="3">
        <v>8.1210000000000007E-6</v>
      </c>
      <c r="I25" s="3" t="s">
        <v>15</v>
      </c>
    </row>
    <row r="26" spans="1:10">
      <c r="A26" s="3" t="s">
        <v>419</v>
      </c>
      <c r="B26" s="3" t="s">
        <v>512</v>
      </c>
      <c r="C26" s="3" t="s">
        <v>511</v>
      </c>
      <c r="G26" s="3">
        <v>0</v>
      </c>
      <c r="H26" s="3">
        <v>1.219E-5</v>
      </c>
      <c r="I26" s="3" t="s">
        <v>15</v>
      </c>
    </row>
    <row r="27" spans="1:10">
      <c r="A27" s="3" t="s">
        <v>419</v>
      </c>
      <c r="B27" s="3" t="s">
        <v>510</v>
      </c>
      <c r="C27" s="3" t="s">
        <v>509</v>
      </c>
      <c r="I27" s="3" t="s">
        <v>15</v>
      </c>
    </row>
    <row r="28" spans="1:10">
      <c r="A28" s="3" t="s">
        <v>419</v>
      </c>
      <c r="B28" s="3" t="s">
        <v>508</v>
      </c>
      <c r="C28" s="3" t="s">
        <v>507</v>
      </c>
      <c r="G28" s="3">
        <v>1.791E-5</v>
      </c>
      <c r="H28" s="3">
        <v>8.1219999999999995E-6</v>
      </c>
      <c r="I28" s="3" t="s">
        <v>15</v>
      </c>
    </row>
    <row r="29" spans="1:10">
      <c r="A29" s="3" t="s">
        <v>419</v>
      </c>
      <c r="B29" s="3" t="s">
        <v>506</v>
      </c>
      <c r="C29" s="3" t="s">
        <v>505</v>
      </c>
      <c r="G29" s="3">
        <v>8.9530000000000005E-6</v>
      </c>
      <c r="H29" s="3">
        <v>4.0609999999999997E-6</v>
      </c>
      <c r="I29" s="3" t="s">
        <v>15</v>
      </c>
    </row>
    <row r="30" spans="1:10">
      <c r="A30" s="3" t="s">
        <v>419</v>
      </c>
      <c r="B30" s="3" t="s">
        <v>504</v>
      </c>
      <c r="C30" s="3" t="s">
        <v>503</v>
      </c>
      <c r="G30" s="3">
        <v>7.8909999999999995E-6</v>
      </c>
      <c r="H30" s="3">
        <v>7.2139999999999999E-6</v>
      </c>
      <c r="I30" s="3" t="s">
        <v>15</v>
      </c>
    </row>
    <row r="31" spans="1:10">
      <c r="A31" s="3" t="s">
        <v>419</v>
      </c>
      <c r="B31" s="3" t="s">
        <v>502</v>
      </c>
      <c r="C31" s="3" t="s">
        <v>501</v>
      </c>
      <c r="I31" s="3" t="s">
        <v>15</v>
      </c>
    </row>
    <row r="32" spans="1:10">
      <c r="A32" s="3" t="s">
        <v>419</v>
      </c>
      <c r="B32" s="3" t="s">
        <v>500</v>
      </c>
      <c r="C32" s="3" t="s">
        <v>499</v>
      </c>
      <c r="G32" s="3">
        <v>7.8930000000000005E-6</v>
      </c>
      <c r="H32" s="3">
        <v>2.1650000000000001E-5</v>
      </c>
      <c r="I32" s="3" t="s">
        <v>15</v>
      </c>
    </row>
    <row r="33" spans="1:9">
      <c r="A33" s="3" t="s">
        <v>419</v>
      </c>
      <c r="B33" s="3" t="s">
        <v>498</v>
      </c>
      <c r="C33" s="3" t="s">
        <v>497</v>
      </c>
      <c r="I33" s="3" t="s">
        <v>15</v>
      </c>
    </row>
    <row r="34" spans="1:9">
      <c r="A34" s="3" t="s">
        <v>419</v>
      </c>
      <c r="B34" s="3" t="s">
        <v>496</v>
      </c>
      <c r="C34" s="3" t="s">
        <v>495</v>
      </c>
      <c r="I34" s="3" t="s">
        <v>15</v>
      </c>
    </row>
    <row r="35" spans="1:9">
      <c r="A35" s="3" t="s">
        <v>419</v>
      </c>
      <c r="B35" s="3" t="s">
        <v>494</v>
      </c>
      <c r="C35" s="3" t="s">
        <v>493</v>
      </c>
      <c r="G35" s="3">
        <v>8.9579999999999996E-6</v>
      </c>
      <c r="H35" s="3">
        <v>4.0620000000000002E-6</v>
      </c>
      <c r="I35" s="3" t="s">
        <v>15</v>
      </c>
    </row>
    <row r="36" spans="1:9">
      <c r="A36" s="3" t="s">
        <v>419</v>
      </c>
      <c r="B36" s="3" t="s">
        <v>492</v>
      </c>
      <c r="C36" s="3" t="s">
        <v>491</v>
      </c>
      <c r="I36" s="3" t="s">
        <v>15</v>
      </c>
    </row>
    <row r="37" spans="1:9">
      <c r="A37" s="3" t="s">
        <v>419</v>
      </c>
      <c r="B37" s="3" t="s">
        <v>490</v>
      </c>
      <c r="C37" s="3" t="s">
        <v>489</v>
      </c>
      <c r="I37" s="3" t="s">
        <v>15</v>
      </c>
    </row>
    <row r="38" spans="1:9">
      <c r="A38" s="3" t="s">
        <v>419</v>
      </c>
      <c r="B38" s="3" t="s">
        <v>488</v>
      </c>
      <c r="C38" s="3" t="s">
        <v>487</v>
      </c>
      <c r="G38" s="3">
        <v>8.9560000000000003E-6</v>
      </c>
      <c r="H38" s="3">
        <v>4.0620000000000002E-6</v>
      </c>
      <c r="I38" s="3" t="s">
        <v>15</v>
      </c>
    </row>
    <row r="39" spans="1:9">
      <c r="A39" s="3" t="s">
        <v>419</v>
      </c>
      <c r="B39" s="3" t="s">
        <v>486</v>
      </c>
      <c r="C39" s="3" t="s">
        <v>485</v>
      </c>
      <c r="I39" s="3" t="s">
        <v>15</v>
      </c>
    </row>
    <row r="40" spans="1:9">
      <c r="A40" s="3" t="s">
        <v>419</v>
      </c>
      <c r="B40" s="3" t="s">
        <v>484</v>
      </c>
      <c r="C40" s="3" t="s">
        <v>483</v>
      </c>
      <c r="G40" s="3">
        <v>0</v>
      </c>
      <c r="H40" s="3">
        <v>8.1219999999999995E-6</v>
      </c>
      <c r="I40" s="3" t="s">
        <v>15</v>
      </c>
    </row>
    <row r="41" spans="1:9">
      <c r="A41" s="3" t="s">
        <v>419</v>
      </c>
      <c r="B41" s="3" t="s">
        <v>482</v>
      </c>
      <c r="C41" s="3" t="s">
        <v>481</v>
      </c>
      <c r="G41" s="3">
        <v>0</v>
      </c>
      <c r="H41" s="3">
        <v>4.0620000000000002E-6</v>
      </c>
      <c r="I41" s="3" t="s">
        <v>15</v>
      </c>
    </row>
    <row r="42" spans="1:9">
      <c r="A42" s="3" t="s">
        <v>419</v>
      </c>
      <c r="B42" s="3" t="s">
        <v>480</v>
      </c>
      <c r="C42" s="3" t="s">
        <v>479</v>
      </c>
      <c r="I42" s="3" t="s">
        <v>15</v>
      </c>
    </row>
    <row r="43" spans="1:9">
      <c r="A43" s="3" t="s">
        <v>419</v>
      </c>
      <c r="B43" s="3" t="s">
        <v>478</v>
      </c>
      <c r="C43" s="3" t="s">
        <v>477</v>
      </c>
      <c r="I43" s="3" t="s">
        <v>15</v>
      </c>
    </row>
    <row r="44" spans="1:9">
      <c r="A44" s="3" t="s">
        <v>419</v>
      </c>
      <c r="B44" s="3" t="s">
        <v>476</v>
      </c>
      <c r="C44" s="3" t="s">
        <v>475</v>
      </c>
      <c r="I44" s="3" t="s">
        <v>15</v>
      </c>
    </row>
    <row r="45" spans="1:9">
      <c r="A45" s="3" t="s">
        <v>419</v>
      </c>
      <c r="B45" s="3" t="s">
        <v>474</v>
      </c>
      <c r="C45" s="3" t="s">
        <v>473</v>
      </c>
      <c r="G45" s="3">
        <v>3.5819999999999999E-5</v>
      </c>
      <c r="H45" s="3">
        <v>2.4369999999999999E-5</v>
      </c>
      <c r="I45" s="3" t="s">
        <v>15</v>
      </c>
    </row>
    <row r="46" spans="1:9">
      <c r="A46" s="3" t="s">
        <v>419</v>
      </c>
      <c r="B46" s="3" t="s">
        <v>30</v>
      </c>
      <c r="C46" s="3" t="s">
        <v>472</v>
      </c>
      <c r="I46" s="3" t="s">
        <v>15</v>
      </c>
    </row>
    <row r="47" spans="1:9">
      <c r="A47" s="3" t="s">
        <v>419</v>
      </c>
      <c r="B47" s="3" t="s">
        <v>30</v>
      </c>
      <c r="C47" s="3" t="s">
        <v>471</v>
      </c>
      <c r="I47" s="3" t="s">
        <v>15</v>
      </c>
    </row>
    <row r="48" spans="1:9">
      <c r="A48" s="3" t="s">
        <v>419</v>
      </c>
      <c r="B48" s="3" t="s">
        <v>30</v>
      </c>
      <c r="C48" s="3" t="s">
        <v>470</v>
      </c>
      <c r="I48" s="3" t="s">
        <v>15</v>
      </c>
    </row>
    <row r="49" spans="1:12">
      <c r="A49" s="3" t="s">
        <v>419</v>
      </c>
      <c r="B49" s="3" t="s">
        <v>469</v>
      </c>
      <c r="C49" s="3" t="s">
        <v>468</v>
      </c>
      <c r="I49" s="3" t="s">
        <v>15</v>
      </c>
    </row>
    <row r="50" spans="1:12">
      <c r="A50" s="3" t="s">
        <v>419</v>
      </c>
      <c r="B50" s="3" t="s">
        <v>467</v>
      </c>
      <c r="C50" s="3" t="s">
        <v>466</v>
      </c>
      <c r="I50" s="3" t="s">
        <v>15</v>
      </c>
    </row>
    <row r="51" spans="1:12">
      <c r="A51" s="3" t="s">
        <v>419</v>
      </c>
      <c r="B51" s="3" t="s">
        <v>30</v>
      </c>
      <c r="C51" s="3" t="s">
        <v>465</v>
      </c>
      <c r="I51" s="3" t="s">
        <v>15</v>
      </c>
    </row>
    <row r="52" spans="1:12">
      <c r="A52" s="3" t="s">
        <v>419</v>
      </c>
      <c r="B52" s="3" t="s">
        <v>30</v>
      </c>
      <c r="C52" s="3" t="s">
        <v>464</v>
      </c>
      <c r="G52" s="3">
        <v>0</v>
      </c>
      <c r="H52" s="3">
        <v>8.1259999999999998E-6</v>
      </c>
      <c r="I52" s="3" t="s">
        <v>15</v>
      </c>
    </row>
    <row r="53" spans="1:12">
      <c r="A53" s="3" t="s">
        <v>419</v>
      </c>
      <c r="B53" s="3" t="s">
        <v>463</v>
      </c>
      <c r="C53" s="3" t="s">
        <v>462</v>
      </c>
      <c r="I53" s="3" t="s">
        <v>15</v>
      </c>
    </row>
    <row r="54" spans="1:12">
      <c r="A54" s="3" t="s">
        <v>419</v>
      </c>
      <c r="B54" s="3" t="s">
        <v>461</v>
      </c>
      <c r="C54" s="3" t="s">
        <v>460</v>
      </c>
      <c r="I54" s="3" t="s">
        <v>15</v>
      </c>
    </row>
    <row r="55" spans="1:12">
      <c r="A55" s="3" t="s">
        <v>419</v>
      </c>
      <c r="B55" s="3" t="s">
        <v>459</v>
      </c>
      <c r="C55" s="3" t="s">
        <v>458</v>
      </c>
      <c r="G55" s="3">
        <v>0</v>
      </c>
      <c r="H55" s="3">
        <v>4.0609999999999997E-6</v>
      </c>
      <c r="I55" s="3" t="s">
        <v>15</v>
      </c>
    </row>
    <row r="56" spans="1:12">
      <c r="A56" s="3" t="s">
        <v>419</v>
      </c>
      <c r="B56" s="3" t="s">
        <v>457</v>
      </c>
      <c r="C56" s="3" t="s">
        <v>456</v>
      </c>
      <c r="I56" s="3" t="s">
        <v>15</v>
      </c>
    </row>
    <row r="57" spans="1:12">
      <c r="A57" s="3" t="s">
        <v>419</v>
      </c>
      <c r="B57" s="3" t="s">
        <v>455</v>
      </c>
      <c r="C57" s="3" t="s">
        <v>454</v>
      </c>
      <c r="G57" s="3">
        <v>8.9549999999999998E-6</v>
      </c>
      <c r="H57" s="3">
        <v>4.0620000000000002E-6</v>
      </c>
      <c r="L57" s="3" t="s">
        <v>19</v>
      </c>
    </row>
    <row r="58" spans="1:12">
      <c r="A58" s="3" t="s">
        <v>419</v>
      </c>
      <c r="B58" s="3" t="s">
        <v>453</v>
      </c>
      <c r="C58" s="3" t="s">
        <v>452</v>
      </c>
      <c r="G58" s="3">
        <v>0</v>
      </c>
      <c r="H58" s="3">
        <v>4.0620000000000002E-6</v>
      </c>
      <c r="L58" s="3" t="s">
        <v>19</v>
      </c>
    </row>
    <row r="59" spans="1:12">
      <c r="A59" s="3" t="s">
        <v>419</v>
      </c>
      <c r="B59" s="3" t="s">
        <v>451</v>
      </c>
      <c r="C59" s="3" t="s">
        <v>450</v>
      </c>
      <c r="G59" s="3">
        <v>8.952E-6</v>
      </c>
      <c r="H59" s="3">
        <v>4.0609999999999997E-6</v>
      </c>
      <c r="L59" s="3" t="s">
        <v>19</v>
      </c>
    </row>
    <row r="60" spans="1:12">
      <c r="A60" s="3" t="s">
        <v>419</v>
      </c>
      <c r="B60" s="3" t="s">
        <v>449</v>
      </c>
      <c r="C60" s="3" t="s">
        <v>448</v>
      </c>
      <c r="G60" s="3">
        <v>8.9509999999999995E-6</v>
      </c>
      <c r="H60" s="3">
        <v>4.0609999999999997E-6</v>
      </c>
      <c r="L60" s="3" t="s">
        <v>19</v>
      </c>
    </row>
    <row r="61" spans="1:12">
      <c r="A61" s="3" t="s">
        <v>419</v>
      </c>
      <c r="B61" s="3" t="s">
        <v>447</v>
      </c>
      <c r="C61" s="3" t="s">
        <v>446</v>
      </c>
      <c r="G61" s="3">
        <v>8.9539999999999993E-6</v>
      </c>
      <c r="H61" s="3">
        <v>4.0609999999999997E-6</v>
      </c>
      <c r="L61" s="3" t="s">
        <v>19</v>
      </c>
    </row>
    <row r="62" spans="1:12">
      <c r="A62" s="3" t="s">
        <v>419</v>
      </c>
      <c r="B62" s="3" t="s">
        <v>445</v>
      </c>
      <c r="C62" s="3" t="s">
        <v>444</v>
      </c>
      <c r="G62" s="3">
        <v>0</v>
      </c>
      <c r="H62" s="3">
        <v>2.031E-5</v>
      </c>
      <c r="L62" s="3" t="s">
        <v>19</v>
      </c>
    </row>
    <row r="63" spans="1:12">
      <c r="A63" s="3" t="s">
        <v>419</v>
      </c>
      <c r="B63" s="3" t="s">
        <v>443</v>
      </c>
      <c r="C63" s="3" t="s">
        <v>442</v>
      </c>
      <c r="G63" s="3">
        <v>0</v>
      </c>
      <c r="H63" s="3">
        <v>4.0609999999999997E-6</v>
      </c>
      <c r="L63" s="3" t="s">
        <v>19</v>
      </c>
    </row>
    <row r="64" spans="1:12">
      <c r="A64" s="3" t="s">
        <v>419</v>
      </c>
      <c r="B64" s="3" t="s">
        <v>441</v>
      </c>
      <c r="C64" s="3" t="s">
        <v>440</v>
      </c>
      <c r="G64" s="3">
        <v>0</v>
      </c>
      <c r="H64" s="3">
        <v>4.0609999999999997E-6</v>
      </c>
      <c r="L64" s="3" t="s">
        <v>19</v>
      </c>
    </row>
    <row r="65" spans="1:12">
      <c r="A65" s="3" t="s">
        <v>419</v>
      </c>
      <c r="B65" s="3" t="s">
        <v>439</v>
      </c>
      <c r="C65" s="3" t="s">
        <v>438</v>
      </c>
      <c r="G65" s="3">
        <v>0</v>
      </c>
      <c r="H65" s="3">
        <v>4.0609999999999997E-6</v>
      </c>
      <c r="L65" s="3" t="s">
        <v>19</v>
      </c>
    </row>
    <row r="66" spans="1:12">
      <c r="A66" s="3" t="s">
        <v>419</v>
      </c>
      <c r="B66" s="3" t="s">
        <v>437</v>
      </c>
      <c r="C66" s="3" t="s">
        <v>436</v>
      </c>
      <c r="G66" s="3">
        <v>8.9570000000000008E-6</v>
      </c>
      <c r="H66" s="3">
        <v>4.0620000000000002E-6</v>
      </c>
      <c r="L66" s="3" t="s">
        <v>19</v>
      </c>
    </row>
    <row r="67" spans="1:12">
      <c r="A67" s="3" t="s">
        <v>419</v>
      </c>
      <c r="B67" s="3" t="s">
        <v>435</v>
      </c>
      <c r="C67" s="3" t="s">
        <v>434</v>
      </c>
      <c r="G67" s="3">
        <v>8.9570000000000008E-6</v>
      </c>
      <c r="H67" s="3">
        <v>4.0620000000000002E-6</v>
      </c>
      <c r="L67" s="3" t="s">
        <v>19</v>
      </c>
    </row>
    <row r="68" spans="1:12">
      <c r="A68" s="3" t="s">
        <v>419</v>
      </c>
      <c r="B68" s="3" t="s">
        <v>433</v>
      </c>
      <c r="C68" s="3" t="s">
        <v>432</v>
      </c>
      <c r="G68" s="3">
        <v>8.9570000000000008E-6</v>
      </c>
      <c r="H68" s="3">
        <v>4.0629999999999999E-6</v>
      </c>
      <c r="L68" s="3" t="s">
        <v>19</v>
      </c>
    </row>
    <row r="69" spans="1:12">
      <c r="A69" s="3" t="s">
        <v>419</v>
      </c>
      <c r="B69" s="3" t="s">
        <v>431</v>
      </c>
      <c r="C69" s="3" t="s">
        <v>430</v>
      </c>
      <c r="G69" s="3">
        <v>0</v>
      </c>
      <c r="H69" s="3">
        <v>4.0629999999999999E-6</v>
      </c>
      <c r="L69" s="3" t="s">
        <v>19</v>
      </c>
    </row>
    <row r="70" spans="1:12">
      <c r="A70" s="3" t="s">
        <v>419</v>
      </c>
      <c r="B70" s="3" t="s">
        <v>429</v>
      </c>
      <c r="C70" s="3" t="s">
        <v>428</v>
      </c>
      <c r="G70" s="3">
        <v>0</v>
      </c>
      <c r="H70" s="3">
        <v>4.0620000000000002E-6</v>
      </c>
      <c r="L70" s="3" t="s">
        <v>19</v>
      </c>
    </row>
    <row r="71" spans="1:12">
      <c r="A71" s="3" t="s">
        <v>419</v>
      </c>
      <c r="B71" s="3" t="s">
        <v>30</v>
      </c>
      <c r="C71" s="3" t="s">
        <v>427</v>
      </c>
      <c r="G71" s="3">
        <v>0</v>
      </c>
      <c r="H71" s="3">
        <v>4.0609999999999997E-6</v>
      </c>
      <c r="L71" s="3" t="s">
        <v>32</v>
      </c>
    </row>
    <row r="72" spans="1:12">
      <c r="A72" s="3" t="s">
        <v>419</v>
      </c>
      <c r="B72" s="3" t="s">
        <v>30</v>
      </c>
      <c r="C72" s="3" t="s">
        <v>426</v>
      </c>
      <c r="G72" s="3">
        <v>0</v>
      </c>
      <c r="H72" s="3">
        <v>8.1240000000000005E-6</v>
      </c>
      <c r="L72" s="3" t="s">
        <v>32</v>
      </c>
    </row>
    <row r="73" spans="1:12">
      <c r="A73" s="3" t="s">
        <v>419</v>
      </c>
      <c r="B73" s="3" t="s">
        <v>30</v>
      </c>
      <c r="C73" s="3" t="s">
        <v>425</v>
      </c>
      <c r="G73" s="3">
        <v>0</v>
      </c>
      <c r="H73" s="3">
        <v>3.2379999999999998E-5</v>
      </c>
      <c r="L73" s="3" t="s">
        <v>32</v>
      </c>
    </row>
    <row r="74" spans="1:12">
      <c r="A74" s="3" t="s">
        <v>419</v>
      </c>
      <c r="B74" s="3" t="s">
        <v>30</v>
      </c>
      <c r="C74" s="3" t="s">
        <v>424</v>
      </c>
      <c r="G74" s="3">
        <v>0</v>
      </c>
      <c r="H74" s="3">
        <v>3.2289999999999997E-5</v>
      </c>
      <c r="L74" s="3" t="s">
        <v>32</v>
      </c>
    </row>
    <row r="75" spans="1:12">
      <c r="A75" s="3" t="s">
        <v>419</v>
      </c>
      <c r="B75" s="3" t="s">
        <v>30</v>
      </c>
      <c r="C75" s="3" t="s">
        <v>423</v>
      </c>
      <c r="G75" s="3">
        <v>8.9670000000000007E-6</v>
      </c>
      <c r="H75" s="3">
        <v>4.065E-6</v>
      </c>
      <c r="L75" s="3" t="s">
        <v>36</v>
      </c>
    </row>
    <row r="76" spans="1:12">
      <c r="A76" s="3" t="s">
        <v>419</v>
      </c>
      <c r="B76" s="3" t="s">
        <v>30</v>
      </c>
      <c r="C76" s="3" t="s">
        <v>422</v>
      </c>
      <c r="G76" s="3">
        <v>0</v>
      </c>
      <c r="H76" s="3">
        <v>4.0629999999999999E-6</v>
      </c>
      <c r="L76" s="3" t="s">
        <v>36</v>
      </c>
    </row>
    <row r="77" spans="1:12">
      <c r="A77" s="3" t="s">
        <v>419</v>
      </c>
      <c r="B77" s="3" t="s">
        <v>30</v>
      </c>
      <c r="C77" s="3" t="s">
        <v>421</v>
      </c>
      <c r="G77" s="3">
        <v>8.9539999999999993E-6</v>
      </c>
      <c r="H77" s="3">
        <v>8.1240000000000005E-6</v>
      </c>
      <c r="L77" s="3" t="s">
        <v>36</v>
      </c>
    </row>
    <row r="78" spans="1:12">
      <c r="A78" s="3" t="s">
        <v>419</v>
      </c>
      <c r="B78" s="3" t="s">
        <v>30</v>
      </c>
      <c r="C78" s="3" t="s">
        <v>420</v>
      </c>
      <c r="G78" s="3">
        <v>0</v>
      </c>
      <c r="H78" s="3">
        <v>4.0659999999999997E-6</v>
      </c>
      <c r="L78" s="3" t="s">
        <v>36</v>
      </c>
    </row>
    <row r="79" spans="1:12">
      <c r="A79" s="3" t="s">
        <v>419</v>
      </c>
      <c r="B79" s="3" t="s">
        <v>30</v>
      </c>
      <c r="C79" s="3" t="s">
        <v>418</v>
      </c>
      <c r="G79" s="3">
        <v>8.9740000000000008E-6</v>
      </c>
      <c r="H79" s="3">
        <v>4.0679999999999998E-6</v>
      </c>
      <c r="L79" s="3" t="s">
        <v>36</v>
      </c>
    </row>
    <row r="83" spans="3:16">
      <c r="C83" s="8" t="s">
        <v>417</v>
      </c>
      <c r="E83" s="3">
        <f>SUM(E2:E82)</f>
        <v>8</v>
      </c>
      <c r="F83" s="3">
        <f>SUM(F2:F82)</f>
        <v>2.8308563340410475E-4</v>
      </c>
      <c r="G83" s="3">
        <f>SUM(G2:G82)</f>
        <v>4.1863099999999993E-4</v>
      </c>
      <c r="H83" s="3">
        <f>SUM(H2:H82)</f>
        <v>4.7661599999999964E-4</v>
      </c>
      <c r="M83" s="8" t="s">
        <v>101</v>
      </c>
      <c r="O83" s="7" t="s">
        <v>102</v>
      </c>
      <c r="P83" s="7" t="s">
        <v>103</v>
      </c>
    </row>
    <row r="84" spans="3:16">
      <c r="M84" s="9"/>
      <c r="O84" s="3">
        <v>126730</v>
      </c>
      <c r="P84" s="3">
        <v>277230</v>
      </c>
    </row>
    <row r="85" spans="3:16">
      <c r="J85" s="28"/>
      <c r="K85" s="28"/>
      <c r="M85" s="10"/>
      <c r="O85" s="3">
        <f>O84*G83</f>
        <v>53.053106629999988</v>
      </c>
      <c r="P85" s="3">
        <f>P84*H83</f>
        <v>132.13225367999991</v>
      </c>
    </row>
    <row r="86" spans="3:16">
      <c r="F86" s="3">
        <v>2.8308599999999999E-4</v>
      </c>
      <c r="G86" s="3">
        <v>1.2222399999999999E-4</v>
      </c>
      <c r="H86" s="3">
        <v>5.5771499999999997E-4</v>
      </c>
      <c r="J86" s="3">
        <f>F86*F86*100000</f>
        <v>8.0137683396000001E-3</v>
      </c>
      <c r="K86" s="3">
        <f>G86*G86*100000</f>
        <v>1.4938706175999998E-3</v>
      </c>
      <c r="L86" s="3">
        <f>H86*H86*100000</f>
        <v>3.1104602122499995E-2</v>
      </c>
      <c r="O86" s="7" t="s">
        <v>104</v>
      </c>
    </row>
    <row r="87" spans="3:16">
      <c r="O87" s="3" t="s">
        <v>416</v>
      </c>
    </row>
    <row r="88" spans="3:16">
      <c r="F88" s="3">
        <v>4.18212E-4</v>
      </c>
      <c r="G88" s="3">
        <v>3.1328500000000001E-4</v>
      </c>
      <c r="H88" s="3">
        <v>5.4699600000000001E-4</v>
      </c>
      <c r="J88" s="3">
        <f>F88*F88*100000</f>
        <v>1.74901276944E-2</v>
      </c>
      <c r="K88" s="3">
        <f>G88*G88*100000</f>
        <v>9.8147491225000008E-3</v>
      </c>
      <c r="L88" s="3">
        <f>H88*H88*100000</f>
        <v>2.9920462401600002E-2</v>
      </c>
      <c r="O88" s="3">
        <v>28260</v>
      </c>
    </row>
    <row r="89" spans="3:16">
      <c r="O89" s="3">
        <v>8</v>
      </c>
    </row>
    <row r="90" spans="3:16">
      <c r="F90" s="3">
        <v>4.7613899999999999E-4</v>
      </c>
      <c r="G90" s="3">
        <v>3.9839600000000003E-4</v>
      </c>
      <c r="H90" s="3">
        <v>5.6461499999999997E-4</v>
      </c>
      <c r="J90" s="3">
        <f>F90*F90*100000</f>
        <v>2.2670834732099999E-2</v>
      </c>
      <c r="K90" s="3">
        <f>G90*G90*100000</f>
        <v>1.5871937281600003E-2</v>
      </c>
      <c r="L90" s="3">
        <f>H90*H90*100000</f>
        <v>3.1879009822499998E-2</v>
      </c>
    </row>
    <row r="399" spans="6:8">
      <c r="F399" s="6">
        <f>SUM(F2:F398)</f>
        <v>1.7436082668082094E-3</v>
      </c>
      <c r="G399" s="6">
        <f>SUM(G2:G398)</f>
        <v>1.6711669999999999E-3</v>
      </c>
      <c r="H399" s="6">
        <f>SUM(H2:H398)</f>
        <v>2.6225579999999992E-3</v>
      </c>
    </row>
    <row r="400" spans="6:8">
      <c r="F400" s="3">
        <f>F399*F399</f>
        <v>3.0401697880819282E-6</v>
      </c>
      <c r="G400" s="3">
        <f>G399*G399</f>
        <v>2.7927991418889995E-6</v>
      </c>
      <c r="H400" s="3">
        <f>H399*H399</f>
        <v>6.8778104633639963E-6</v>
      </c>
    </row>
  </sheetData>
  <phoneticPr fontId="3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B59FD-1563-3C4B-B683-35E189BC9B6C}">
  <sheetPr codeName="Sheet8"/>
  <dimension ref="A1:P47"/>
  <sheetViews>
    <sheetView topLeftCell="A10" workbookViewId="0">
      <selection activeCell="F20" sqref="F20"/>
    </sheetView>
  </sheetViews>
  <sheetFormatPr baseColWidth="10" defaultRowHeight="15"/>
  <cols>
    <col min="1" max="1" width="21.5" style="3" customWidth="1"/>
    <col min="2" max="2" width="17.1640625" style="3" customWidth="1"/>
    <col min="3" max="3" width="14.33203125" style="3" customWidth="1"/>
    <col min="4" max="5" width="10.83203125" style="3"/>
    <col min="6" max="8" width="12" style="3" bestFit="1" customWidth="1"/>
    <col min="9" max="16384" width="10.83203125" style="3"/>
  </cols>
  <sheetData>
    <row r="1" spans="1:12" s="7" customFormat="1">
      <c r="A1" s="30" t="s">
        <v>0</v>
      </c>
      <c r="B1" s="30" t="s">
        <v>1</v>
      </c>
      <c r="C1" s="30" t="s">
        <v>2</v>
      </c>
      <c r="D1" s="30" t="s">
        <v>3</v>
      </c>
      <c r="E1" s="31" t="s">
        <v>4</v>
      </c>
      <c r="F1" s="31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0" t="s">
        <v>10</v>
      </c>
      <c r="L1" s="30" t="s">
        <v>11</v>
      </c>
    </row>
    <row r="2" spans="1:12">
      <c r="A2" s="3" t="s">
        <v>555</v>
      </c>
      <c r="B2" s="3" t="s">
        <v>600</v>
      </c>
      <c r="C2" s="3" t="s">
        <v>599</v>
      </c>
      <c r="D2" s="3" t="s">
        <v>67</v>
      </c>
      <c r="E2" s="3">
        <v>1</v>
      </c>
      <c r="F2" s="29">
        <f t="shared" ref="F2:F12" si="0">E2/28260</f>
        <v>3.5385704175513094E-5</v>
      </c>
      <c r="G2" s="3">
        <v>3.7629999999999997E-5</v>
      </c>
      <c r="H2" s="3">
        <v>2.9309999999999999E-5</v>
      </c>
      <c r="I2" s="3" t="s">
        <v>598</v>
      </c>
      <c r="J2" s="3" t="s">
        <v>16</v>
      </c>
    </row>
    <row r="3" spans="1:12">
      <c r="A3" s="3" t="s">
        <v>555</v>
      </c>
      <c r="B3" s="3" t="s">
        <v>30</v>
      </c>
      <c r="C3" s="3" t="s">
        <v>175</v>
      </c>
      <c r="D3" s="3" t="s">
        <v>67</v>
      </c>
      <c r="E3" s="3">
        <v>1</v>
      </c>
      <c r="F3" s="29">
        <f t="shared" si="0"/>
        <v>3.5385704175513094E-5</v>
      </c>
      <c r="J3" s="3" t="s">
        <v>16</v>
      </c>
    </row>
    <row r="4" spans="1:12">
      <c r="A4" s="3" t="s">
        <v>555</v>
      </c>
      <c r="B4" s="3" t="s">
        <v>597</v>
      </c>
      <c r="C4" s="3" t="s">
        <v>596</v>
      </c>
      <c r="D4" s="3" t="s">
        <v>67</v>
      </c>
      <c r="E4" s="3">
        <v>1</v>
      </c>
      <c r="F4" s="29">
        <f t="shared" si="0"/>
        <v>3.5385704175513094E-5</v>
      </c>
      <c r="L4" s="3" t="s">
        <v>19</v>
      </c>
    </row>
    <row r="5" spans="1:12">
      <c r="A5" s="3" t="s">
        <v>555</v>
      </c>
      <c r="B5" s="3" t="s">
        <v>595</v>
      </c>
      <c r="C5" s="3" t="s">
        <v>594</v>
      </c>
      <c r="D5" s="3" t="s">
        <v>67</v>
      </c>
      <c r="E5" s="3">
        <v>1</v>
      </c>
      <c r="F5" s="29">
        <f t="shared" si="0"/>
        <v>3.5385704175513094E-5</v>
      </c>
      <c r="L5" s="3" t="s">
        <v>19</v>
      </c>
    </row>
    <row r="6" spans="1:12">
      <c r="A6" s="3" t="s">
        <v>555</v>
      </c>
      <c r="B6" s="3" t="s">
        <v>593</v>
      </c>
      <c r="C6" s="3" t="s">
        <v>592</v>
      </c>
      <c r="D6" s="3" t="s">
        <v>67</v>
      </c>
      <c r="E6" s="3">
        <v>1</v>
      </c>
      <c r="F6" s="29">
        <f t="shared" si="0"/>
        <v>3.5385704175513094E-5</v>
      </c>
      <c r="G6" s="3">
        <v>9.1290000000000002E-6</v>
      </c>
      <c r="H6" s="3">
        <v>4.1239999999999998E-6</v>
      </c>
      <c r="L6" s="3" t="s">
        <v>19</v>
      </c>
    </row>
    <row r="7" spans="1:12">
      <c r="A7" s="3" t="s">
        <v>555</v>
      </c>
      <c r="B7" s="3" t="s">
        <v>591</v>
      </c>
      <c r="C7" s="3" t="s">
        <v>590</v>
      </c>
      <c r="D7" s="3" t="s">
        <v>67</v>
      </c>
      <c r="E7" s="3">
        <v>1</v>
      </c>
      <c r="F7" s="29">
        <f t="shared" si="0"/>
        <v>3.5385704175513094E-5</v>
      </c>
      <c r="G7" s="3">
        <v>1.8819999999999999E-5</v>
      </c>
      <c r="H7" s="3">
        <v>4.604E-5</v>
      </c>
      <c r="L7" s="3" t="s">
        <v>77</v>
      </c>
    </row>
    <row r="8" spans="1:12">
      <c r="A8" s="3" t="s">
        <v>555</v>
      </c>
      <c r="B8" s="3" t="s">
        <v>589</v>
      </c>
      <c r="C8" s="3" t="s">
        <v>588</v>
      </c>
      <c r="D8" s="3" t="s">
        <v>67</v>
      </c>
      <c r="E8" s="3">
        <v>1</v>
      </c>
      <c r="F8" s="29">
        <f t="shared" si="0"/>
        <v>3.5385704175513094E-5</v>
      </c>
      <c r="G8" s="3">
        <v>0</v>
      </c>
      <c r="H8" s="3">
        <v>8.1249999999999993E-6</v>
      </c>
      <c r="L8" s="3" t="s">
        <v>77</v>
      </c>
    </row>
    <row r="9" spans="1:12">
      <c r="A9" s="3" t="s">
        <v>555</v>
      </c>
      <c r="B9" s="3" t="s">
        <v>30</v>
      </c>
      <c r="C9" s="3" t="s">
        <v>587</v>
      </c>
      <c r="D9" s="3" t="s">
        <v>67</v>
      </c>
      <c r="E9" s="3">
        <v>1</v>
      </c>
      <c r="F9" s="29">
        <f t="shared" si="0"/>
        <v>3.5385704175513094E-5</v>
      </c>
      <c r="L9" s="3" t="s">
        <v>77</v>
      </c>
    </row>
    <row r="10" spans="1:12">
      <c r="A10" s="3" t="s">
        <v>555</v>
      </c>
      <c r="B10" s="3" t="s">
        <v>30</v>
      </c>
      <c r="C10" s="3" t="s">
        <v>586</v>
      </c>
      <c r="D10" s="3" t="s">
        <v>67</v>
      </c>
      <c r="E10" s="3">
        <v>1</v>
      </c>
      <c r="F10" s="29">
        <f t="shared" si="0"/>
        <v>3.5385704175513094E-5</v>
      </c>
      <c r="L10" s="3" t="s">
        <v>108</v>
      </c>
    </row>
    <row r="11" spans="1:12">
      <c r="A11" s="3" t="s">
        <v>555</v>
      </c>
      <c r="B11" s="3" t="s">
        <v>30</v>
      </c>
      <c r="C11" s="3" t="s">
        <v>585</v>
      </c>
      <c r="D11" s="3" t="s">
        <v>584</v>
      </c>
      <c r="E11" s="3">
        <v>3</v>
      </c>
      <c r="F11" s="29">
        <f t="shared" si="0"/>
        <v>1.0615711252653928E-4</v>
      </c>
      <c r="G11" s="3">
        <v>0</v>
      </c>
      <c r="H11" s="3">
        <v>7.1659999999999996E-4</v>
      </c>
      <c r="L11" s="3" t="s">
        <v>77</v>
      </c>
    </row>
    <row r="12" spans="1:12">
      <c r="A12" s="3" t="s">
        <v>555</v>
      </c>
      <c r="B12" s="3" t="s">
        <v>583</v>
      </c>
      <c r="C12" s="3" t="s">
        <v>582</v>
      </c>
      <c r="D12" s="3" t="s">
        <v>67</v>
      </c>
      <c r="E12" s="3">
        <v>11</v>
      </c>
      <c r="F12" s="29">
        <f t="shared" si="0"/>
        <v>3.8924274593064401E-4</v>
      </c>
      <c r="G12" s="3">
        <v>1.4430000000000001E-4</v>
      </c>
      <c r="H12" s="3">
        <v>1.1290000000000001E-4</v>
      </c>
      <c r="L12" s="3" t="s">
        <v>19</v>
      </c>
    </row>
    <row r="13" spans="1:12">
      <c r="A13" s="3" t="s">
        <v>555</v>
      </c>
      <c r="B13" s="3" t="s">
        <v>581</v>
      </c>
      <c r="C13" s="3" t="s">
        <v>580</v>
      </c>
      <c r="J13" s="3" t="s">
        <v>16</v>
      </c>
    </row>
    <row r="14" spans="1:12">
      <c r="A14" s="3" t="s">
        <v>555</v>
      </c>
      <c r="B14" s="3" t="s">
        <v>579</v>
      </c>
      <c r="C14" s="3" t="s">
        <v>578</v>
      </c>
      <c r="J14" s="3" t="s">
        <v>16</v>
      </c>
    </row>
    <row r="15" spans="1:12">
      <c r="A15" s="3" t="s">
        <v>555</v>
      </c>
      <c r="B15" s="3" t="s">
        <v>577</v>
      </c>
      <c r="C15" s="3" t="s">
        <v>576</v>
      </c>
      <c r="J15" s="3" t="s">
        <v>16</v>
      </c>
    </row>
    <row r="16" spans="1:12">
      <c r="A16" s="3" t="s">
        <v>555</v>
      </c>
      <c r="B16" s="3" t="s">
        <v>575</v>
      </c>
      <c r="C16" s="3" t="s">
        <v>574</v>
      </c>
      <c r="G16" s="3">
        <v>6.6849999999999999E-5</v>
      </c>
      <c r="H16" s="3">
        <v>3.2379999999999998E-5</v>
      </c>
      <c r="L16" s="3" t="s">
        <v>19</v>
      </c>
    </row>
    <row r="17" spans="1:16">
      <c r="A17" s="3" t="s">
        <v>555</v>
      </c>
      <c r="B17" s="3" t="s">
        <v>573</v>
      </c>
      <c r="C17" s="3" t="s">
        <v>572</v>
      </c>
      <c r="G17" s="3">
        <v>0</v>
      </c>
      <c r="H17" s="3">
        <v>4.0820000000000001E-6</v>
      </c>
      <c r="L17" s="3" t="s">
        <v>19</v>
      </c>
    </row>
    <row r="18" spans="1:16">
      <c r="A18" s="3" t="s">
        <v>555</v>
      </c>
      <c r="B18" s="3" t="s">
        <v>571</v>
      </c>
      <c r="C18" s="3" t="s">
        <v>570</v>
      </c>
      <c r="G18" s="3">
        <v>8.9919999999999996E-6</v>
      </c>
      <c r="H18" s="3">
        <v>4.0729999999999998E-6</v>
      </c>
      <c r="L18" s="3" t="s">
        <v>19</v>
      </c>
    </row>
    <row r="19" spans="1:16">
      <c r="A19" s="3" t="s">
        <v>555</v>
      </c>
      <c r="B19" s="3" t="s">
        <v>569</v>
      </c>
      <c r="C19" s="3" t="s">
        <v>568</v>
      </c>
      <c r="G19" s="3">
        <v>9.1060000000000006E-6</v>
      </c>
      <c r="H19" s="3">
        <v>4.1280000000000001E-6</v>
      </c>
      <c r="L19" s="3" t="s">
        <v>19</v>
      </c>
    </row>
    <row r="20" spans="1:16">
      <c r="A20" s="3" t="s">
        <v>555</v>
      </c>
      <c r="B20" s="3" t="s">
        <v>567</v>
      </c>
      <c r="C20" s="3" t="s">
        <v>566</v>
      </c>
      <c r="G20" s="3">
        <v>0</v>
      </c>
      <c r="H20" s="3">
        <v>4.065E-6</v>
      </c>
      <c r="L20" s="3" t="s">
        <v>19</v>
      </c>
    </row>
    <row r="21" spans="1:16">
      <c r="A21" s="3" t="s">
        <v>555</v>
      </c>
      <c r="B21" s="3" t="s">
        <v>565</v>
      </c>
      <c r="C21" s="3" t="s">
        <v>564</v>
      </c>
      <c r="G21" s="3">
        <v>0</v>
      </c>
      <c r="H21" s="3">
        <v>4.0629999999999999E-6</v>
      </c>
      <c r="L21" s="3" t="s">
        <v>19</v>
      </c>
    </row>
    <row r="22" spans="1:16">
      <c r="A22" s="3" t="s">
        <v>555</v>
      </c>
      <c r="B22" s="3" t="s">
        <v>563</v>
      </c>
      <c r="C22" s="3" t="s">
        <v>562</v>
      </c>
      <c r="G22" s="3">
        <v>0</v>
      </c>
      <c r="H22" s="3">
        <v>4.0690000000000003E-6</v>
      </c>
      <c r="L22" s="3" t="s">
        <v>19</v>
      </c>
    </row>
    <row r="23" spans="1:16">
      <c r="A23" s="3" t="s">
        <v>555</v>
      </c>
      <c r="B23" s="3" t="s">
        <v>561</v>
      </c>
      <c r="C23" s="3" t="s">
        <v>560</v>
      </c>
      <c r="G23" s="3">
        <v>6.6840000000000004E-5</v>
      </c>
      <c r="H23" s="3">
        <v>3.2379999999999998E-5</v>
      </c>
      <c r="L23" s="3" t="s">
        <v>19</v>
      </c>
    </row>
    <row r="24" spans="1:16">
      <c r="A24" s="3" t="s">
        <v>555</v>
      </c>
      <c r="B24" s="3" t="s">
        <v>30</v>
      </c>
      <c r="C24" s="3" t="s">
        <v>559</v>
      </c>
      <c r="G24" s="3">
        <v>1.808E-5</v>
      </c>
      <c r="H24" s="3">
        <v>8.1780000000000003E-6</v>
      </c>
      <c r="L24" s="3" t="s">
        <v>32</v>
      </c>
    </row>
    <row r="25" spans="1:16">
      <c r="A25" s="3" t="s">
        <v>555</v>
      </c>
      <c r="B25" s="3" t="s">
        <v>30</v>
      </c>
      <c r="C25" s="3" t="s">
        <v>558</v>
      </c>
      <c r="G25" s="3">
        <v>9.9720000000000004E-6</v>
      </c>
      <c r="H25" s="3">
        <v>4.5619999999999997E-6</v>
      </c>
      <c r="L25" s="3" t="s">
        <v>32</v>
      </c>
    </row>
    <row r="26" spans="1:16">
      <c r="A26" s="3" t="s">
        <v>555</v>
      </c>
      <c r="B26" s="3" t="s">
        <v>30</v>
      </c>
      <c r="C26" s="3" t="s">
        <v>557</v>
      </c>
      <c r="G26" s="3">
        <v>0</v>
      </c>
      <c r="H26" s="3">
        <v>4.0840000000000002E-6</v>
      </c>
      <c r="L26" s="3" t="s">
        <v>36</v>
      </c>
    </row>
    <row r="27" spans="1:16">
      <c r="A27" s="3" t="s">
        <v>555</v>
      </c>
      <c r="B27" s="3" t="s">
        <v>30</v>
      </c>
      <c r="C27" s="3" t="s">
        <v>556</v>
      </c>
      <c r="G27" s="3">
        <v>9.0319999999999992E-6</v>
      </c>
      <c r="H27" s="3">
        <v>4.0829999999999997E-6</v>
      </c>
      <c r="L27" s="3" t="s">
        <v>36</v>
      </c>
    </row>
    <row r="28" spans="1:16">
      <c r="A28" s="3" t="s">
        <v>555</v>
      </c>
      <c r="B28" s="3" t="s">
        <v>30</v>
      </c>
      <c r="C28" s="3" t="s">
        <v>554</v>
      </c>
      <c r="G28" s="3">
        <v>1.827E-5</v>
      </c>
      <c r="H28" s="3">
        <v>8.2500000000000006E-6</v>
      </c>
      <c r="L28" s="3" t="s">
        <v>36</v>
      </c>
    </row>
    <row r="32" spans="1:16">
      <c r="C32" s="7" t="s">
        <v>100</v>
      </c>
      <c r="E32" s="3">
        <f>SUM(E2:E28)</f>
        <v>23</v>
      </c>
      <c r="F32" s="3">
        <f>SUM(F2:F28)</f>
        <v>8.1387119603680113E-4</v>
      </c>
      <c r="G32" s="3">
        <f>SUM(G2:G28)</f>
        <v>4.1702100000000006E-4</v>
      </c>
      <c r="H32" s="3">
        <f>SUM(H2:H28)</f>
        <v>1.0354959999999999E-3</v>
      </c>
      <c r="M32" s="8" t="s">
        <v>101</v>
      </c>
      <c r="O32" s="7" t="s">
        <v>102</v>
      </c>
      <c r="P32" s="7" t="s">
        <v>103</v>
      </c>
    </row>
    <row r="33" spans="6:16">
      <c r="M33" s="9"/>
      <c r="O33" s="3">
        <v>110912</v>
      </c>
      <c r="P33" s="3">
        <v>248056</v>
      </c>
    </row>
    <row r="34" spans="6:16">
      <c r="M34" s="10"/>
      <c r="O34" s="3">
        <f>O33*G32</f>
        <v>46.252633152000008</v>
      </c>
      <c r="P34" s="3">
        <f>P33*H32</f>
        <v>256.86099577599998</v>
      </c>
    </row>
    <row r="35" spans="6:16">
      <c r="F35" s="3">
        <v>8.1387099999999997E-4</v>
      </c>
      <c r="G35" s="3">
        <v>5.1599199999999995E-4</v>
      </c>
      <c r="H35" s="3">
        <v>1.2209580000000001E-3</v>
      </c>
      <c r="J35" s="3">
        <f>F35*F35*100000</f>
        <v>6.6238600464100003E-2</v>
      </c>
      <c r="K35" s="3">
        <f>G35*G35*100000</f>
        <v>2.6624774406399997E-2</v>
      </c>
      <c r="L35" s="3">
        <f>H35*H35*100000</f>
        <v>0.14907384377640001</v>
      </c>
      <c r="O35" s="7" t="s">
        <v>104</v>
      </c>
    </row>
    <row r="36" spans="6:16">
      <c r="O36" s="3" t="s">
        <v>416</v>
      </c>
    </row>
    <row r="37" spans="6:16">
      <c r="F37" s="3">
        <v>4.1474300000000002E-4</v>
      </c>
      <c r="G37" s="3">
        <v>3.0365999999999998E-4</v>
      </c>
      <c r="H37" s="3">
        <v>5.5317099999999998E-4</v>
      </c>
      <c r="J37" s="3">
        <f>F37*F37*100000</f>
        <v>1.7201175604900001E-2</v>
      </c>
      <c r="K37" s="3">
        <f>G37*G37*100000</f>
        <v>9.2209395599999987E-3</v>
      </c>
      <c r="L37" s="3">
        <f>H37*H37*100000</f>
        <v>3.0599815524099998E-2</v>
      </c>
      <c r="O37" s="3">
        <v>28260</v>
      </c>
    </row>
    <row r="38" spans="6:16">
      <c r="O38" s="3">
        <v>23</v>
      </c>
    </row>
    <row r="39" spans="6:16">
      <c r="F39" s="3">
        <v>1.036056E-3</v>
      </c>
      <c r="G39" s="3">
        <v>9.1330399999999998E-4</v>
      </c>
      <c r="H39" s="3">
        <v>1.1706970000000001E-3</v>
      </c>
      <c r="J39" s="3">
        <f>F39*F39*100000</f>
        <v>0.10734120351360002</v>
      </c>
      <c r="K39" s="3">
        <f>G39*G39*100000</f>
        <v>8.3412419641599997E-2</v>
      </c>
      <c r="L39" s="3">
        <f>H39*H39*100000</f>
        <v>0.13705314658090001</v>
      </c>
    </row>
    <row r="40" spans="6:16">
      <c r="L40" s="4"/>
    </row>
    <row r="41" spans="6:16">
      <c r="L41" s="4"/>
    </row>
    <row r="42" spans="6:16">
      <c r="L42" s="4"/>
    </row>
    <row r="43" spans="6:16">
      <c r="L43" s="4"/>
    </row>
    <row r="44" spans="6:16">
      <c r="L44" s="4"/>
    </row>
    <row r="45" spans="6:16">
      <c r="L45" s="4"/>
    </row>
    <row r="47" spans="6:16">
      <c r="L47" s="4"/>
    </row>
  </sheetData>
  <phoneticPr fontId="3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8FD05-BDC1-6F4E-986A-5D318CACF32D}">
  <sheetPr codeName="Sheet9"/>
  <dimension ref="A1:P400"/>
  <sheetViews>
    <sheetView workbookViewId="0">
      <selection activeCell="A2" sqref="A2"/>
    </sheetView>
  </sheetViews>
  <sheetFormatPr baseColWidth="10" defaultRowHeight="15"/>
  <cols>
    <col min="1" max="1" width="23.5" style="3" customWidth="1"/>
    <col min="2" max="2" width="17.6640625" style="3" customWidth="1"/>
    <col min="3" max="3" width="12.33203125" style="3" customWidth="1"/>
    <col min="4" max="5" width="10.83203125" style="3"/>
    <col min="6" max="6" width="13" style="3" bestFit="1" customWidth="1"/>
    <col min="7" max="8" width="12" style="3" bestFit="1" customWidth="1"/>
    <col min="9" max="16384" width="10.83203125" style="3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 t="s">
        <v>601</v>
      </c>
      <c r="B2" s="3" t="s">
        <v>30</v>
      </c>
      <c r="C2" s="3" t="s">
        <v>602</v>
      </c>
      <c r="D2" s="3" t="s">
        <v>67</v>
      </c>
      <c r="E2" s="3">
        <v>1</v>
      </c>
      <c r="F2" s="6">
        <f>E2/28260</f>
        <v>3.5385704175513094E-5</v>
      </c>
      <c r="G2" s="3">
        <v>4.4790000000000003E-5</v>
      </c>
      <c r="H2" s="3">
        <v>3.2499999999999997E-5</v>
      </c>
      <c r="L2" s="3" t="s">
        <v>108</v>
      </c>
    </row>
    <row r="3" spans="1:12">
      <c r="A3" s="3" t="s">
        <v>601</v>
      </c>
      <c r="B3" s="3" t="s">
        <v>603</v>
      </c>
      <c r="C3" s="3" t="s">
        <v>604</v>
      </c>
      <c r="D3" s="3" t="s">
        <v>67</v>
      </c>
      <c r="E3" s="3">
        <v>2</v>
      </c>
      <c r="F3" s="6">
        <f>E3/28260</f>
        <v>7.0771408351026188E-5</v>
      </c>
      <c r="I3" s="3" t="s">
        <v>15</v>
      </c>
      <c r="J3" s="3" t="s">
        <v>163</v>
      </c>
      <c r="K3" s="3" t="s">
        <v>70</v>
      </c>
    </row>
    <row r="4" spans="1:12">
      <c r="A4" s="3" t="s">
        <v>601</v>
      </c>
      <c r="B4" s="3" t="s">
        <v>605</v>
      </c>
      <c r="C4" s="3" t="s">
        <v>606</v>
      </c>
      <c r="D4" s="3" t="s">
        <v>67</v>
      </c>
      <c r="E4" s="3">
        <v>2</v>
      </c>
      <c r="F4" s="6">
        <f>E4/28260</f>
        <v>7.0771408351026188E-5</v>
      </c>
      <c r="L4" s="3" t="s">
        <v>77</v>
      </c>
    </row>
    <row r="5" spans="1:12">
      <c r="A5" s="3" t="s">
        <v>601</v>
      </c>
      <c r="B5" s="3" t="s">
        <v>607</v>
      </c>
      <c r="C5" s="3" t="s">
        <v>608</v>
      </c>
      <c r="I5" s="3" t="s">
        <v>15</v>
      </c>
      <c r="J5" s="3" t="s">
        <v>16</v>
      </c>
    </row>
    <row r="6" spans="1:12">
      <c r="A6" s="3" t="s">
        <v>601</v>
      </c>
      <c r="B6" s="3" t="s">
        <v>609</v>
      </c>
      <c r="C6" s="3" t="s">
        <v>610</v>
      </c>
      <c r="G6" s="3">
        <v>2.4929999999999999E-4</v>
      </c>
      <c r="H6" s="3">
        <v>2.4929999999999999E-4</v>
      </c>
      <c r="J6" s="3" t="s">
        <v>16</v>
      </c>
    </row>
    <row r="7" spans="1:12">
      <c r="A7" s="3" t="s">
        <v>601</v>
      </c>
      <c r="B7" s="3" t="s">
        <v>611</v>
      </c>
      <c r="C7" s="3" t="s">
        <v>612</v>
      </c>
      <c r="I7" s="3" t="s">
        <v>15</v>
      </c>
    </row>
    <row r="8" spans="1:12">
      <c r="A8" s="3" t="s">
        <v>601</v>
      </c>
      <c r="B8" s="3" t="s">
        <v>613</v>
      </c>
      <c r="C8" s="3" t="s">
        <v>614</v>
      </c>
      <c r="G8" s="3">
        <v>0</v>
      </c>
      <c r="H8" s="3">
        <v>4.0659999999999997E-6</v>
      </c>
      <c r="L8" s="3" t="s">
        <v>19</v>
      </c>
    </row>
    <row r="9" spans="1:12">
      <c r="A9" s="3" t="s">
        <v>601</v>
      </c>
      <c r="B9" s="3" t="s">
        <v>30</v>
      </c>
      <c r="C9" s="3" t="s">
        <v>615</v>
      </c>
      <c r="G9" s="3">
        <v>0</v>
      </c>
      <c r="H9" s="3">
        <v>1.3570000000000001E-5</v>
      </c>
      <c r="L9" s="3" t="s">
        <v>19</v>
      </c>
    </row>
    <row r="10" spans="1:12">
      <c r="A10" s="3" t="s">
        <v>601</v>
      </c>
      <c r="B10" s="3" t="s">
        <v>30</v>
      </c>
      <c r="C10" s="3" t="s">
        <v>616</v>
      </c>
      <c r="G10" s="3">
        <v>1.7419999999999999E-5</v>
      </c>
      <c r="H10" s="3">
        <v>6.7850000000000003E-6</v>
      </c>
      <c r="L10" s="3" t="s">
        <v>19</v>
      </c>
    </row>
    <row r="11" spans="1:12">
      <c r="A11" s="3" t="s">
        <v>601</v>
      </c>
      <c r="B11" s="3" t="s">
        <v>617</v>
      </c>
      <c r="C11" s="3" t="s">
        <v>227</v>
      </c>
      <c r="G11" s="3">
        <v>0</v>
      </c>
      <c r="H11" s="3">
        <v>4.0910000000000003E-6</v>
      </c>
      <c r="L11" s="3" t="s">
        <v>19</v>
      </c>
    </row>
    <row r="12" spans="1:12">
      <c r="A12" s="3" t="s">
        <v>601</v>
      </c>
      <c r="B12" s="3" t="s">
        <v>618</v>
      </c>
      <c r="C12" s="3" t="s">
        <v>619</v>
      </c>
      <c r="G12" s="3">
        <v>8.9700000000000005E-6</v>
      </c>
      <c r="H12" s="3">
        <v>4.065E-6</v>
      </c>
      <c r="L12" s="3" t="s">
        <v>19</v>
      </c>
    </row>
    <row r="13" spans="1:12">
      <c r="A13" s="3" t="s">
        <v>601</v>
      </c>
      <c r="B13" s="3" t="s">
        <v>620</v>
      </c>
      <c r="C13" s="3" t="s">
        <v>621</v>
      </c>
      <c r="G13" s="3">
        <v>0</v>
      </c>
      <c r="H13" s="3">
        <v>4.0860000000000004E-6</v>
      </c>
      <c r="L13" s="3" t="s">
        <v>19</v>
      </c>
    </row>
    <row r="14" spans="1:12">
      <c r="A14" s="3" t="s">
        <v>601</v>
      </c>
      <c r="B14" s="3" t="s">
        <v>622</v>
      </c>
      <c r="C14" s="3" t="s">
        <v>623</v>
      </c>
      <c r="G14" s="3">
        <v>9.0299999999999999E-6</v>
      </c>
      <c r="H14" s="3">
        <v>4.0890000000000002E-6</v>
      </c>
      <c r="L14" s="3" t="s">
        <v>19</v>
      </c>
    </row>
    <row r="15" spans="1:12">
      <c r="A15" s="3" t="s">
        <v>601</v>
      </c>
      <c r="B15" s="3" t="s">
        <v>624</v>
      </c>
      <c r="C15" s="3" t="s">
        <v>625</v>
      </c>
      <c r="G15" s="3">
        <v>0</v>
      </c>
      <c r="H15" s="3">
        <v>4.0629999999999999E-6</v>
      </c>
      <c r="L15" s="3" t="s">
        <v>19</v>
      </c>
    </row>
    <row r="16" spans="1:12">
      <c r="A16" s="3" t="s">
        <v>601</v>
      </c>
      <c r="B16" s="3" t="s">
        <v>626</v>
      </c>
      <c r="C16" s="3" t="s">
        <v>627</v>
      </c>
      <c r="G16" s="3">
        <v>0</v>
      </c>
      <c r="H16" s="3">
        <v>4.0620000000000002E-6</v>
      </c>
      <c r="L16" s="3" t="s">
        <v>19</v>
      </c>
    </row>
    <row r="17" spans="1:16">
      <c r="A17" s="3" t="s">
        <v>601</v>
      </c>
      <c r="B17" s="3" t="s">
        <v>628</v>
      </c>
      <c r="C17" s="3" t="s">
        <v>629</v>
      </c>
      <c r="G17" s="3">
        <v>0</v>
      </c>
      <c r="H17" s="3">
        <v>4.2409999999999997E-6</v>
      </c>
      <c r="L17" s="3" t="s">
        <v>19</v>
      </c>
    </row>
    <row r="18" spans="1:16">
      <c r="A18" s="3" t="s">
        <v>601</v>
      </c>
      <c r="B18" s="3" t="s">
        <v>630</v>
      </c>
      <c r="C18" s="3" t="s">
        <v>631</v>
      </c>
      <c r="G18" s="3">
        <v>0</v>
      </c>
      <c r="H18" s="3">
        <v>4.1520000000000002E-6</v>
      </c>
      <c r="L18" s="3" t="s">
        <v>19</v>
      </c>
    </row>
    <row r="19" spans="1:16">
      <c r="A19" s="3" t="s">
        <v>601</v>
      </c>
      <c r="B19" s="3" t="s">
        <v>632</v>
      </c>
      <c r="C19" s="3" t="s">
        <v>633</v>
      </c>
      <c r="G19" s="3">
        <v>8.9609999999999994E-6</v>
      </c>
      <c r="H19" s="3">
        <v>4.0629999999999999E-6</v>
      </c>
      <c r="L19" s="3" t="s">
        <v>19</v>
      </c>
    </row>
    <row r="20" spans="1:16">
      <c r="A20" s="3" t="s">
        <v>601</v>
      </c>
      <c r="B20" s="3" t="s">
        <v>634</v>
      </c>
      <c r="C20" s="3" t="s">
        <v>635</v>
      </c>
      <c r="G20" s="3">
        <v>1.7949999999999999E-5</v>
      </c>
      <c r="H20" s="3">
        <v>8.1340000000000004E-6</v>
      </c>
      <c r="L20" s="3" t="s">
        <v>19</v>
      </c>
    </row>
    <row r="21" spans="1:16">
      <c r="A21" s="3" t="s">
        <v>601</v>
      </c>
      <c r="B21" s="3" t="s">
        <v>30</v>
      </c>
      <c r="C21" s="3" t="s">
        <v>636</v>
      </c>
      <c r="G21" s="3">
        <v>0</v>
      </c>
      <c r="H21" s="3">
        <v>4.0659999999999997E-6</v>
      </c>
      <c r="L21" s="3" t="s">
        <v>32</v>
      </c>
    </row>
    <row r="22" spans="1:16">
      <c r="A22" s="3" t="s">
        <v>601</v>
      </c>
      <c r="B22" s="3" t="s">
        <v>30</v>
      </c>
      <c r="C22" s="3" t="s">
        <v>637</v>
      </c>
      <c r="G22" s="3">
        <v>0</v>
      </c>
      <c r="H22" s="3">
        <v>4.0640000000000004E-6</v>
      </c>
      <c r="L22" s="3" t="s">
        <v>32</v>
      </c>
    </row>
    <row r="23" spans="1:16">
      <c r="A23" s="3" t="s">
        <v>601</v>
      </c>
      <c r="B23" s="3" t="s">
        <v>30</v>
      </c>
      <c r="C23" s="3" t="s">
        <v>638</v>
      </c>
      <c r="G23" s="3">
        <v>0</v>
      </c>
      <c r="H23" s="3">
        <v>3.2360000000000002E-5</v>
      </c>
      <c r="L23" s="3" t="s">
        <v>32</v>
      </c>
    </row>
    <row r="24" spans="1:16">
      <c r="A24" s="3" t="s">
        <v>601</v>
      </c>
      <c r="B24" s="3" t="s">
        <v>30</v>
      </c>
      <c r="C24" s="3" t="s">
        <v>639</v>
      </c>
      <c r="G24" s="3">
        <v>8.9949999999999994E-6</v>
      </c>
      <c r="H24" s="3">
        <v>4.0729999999999998E-6</v>
      </c>
      <c r="L24" s="3" t="s">
        <v>36</v>
      </c>
    </row>
    <row r="25" spans="1:16">
      <c r="A25" s="3" t="s">
        <v>601</v>
      </c>
      <c r="B25" s="3" t="s">
        <v>30</v>
      </c>
      <c r="C25" s="3" t="s">
        <v>640</v>
      </c>
      <c r="G25" s="3">
        <v>8.9709999999999993E-6</v>
      </c>
      <c r="H25" s="3">
        <v>4.0659999999999997E-6</v>
      </c>
      <c r="L25" s="3" t="s">
        <v>36</v>
      </c>
    </row>
    <row r="26" spans="1:16">
      <c r="A26" s="3" t="s">
        <v>601</v>
      </c>
      <c r="B26" s="3" t="s">
        <v>30</v>
      </c>
      <c r="C26" s="3" t="s">
        <v>641</v>
      </c>
      <c r="G26" s="3">
        <v>1.077E-5</v>
      </c>
      <c r="H26" s="3">
        <v>4.7090000000000001E-6</v>
      </c>
      <c r="L26" s="3" t="s">
        <v>36</v>
      </c>
    </row>
    <row r="27" spans="1:16">
      <c r="A27" s="3" t="s">
        <v>601</v>
      </c>
      <c r="B27" s="3" t="s">
        <v>30</v>
      </c>
      <c r="C27" s="3" t="s">
        <v>642</v>
      </c>
      <c r="G27" s="3">
        <v>1.083E-5</v>
      </c>
      <c r="H27" s="3">
        <v>4.7280000000000003E-6</v>
      </c>
      <c r="L27" s="3" t="s">
        <v>36</v>
      </c>
    </row>
    <row r="28" spans="1:16">
      <c r="A28" s="3" t="s">
        <v>601</v>
      </c>
      <c r="B28" s="3" t="s">
        <v>30</v>
      </c>
      <c r="C28" s="3" t="s">
        <v>643</v>
      </c>
      <c r="G28" s="3">
        <v>1.234E-5</v>
      </c>
      <c r="H28" s="3">
        <v>5.361E-6</v>
      </c>
      <c r="L28" s="3" t="s">
        <v>36</v>
      </c>
    </row>
    <row r="32" spans="1:16">
      <c r="C32" s="8" t="s">
        <v>417</v>
      </c>
      <c r="E32" s="3">
        <f>SUM(E2:E28)</f>
        <v>5</v>
      </c>
      <c r="F32" s="3">
        <f t="shared" ref="F32:H32" si="0">SUM(F2:F28)</f>
        <v>1.7692852087756547E-4</v>
      </c>
      <c r="G32" s="3">
        <f t="shared" si="0"/>
        <v>4.0832699999999989E-4</v>
      </c>
      <c r="H32" s="3">
        <f t="shared" si="0"/>
        <v>4.1469399999999996E-4</v>
      </c>
      <c r="M32" s="8" t="s">
        <v>101</v>
      </c>
      <c r="O32" s="7" t="s">
        <v>102</v>
      </c>
      <c r="P32" s="7" t="s">
        <v>103</v>
      </c>
    </row>
    <row r="33" spans="6:16">
      <c r="M33" s="9"/>
      <c r="O33" s="3">
        <v>126388</v>
      </c>
      <c r="P33" s="3">
        <v>276774</v>
      </c>
    </row>
    <row r="34" spans="6:16">
      <c r="O34" s="3">
        <f>O33*G32</f>
        <v>51.607632875999983</v>
      </c>
      <c r="P34" s="3">
        <f>P33*H32</f>
        <v>114.77651715599998</v>
      </c>
    </row>
    <row r="35" spans="6:16">
      <c r="F35" s="3">
        <v>1.7692900000000001E-4</v>
      </c>
      <c r="G35" s="3">
        <v>5.7451000000000003E-5</v>
      </c>
      <c r="H35" s="3">
        <v>4.1284299999999998E-4</v>
      </c>
      <c r="J35" s="3">
        <f>F35*F35*100000</f>
        <v>3.1303871041000004E-3</v>
      </c>
      <c r="K35" s="3">
        <f t="shared" ref="K35:L35" si="1">G35*G35*100000</f>
        <v>3.3006174010000004E-4</v>
      </c>
      <c r="L35" s="3">
        <f t="shared" si="1"/>
        <v>1.7043934264899998E-2</v>
      </c>
      <c r="O35" s="7" t="s">
        <v>104</v>
      </c>
    </row>
    <row r="36" spans="6:16">
      <c r="O36" s="3" t="s">
        <v>416</v>
      </c>
    </row>
    <row r="37" spans="6:16">
      <c r="F37" s="3">
        <v>4.1143100000000003E-4</v>
      </c>
      <c r="G37" s="3">
        <v>3.0729100000000001E-4</v>
      </c>
      <c r="H37" s="3">
        <v>5.3950299999999999E-4</v>
      </c>
      <c r="J37" s="3">
        <f>F37*F37*100000</f>
        <v>1.6927546776100002E-2</v>
      </c>
      <c r="K37" s="3">
        <f t="shared" ref="K37:L37" si="2">G37*G37*100000</f>
        <v>9.4427758681000003E-3</v>
      </c>
      <c r="L37" s="3">
        <f t="shared" si="2"/>
        <v>2.9106348700899998E-2</v>
      </c>
      <c r="O37" s="3">
        <v>28260</v>
      </c>
    </row>
    <row r="38" spans="6:16">
      <c r="O38" s="3">
        <v>5</v>
      </c>
    </row>
    <row r="39" spans="6:16">
      <c r="F39" s="3">
        <v>4.1550099999999998E-4</v>
      </c>
      <c r="G39" s="3">
        <v>3.4305099999999998E-4</v>
      </c>
      <c r="H39" s="3">
        <v>4.9872600000000001E-4</v>
      </c>
      <c r="J39" s="3">
        <f>F39*F39*100000</f>
        <v>1.7264108100099998E-2</v>
      </c>
      <c r="K39" s="3">
        <f t="shared" ref="K39:L39" si="3">G39*G39*100000</f>
        <v>1.1768398860099999E-2</v>
      </c>
      <c r="L39" s="3">
        <f t="shared" si="3"/>
        <v>2.4872762307600001E-2</v>
      </c>
    </row>
    <row r="399" spans="6:8">
      <c r="F399" s="6">
        <f>SUM(F2:F398)</f>
        <v>1.357718041755131E-3</v>
      </c>
      <c r="G399" s="6">
        <f>SUM(G2:G398)</f>
        <v>1.524447E-3</v>
      </c>
      <c r="H399" s="6">
        <f>SUM(H2:H398)</f>
        <v>2.2804599999999998E-3</v>
      </c>
    </row>
    <row r="400" spans="6:8">
      <c r="F400" s="3">
        <f>F399*F399</f>
        <v>1.8433982809073875E-6</v>
      </c>
      <c r="G400" s="3">
        <f>G399*G399</f>
        <v>2.3239386558089999E-6</v>
      </c>
      <c r="H400" s="3">
        <f>H399*H399</f>
        <v>5.2004978115999994E-6</v>
      </c>
    </row>
  </sheetData>
  <phoneticPr fontId="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49</vt:i4>
      </vt:variant>
    </vt:vector>
  </HeadingPairs>
  <TitlesOfParts>
    <vt:vector size="49" baseType="lpstr">
      <vt:lpstr>KARS</vt:lpstr>
      <vt:lpstr>HARS2</vt:lpstr>
      <vt:lpstr>NDUFA10</vt:lpstr>
      <vt:lpstr>RRM2B</vt:lpstr>
      <vt:lpstr>TIMMDC1</vt:lpstr>
      <vt:lpstr>GFER</vt:lpstr>
      <vt:lpstr>HADHB</vt:lpstr>
      <vt:lpstr>FDXR</vt:lpstr>
      <vt:lpstr>ATAD3A</vt:lpstr>
      <vt:lpstr>NDUFB10</vt:lpstr>
      <vt:lpstr>NDUFB9</vt:lpstr>
      <vt:lpstr>SAMHD1</vt:lpstr>
      <vt:lpstr>GTPBP3</vt:lpstr>
      <vt:lpstr>CA5A</vt:lpstr>
      <vt:lpstr>NDUFS3</vt:lpstr>
      <vt:lpstr>SFXN4</vt:lpstr>
      <vt:lpstr>SARS2</vt:lpstr>
      <vt:lpstr>AGK</vt:lpstr>
      <vt:lpstr>COQ4</vt:lpstr>
      <vt:lpstr>SLC19A3</vt:lpstr>
      <vt:lpstr>DLD</vt:lpstr>
      <vt:lpstr>PC</vt:lpstr>
      <vt:lpstr>SDHD</vt:lpstr>
      <vt:lpstr>FLAD1</vt:lpstr>
      <vt:lpstr>UQCRQ</vt:lpstr>
      <vt:lpstr>FH</vt:lpstr>
      <vt:lpstr>SLC25A1</vt:lpstr>
      <vt:lpstr>D2HGDH</vt:lpstr>
      <vt:lpstr>ETHE1</vt:lpstr>
      <vt:lpstr>NDUFS4</vt:lpstr>
      <vt:lpstr>SLC25A32</vt:lpstr>
      <vt:lpstr>ISCA2</vt:lpstr>
      <vt:lpstr>ETFB</vt:lpstr>
      <vt:lpstr>GDAP1</vt:lpstr>
      <vt:lpstr>NDUFAF2</vt:lpstr>
      <vt:lpstr>TTC19</vt:lpstr>
      <vt:lpstr>COX10</vt:lpstr>
      <vt:lpstr>L2HGDH</vt:lpstr>
      <vt:lpstr>SUCLG1</vt:lpstr>
      <vt:lpstr>MDH2</vt:lpstr>
      <vt:lpstr>SLC25A42</vt:lpstr>
      <vt:lpstr>COA7</vt:lpstr>
      <vt:lpstr>MRPL3</vt:lpstr>
      <vt:lpstr>ERAL1</vt:lpstr>
      <vt:lpstr>HTT</vt:lpstr>
      <vt:lpstr>OXCT1</vt:lpstr>
      <vt:lpstr>SLC25A20</vt:lpstr>
      <vt:lpstr>TIMM50</vt:lpstr>
      <vt:lpstr>NDUFAF3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tan</dc:creator>
  <cp:lastModifiedBy>jing tan</cp:lastModifiedBy>
  <dcterms:created xsi:type="dcterms:W3CDTF">2018-07-10T07:06:53Z</dcterms:created>
  <dcterms:modified xsi:type="dcterms:W3CDTF">2018-07-10T13:26:37Z</dcterms:modified>
</cp:coreProperties>
</file>